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codeName="{B7FE6334-C1A2-E50D-BD3D-5F4D41BBC2E3}"/>
  <workbookPr date1904="1" codeName="ThisWorkbook"/>
  <bookViews>
    <workbookView xWindow="0" yWindow="0" windowWidth="8730" windowHeight="2130" firstSheet="1" activeTab="13"/>
  </bookViews>
  <sheets>
    <sheet name="JANVIER" sheetId="8" r:id="rId1"/>
    <sheet name="FEVRIER" sheetId="9" r:id="rId2"/>
    <sheet name="MARS" sheetId="10" r:id="rId3"/>
    <sheet name="AVRIL" sheetId="11" r:id="rId4"/>
    <sheet name="MAI" sheetId="12" r:id="rId5"/>
    <sheet name="JUIN" sheetId="2" r:id="rId6"/>
    <sheet name="JUILLET" sheetId="7" r:id="rId7"/>
    <sheet name="AOUT" sheetId="14" r:id="rId8"/>
    <sheet name="SEPTEMBRE" sheetId="13" r:id="rId9"/>
    <sheet name="OCTOBRE" sheetId="15" r:id="rId10"/>
    <sheet name="NOVEMBRE" sheetId="16" r:id="rId11"/>
    <sheet name="DECEMBRE" sheetId="17" r:id="rId12"/>
    <sheet name="Paramètres" sheetId="3" r:id="rId13"/>
    <sheet name="Mode d'emploi" sheetId="6" r:id="rId14"/>
  </sheets>
  <functionGroups/>
  <definedNames>
    <definedName name="AN" localSheetId="7">AOUT!$B$1</definedName>
    <definedName name="AN" localSheetId="3">AVRIL!$B$1</definedName>
    <definedName name="AN" localSheetId="11">DECEMBRE!$B$1</definedName>
    <definedName name="AN" localSheetId="1">FEVRIER!$B$1</definedName>
    <definedName name="AN" localSheetId="0">JANVIER!$B$1</definedName>
    <definedName name="AN" localSheetId="6">JUILLET!$B$1</definedName>
    <definedName name="AN" localSheetId="4">MAI!$B$1</definedName>
    <definedName name="AN" localSheetId="2">MARS!$B$1</definedName>
    <definedName name="AN" localSheetId="10">NOVEMBRE!$B$1</definedName>
    <definedName name="AN" localSheetId="9">OCTOBRE!$B$1</definedName>
    <definedName name="AN" localSheetId="8">SEPTEMBRE!$B$1</definedName>
    <definedName name="AN">JUIN!$B$1</definedName>
    <definedName name="DD">Paramètres!$B$1</definedName>
    <definedName name="HJ">Paramètres!$B$3</definedName>
    <definedName name="J_T">Paramètres!$A$6:$C$12</definedName>
    <definedName name="JOUR">Paramètres!$B$6:$B$12</definedName>
    <definedName name="M" localSheetId="7">AOUT!$D$1</definedName>
    <definedName name="M" localSheetId="3">AVRIL!$D$1</definedName>
    <definedName name="M" localSheetId="11">DECEMBRE!$D$1</definedName>
    <definedName name="M" localSheetId="1">FEVRIER!$D$1</definedName>
    <definedName name="M" localSheetId="0">JANVIER!$D$1</definedName>
    <definedName name="M" localSheetId="6">JUILLET!$D$1</definedName>
    <definedName name="M" localSheetId="4">MAI!$D$1</definedName>
    <definedName name="M" localSheetId="2">MARS!$D$1</definedName>
    <definedName name="M" localSheetId="10">NOVEMBRE!$D$1</definedName>
    <definedName name="M" localSheetId="9">OCTOBRE!$D$1</definedName>
    <definedName name="M" localSheetId="8">SEPTEMBRE!$D$1</definedName>
    <definedName name="M">JUIN!$D$1</definedName>
    <definedName name="M_N">Paramètres!$A$15:$B$26</definedName>
    <definedName name="MOIS">Paramètres!$A$15:$A$26</definedName>
    <definedName name="NM" localSheetId="7">AOUT!$F$1</definedName>
    <definedName name="NM" localSheetId="3">AVRIL!$F$1</definedName>
    <definedName name="NM" localSheetId="11">DECEMBRE!$F$1</definedName>
    <definedName name="NM" localSheetId="1">FEVRIER!$F$1</definedName>
    <definedName name="NM" localSheetId="0">JANVIER!$F$1</definedName>
    <definedName name="NM" localSheetId="6">JUILLET!$F$1</definedName>
    <definedName name="NM" localSheetId="4">MAI!$F$1</definedName>
    <definedName name="NM" localSheetId="2">MARS!$F$1</definedName>
    <definedName name="NM" localSheetId="10">NOVEMBRE!$F$1</definedName>
    <definedName name="NM" localSheetId="9">OCTOBRE!$F$1</definedName>
    <definedName name="NM" localSheetId="8">SEPTEMBRE!$F$1</definedName>
    <definedName name="NM">JUIN!$F$1</definedName>
  </definedNames>
  <calcPr calcId="125725"/>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C3" i="17"/>
  <c r="C3" i="16"/>
  <c r="C3" i="15"/>
  <c r="C3" i="13"/>
  <c r="C3" i="14"/>
  <c r="C3" i="7"/>
  <c r="C3" i="2"/>
  <c r="C3" i="12"/>
  <c r="C3" i="11"/>
  <c r="C3" i="10"/>
  <c r="C3" i="9"/>
  <c r="C3" i="8"/>
  <c r="N41" i="17"/>
  <c r="N40"/>
  <c r="N39"/>
  <c r="N38"/>
  <c r="N37"/>
  <c r="N36"/>
  <c r="N35"/>
  <c r="N42" l="1"/>
  <c r="N33"/>
  <c r="N32"/>
  <c r="N31"/>
  <c r="N30"/>
  <c r="N29"/>
  <c r="N28"/>
  <c r="N27"/>
  <c r="N34" l="1"/>
  <c r="N25"/>
  <c r="N24"/>
  <c r="N23"/>
  <c r="N22"/>
  <c r="N21"/>
  <c r="N20"/>
  <c r="N19"/>
  <c r="N26" l="1"/>
  <c r="N17"/>
  <c r="N16"/>
  <c r="N15"/>
  <c r="N14"/>
  <c r="N13"/>
  <c r="N12"/>
  <c r="N11"/>
  <c r="N18" l="1"/>
  <c r="N9"/>
  <c r="N8"/>
  <c r="N7"/>
  <c r="N6"/>
  <c r="N5"/>
  <c r="N4"/>
  <c r="N3"/>
  <c r="N10" l="1"/>
  <c r="A3"/>
  <c r="F1"/>
  <c r="B1"/>
  <c r="C4" s="1"/>
  <c r="N41" i="16"/>
  <c r="N40"/>
  <c r="N39"/>
  <c r="N38"/>
  <c r="N37"/>
  <c r="N36"/>
  <c r="N35"/>
  <c r="N42" l="1"/>
  <c r="O4" i="17"/>
  <c r="C5"/>
  <c r="O3"/>
  <c r="N33" i="16"/>
  <c r="N32"/>
  <c r="N31"/>
  <c r="N30"/>
  <c r="N29"/>
  <c r="N28"/>
  <c r="N27"/>
  <c r="N34" l="1"/>
  <c r="C6" i="17"/>
  <c r="O5"/>
  <c r="N25" i="16"/>
  <c r="N24"/>
  <c r="N23"/>
  <c r="N22"/>
  <c r="N21"/>
  <c r="N20"/>
  <c r="N19"/>
  <c r="C7" i="17" l="1"/>
  <c r="O6"/>
  <c r="N26" i="16"/>
  <c r="N17"/>
  <c r="N16"/>
  <c r="N15"/>
  <c r="N14"/>
  <c r="N13"/>
  <c r="N12"/>
  <c r="N11"/>
  <c r="N18" l="1"/>
  <c r="C8" i="17"/>
  <c r="O7"/>
  <c r="N9" i="16"/>
  <c r="N8"/>
  <c r="N7"/>
  <c r="N6"/>
  <c r="N5"/>
  <c r="N4"/>
  <c r="N3"/>
  <c r="O8" i="17" l="1"/>
  <c r="C9"/>
  <c r="N10" i="16"/>
  <c r="A3"/>
  <c r="F1"/>
  <c r="B1"/>
  <c r="C4" s="1"/>
  <c r="C5" s="1"/>
  <c r="N41" i="15"/>
  <c r="N40"/>
  <c r="N39"/>
  <c r="N38"/>
  <c r="N37"/>
  <c r="N36"/>
  <c r="N35"/>
  <c r="B3" i="17"/>
  <c r="N42" i="15" l="1"/>
  <c r="C11" i="17"/>
  <c r="O9"/>
  <c r="O10" s="1"/>
  <c r="O3" i="16"/>
  <c r="O4"/>
  <c r="O5"/>
  <c r="C6"/>
  <c r="N33" i="15"/>
  <c r="N32"/>
  <c r="N31"/>
  <c r="N30"/>
  <c r="N29"/>
  <c r="N28"/>
  <c r="N27"/>
  <c r="N34" l="1"/>
  <c r="C12" i="17"/>
  <c r="O11"/>
  <c r="O6" i="16"/>
  <c r="C7"/>
  <c r="N25" i="15"/>
  <c r="N24"/>
  <c r="N23"/>
  <c r="N22"/>
  <c r="N21"/>
  <c r="N20"/>
  <c r="N19"/>
  <c r="N26" l="1"/>
  <c r="C13" i="17"/>
  <c r="O12"/>
  <c r="C8" i="16"/>
  <c r="O7"/>
  <c r="N17" i="15"/>
  <c r="N16"/>
  <c r="N15"/>
  <c r="N14"/>
  <c r="N13"/>
  <c r="N12"/>
  <c r="N11"/>
  <c r="N18" l="1"/>
  <c r="C14" i="17"/>
  <c r="O13"/>
  <c r="C9" i="16"/>
  <c r="O8"/>
  <c r="N9" i="15"/>
  <c r="N8"/>
  <c r="N7"/>
  <c r="N6"/>
  <c r="N5"/>
  <c r="N4"/>
  <c r="N3"/>
  <c r="B3" i="16"/>
  <c r="O14" i="17" l="1"/>
  <c r="C15"/>
  <c r="C11" i="16"/>
  <c r="O9"/>
  <c r="O10" s="1"/>
  <c r="N10" i="15"/>
  <c r="A3"/>
  <c r="F1"/>
  <c r="B1"/>
  <c r="C4" s="1"/>
  <c r="N41" i="14"/>
  <c r="N40"/>
  <c r="N39"/>
  <c r="N38"/>
  <c r="N37"/>
  <c r="N36"/>
  <c r="N35"/>
  <c r="N42" l="1"/>
  <c r="C16" i="17"/>
  <c r="O15"/>
  <c r="C12" i="16"/>
  <c r="O11"/>
  <c r="O3" i="15"/>
  <c r="C5"/>
  <c r="O4"/>
  <c r="N33" i="14"/>
  <c r="N32"/>
  <c r="N31"/>
  <c r="N30"/>
  <c r="N29"/>
  <c r="N28"/>
  <c r="N27"/>
  <c r="C17" i="17" l="1"/>
  <c r="O16"/>
  <c r="O12" i="16"/>
  <c r="C13"/>
  <c r="C6" i="15"/>
  <c r="O5"/>
  <c r="N34" i="14"/>
  <c r="N25"/>
  <c r="N24"/>
  <c r="N23"/>
  <c r="N22"/>
  <c r="N21"/>
  <c r="N20"/>
  <c r="N19"/>
  <c r="B11" i="17"/>
  <c r="N26" i="14" l="1"/>
  <c r="C19" i="17"/>
  <c r="O17"/>
  <c r="O18" s="1"/>
  <c r="C14" i="16"/>
  <c r="O13"/>
  <c r="O6" i="15"/>
  <c r="C7"/>
  <c r="N17" i="14"/>
  <c r="N16"/>
  <c r="N15"/>
  <c r="N14"/>
  <c r="N13"/>
  <c r="N12"/>
  <c r="N11"/>
  <c r="N18" l="1"/>
  <c r="C20" i="17"/>
  <c r="O19"/>
  <c r="C15" i="16"/>
  <c r="O14"/>
  <c r="C8" i="15"/>
  <c r="O7"/>
  <c r="N9" i="14"/>
  <c r="N8"/>
  <c r="N7"/>
  <c r="N6"/>
  <c r="N5"/>
  <c r="N4"/>
  <c r="N3"/>
  <c r="N10" l="1"/>
  <c r="C21" i="17"/>
  <c r="O20"/>
  <c r="C16" i="16"/>
  <c r="O15"/>
  <c r="C9" i="15"/>
  <c r="O8"/>
  <c r="A3" i="14"/>
  <c r="F1"/>
  <c r="B1"/>
  <c r="N41" i="13"/>
  <c r="N40"/>
  <c r="N39"/>
  <c r="N38"/>
  <c r="N37"/>
  <c r="N36"/>
  <c r="N35"/>
  <c r="B3" i="15"/>
  <c r="N42" i="13" l="1"/>
  <c r="O21" i="17"/>
  <c r="C22"/>
  <c r="O16" i="16"/>
  <c r="C17"/>
  <c r="C11" i="15"/>
  <c r="O9"/>
  <c r="O10" s="1"/>
  <c r="C4" i="14"/>
  <c r="O3"/>
  <c r="N33" i="13"/>
  <c r="N32"/>
  <c r="N31"/>
  <c r="N30"/>
  <c r="N29"/>
  <c r="N28"/>
  <c r="N27"/>
  <c r="B11" i="16"/>
  <c r="C23" i="17" l="1"/>
  <c r="O22"/>
  <c r="C19" i="16"/>
  <c r="O17"/>
  <c r="O18" s="1"/>
  <c r="C12" i="15"/>
  <c r="O11"/>
  <c r="O4" i="14"/>
  <c r="C5"/>
  <c r="N34" i="13"/>
  <c r="N25"/>
  <c r="N24"/>
  <c r="N23"/>
  <c r="N22"/>
  <c r="N21"/>
  <c r="N20"/>
  <c r="N19"/>
  <c r="N26" l="1"/>
  <c r="C24" i="17"/>
  <c r="O23"/>
  <c r="C20" i="16"/>
  <c r="O19"/>
  <c r="C13" i="15"/>
  <c r="O12"/>
  <c r="C6" i="14"/>
  <c r="O5"/>
  <c r="N17" i="13"/>
  <c r="N16"/>
  <c r="N15"/>
  <c r="N14"/>
  <c r="N13"/>
  <c r="N12"/>
  <c r="N11"/>
  <c r="N18" l="1"/>
  <c r="C25" i="17"/>
  <c r="O24"/>
  <c r="C21" i="16"/>
  <c r="O20"/>
  <c r="O13" i="15"/>
  <c r="C14"/>
  <c r="C7" i="14"/>
  <c r="O6"/>
  <c r="N9" i="13"/>
  <c r="N8"/>
  <c r="N7"/>
  <c r="N6"/>
  <c r="N5"/>
  <c r="N4"/>
  <c r="N3"/>
  <c r="B19" i="17"/>
  <c r="C27" l="1"/>
  <c r="O25"/>
  <c r="O26" s="1"/>
  <c r="O21" i="16"/>
  <c r="C22"/>
  <c r="C15" i="15"/>
  <c r="O14"/>
  <c r="C8" i="14"/>
  <c r="O7"/>
  <c r="N10" i="13"/>
  <c r="A3"/>
  <c r="F1"/>
  <c r="B1"/>
  <c r="C4" s="1"/>
  <c r="N41" i="12"/>
  <c r="N40"/>
  <c r="N39"/>
  <c r="N38"/>
  <c r="N37"/>
  <c r="N36"/>
  <c r="N35"/>
  <c r="N42" l="1"/>
  <c r="C28" i="17"/>
  <c r="O27"/>
  <c r="O22" i="16"/>
  <c r="C23"/>
  <c r="C16" i="15"/>
  <c r="O15"/>
  <c r="O8" i="14"/>
  <c r="C9"/>
  <c r="O3" i="13"/>
  <c r="C5"/>
  <c r="O4"/>
  <c r="N33" i="12"/>
  <c r="N32"/>
  <c r="N31"/>
  <c r="N30"/>
  <c r="N29"/>
  <c r="N28"/>
  <c r="N27"/>
  <c r="B3" i="14"/>
  <c r="N34" i="12" l="1"/>
  <c r="O28" i="17"/>
  <c r="C29"/>
  <c r="C24" i="16"/>
  <c r="O23"/>
  <c r="C17" i="15"/>
  <c r="O16"/>
  <c r="C11" i="14"/>
  <c r="O9"/>
  <c r="O10" s="1"/>
  <c r="C6" i="13"/>
  <c r="O5"/>
  <c r="N25" i="12"/>
  <c r="N24"/>
  <c r="N23"/>
  <c r="N22"/>
  <c r="N21"/>
  <c r="N20"/>
  <c r="N19"/>
  <c r="B11" i="15"/>
  <c r="O29" i="17" l="1"/>
  <c r="C30"/>
  <c r="C25" i="16"/>
  <c r="O24"/>
  <c r="C19" i="15"/>
  <c r="O17"/>
  <c r="O18" s="1"/>
  <c r="C12" i="14"/>
  <c r="O11"/>
  <c r="O6" i="13"/>
  <c r="C7"/>
  <c r="N26" i="12"/>
  <c r="N17"/>
  <c r="N16"/>
  <c r="N15"/>
  <c r="N14"/>
  <c r="N13"/>
  <c r="N12"/>
  <c r="N11"/>
  <c r="B19" i="16"/>
  <c r="C31" i="17" l="1"/>
  <c r="O30"/>
  <c r="C27" i="16"/>
  <c r="O25"/>
  <c r="O26" s="1"/>
  <c r="C20" i="15"/>
  <c r="O19"/>
  <c r="C13" i="14"/>
  <c r="O12"/>
  <c r="C8" i="13"/>
  <c r="O7"/>
  <c r="N18" i="12"/>
  <c r="N9"/>
  <c r="N8"/>
  <c r="N7"/>
  <c r="N6"/>
  <c r="N5"/>
  <c r="N4"/>
  <c r="N3"/>
  <c r="N10" l="1"/>
  <c r="C32" i="17"/>
  <c r="O31"/>
  <c r="C28" i="16"/>
  <c r="O27"/>
  <c r="C21" i="15"/>
  <c r="O20"/>
  <c r="O13" i="14"/>
  <c r="C14"/>
  <c r="C9" i="13"/>
  <c r="O8"/>
  <c r="A3" i="12"/>
  <c r="F1"/>
  <c r="B1"/>
  <c r="N41" i="11"/>
  <c r="N40"/>
  <c r="N39"/>
  <c r="N38"/>
  <c r="N37"/>
  <c r="N36"/>
  <c r="N35"/>
  <c r="B3" i="13"/>
  <c r="N42" i="11" l="1"/>
  <c r="O32" i="17"/>
  <c r="C33"/>
  <c r="O28" i="16"/>
  <c r="C29"/>
  <c r="O21" i="15"/>
  <c r="C22"/>
  <c r="C15" i="14"/>
  <c r="O14"/>
  <c r="C11" i="13"/>
  <c r="O9"/>
  <c r="O10" s="1"/>
  <c r="C4" i="12"/>
  <c r="O3"/>
  <c r="N33" i="11"/>
  <c r="N32"/>
  <c r="N31"/>
  <c r="N30"/>
  <c r="N29"/>
  <c r="N28"/>
  <c r="N27"/>
  <c r="B27" i="17"/>
  <c r="N34" i="11" l="1"/>
  <c r="C35" i="17"/>
  <c r="O33"/>
  <c r="O34" s="1"/>
  <c r="C30" i="16"/>
  <c r="O29"/>
  <c r="C23" i="15"/>
  <c r="O22"/>
  <c r="C16" i="14"/>
  <c r="O15"/>
  <c r="C12" i="13"/>
  <c r="O11"/>
  <c r="C5" i="12"/>
  <c r="O4"/>
  <c r="N25" i="11"/>
  <c r="N24"/>
  <c r="N23"/>
  <c r="N22"/>
  <c r="N21"/>
  <c r="N20"/>
  <c r="N19"/>
  <c r="N26" l="1"/>
  <c r="C36" i="17"/>
  <c r="O35"/>
  <c r="C31" i="16"/>
  <c r="O30"/>
  <c r="C24" i="15"/>
  <c r="O23"/>
  <c r="C17" i="14"/>
  <c r="O16"/>
  <c r="C13" i="13"/>
  <c r="O12"/>
  <c r="O5" i="12"/>
  <c r="C6"/>
  <c r="N17" i="11"/>
  <c r="N16"/>
  <c r="N15"/>
  <c r="N14"/>
  <c r="N13"/>
  <c r="N12"/>
  <c r="N11"/>
  <c r="B11" i="14"/>
  <c r="C37" i="17" l="1"/>
  <c r="O36"/>
  <c r="C32" i="16"/>
  <c r="O31"/>
  <c r="O24" i="15"/>
  <c r="C25"/>
  <c r="C19" i="14"/>
  <c r="O17"/>
  <c r="O18" s="1"/>
  <c r="C14" i="13"/>
  <c r="O13"/>
  <c r="C7" i="12"/>
  <c r="O6"/>
  <c r="N18" i="11"/>
  <c r="N9"/>
  <c r="N8"/>
  <c r="N7"/>
  <c r="N6"/>
  <c r="N5"/>
  <c r="N4"/>
  <c r="N3"/>
  <c r="B19" i="15"/>
  <c r="C38" i="17" l="1"/>
  <c r="O37"/>
  <c r="O32" i="16"/>
  <c r="C33"/>
  <c r="C27" i="15"/>
  <c r="O25"/>
  <c r="O26" s="1"/>
  <c r="O19" i="14"/>
  <c r="C20"/>
  <c r="C15" i="13"/>
  <c r="O14"/>
  <c r="C8" i="12"/>
  <c r="O7"/>
  <c r="N10" i="11"/>
  <c r="A3"/>
  <c r="F1"/>
  <c r="B1"/>
  <c r="C4" s="1"/>
  <c r="N41" i="10"/>
  <c r="N40"/>
  <c r="N39"/>
  <c r="N38"/>
  <c r="N37"/>
  <c r="N36"/>
  <c r="N35"/>
  <c r="B27" i="16"/>
  <c r="N42" i="10" l="1"/>
  <c r="O38" i="17"/>
  <c r="C39"/>
  <c r="C35" i="16"/>
  <c r="O33"/>
  <c r="O34" s="1"/>
  <c r="O27" i="15"/>
  <c r="C28"/>
  <c r="C21" i="14"/>
  <c r="O20"/>
  <c r="C16" i="13"/>
  <c r="O15"/>
  <c r="C9" i="12"/>
  <c r="O8"/>
  <c r="O3" i="11"/>
  <c r="C5"/>
  <c r="O4"/>
  <c r="N33" i="10"/>
  <c r="N32"/>
  <c r="N31"/>
  <c r="N30"/>
  <c r="N29"/>
  <c r="N28"/>
  <c r="N27"/>
  <c r="B3" i="12"/>
  <c r="N34" i="10" l="1"/>
  <c r="O39" i="17"/>
  <c r="C40"/>
  <c r="O35" i="16"/>
  <c r="C36"/>
  <c r="C29" i="15"/>
  <c r="O28"/>
  <c r="C22" i="14"/>
  <c r="O21"/>
  <c r="C17" i="13"/>
  <c r="O16"/>
  <c r="C11" i="12"/>
  <c r="O9"/>
  <c r="O10" s="1"/>
  <c r="C6" i="11"/>
  <c r="O5"/>
  <c r="N25" i="10"/>
  <c r="N24"/>
  <c r="N23"/>
  <c r="N22"/>
  <c r="N21"/>
  <c r="N20"/>
  <c r="N19"/>
  <c r="B11" i="13"/>
  <c r="N26" i="10" l="1"/>
  <c r="C41" i="17"/>
  <c r="O40"/>
  <c r="C37" i="16"/>
  <c r="O36"/>
  <c r="C30" i="15"/>
  <c r="O29"/>
  <c r="O22" i="14"/>
  <c r="C23"/>
  <c r="C19" i="13"/>
  <c r="O17"/>
  <c r="O18" s="1"/>
  <c r="C12" i="12"/>
  <c r="O11"/>
  <c r="O6" i="11"/>
  <c r="C7"/>
  <c r="N17" i="10"/>
  <c r="N16"/>
  <c r="N15"/>
  <c r="N14"/>
  <c r="N13"/>
  <c r="N12"/>
  <c r="N11"/>
  <c r="B35" i="17"/>
  <c r="O41" l="1"/>
  <c r="O42" s="1"/>
  <c r="O43" s="1"/>
  <c r="O45" s="1"/>
  <c r="C38" i="16"/>
  <c r="O37"/>
  <c r="C31" i="15"/>
  <c r="O30"/>
  <c r="O23" i="14"/>
  <c r="C24"/>
  <c r="C20" i="13"/>
  <c r="O19"/>
  <c r="O12" i="12"/>
  <c r="C13"/>
  <c r="C8" i="11"/>
  <c r="O7"/>
  <c r="N18" i="10"/>
  <c r="N9"/>
  <c r="N8"/>
  <c r="N7"/>
  <c r="N6"/>
  <c r="N5"/>
  <c r="N4"/>
  <c r="N3"/>
  <c r="N10" l="1"/>
  <c r="C39" i="16"/>
  <c r="O38"/>
  <c r="O31" i="15"/>
  <c r="C32"/>
  <c r="C25" i="14"/>
  <c r="O24"/>
  <c r="O20" i="13"/>
  <c r="C21"/>
  <c r="O13" i="12"/>
  <c r="C14"/>
  <c r="C9" i="11"/>
  <c r="O8"/>
  <c r="A3" i="10"/>
  <c r="F1"/>
  <c r="B1"/>
  <c r="N41" i="9"/>
  <c r="N40"/>
  <c r="N39"/>
  <c r="N38"/>
  <c r="N37"/>
  <c r="N36"/>
  <c r="N35"/>
  <c r="B3" i="11"/>
  <c r="B19" i="14"/>
  <c r="N42" i="9" l="1"/>
  <c r="O39" i="16"/>
  <c r="C40"/>
  <c r="C33" i="15"/>
  <c r="O32"/>
  <c r="C27" i="14"/>
  <c r="O25"/>
  <c r="O26" s="1"/>
  <c r="C22" i="13"/>
  <c r="O21"/>
  <c r="C15" i="12"/>
  <c r="O14"/>
  <c r="C11" i="11"/>
  <c r="O9"/>
  <c r="O10" s="1"/>
  <c r="O3" i="10"/>
  <c r="C4"/>
  <c r="N33" i="9"/>
  <c r="N32"/>
  <c r="N31"/>
  <c r="N30"/>
  <c r="N29"/>
  <c r="N28"/>
  <c r="N27"/>
  <c r="B27" i="15"/>
  <c r="N34" i="9" l="1"/>
  <c r="C41" i="16"/>
  <c r="O40"/>
  <c r="C35" i="15"/>
  <c r="O33"/>
  <c r="O34" s="1"/>
  <c r="C28" i="14"/>
  <c r="O27"/>
  <c r="C23" i="13"/>
  <c r="O22"/>
  <c r="C16" i="12"/>
  <c r="O15"/>
  <c r="C12" i="11"/>
  <c r="O11"/>
  <c r="C5" i="10"/>
  <c r="O4"/>
  <c r="N25" i="9"/>
  <c r="N24"/>
  <c r="N23"/>
  <c r="N22"/>
  <c r="N21"/>
  <c r="N20"/>
  <c r="N19"/>
  <c r="B35" i="16"/>
  <c r="N26" i="9" l="1"/>
  <c r="O41" i="16"/>
  <c r="O42" s="1"/>
  <c r="O43" s="1"/>
  <c r="O45" s="1"/>
  <c r="C36" i="15"/>
  <c r="O35"/>
  <c r="C29" i="14"/>
  <c r="O28"/>
  <c r="C24" i="13"/>
  <c r="O23"/>
  <c r="O16" i="12"/>
  <c r="C17"/>
  <c r="C13" i="11"/>
  <c r="O12"/>
  <c r="C6" i="10"/>
  <c r="O5"/>
  <c r="N17" i="9"/>
  <c r="N16"/>
  <c r="N15"/>
  <c r="N14"/>
  <c r="N13"/>
  <c r="N12"/>
  <c r="N11"/>
  <c r="B11" i="12"/>
  <c r="N18" i="9" l="1"/>
  <c r="C37" i="15"/>
  <c r="O36"/>
  <c r="C30" i="14"/>
  <c r="O29"/>
  <c r="O24" i="13"/>
  <c r="C25"/>
  <c r="C19" i="12"/>
  <c r="O17"/>
  <c r="O18" s="1"/>
  <c r="C14" i="11"/>
  <c r="O13"/>
  <c r="C7" i="10"/>
  <c r="O6"/>
  <c r="N9" i="9"/>
  <c r="N8"/>
  <c r="N7"/>
  <c r="N6"/>
  <c r="N5"/>
  <c r="N4"/>
  <c r="N3"/>
  <c r="B19" i="13"/>
  <c r="N10" i="9" l="1"/>
  <c r="C38" i="15"/>
  <c r="O37"/>
  <c r="C31" i="14"/>
  <c r="O30"/>
  <c r="C27" i="13"/>
  <c r="O25"/>
  <c r="O26" s="1"/>
  <c r="C20" i="12"/>
  <c r="O19"/>
  <c r="O14" i="11"/>
  <c r="C15"/>
  <c r="O7" i="10"/>
  <c r="C8"/>
  <c r="A3" i="9"/>
  <c r="F1"/>
  <c r="B1"/>
  <c r="N41" i="8"/>
  <c r="N40"/>
  <c r="N39"/>
  <c r="N38"/>
  <c r="N37"/>
  <c r="N36"/>
  <c r="N35"/>
  <c r="N42" l="1"/>
  <c r="C39" i="15"/>
  <c r="O38"/>
  <c r="C32" i="14"/>
  <c r="O31"/>
  <c r="C28" i="13"/>
  <c r="O27"/>
  <c r="C21" i="12"/>
  <c r="O20"/>
  <c r="C16" i="11"/>
  <c r="O15"/>
  <c r="C9" i="10"/>
  <c r="O8"/>
  <c r="C4" i="9"/>
  <c r="O3"/>
  <c r="N33" i="8"/>
  <c r="N32"/>
  <c r="N31"/>
  <c r="N30"/>
  <c r="N29"/>
  <c r="N28"/>
  <c r="N27"/>
  <c r="B3" i="10"/>
  <c r="N34" i="8" l="1"/>
  <c r="C40" i="15"/>
  <c r="O39"/>
  <c r="O32" i="14"/>
  <c r="C33"/>
  <c r="C29" i="13"/>
  <c r="O28"/>
  <c r="C22" i="12"/>
  <c r="O21"/>
  <c r="C17" i="11"/>
  <c r="O16"/>
  <c r="C11" i="10"/>
  <c r="O9"/>
  <c r="O10" s="1"/>
  <c r="C5" i="9"/>
  <c r="O4"/>
  <c r="N25" i="8"/>
  <c r="N24"/>
  <c r="N23"/>
  <c r="N22"/>
  <c r="N21"/>
  <c r="N20"/>
  <c r="N19"/>
  <c r="B27" i="14"/>
  <c r="B11" i="11"/>
  <c r="N26" i="8" l="1"/>
  <c r="O40" i="15"/>
  <c r="C41"/>
  <c r="C35" i="14"/>
  <c r="O33"/>
  <c r="O34" s="1"/>
  <c r="C30" i="13"/>
  <c r="O29"/>
  <c r="O22" i="12"/>
  <c r="C23"/>
  <c r="C19" i="11"/>
  <c r="O17"/>
  <c r="O18" s="1"/>
  <c r="C12" i="10"/>
  <c r="O11"/>
  <c r="O5" i="9"/>
  <c r="C6"/>
  <c r="N17" i="8"/>
  <c r="N16"/>
  <c r="N15"/>
  <c r="N14"/>
  <c r="N13"/>
  <c r="N12"/>
  <c r="N11"/>
  <c r="B35" i="15"/>
  <c r="O41" l="1"/>
  <c r="O42" s="1"/>
  <c r="O43" s="1"/>
  <c r="O45" s="1"/>
  <c r="C36" i="14"/>
  <c r="O35"/>
  <c r="O30" i="13"/>
  <c r="C31"/>
  <c r="C24" i="12"/>
  <c r="O23"/>
  <c r="O19" i="11"/>
  <c r="C20"/>
  <c r="C13" i="10"/>
  <c r="O12"/>
  <c r="C7" i="9"/>
  <c r="O6"/>
  <c r="N18" i="8"/>
  <c r="N9"/>
  <c r="N8"/>
  <c r="N7"/>
  <c r="N6"/>
  <c r="N5"/>
  <c r="N4"/>
  <c r="N3"/>
  <c r="C37" i="14" l="1"/>
  <c r="O36"/>
  <c r="C32" i="13"/>
  <c r="O31"/>
  <c r="C25" i="12"/>
  <c r="O24"/>
  <c r="C21" i="11"/>
  <c r="O20"/>
  <c r="C14" i="10"/>
  <c r="O13"/>
  <c r="C8" i="9"/>
  <c r="O7"/>
  <c r="N10" i="8"/>
  <c r="A3"/>
  <c r="F1"/>
  <c r="B1"/>
  <c r="C4" s="1"/>
  <c r="N41" i="7"/>
  <c r="N40"/>
  <c r="N39"/>
  <c r="N38"/>
  <c r="N37"/>
  <c r="N36"/>
  <c r="N35"/>
  <c r="B19" i="12"/>
  <c r="N42" i="7" l="1"/>
  <c r="C38" i="14"/>
  <c r="O37"/>
  <c r="C33" i="13"/>
  <c r="O32"/>
  <c r="C27" i="12"/>
  <c r="O25"/>
  <c r="O26" s="1"/>
  <c r="C22" i="11"/>
  <c r="O21"/>
  <c r="O14" i="10"/>
  <c r="C15"/>
  <c r="C9" i="9"/>
  <c r="O8"/>
  <c r="C5" i="8"/>
  <c r="O4"/>
  <c r="O3"/>
  <c r="N33" i="7"/>
  <c r="N32"/>
  <c r="N31"/>
  <c r="N30"/>
  <c r="N29"/>
  <c r="N28"/>
  <c r="N27"/>
  <c r="B3" i="9"/>
  <c r="B27" i="13"/>
  <c r="N34" i="7" l="1"/>
  <c r="C39" i="14"/>
  <c r="O38"/>
  <c r="C35" i="13"/>
  <c r="O33"/>
  <c r="O34" s="1"/>
  <c r="C28" i="12"/>
  <c r="O27"/>
  <c r="C23" i="11"/>
  <c r="O22"/>
  <c r="C16" i="10"/>
  <c r="O15"/>
  <c r="C11" i="9"/>
  <c r="O9"/>
  <c r="O10" s="1"/>
  <c r="C6" i="8"/>
  <c r="O5"/>
  <c r="N25" i="7"/>
  <c r="N24"/>
  <c r="N23"/>
  <c r="N22"/>
  <c r="N21"/>
  <c r="N20"/>
  <c r="N19"/>
  <c r="N26" l="1"/>
  <c r="C40" i="14"/>
  <c r="O39"/>
  <c r="O35" i="13"/>
  <c r="C36"/>
  <c r="C29" i="12"/>
  <c r="O28"/>
  <c r="O23" i="11"/>
  <c r="C24"/>
  <c r="C17" i="10"/>
  <c r="O16"/>
  <c r="C12" i="9"/>
  <c r="O11"/>
  <c r="O6" i="8"/>
  <c r="C7"/>
  <c r="N17" i="7"/>
  <c r="N16"/>
  <c r="N15"/>
  <c r="N14"/>
  <c r="N13"/>
  <c r="N12"/>
  <c r="N11"/>
  <c r="B11" i="10"/>
  <c r="O40" i="14" l="1"/>
  <c r="C41"/>
  <c r="C37" i="13"/>
  <c r="O36"/>
  <c r="O29" i="12"/>
  <c r="C30"/>
  <c r="C25" i="11"/>
  <c r="O24"/>
  <c r="C19" i="10"/>
  <c r="O17"/>
  <c r="O18" s="1"/>
  <c r="C13" i="9"/>
  <c r="O12"/>
  <c r="C8" i="8"/>
  <c r="O7"/>
  <c r="N18" i="7"/>
  <c r="N9"/>
  <c r="N8"/>
  <c r="N7"/>
  <c r="N6"/>
  <c r="N5"/>
  <c r="N4"/>
  <c r="N3"/>
  <c r="B19" i="11"/>
  <c r="B35" i="14"/>
  <c r="O41" l="1"/>
  <c r="O42" s="1"/>
  <c r="O43" s="1"/>
  <c r="O45" s="1"/>
  <c r="C38" i="13"/>
  <c r="O37"/>
  <c r="C31" i="12"/>
  <c r="O30"/>
  <c r="C27" i="11"/>
  <c r="O25"/>
  <c r="O26" s="1"/>
  <c r="O19" i="10"/>
  <c r="C20"/>
  <c r="C14" i="9"/>
  <c r="O13"/>
  <c r="C9" i="8"/>
  <c r="O8"/>
  <c r="N10" i="7"/>
  <c r="A3"/>
  <c r="F1"/>
  <c r="B1"/>
  <c r="B3" i="8"/>
  <c r="C39" i="13" l="1"/>
  <c r="O38"/>
  <c r="C32" i="12"/>
  <c r="O31"/>
  <c r="C28" i="11"/>
  <c r="O27"/>
  <c r="C21" i="10"/>
  <c r="O20"/>
  <c r="O14" i="9"/>
  <c r="C15"/>
  <c r="C11" i="8"/>
  <c r="O9"/>
  <c r="O10" s="1"/>
  <c r="O3" i="7"/>
  <c r="C4"/>
  <c r="B1" i="2"/>
  <c r="O39" i="13" l="1"/>
  <c r="C40"/>
  <c r="C33" i="12"/>
  <c r="O32"/>
  <c r="O28" i="11"/>
  <c r="C29"/>
  <c r="C22" i="10"/>
  <c r="O21"/>
  <c r="C16" i="9"/>
  <c r="O15"/>
  <c r="C12" i="8"/>
  <c r="O11"/>
  <c r="C5" i="7"/>
  <c r="O4"/>
  <c r="N41" i="2"/>
  <c r="N40"/>
  <c r="N39"/>
  <c r="N38"/>
  <c r="N37"/>
  <c r="N36"/>
  <c r="N35"/>
  <c r="N33"/>
  <c r="N32"/>
  <c r="N31"/>
  <c r="N30"/>
  <c r="N29"/>
  <c r="N28"/>
  <c r="N27"/>
  <c r="N25"/>
  <c r="N24"/>
  <c r="N23"/>
  <c r="N22"/>
  <c r="N21"/>
  <c r="N20"/>
  <c r="N19"/>
  <c r="N17"/>
  <c r="N16"/>
  <c r="N15"/>
  <c r="N14"/>
  <c r="N13"/>
  <c r="N12"/>
  <c r="N11"/>
  <c r="N5"/>
  <c r="N6"/>
  <c r="N7"/>
  <c r="N8"/>
  <c r="N9"/>
  <c r="F1"/>
  <c r="C4"/>
  <c r="C5" s="1"/>
  <c r="C6" s="1"/>
  <c r="A3"/>
  <c r="N4"/>
  <c r="N3"/>
  <c r="B27" i="12"/>
  <c r="N18" i="2" l="1"/>
  <c r="N42"/>
  <c r="N26"/>
  <c r="N10"/>
  <c r="N34"/>
  <c r="C41" i="13"/>
  <c r="O40"/>
  <c r="C35" i="12"/>
  <c r="O33"/>
  <c r="O34" s="1"/>
  <c r="O29" i="11"/>
  <c r="C30"/>
  <c r="C23" i="10"/>
  <c r="O22"/>
  <c r="C17" i="9"/>
  <c r="O16"/>
  <c r="C13" i="8"/>
  <c r="O12"/>
  <c r="C6" i="7"/>
  <c r="O5"/>
  <c r="O6" i="2"/>
  <c r="O4"/>
  <c r="O5"/>
  <c r="C7"/>
  <c r="C8" s="1"/>
  <c r="C9" s="1"/>
  <c r="O3"/>
  <c r="B3"/>
  <c r="B11" i="9"/>
  <c r="B35" i="13"/>
  <c r="O41" l="1"/>
  <c r="O42" s="1"/>
  <c r="O43" s="1"/>
  <c r="O45" s="1"/>
  <c r="C36" i="12"/>
  <c r="O35"/>
  <c r="C31" i="11"/>
  <c r="O30"/>
  <c r="O23" i="10"/>
  <c r="C24"/>
  <c r="C19" i="9"/>
  <c r="O17"/>
  <c r="O18" s="1"/>
  <c r="O13" i="8"/>
  <c r="C14"/>
  <c r="C7" i="7"/>
  <c r="O6"/>
  <c r="O9" i="2"/>
  <c r="O7"/>
  <c r="C11"/>
  <c r="O8"/>
  <c r="C37" i="12" l="1"/>
  <c r="O36"/>
  <c r="C32" i="11"/>
  <c r="O31"/>
  <c r="O24" i="10"/>
  <c r="C25"/>
  <c r="O19" i="9"/>
  <c r="C20"/>
  <c r="C15" i="8"/>
  <c r="O14"/>
  <c r="O7" i="7"/>
  <c r="C8"/>
  <c r="O10" i="2"/>
  <c r="O11"/>
  <c r="C12"/>
  <c r="O12" s="1"/>
  <c r="B19" i="10"/>
  <c r="C38" i="12" l="1"/>
  <c r="O37"/>
  <c r="C33" i="11"/>
  <c r="O32"/>
  <c r="C27" i="10"/>
  <c r="O25"/>
  <c r="O26" s="1"/>
  <c r="C21" i="9"/>
  <c r="O20"/>
  <c r="C16" i="8"/>
  <c r="O15"/>
  <c r="O8" i="7"/>
  <c r="C9"/>
  <c r="C13" i="2"/>
  <c r="O13" s="1"/>
  <c r="B3" i="7"/>
  <c r="B27" i="11"/>
  <c r="C39" i="12" l="1"/>
  <c r="O38"/>
  <c r="C35" i="11"/>
  <c r="O33"/>
  <c r="O34" s="1"/>
  <c r="C28" i="10"/>
  <c r="O27"/>
  <c r="C22" i="9"/>
  <c r="O21"/>
  <c r="C17" i="8"/>
  <c r="O16"/>
  <c r="C11" i="7"/>
  <c r="O9"/>
  <c r="O10" s="1"/>
  <c r="C14" i="2"/>
  <c r="O14" s="1"/>
  <c r="B11" i="8"/>
  <c r="C40" i="12" l="1"/>
  <c r="O39"/>
  <c r="C36" i="11"/>
  <c r="O35"/>
  <c r="C29" i="10"/>
  <c r="O28"/>
  <c r="C23" i="9"/>
  <c r="O22"/>
  <c r="C19" i="8"/>
  <c r="O17"/>
  <c r="O18" s="1"/>
  <c r="C12" i="7"/>
  <c r="O11"/>
  <c r="C15" i="2"/>
  <c r="C16" s="1"/>
  <c r="C41" i="12" l="1"/>
  <c r="O40"/>
  <c r="C37" i="11"/>
  <c r="O36"/>
  <c r="O29" i="10"/>
  <c r="C30"/>
  <c r="O23" i="9"/>
  <c r="C24"/>
  <c r="O19" i="8"/>
  <c r="C20"/>
  <c r="C13" i="7"/>
  <c r="O12"/>
  <c r="O15" i="2"/>
  <c r="C17"/>
  <c r="O16"/>
  <c r="B35" i="12"/>
  <c r="B11" i="2"/>
  <c r="O41" i="12" l="1"/>
  <c r="O42" s="1"/>
  <c r="O43" s="1"/>
  <c r="O45" s="1"/>
  <c r="C38" i="11"/>
  <c r="O37"/>
  <c r="C31" i="10"/>
  <c r="O30"/>
  <c r="C25" i="9"/>
  <c r="O24"/>
  <c r="C21" i="8"/>
  <c r="O20"/>
  <c r="C14" i="7"/>
  <c r="O13"/>
  <c r="O17" i="2"/>
  <c r="O18" s="1"/>
  <c r="C19"/>
  <c r="B19" i="9"/>
  <c r="O38" i="11" l="1"/>
  <c r="C39"/>
  <c r="C32" i="10"/>
  <c r="O31"/>
  <c r="C27" i="9"/>
  <c r="O25"/>
  <c r="O26" s="1"/>
  <c r="C22" i="8"/>
  <c r="O21"/>
  <c r="O14" i="7"/>
  <c r="C15"/>
  <c r="O19" i="2"/>
  <c r="C20"/>
  <c r="C40" i="11" l="1"/>
  <c r="O39"/>
  <c r="O32" i="10"/>
  <c r="C33"/>
  <c r="C28" i="9"/>
  <c r="O27"/>
  <c r="C23" i="8"/>
  <c r="O22"/>
  <c r="C16" i="7"/>
  <c r="O15"/>
  <c r="O20" i="2"/>
  <c r="C21"/>
  <c r="B27" i="10"/>
  <c r="C41" i="11" l="1"/>
  <c r="O40"/>
  <c r="C35" i="10"/>
  <c r="O33"/>
  <c r="O34" s="1"/>
  <c r="C29" i="9"/>
  <c r="O28"/>
  <c r="O23" i="8"/>
  <c r="C24"/>
  <c r="C17" i="7"/>
  <c r="O16"/>
  <c r="O21" i="2"/>
  <c r="C22"/>
  <c r="B11" i="7"/>
  <c r="B35" i="11"/>
  <c r="O41" l="1"/>
  <c r="O42" s="1"/>
  <c r="O43" s="1"/>
  <c r="O45" s="1"/>
  <c r="C36" i="10"/>
  <c r="O35"/>
  <c r="C30" i="9"/>
  <c r="O29"/>
  <c r="C25" i="8"/>
  <c r="O24"/>
  <c r="C19" i="7"/>
  <c r="O17"/>
  <c r="O18" s="1"/>
  <c r="O22" i="2"/>
  <c r="C23"/>
  <c r="B19" i="8"/>
  <c r="C37" i="10" l="1"/>
  <c r="O36"/>
  <c r="C31" i="9"/>
  <c r="O30"/>
  <c r="C27" i="8"/>
  <c r="O25"/>
  <c r="O26" s="1"/>
  <c r="C20" i="7"/>
  <c r="O19"/>
  <c r="O23" i="2"/>
  <c r="C24"/>
  <c r="C38" i="10" l="1"/>
  <c r="O37"/>
  <c r="C32" i="9"/>
  <c r="O31"/>
  <c r="C28" i="8"/>
  <c r="O27"/>
  <c r="C21" i="7"/>
  <c r="O20"/>
  <c r="O24" i="2"/>
  <c r="C25"/>
  <c r="B19"/>
  <c r="O38" i="10" l="1"/>
  <c r="C39"/>
  <c r="C33" i="9"/>
  <c r="O32"/>
  <c r="C29" i="8"/>
  <c r="O28"/>
  <c r="C22" i="7"/>
  <c r="O21"/>
  <c r="O25" i="2"/>
  <c r="O26" s="1"/>
  <c r="C27"/>
  <c r="B27" i="9"/>
  <c r="C40" i="10" l="1"/>
  <c r="O39"/>
  <c r="C35" i="9"/>
  <c r="O33"/>
  <c r="O34" s="1"/>
  <c r="O29" i="8"/>
  <c r="C30"/>
  <c r="C23" i="7"/>
  <c r="O22"/>
  <c r="O27" i="2"/>
  <c r="C28"/>
  <c r="C41" i="10" l="1"/>
  <c r="O40"/>
  <c r="C36" i="9"/>
  <c r="O35"/>
  <c r="C31" i="8"/>
  <c r="O30"/>
  <c r="C24" i="7"/>
  <c r="O23"/>
  <c r="O28" i="2"/>
  <c r="C29"/>
  <c r="B35" i="10"/>
  <c r="O41" l="1"/>
  <c r="O42" s="1"/>
  <c r="O43" s="1"/>
  <c r="O45" s="1"/>
  <c r="C37" i="9"/>
  <c r="O36"/>
  <c r="C32" i="8"/>
  <c r="O31"/>
  <c r="O24" i="7"/>
  <c r="C25"/>
  <c r="O29" i="2"/>
  <c r="C30"/>
  <c r="B19" i="7"/>
  <c r="C38" i="9" l="1"/>
  <c r="O37"/>
  <c r="C33" i="8"/>
  <c r="O32"/>
  <c r="C27" i="7"/>
  <c r="O25"/>
  <c r="O26" s="1"/>
  <c r="O30" i="2"/>
  <c r="C31"/>
  <c r="B27" i="8"/>
  <c r="O38" i="9" l="1"/>
  <c r="C39"/>
  <c r="C35" i="8"/>
  <c r="O33"/>
  <c r="O34" s="1"/>
  <c r="C28" i="7"/>
  <c r="O27"/>
  <c r="O31" i="2"/>
  <c r="C32"/>
  <c r="C40" i="9" l="1"/>
  <c r="O39"/>
  <c r="C36" i="8"/>
  <c r="O35"/>
  <c r="C29" i="7"/>
  <c r="O28"/>
  <c r="O32" i="2"/>
  <c r="C33"/>
  <c r="B27"/>
  <c r="C41" i="9" l="1"/>
  <c r="O40"/>
  <c r="C37" i="8"/>
  <c r="O36"/>
  <c r="C30" i="7"/>
  <c r="O29"/>
  <c r="O33" i="2"/>
  <c r="O34" s="1"/>
  <c r="C35"/>
  <c r="B35" i="9"/>
  <c r="O41" l="1"/>
  <c r="O42" s="1"/>
  <c r="O43" s="1"/>
  <c r="O45" s="1"/>
  <c r="C38" i="8"/>
  <c r="O37"/>
  <c r="C31" i="7"/>
  <c r="O30"/>
  <c r="O35" i="2"/>
  <c r="C36"/>
  <c r="O38" i="8" l="1"/>
  <c r="C39"/>
  <c r="C32" i="7"/>
  <c r="O31"/>
  <c r="O36" i="2"/>
  <c r="C37"/>
  <c r="C40" i="8" l="1"/>
  <c r="O39"/>
  <c r="O32" i="7"/>
  <c r="C33"/>
  <c r="O37" i="2"/>
  <c r="C38"/>
  <c r="B27" i="7"/>
  <c r="C41" i="8" l="1"/>
  <c r="O40"/>
  <c r="C35" i="7"/>
  <c r="O33"/>
  <c r="O34" s="1"/>
  <c r="O38" i="2"/>
  <c r="C39"/>
  <c r="B35" i="8"/>
  <c r="O41" l="1"/>
  <c r="O42" s="1"/>
  <c r="O43" s="1"/>
  <c r="O45" s="1"/>
  <c r="C36" i="7"/>
  <c r="O35"/>
  <c r="O39" i="2"/>
  <c r="C40"/>
  <c r="C37" i="7" l="1"/>
  <c r="O36"/>
  <c r="O40" i="2"/>
  <c r="C41"/>
  <c r="B35"/>
  <c r="C38" i="7" l="1"/>
  <c r="O37"/>
  <c r="O41" i="2"/>
  <c r="O42" s="1"/>
  <c r="O43" s="1"/>
  <c r="O45" s="1"/>
  <c r="O38" i="7" l="1"/>
  <c r="C39"/>
  <c r="C40" l="1"/>
  <c r="O39"/>
  <c r="C41" l="1"/>
  <c r="O40"/>
  <c r="B35"/>
  <c r="O41" l="1"/>
  <c r="O42" s="1"/>
  <c r="O43" s="1"/>
  <c r="O45" s="1"/>
</calcChain>
</file>

<file path=xl/sharedStrings.xml><?xml version="1.0" encoding="utf-8"?>
<sst xmlns="http://schemas.openxmlformats.org/spreadsheetml/2006/main" count="335" uniqueCount="47">
  <si>
    <t>Lundi</t>
  </si>
  <si>
    <t>Mardi</t>
  </si>
  <si>
    <t>Mercredi</t>
  </si>
  <si>
    <t>Vendredi</t>
  </si>
  <si>
    <t>Début</t>
  </si>
  <si>
    <t>Fin</t>
  </si>
  <si>
    <t>Samedi</t>
  </si>
  <si>
    <t>Dimanche</t>
  </si>
  <si>
    <t>Juin</t>
  </si>
  <si>
    <t>Juillet</t>
  </si>
  <si>
    <t>Août</t>
  </si>
  <si>
    <t>Septembre</t>
  </si>
  <si>
    <t>Octobre</t>
  </si>
  <si>
    <t>Novembre</t>
  </si>
  <si>
    <t>Décembre</t>
  </si>
  <si>
    <t>Total journée</t>
  </si>
  <si>
    <t>H +/- semaine</t>
  </si>
  <si>
    <t>JOURS</t>
  </si>
  <si>
    <t>TEMPS</t>
  </si>
  <si>
    <t>Heures/Jour</t>
  </si>
  <si>
    <t>MOIS</t>
  </si>
  <si>
    <t>Janvier</t>
  </si>
  <si>
    <t>Février</t>
  </si>
  <si>
    <t>Mars</t>
  </si>
  <si>
    <t>Avril</t>
  </si>
  <si>
    <t>Mai</t>
  </si>
  <si>
    <t>ANNEE</t>
  </si>
  <si>
    <t>MOIS :</t>
  </si>
  <si>
    <t>jeudi</t>
  </si>
  <si>
    <t>N.SEMAINE</t>
  </si>
  <si>
    <t>N.JOUR</t>
  </si>
  <si>
    <t>Date fin</t>
  </si>
  <si>
    <t>TOTAL MOIS</t>
  </si>
  <si>
    <t>TOTAL SEMAINE</t>
  </si>
  <si>
    <t>HEURES POSEES</t>
  </si>
  <si>
    <t>SOLDE</t>
  </si>
  <si>
    <t>Date début</t>
  </si>
  <si>
    <t>Mode d'emploi</t>
  </si>
  <si>
    <t>L'opérateur doit encoder journellement les heures prestées (il y a 5 fourchettes d'heures par jour).
L'opérateur spécifiera également la date du dernier jour d'encodage en I1 ce qui permettra au tableur de calculer les écarts jusqu'à cette date.</t>
  </si>
  <si>
    <r>
      <t>le tableur a pour mission de récolter les heures prestées à raison d'un onglet par mois et semaine par semaine. 
Un classeur contient les 12 mois de l'année.
Il est sauvé sous le nom : Horaire_</t>
    </r>
    <r>
      <rPr>
        <b/>
        <sz val="11"/>
        <color theme="1"/>
        <rFont val="Calibri"/>
        <family val="2"/>
        <scheme val="minor"/>
      </rPr>
      <t>aaaa</t>
    </r>
    <r>
      <rPr>
        <sz val="11"/>
        <color theme="1"/>
        <rFont val="Calibri"/>
        <family val="2"/>
        <scheme val="minor"/>
      </rPr>
      <t xml:space="preserve"> (où aaaa = année)
La deuxième mission consiste à calculer l'écart entre les heures prestées et les heures à prester et donc de déterminer les heures supplémentaires (ou inversément, les heures non prestées en suffisance)
Les différents onglets sont "Protégés" SANS MOT DE PASSE.  Ceci permet d'éviter les maladresses de l'encodeur : SEULES LES CELLULES DEVANT ETRE ENCODEES SONT ACCESSIBLES.  Ainsi les cellules contenant des formules sont protégées.  Comme il n'y a pas de mot de passe, il est facile d'annuler la protection si l'on désire modifier quelque chose dans le tableur (mise en forme ou autre).
Conseils : 
- avant d'enlever la protection : faire une copie de sauvegarde 
-  ne pas oublier de remettre la protection
Pour toucher à la protection des onglets : aller sous l'onglet supérieur "Révision"  et puis cliquer sur "Protéger la feuille" ou "Oter la protection" selon l'état de la feuille.</t>
    </r>
  </si>
  <si>
    <t>Encoder dan l'onglet Paramètres : 
- en B1 la date de début du tableur : pour l'année 2017 : 1/1/2017
- en B3 le nombre d'heures/jour à prester (journée pleine)
- de C6 à C12 le coefficient déterminant le nombre d'heures de la journée par rapport à une journée normale pleine de 1 (Exemple le mercredi : 0.5).  L'encodage est limité aux valeurs comprises entre 0.0 et 1.0</t>
  </si>
  <si>
    <r>
      <t xml:space="preserve">L'onglet Paramètres contient en outre des tables permettant d'alimenter les différentes formules contenues dans les onglets données.
En outre, il contient également un bouton "macro" qui permet de lancer la macro de Remise à Zéro (RAZ).  
</t>
    </r>
    <r>
      <rPr>
        <b/>
        <sz val="11"/>
        <color theme="1"/>
        <rFont val="Calibri"/>
        <family val="2"/>
        <scheme val="minor"/>
      </rPr>
      <t>Attention : 
-ce bouton effacera toutes les données de l'année - il y a un message de confirmation qui sera demandé avant de lancer la procédure.
- la date de fin sera remise au dernier jour du mois précédent  (il s'agit de la date d'arrêt des encodages pour le mois ce qui permet de calculer les écarts arrêtés à la date de fin d'encodage)
- l'ordre des 12 premiers onglets ne peut pas être modifié et doit rester de l'onglet 1 à l'onglet 12</t>
    </r>
  </si>
  <si>
    <t>Les 12 feuilles de données sont nommées par mois.  Les formules sont identiques pour les 12 mois.  C'est l'encodage en D1 qui détermine le mois (choix du mois grâce à une liste déroulante).  Cet encodage est accessible mais il ne sera pas utile de l'utiliser par l'opérateur  car le classeur contient les 12 mois de l'année donc, à moins que l'on invente une année à 13 mois, il ne sera pas nécessaire d'utiliser cet encodage.  L'année, quant à elle, est paramétrée dans l'onglet Paramètres (B1) et viendra alimenter tous les onglets Données. 
La procédure en début d'année consistera donc à :
- Sauver le classeur sous le nom Horaires_aaaa (nouvelle année)
- Lancer la macro RAZ
Le classeur sera prêt pour la nouvelle année</t>
  </si>
  <si>
    <t>Le tableur calcule les numéros de semaine selon la méthode ISO européenne.  Pour ce faire le présent classeur contient une "fonction personnalisée" car la fonction standard d'Excel calcule selon les normes USA ce qui provoque un décalage par rapport aux numéros de semaine imprimés dans les agendas européens et donc embêtant à utiliser en Europe.  La fonction personnalisée évite cela.
Attention : si l'on veut utiliser cette "Fonction personnalisée" pour une autre application, il faudra la copier dans un module et paramétrer celui-ci à l'identique.  En annexe un petit mémo qui explique les raisons et l'utilisation de cette fonction.</t>
  </si>
  <si>
    <t>Le tableur calcule également les dates journalières de la colonne B et cela grâce à la date de départ dans l'onglet Paramètre et du mois spécifié en D1
Il "grisaille" les journézs n'appartenant pas au mois traité dans l'onglet (début et fin de mois puisque les tableaux sont figés sur 5 semaines complètes)</t>
  </si>
  <si>
    <t>Le tableau récapitule le total des différences horaires en O43 et permet à l'opérateur d'encoder les heures "posées" en O44.  
Il présentera alors la différence entre les deux en O45</t>
  </si>
  <si>
    <t>Bon amusement…</t>
  </si>
</sst>
</file>

<file path=xl/styles.xml><?xml version="1.0" encoding="utf-8"?>
<styleSheet xmlns="http://schemas.openxmlformats.org/spreadsheetml/2006/main">
  <numFmts count="3">
    <numFmt numFmtId="164" formatCode="0.0"/>
    <numFmt numFmtId="165" formatCode="h\.mm;@"/>
    <numFmt numFmtId="166" formatCode="[$-F800]dddd\,\ mmmm\ dd\,\ yyyy"/>
  </numFmts>
  <fonts count="6">
    <font>
      <sz val="11"/>
      <color theme="1"/>
      <name val="Calibri"/>
      <family val="2"/>
      <scheme val="minor"/>
    </font>
    <font>
      <sz val="22"/>
      <color theme="1"/>
      <name val="Calibri"/>
      <family val="2"/>
      <scheme val="minor"/>
    </font>
    <font>
      <b/>
      <sz val="11"/>
      <color rgb="FF0070C0"/>
      <name val="Calibri"/>
      <family val="2"/>
      <scheme val="minor"/>
    </font>
    <font>
      <b/>
      <sz val="11"/>
      <color theme="1"/>
      <name val="Calibri"/>
      <family val="2"/>
      <scheme val="minor"/>
    </font>
    <font>
      <b/>
      <sz val="11"/>
      <name val="Calibri"/>
      <family val="2"/>
      <scheme val="minor"/>
    </font>
    <font>
      <sz val="11"/>
      <color rgb="FF000000"/>
      <name val="Calibri"/>
      <family val="2"/>
      <scheme val="minor"/>
    </font>
  </fonts>
  <fills count="3">
    <fill>
      <patternFill patternType="none"/>
    </fill>
    <fill>
      <patternFill patternType="gray125"/>
    </fill>
    <fill>
      <patternFill patternType="solid">
        <fgColor rgb="FFFFFF00"/>
        <bgColor indexed="64"/>
      </patternFill>
    </fill>
  </fills>
  <borders count="32">
    <border>
      <left/>
      <right/>
      <top/>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top style="medium">
        <color indexed="64"/>
      </top>
      <bottom style="medium">
        <color indexed="64"/>
      </bottom>
      <diagonal/>
    </border>
    <border>
      <left style="thin">
        <color indexed="64"/>
      </left>
      <right/>
      <top style="thin">
        <color indexed="64"/>
      </top>
      <bottom style="thin">
        <color indexed="64"/>
      </bottom>
      <diagonal/>
    </border>
    <border>
      <left/>
      <right/>
      <top style="medium">
        <color indexed="64"/>
      </top>
      <bottom style="medium">
        <color indexed="64"/>
      </bottom>
      <diagonal/>
    </border>
    <border>
      <left style="thin">
        <color indexed="64"/>
      </left>
      <right/>
      <top/>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
      <left/>
      <right style="medium">
        <color indexed="64"/>
      </right>
      <top/>
      <bottom/>
      <diagonal/>
    </border>
    <border>
      <left/>
      <right style="medium">
        <color indexed="64"/>
      </right>
      <top/>
      <bottom style="medium">
        <color indexed="64"/>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bottom style="medium">
        <color indexed="64"/>
      </bottom>
      <diagonal/>
    </border>
    <border>
      <left style="thin">
        <color indexed="64"/>
      </left>
      <right style="medium">
        <color indexed="64"/>
      </right>
      <top/>
      <bottom style="medium">
        <color indexed="64"/>
      </bottom>
      <diagonal/>
    </border>
    <border>
      <left/>
      <right style="medium">
        <color indexed="64"/>
      </right>
      <top style="medium">
        <color indexed="64"/>
      </top>
      <bottom/>
      <diagonal/>
    </border>
    <border>
      <left style="medium">
        <color indexed="64"/>
      </left>
      <right style="thin">
        <color indexed="64"/>
      </right>
      <top style="medium">
        <color indexed="64"/>
      </top>
      <bottom/>
      <diagonal/>
    </border>
    <border>
      <left style="medium">
        <color indexed="64"/>
      </left>
      <right/>
      <top/>
      <bottom/>
      <diagonal/>
    </border>
    <border>
      <left style="medium">
        <color indexed="64"/>
      </left>
      <right/>
      <top/>
      <bottom style="medium">
        <color indexed="64"/>
      </bottom>
      <diagonal/>
    </border>
    <border>
      <left style="thin">
        <color indexed="64"/>
      </left>
      <right/>
      <top style="thin">
        <color indexed="64"/>
      </top>
      <bottom/>
      <diagonal/>
    </border>
    <border>
      <left/>
      <right/>
      <top style="medium">
        <color indexed="64"/>
      </top>
      <bottom/>
      <diagonal/>
    </border>
    <border>
      <left style="medium">
        <color indexed="64"/>
      </left>
      <right style="medium">
        <color indexed="64"/>
      </right>
      <top style="medium">
        <color indexed="64"/>
      </top>
      <bottom/>
      <diagonal/>
    </border>
    <border>
      <left style="medium">
        <color indexed="64"/>
      </left>
      <right/>
      <top style="medium">
        <color indexed="64"/>
      </top>
      <bottom/>
      <diagonal/>
    </border>
    <border>
      <left/>
      <right/>
      <top/>
      <bottom style="medium">
        <color indexed="64"/>
      </bottom>
      <diagonal/>
    </border>
    <border>
      <left style="medium">
        <color indexed="64"/>
      </left>
      <right style="thin">
        <color indexed="64"/>
      </right>
      <top style="thin">
        <color indexed="64"/>
      </top>
      <bottom/>
      <diagonal/>
    </border>
    <border>
      <left style="thin">
        <color indexed="64"/>
      </left>
      <right/>
      <top/>
      <bottom style="medium">
        <color indexed="64"/>
      </bottom>
      <diagonal/>
    </border>
    <border>
      <left style="medium">
        <color indexed="64"/>
      </left>
      <right style="medium">
        <color indexed="64"/>
      </right>
      <top/>
      <bottom style="medium">
        <color indexed="64"/>
      </bottom>
      <diagonal/>
    </border>
    <border>
      <left style="medium">
        <color indexed="64"/>
      </left>
      <right style="thin">
        <color indexed="64"/>
      </right>
      <top/>
      <bottom style="thin">
        <color indexed="64"/>
      </bottom>
      <diagonal/>
    </border>
    <border>
      <left style="medium">
        <color indexed="64"/>
      </left>
      <right style="medium">
        <color indexed="64"/>
      </right>
      <top/>
      <bottom/>
      <diagonal/>
    </border>
    <border>
      <left style="thin">
        <color indexed="64"/>
      </left>
      <right style="medium">
        <color indexed="64"/>
      </right>
      <top/>
      <bottom style="thin">
        <color indexed="64"/>
      </bottom>
      <diagonal/>
    </border>
  </borders>
  <cellStyleXfs count="1">
    <xf numFmtId="0" fontId="0" fillId="0" borderId="0"/>
  </cellStyleXfs>
  <cellXfs count="65">
    <xf numFmtId="0" fontId="0" fillId="0" borderId="0" xfId="0"/>
    <xf numFmtId="0" fontId="0" fillId="0" borderId="0" xfId="0" applyBorder="1"/>
    <xf numFmtId="20" fontId="0" fillId="0" borderId="1" xfId="0" applyNumberFormat="1" applyBorder="1"/>
    <xf numFmtId="0" fontId="0" fillId="0" borderId="1" xfId="0" applyBorder="1"/>
    <xf numFmtId="0" fontId="0" fillId="0" borderId="8" xfId="0" applyBorder="1"/>
    <xf numFmtId="0" fontId="0" fillId="0" borderId="9" xfId="0" applyBorder="1"/>
    <xf numFmtId="0" fontId="0" fillId="0" borderId="13" xfId="0" applyBorder="1"/>
    <xf numFmtId="0" fontId="0" fillId="0" borderId="15" xfId="0" applyBorder="1"/>
    <xf numFmtId="165" fontId="0" fillId="0" borderId="10" xfId="0" applyNumberFormat="1" applyFill="1" applyBorder="1"/>
    <xf numFmtId="0" fontId="0" fillId="0" borderId="17" xfId="0" applyNumberFormat="1" applyFill="1" applyBorder="1"/>
    <xf numFmtId="0" fontId="0" fillId="0" borderId="11" xfId="0" applyNumberFormat="1" applyFill="1" applyBorder="1"/>
    <xf numFmtId="0" fontId="0" fillId="0" borderId="12" xfId="0" applyNumberFormat="1" applyFill="1" applyBorder="1"/>
    <xf numFmtId="0" fontId="0" fillId="0" borderId="18" xfId="0" applyBorder="1"/>
    <xf numFmtId="0" fontId="0" fillId="0" borderId="6" xfId="0" applyBorder="1"/>
    <xf numFmtId="0" fontId="0" fillId="0" borderId="1" xfId="0" applyBorder="1" applyAlignment="1">
      <alignment horizontal="center" vertical="center"/>
    </xf>
    <xf numFmtId="0" fontId="0" fillId="0" borderId="19" xfId="0" applyBorder="1"/>
    <xf numFmtId="0" fontId="0" fillId="0" borderId="20" xfId="0" applyBorder="1"/>
    <xf numFmtId="0" fontId="0" fillId="0" borderId="4" xfId="0" applyBorder="1"/>
    <xf numFmtId="0" fontId="0" fillId="0" borderId="22" xfId="0" applyBorder="1"/>
    <xf numFmtId="0" fontId="0" fillId="0" borderId="10" xfId="0" applyBorder="1"/>
    <xf numFmtId="0" fontId="0" fillId="0" borderId="24" xfId="0" applyBorder="1"/>
    <xf numFmtId="0" fontId="0" fillId="0" borderId="25" xfId="0" applyBorder="1"/>
    <xf numFmtId="0" fontId="0" fillId="0" borderId="23" xfId="0" applyBorder="1"/>
    <xf numFmtId="0" fontId="1" fillId="0" borderId="24" xfId="0" applyFont="1" applyBorder="1" applyAlignment="1">
      <alignment horizontal="center" vertical="center"/>
    </xf>
    <xf numFmtId="0" fontId="0" fillId="0" borderId="23" xfId="0" applyNumberFormat="1" applyBorder="1" applyAlignment="1">
      <alignment horizontal="center"/>
    </xf>
    <xf numFmtId="166" fontId="0" fillId="0" borderId="21" xfId="0" applyNumberFormat="1" applyBorder="1" applyAlignment="1">
      <alignment horizontal="left"/>
    </xf>
    <xf numFmtId="166" fontId="0" fillId="0" borderId="7" xfId="0" applyNumberFormat="1" applyBorder="1" applyAlignment="1">
      <alignment horizontal="left"/>
    </xf>
    <xf numFmtId="166" fontId="0" fillId="0" borderId="27" xfId="0" applyNumberFormat="1" applyBorder="1" applyAlignment="1">
      <alignment horizontal="left"/>
    </xf>
    <xf numFmtId="20" fontId="0" fillId="0" borderId="11" xfId="0" applyNumberFormat="1" applyBorder="1"/>
    <xf numFmtId="0" fontId="0" fillId="0" borderId="10" xfId="0" applyFill="1" applyBorder="1" applyAlignment="1">
      <alignment horizontal="center" vertical="center"/>
    </xf>
    <xf numFmtId="20" fontId="0" fillId="0" borderId="10" xfId="0" applyNumberFormat="1" applyBorder="1"/>
    <xf numFmtId="20" fontId="0" fillId="0" borderId="17" xfId="0" applyNumberFormat="1" applyBorder="1"/>
    <xf numFmtId="20" fontId="0" fillId="0" borderId="12" xfId="0" applyNumberFormat="1" applyBorder="1"/>
    <xf numFmtId="20" fontId="0" fillId="0" borderId="30" xfId="0" applyNumberFormat="1" applyBorder="1"/>
    <xf numFmtId="0" fontId="0" fillId="0" borderId="28" xfId="0" applyBorder="1"/>
    <xf numFmtId="0" fontId="2" fillId="0" borderId="23" xfId="0" applyNumberFormat="1" applyFont="1" applyBorder="1" applyAlignment="1" applyProtection="1">
      <alignment horizontal="center"/>
      <protection locked="0"/>
    </xf>
    <xf numFmtId="0" fontId="0" fillId="0" borderId="8" xfId="0" applyBorder="1" applyAlignment="1">
      <alignment horizontal="center" vertical="center"/>
    </xf>
    <xf numFmtId="0" fontId="0" fillId="0" borderId="9" xfId="0" applyBorder="1" applyAlignment="1">
      <alignment horizontal="center" vertical="center"/>
    </xf>
    <xf numFmtId="20" fontId="0" fillId="0" borderId="13" xfId="0" applyNumberFormat="1" applyBorder="1" applyProtection="1">
      <protection locked="0"/>
    </xf>
    <xf numFmtId="20" fontId="0" fillId="0" borderId="14" xfId="0" applyNumberFormat="1" applyBorder="1" applyProtection="1">
      <protection locked="0"/>
    </xf>
    <xf numFmtId="0" fontId="0" fillId="0" borderId="8" xfId="0" applyBorder="1" applyProtection="1">
      <protection locked="0"/>
    </xf>
    <xf numFmtId="0" fontId="0" fillId="0" borderId="9" xfId="0" applyBorder="1" applyProtection="1">
      <protection locked="0"/>
    </xf>
    <xf numFmtId="0" fontId="0" fillId="0" borderId="13" xfId="0" applyBorder="1" applyProtection="1">
      <protection locked="0"/>
    </xf>
    <xf numFmtId="0" fontId="0" fillId="0" borderId="14" xfId="0" applyBorder="1" applyProtection="1">
      <protection locked="0"/>
    </xf>
    <xf numFmtId="0" fontId="0" fillId="0" borderId="29" xfId="0" applyBorder="1" applyProtection="1">
      <protection locked="0"/>
    </xf>
    <xf numFmtId="0" fontId="0" fillId="0" borderId="31" xfId="0" applyBorder="1" applyProtection="1">
      <protection locked="0"/>
    </xf>
    <xf numFmtId="0" fontId="0" fillId="0" borderId="15" xfId="0" applyBorder="1" applyProtection="1">
      <protection locked="0"/>
    </xf>
    <xf numFmtId="0" fontId="0" fillId="0" borderId="16" xfId="0" applyBorder="1" applyProtection="1">
      <protection locked="0"/>
    </xf>
    <xf numFmtId="20" fontId="2" fillId="0" borderId="10" xfId="0" applyNumberFormat="1" applyFont="1" applyBorder="1" applyProtection="1">
      <protection locked="0"/>
    </xf>
    <xf numFmtId="0" fontId="0" fillId="0" borderId="0" xfId="0" applyAlignment="1">
      <alignment vertical="top" wrapText="1"/>
    </xf>
    <xf numFmtId="0" fontId="4" fillId="0" borderId="23" xfId="0" applyNumberFormat="1" applyFont="1" applyBorder="1" applyAlignment="1" applyProtection="1">
      <alignment horizontal="center"/>
    </xf>
    <xf numFmtId="14" fontId="2" fillId="0" borderId="0" xfId="0" applyNumberFormat="1" applyFont="1" applyProtection="1">
      <protection locked="0"/>
    </xf>
    <xf numFmtId="165" fontId="2" fillId="0" borderId="10" xfId="0" applyNumberFormat="1" applyFont="1" applyFill="1" applyBorder="1" applyProtection="1">
      <protection locked="0"/>
    </xf>
    <xf numFmtId="164" fontId="2" fillId="0" borderId="14" xfId="0" applyNumberFormat="1" applyFont="1" applyBorder="1" applyProtection="1">
      <protection locked="0"/>
    </xf>
    <xf numFmtId="164" fontId="2" fillId="0" borderId="16" xfId="0" applyNumberFormat="1" applyFont="1" applyBorder="1" applyProtection="1">
      <protection locked="0"/>
    </xf>
    <xf numFmtId="0" fontId="2" fillId="0" borderId="24" xfId="0" applyFont="1" applyBorder="1" applyAlignment="1" applyProtection="1">
      <protection locked="0"/>
    </xf>
    <xf numFmtId="0" fontId="2" fillId="0" borderId="17" xfId="0" applyFont="1" applyBorder="1" applyAlignment="1" applyProtection="1">
      <protection locked="0"/>
    </xf>
    <xf numFmtId="14" fontId="2" fillId="0" borderId="4" xfId="0" applyNumberFormat="1" applyFont="1" applyBorder="1" applyAlignment="1" applyProtection="1">
      <alignment horizontal="center"/>
      <protection locked="0"/>
    </xf>
    <xf numFmtId="0" fontId="2" fillId="0" borderId="10" xfId="0" applyFont="1" applyBorder="1" applyAlignment="1" applyProtection="1">
      <alignment horizontal="center"/>
      <protection locked="0"/>
    </xf>
    <xf numFmtId="0" fontId="1" fillId="0" borderId="26" xfId="0" applyFont="1" applyBorder="1" applyAlignment="1">
      <alignment horizontal="center" vertical="center" textRotation="90"/>
    </xf>
    <xf numFmtId="0" fontId="0" fillId="0" borderId="13" xfId="0" applyBorder="1" applyAlignment="1">
      <alignment horizontal="center" vertical="center" textRotation="90"/>
    </xf>
    <xf numFmtId="0" fontId="0" fillId="2" borderId="3" xfId="0" applyFill="1" applyBorder="1" applyAlignment="1">
      <alignment horizontal="center" vertical="center"/>
    </xf>
    <xf numFmtId="0" fontId="0" fillId="0" borderId="2" xfId="0" applyBorder="1" applyAlignment="1">
      <alignment horizontal="center" vertical="center"/>
    </xf>
    <xf numFmtId="0" fontId="0" fillId="0" borderId="5" xfId="0" applyBorder="1" applyAlignment="1">
      <alignment horizontal="center" vertical="center"/>
    </xf>
    <xf numFmtId="0" fontId="3" fillId="0" borderId="0" xfId="0" applyFont="1" applyAlignment="1">
      <alignment vertical="top" wrapText="1"/>
    </xf>
  </cellXfs>
  <cellStyles count="1">
    <cellStyle name="Normal" xfId="0" builtinId="0"/>
  </cellStyles>
  <dxfs count="24">
    <dxf>
      <font>
        <b val="0"/>
        <i val="0"/>
      </font>
      <fill>
        <patternFill patternType="gray125">
          <bgColor theme="0" tint="-0.24994659260841701"/>
        </patternFill>
      </fill>
    </dxf>
    <dxf>
      <font>
        <b val="0"/>
        <i val="0"/>
      </font>
      <fill>
        <patternFill patternType="gray125">
          <bgColor theme="0" tint="-0.24994659260841701"/>
        </patternFill>
      </fill>
    </dxf>
    <dxf>
      <font>
        <b val="0"/>
        <i val="0"/>
      </font>
      <fill>
        <patternFill patternType="gray125">
          <bgColor theme="0" tint="-0.24994659260841701"/>
        </patternFill>
      </fill>
    </dxf>
    <dxf>
      <font>
        <b val="0"/>
        <i val="0"/>
      </font>
      <fill>
        <patternFill patternType="gray125">
          <bgColor theme="0" tint="-0.24994659260841701"/>
        </patternFill>
      </fill>
    </dxf>
    <dxf>
      <font>
        <b val="0"/>
        <i val="0"/>
      </font>
      <fill>
        <patternFill patternType="gray125">
          <bgColor theme="0" tint="-0.24994659260841701"/>
        </patternFill>
      </fill>
    </dxf>
    <dxf>
      <font>
        <b val="0"/>
        <i val="0"/>
      </font>
      <fill>
        <patternFill patternType="gray125">
          <bgColor theme="0" tint="-0.24994659260841701"/>
        </patternFill>
      </fill>
    </dxf>
    <dxf>
      <font>
        <b val="0"/>
        <i val="0"/>
      </font>
      <fill>
        <patternFill patternType="gray125">
          <bgColor theme="0" tint="-0.24994659260841701"/>
        </patternFill>
      </fill>
    </dxf>
    <dxf>
      <font>
        <b val="0"/>
        <i val="0"/>
      </font>
      <fill>
        <patternFill patternType="gray125">
          <bgColor theme="0" tint="-0.24994659260841701"/>
        </patternFill>
      </fill>
    </dxf>
    <dxf>
      <font>
        <b val="0"/>
        <i val="0"/>
      </font>
      <fill>
        <patternFill patternType="gray125">
          <bgColor theme="0" tint="-0.24994659260841701"/>
        </patternFill>
      </fill>
    </dxf>
    <dxf>
      <font>
        <b val="0"/>
        <i val="0"/>
      </font>
      <fill>
        <patternFill patternType="gray125">
          <bgColor theme="0" tint="-0.24994659260841701"/>
        </patternFill>
      </fill>
    </dxf>
    <dxf>
      <font>
        <b val="0"/>
        <i val="0"/>
      </font>
      <fill>
        <patternFill patternType="gray125">
          <bgColor theme="0" tint="-0.24994659260841701"/>
        </patternFill>
      </fill>
    </dxf>
    <dxf>
      <font>
        <b val="0"/>
        <i val="0"/>
      </font>
      <fill>
        <patternFill patternType="gray125">
          <bgColor theme="0" tint="-0.24994659260841701"/>
        </patternFill>
      </fill>
    </dxf>
    <dxf>
      <font>
        <b val="0"/>
        <i val="0"/>
      </font>
      <fill>
        <patternFill patternType="gray125">
          <bgColor theme="0" tint="-0.24994659260841701"/>
        </patternFill>
      </fill>
    </dxf>
    <dxf>
      <font>
        <b val="0"/>
        <i val="0"/>
      </font>
      <fill>
        <patternFill patternType="gray125">
          <bgColor theme="0" tint="-0.24994659260841701"/>
        </patternFill>
      </fill>
    </dxf>
    <dxf>
      <font>
        <b val="0"/>
        <i val="0"/>
      </font>
      <fill>
        <patternFill patternType="gray125">
          <bgColor theme="0" tint="-0.24994659260841701"/>
        </patternFill>
      </fill>
    </dxf>
    <dxf>
      <font>
        <b val="0"/>
        <i val="0"/>
      </font>
      <fill>
        <patternFill patternType="gray125">
          <bgColor theme="0" tint="-0.24994659260841701"/>
        </patternFill>
      </fill>
    </dxf>
    <dxf>
      <font>
        <b val="0"/>
        <i val="0"/>
      </font>
      <fill>
        <patternFill patternType="gray125">
          <bgColor theme="0" tint="-0.24994659260841701"/>
        </patternFill>
      </fill>
    </dxf>
    <dxf>
      <font>
        <b val="0"/>
        <i val="0"/>
      </font>
      <fill>
        <patternFill patternType="gray125">
          <bgColor theme="0" tint="-0.24994659260841701"/>
        </patternFill>
      </fill>
    </dxf>
    <dxf>
      <font>
        <b val="0"/>
        <i val="0"/>
      </font>
      <fill>
        <patternFill patternType="gray125">
          <bgColor theme="0" tint="-0.24994659260841701"/>
        </patternFill>
      </fill>
    </dxf>
    <dxf>
      <font>
        <b val="0"/>
        <i val="0"/>
      </font>
      <fill>
        <patternFill patternType="gray125">
          <bgColor theme="0" tint="-0.24994659260841701"/>
        </patternFill>
      </fill>
    </dxf>
    <dxf>
      <font>
        <b val="0"/>
        <i val="0"/>
      </font>
      <fill>
        <patternFill patternType="gray125">
          <bgColor theme="0" tint="-0.24994659260841701"/>
        </patternFill>
      </fill>
    </dxf>
    <dxf>
      <font>
        <b val="0"/>
        <i val="0"/>
      </font>
      <fill>
        <patternFill patternType="gray125">
          <bgColor theme="0" tint="-0.24994659260841701"/>
        </patternFill>
      </fill>
    </dxf>
    <dxf>
      <font>
        <b val="0"/>
        <i val="0"/>
      </font>
      <fill>
        <patternFill patternType="gray125">
          <bgColor theme="0" tint="-0.24994659260841701"/>
        </patternFill>
      </fill>
    </dxf>
    <dxf>
      <font>
        <b val="0"/>
        <i val="0"/>
      </font>
      <fill>
        <patternFill patternType="gray125">
          <bgColor theme="0" tint="-0.2499465926084170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19"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sheetPr codeName="Feuil4"/>
  <dimension ref="A1:O45"/>
  <sheetViews>
    <sheetView zoomScale="115" zoomScaleNormal="115" workbookViewId="0">
      <pane xSplit="3" ySplit="2" topLeftCell="D3" activePane="bottomRight" state="frozen"/>
      <selection pane="topRight" activeCell="D1" sqref="D1"/>
      <selection pane="bottomLeft" activeCell="A3" sqref="A3"/>
      <selection pane="bottomRight" activeCell="I1" sqref="I1:J1"/>
    </sheetView>
  </sheetViews>
  <sheetFormatPr baseColWidth="10" defaultRowHeight="15"/>
  <cols>
    <col min="1" max="1" width="10.140625" customWidth="1"/>
    <col min="2" max="2" width="11.85546875" bestFit="1" customWidth="1"/>
    <col min="3" max="3" width="27.7109375" customWidth="1"/>
    <col min="4" max="5" width="8.140625" style="1" customWidth="1"/>
    <col min="6" max="13" width="8.140625" customWidth="1"/>
    <col min="14" max="14" width="12.42578125" customWidth="1"/>
    <col min="15" max="15" width="13.140625" customWidth="1"/>
  </cols>
  <sheetData>
    <row r="1" spans="1:15" ht="15.75" thickBot="1">
      <c r="A1" s="22" t="s">
        <v>26</v>
      </c>
      <c r="B1" s="50">
        <f>YEAR(Paramètres!B1)</f>
        <v>2017</v>
      </c>
      <c r="C1" t="s">
        <v>27</v>
      </c>
      <c r="D1" s="55" t="s">
        <v>21</v>
      </c>
      <c r="E1" s="56"/>
      <c r="F1" s="24">
        <f>VLOOKUP(M,M_N,2,FALSE)</f>
        <v>1</v>
      </c>
      <c r="H1" s="3" t="s">
        <v>31</v>
      </c>
      <c r="I1" s="57">
        <v>41273</v>
      </c>
      <c r="J1" s="58"/>
    </row>
    <row r="2" spans="1:15" ht="17.25" customHeight="1" thickBot="1">
      <c r="A2" s="23"/>
      <c r="B2" s="14" t="s">
        <v>29</v>
      </c>
      <c r="C2" s="13"/>
      <c r="D2" s="36" t="s">
        <v>4</v>
      </c>
      <c r="E2" s="37" t="s">
        <v>5</v>
      </c>
      <c r="F2" s="36" t="s">
        <v>4</v>
      </c>
      <c r="G2" s="37" t="s">
        <v>5</v>
      </c>
      <c r="H2" s="36" t="s">
        <v>4</v>
      </c>
      <c r="I2" s="37" t="s">
        <v>5</v>
      </c>
      <c r="J2" s="36" t="s">
        <v>4</v>
      </c>
      <c r="K2" s="37" t="s">
        <v>5</v>
      </c>
      <c r="L2" s="36" t="s">
        <v>4</v>
      </c>
      <c r="M2" s="37" t="s">
        <v>5</v>
      </c>
      <c r="N2" s="14" t="s">
        <v>15</v>
      </c>
      <c r="O2" s="29" t="s">
        <v>16</v>
      </c>
    </row>
    <row r="3" spans="1:15">
      <c r="A3" s="59" t="str">
        <f>M</f>
        <v>Janvier</v>
      </c>
      <c r="B3" s="61">
        <f ca="1">NOSEMAINE(C9)</f>
        <v>52</v>
      </c>
      <c r="C3" s="26">
        <f>DATE(AN,VLOOKUP(M,M_N,2,FALSE),ROW()-2)-WEEKDAY(DATE($B$1,VLOOKUP(M,M_N,2,FALSE),ROW()-2),2)+1</f>
        <v>41268</v>
      </c>
      <c r="D3" s="38"/>
      <c r="E3" s="39"/>
      <c r="F3" s="38"/>
      <c r="G3" s="39"/>
      <c r="H3" s="38"/>
      <c r="I3" s="39"/>
      <c r="J3" s="38"/>
      <c r="K3" s="39"/>
      <c r="L3" s="38"/>
      <c r="M3" s="39"/>
      <c r="N3" s="33">
        <f>E3-D3+ G3-F3+ I3-H3 + K3-J3 + M3-L3</f>
        <v>0</v>
      </c>
      <c r="O3" s="28">
        <f t="shared" ref="O3:O9" si="0">N3-IF(MONTH($C3)&lt;&gt;NM,0,IF(C3&gt;$I$1,0,(HJ*VLOOKUP(WEEKDAY(C3,2),J_T,3,FALSE))))</f>
        <v>0</v>
      </c>
    </row>
    <row r="4" spans="1:15">
      <c r="A4" s="60"/>
      <c r="B4" s="62"/>
      <c r="C4" s="26">
        <f>C3+1</f>
        <v>41269</v>
      </c>
      <c r="D4" s="38"/>
      <c r="E4" s="39"/>
      <c r="F4" s="38"/>
      <c r="G4" s="39"/>
      <c r="H4" s="38"/>
      <c r="I4" s="39"/>
      <c r="J4" s="38"/>
      <c r="K4" s="39"/>
      <c r="L4" s="38"/>
      <c r="M4" s="39"/>
      <c r="N4" s="33">
        <f>E4-D4+ G4-F4+ I4-H4 + K4-J4 + M4-L4</f>
        <v>0</v>
      </c>
      <c r="O4" s="28">
        <f t="shared" si="0"/>
        <v>0</v>
      </c>
    </row>
    <row r="5" spans="1:15">
      <c r="A5" s="60"/>
      <c r="B5" s="62"/>
      <c r="C5" s="26">
        <f t="shared" ref="C5:C8" si="1">C4+1</f>
        <v>41270</v>
      </c>
      <c r="D5" s="38"/>
      <c r="E5" s="39"/>
      <c r="F5" s="38"/>
      <c r="G5" s="39"/>
      <c r="H5" s="38"/>
      <c r="I5" s="39"/>
      <c r="J5" s="38"/>
      <c r="K5" s="39"/>
      <c r="L5" s="38"/>
      <c r="M5" s="39"/>
      <c r="N5" s="33">
        <f t="shared" ref="N5:N9" si="2">E5-D5+ G5-F5+ I5-H5 + K5-J5 + M5-L5</f>
        <v>0</v>
      </c>
      <c r="O5" s="28">
        <f t="shared" si="0"/>
        <v>0</v>
      </c>
    </row>
    <row r="6" spans="1:15">
      <c r="A6" s="60"/>
      <c r="B6" s="62"/>
      <c r="C6" s="26">
        <f t="shared" si="1"/>
        <v>41271</v>
      </c>
      <c r="D6" s="38"/>
      <c r="E6" s="39"/>
      <c r="F6" s="38"/>
      <c r="G6" s="39"/>
      <c r="H6" s="38"/>
      <c r="I6" s="39"/>
      <c r="J6" s="38"/>
      <c r="K6" s="39"/>
      <c r="L6" s="38"/>
      <c r="M6" s="39"/>
      <c r="N6" s="33">
        <f t="shared" si="2"/>
        <v>0</v>
      </c>
      <c r="O6" s="28">
        <f t="shared" si="0"/>
        <v>0</v>
      </c>
    </row>
    <row r="7" spans="1:15">
      <c r="A7" s="60"/>
      <c r="B7" s="62"/>
      <c r="C7" s="26">
        <f t="shared" si="1"/>
        <v>41272</v>
      </c>
      <c r="D7" s="38"/>
      <c r="E7" s="39"/>
      <c r="F7" s="38"/>
      <c r="G7" s="39"/>
      <c r="H7" s="38"/>
      <c r="I7" s="39"/>
      <c r="J7" s="38"/>
      <c r="K7" s="39"/>
      <c r="L7" s="38"/>
      <c r="M7" s="39"/>
      <c r="N7" s="33">
        <f t="shared" si="2"/>
        <v>0</v>
      </c>
      <c r="O7" s="28">
        <f t="shared" si="0"/>
        <v>0</v>
      </c>
    </row>
    <row r="8" spans="1:15">
      <c r="A8" s="60"/>
      <c r="B8" s="62"/>
      <c r="C8" s="26">
        <f t="shared" si="1"/>
        <v>41273</v>
      </c>
      <c r="D8" s="38"/>
      <c r="E8" s="39"/>
      <c r="F8" s="38"/>
      <c r="G8" s="39"/>
      <c r="H8" s="38"/>
      <c r="I8" s="39"/>
      <c r="J8" s="38"/>
      <c r="K8" s="39"/>
      <c r="L8" s="38"/>
      <c r="M8" s="39"/>
      <c r="N8" s="33">
        <f t="shared" si="2"/>
        <v>0</v>
      </c>
      <c r="O8" s="28">
        <f t="shared" si="0"/>
        <v>0</v>
      </c>
    </row>
    <row r="9" spans="1:15" ht="15.75" thickBot="1">
      <c r="A9" s="60"/>
      <c r="B9" s="62"/>
      <c r="C9" s="27">
        <f>C8+1</f>
        <v>41274</v>
      </c>
      <c r="D9" s="38"/>
      <c r="E9" s="39"/>
      <c r="F9" s="38"/>
      <c r="G9" s="39"/>
      <c r="H9" s="38"/>
      <c r="I9" s="39"/>
      <c r="J9" s="38"/>
      <c r="K9" s="39"/>
      <c r="L9" s="38"/>
      <c r="M9" s="39"/>
      <c r="N9" s="33">
        <f t="shared" si="2"/>
        <v>0</v>
      </c>
      <c r="O9" s="28">
        <f t="shared" si="0"/>
        <v>0</v>
      </c>
    </row>
    <row r="10" spans="1:15" ht="15.75" thickBot="1">
      <c r="A10" s="60"/>
      <c r="B10" s="63"/>
      <c r="C10" s="17" t="s">
        <v>33</v>
      </c>
      <c r="D10" s="40"/>
      <c r="E10" s="41"/>
      <c r="F10" s="40"/>
      <c r="G10" s="41"/>
      <c r="H10" s="40"/>
      <c r="I10" s="41"/>
      <c r="J10" s="40"/>
      <c r="K10" s="41"/>
      <c r="L10" s="40"/>
      <c r="M10" s="41"/>
      <c r="N10" s="2">
        <f>SUM(N3:N9)</f>
        <v>0</v>
      </c>
      <c r="O10" s="30">
        <f>SUM(O3:O9)</f>
        <v>0</v>
      </c>
    </row>
    <row r="11" spans="1:15">
      <c r="A11" s="60"/>
      <c r="B11" s="61">
        <f ca="1">NOSEMAINE(C17)</f>
        <v>1</v>
      </c>
      <c r="C11" s="25">
        <f>C9+1</f>
        <v>41275</v>
      </c>
      <c r="D11" s="38"/>
      <c r="E11" s="39"/>
      <c r="F11" s="38"/>
      <c r="G11" s="39"/>
      <c r="H11" s="38"/>
      <c r="I11" s="39"/>
      <c r="J11" s="38"/>
      <c r="K11" s="39"/>
      <c r="L11" s="38"/>
      <c r="M11" s="39"/>
      <c r="N11" s="33">
        <f>E11-D11+ G11-F11+ I11-H11 + K11-J11 + M11-L11</f>
        <v>0</v>
      </c>
      <c r="O11" s="28">
        <f t="shared" ref="O11:O17" si="3">N11-IF(MONTH($C11)&lt;&gt;NM,0,IF(C11&gt;$I$1,0,(HJ*VLOOKUP(WEEKDAY(C11,2),J_T,3,FALSE))))</f>
        <v>0</v>
      </c>
    </row>
    <row r="12" spans="1:15">
      <c r="A12" s="60"/>
      <c r="B12" s="62"/>
      <c r="C12" s="26">
        <f>C11+1</f>
        <v>41276</v>
      </c>
      <c r="D12" s="42"/>
      <c r="E12" s="43"/>
      <c r="F12" s="42"/>
      <c r="G12" s="43"/>
      <c r="H12" s="42"/>
      <c r="I12" s="43"/>
      <c r="J12" s="42"/>
      <c r="K12" s="43"/>
      <c r="L12" s="42"/>
      <c r="M12" s="43"/>
      <c r="N12" s="33">
        <f>E12-D12+ G12-F12+ I12-H12 + K12-J12 + M12-L12</f>
        <v>0</v>
      </c>
      <c r="O12" s="28">
        <f t="shared" si="3"/>
        <v>0</v>
      </c>
    </row>
    <row r="13" spans="1:15">
      <c r="A13" s="60"/>
      <c r="B13" s="62"/>
      <c r="C13" s="26">
        <f t="shared" ref="C13:C17" si="4">C12+1</f>
        <v>41277</v>
      </c>
      <c r="D13" s="42"/>
      <c r="E13" s="43"/>
      <c r="F13" s="42"/>
      <c r="G13" s="43"/>
      <c r="H13" s="42"/>
      <c r="I13" s="43"/>
      <c r="J13" s="42"/>
      <c r="K13" s="43"/>
      <c r="L13" s="42"/>
      <c r="M13" s="43"/>
      <c r="N13" s="33">
        <f t="shared" ref="N13:N17" si="5">E13-D13+ G13-F13+ I13-H13 + K13-J13 + M13-L13</f>
        <v>0</v>
      </c>
      <c r="O13" s="28">
        <f t="shared" si="3"/>
        <v>0</v>
      </c>
    </row>
    <row r="14" spans="1:15">
      <c r="A14" s="60"/>
      <c r="B14" s="62"/>
      <c r="C14" s="26">
        <f t="shared" si="4"/>
        <v>41278</v>
      </c>
      <c r="D14" s="42"/>
      <c r="E14" s="43"/>
      <c r="F14" s="42"/>
      <c r="G14" s="43"/>
      <c r="H14" s="42"/>
      <c r="I14" s="43"/>
      <c r="J14" s="42"/>
      <c r="K14" s="43"/>
      <c r="L14" s="42"/>
      <c r="M14" s="43"/>
      <c r="N14" s="33">
        <f t="shared" si="5"/>
        <v>0</v>
      </c>
      <c r="O14" s="28">
        <f t="shared" si="3"/>
        <v>0</v>
      </c>
    </row>
    <row r="15" spans="1:15">
      <c r="A15" s="60"/>
      <c r="B15" s="62"/>
      <c r="C15" s="26">
        <f t="shared" si="4"/>
        <v>41279</v>
      </c>
      <c r="D15" s="42"/>
      <c r="E15" s="43"/>
      <c r="F15" s="42"/>
      <c r="G15" s="43"/>
      <c r="H15" s="42"/>
      <c r="I15" s="43"/>
      <c r="J15" s="42"/>
      <c r="K15" s="43"/>
      <c r="L15" s="42"/>
      <c r="M15" s="43"/>
      <c r="N15" s="33">
        <f t="shared" si="5"/>
        <v>0</v>
      </c>
      <c r="O15" s="28">
        <f t="shared" si="3"/>
        <v>0</v>
      </c>
    </row>
    <row r="16" spans="1:15">
      <c r="A16" s="60"/>
      <c r="B16" s="62"/>
      <c r="C16" s="26">
        <f t="shared" si="4"/>
        <v>41280</v>
      </c>
      <c r="D16" s="42"/>
      <c r="E16" s="43"/>
      <c r="F16" s="42"/>
      <c r="G16" s="43"/>
      <c r="H16" s="42"/>
      <c r="I16" s="43"/>
      <c r="J16" s="42"/>
      <c r="K16" s="43"/>
      <c r="L16" s="42"/>
      <c r="M16" s="43"/>
      <c r="N16" s="33">
        <f t="shared" si="5"/>
        <v>0</v>
      </c>
      <c r="O16" s="28">
        <f t="shared" si="3"/>
        <v>0</v>
      </c>
    </row>
    <row r="17" spans="1:15" ht="15.75" thickBot="1">
      <c r="A17" s="60"/>
      <c r="B17" s="62"/>
      <c r="C17" s="26">
        <f t="shared" si="4"/>
        <v>41281</v>
      </c>
      <c r="D17" s="42"/>
      <c r="E17" s="43"/>
      <c r="F17" s="42"/>
      <c r="G17" s="43"/>
      <c r="H17" s="42"/>
      <c r="I17" s="43"/>
      <c r="J17" s="42"/>
      <c r="K17" s="43"/>
      <c r="L17" s="42"/>
      <c r="M17" s="43"/>
      <c r="N17" s="33">
        <f t="shared" si="5"/>
        <v>0</v>
      </c>
      <c r="O17" s="28">
        <f t="shared" si="3"/>
        <v>0</v>
      </c>
    </row>
    <row r="18" spans="1:15" ht="15.75" thickBot="1">
      <c r="A18" s="60"/>
      <c r="B18" s="63"/>
      <c r="C18" s="17" t="s">
        <v>33</v>
      </c>
      <c r="D18" s="40"/>
      <c r="E18" s="41"/>
      <c r="F18" s="40"/>
      <c r="G18" s="41"/>
      <c r="H18" s="40"/>
      <c r="I18" s="41"/>
      <c r="J18" s="40"/>
      <c r="K18" s="41"/>
      <c r="L18" s="40"/>
      <c r="M18" s="41"/>
      <c r="N18" s="2">
        <f>SUM(N11:N17)</f>
        <v>0</v>
      </c>
      <c r="O18" s="30">
        <f>SUM(O11:O17)</f>
        <v>0</v>
      </c>
    </row>
    <row r="19" spans="1:15">
      <c r="A19" s="60"/>
      <c r="B19" s="61">
        <f ca="1">NOSEMAINE(C25)</f>
        <v>2</v>
      </c>
      <c r="C19" s="26">
        <f>C17+1</f>
        <v>41282</v>
      </c>
      <c r="D19" s="38"/>
      <c r="E19" s="39"/>
      <c r="F19" s="42"/>
      <c r="G19" s="43"/>
      <c r="H19" s="42"/>
      <c r="I19" s="43"/>
      <c r="J19" s="42"/>
      <c r="K19" s="43"/>
      <c r="L19" s="42"/>
      <c r="M19" s="43"/>
      <c r="N19" s="33">
        <f>E19-D19+ G19-F19+ I19-H19 + K19-J19 + M19-L19</f>
        <v>0</v>
      </c>
      <c r="O19" s="28">
        <f t="shared" ref="O19:O25" si="6">N19-IF(MONTH($C19)&lt;&gt;NM,0,IF(C19&gt;$I$1,0,(HJ*VLOOKUP(WEEKDAY(C19,2),J_T,3,FALSE))))</f>
        <v>0</v>
      </c>
    </row>
    <row r="20" spans="1:15">
      <c r="A20" s="60"/>
      <c r="B20" s="62"/>
      <c r="C20" s="26">
        <f>C19+1</f>
        <v>41283</v>
      </c>
      <c r="D20" s="42"/>
      <c r="E20" s="43"/>
      <c r="F20" s="42"/>
      <c r="G20" s="43"/>
      <c r="H20" s="42"/>
      <c r="I20" s="43"/>
      <c r="J20" s="42"/>
      <c r="K20" s="43"/>
      <c r="L20" s="42"/>
      <c r="M20" s="43"/>
      <c r="N20" s="33">
        <f>E20-D20+ G20-F20+ I20-H20 + K20-J20 + M20-L20</f>
        <v>0</v>
      </c>
      <c r="O20" s="28">
        <f t="shared" si="6"/>
        <v>0</v>
      </c>
    </row>
    <row r="21" spans="1:15">
      <c r="A21" s="60"/>
      <c r="B21" s="62"/>
      <c r="C21" s="26">
        <f t="shared" ref="C21:C25" si="7">C20+1</f>
        <v>41284</v>
      </c>
      <c r="D21" s="42"/>
      <c r="E21" s="43"/>
      <c r="F21" s="42"/>
      <c r="G21" s="43"/>
      <c r="H21" s="42"/>
      <c r="I21" s="43"/>
      <c r="J21" s="42"/>
      <c r="K21" s="43"/>
      <c r="L21" s="42"/>
      <c r="M21" s="43"/>
      <c r="N21" s="33">
        <f t="shared" ref="N21:N25" si="8">E21-D21+ G21-F21+ I21-H21 + K21-J21 + M21-L21</f>
        <v>0</v>
      </c>
      <c r="O21" s="28">
        <f t="shared" si="6"/>
        <v>0</v>
      </c>
    </row>
    <row r="22" spans="1:15">
      <c r="A22" s="60"/>
      <c r="B22" s="62"/>
      <c r="C22" s="26">
        <f t="shared" si="7"/>
        <v>41285</v>
      </c>
      <c r="D22" s="42"/>
      <c r="E22" s="43"/>
      <c r="F22" s="42"/>
      <c r="G22" s="43"/>
      <c r="H22" s="42"/>
      <c r="I22" s="43"/>
      <c r="J22" s="42"/>
      <c r="K22" s="43"/>
      <c r="L22" s="42"/>
      <c r="M22" s="43"/>
      <c r="N22" s="33">
        <f t="shared" si="8"/>
        <v>0</v>
      </c>
      <c r="O22" s="28">
        <f t="shared" si="6"/>
        <v>0</v>
      </c>
    </row>
    <row r="23" spans="1:15">
      <c r="A23" s="60"/>
      <c r="B23" s="62"/>
      <c r="C23" s="26">
        <f t="shared" si="7"/>
        <v>41286</v>
      </c>
      <c r="D23" s="42"/>
      <c r="E23" s="43"/>
      <c r="F23" s="42"/>
      <c r="G23" s="43"/>
      <c r="H23" s="42"/>
      <c r="I23" s="43"/>
      <c r="J23" s="42"/>
      <c r="K23" s="43"/>
      <c r="L23" s="42"/>
      <c r="M23" s="43"/>
      <c r="N23" s="33">
        <f t="shared" si="8"/>
        <v>0</v>
      </c>
      <c r="O23" s="28">
        <f t="shared" si="6"/>
        <v>0</v>
      </c>
    </row>
    <row r="24" spans="1:15">
      <c r="A24" s="60"/>
      <c r="B24" s="62"/>
      <c r="C24" s="26">
        <f t="shared" si="7"/>
        <v>41287</v>
      </c>
      <c r="D24" s="42"/>
      <c r="E24" s="43"/>
      <c r="F24" s="42"/>
      <c r="G24" s="43"/>
      <c r="H24" s="42"/>
      <c r="I24" s="43"/>
      <c r="J24" s="42"/>
      <c r="K24" s="43"/>
      <c r="L24" s="42"/>
      <c r="M24" s="43"/>
      <c r="N24" s="33">
        <f t="shared" si="8"/>
        <v>0</v>
      </c>
      <c r="O24" s="28">
        <f t="shared" si="6"/>
        <v>0</v>
      </c>
    </row>
    <row r="25" spans="1:15" ht="15.75" thickBot="1">
      <c r="A25" s="60"/>
      <c r="B25" s="62"/>
      <c r="C25" s="27">
        <f t="shared" si="7"/>
        <v>41288</v>
      </c>
      <c r="D25" s="44"/>
      <c r="E25" s="45"/>
      <c r="F25" s="44"/>
      <c r="G25" s="45"/>
      <c r="H25" s="44"/>
      <c r="I25" s="45"/>
      <c r="J25" s="44"/>
      <c r="K25" s="45"/>
      <c r="L25" s="44"/>
      <c r="M25" s="45"/>
      <c r="N25" s="33">
        <f t="shared" si="8"/>
        <v>0</v>
      </c>
      <c r="O25" s="28">
        <f t="shared" si="6"/>
        <v>0</v>
      </c>
    </row>
    <row r="26" spans="1:15" ht="15.75" thickBot="1">
      <c r="A26" s="60"/>
      <c r="B26" s="63"/>
      <c r="C26" s="17" t="s">
        <v>33</v>
      </c>
      <c r="D26" s="40"/>
      <c r="E26" s="41"/>
      <c r="F26" s="40"/>
      <c r="G26" s="41"/>
      <c r="H26" s="40"/>
      <c r="I26" s="41"/>
      <c r="J26" s="40"/>
      <c r="K26" s="41"/>
      <c r="L26" s="40"/>
      <c r="M26" s="41"/>
      <c r="N26" s="2">
        <f>SUM(N19:N25)</f>
        <v>0</v>
      </c>
      <c r="O26" s="30">
        <f>SUM(O19:O25)</f>
        <v>0</v>
      </c>
    </row>
    <row r="27" spans="1:15">
      <c r="A27" s="60"/>
      <c r="B27" s="61">
        <f ca="1">NOSEMAINE(C33)</f>
        <v>3</v>
      </c>
      <c r="C27" s="25">
        <f>C25+1</f>
        <v>41289</v>
      </c>
      <c r="D27" s="42"/>
      <c r="E27" s="43"/>
      <c r="F27" s="42"/>
      <c r="G27" s="43"/>
      <c r="H27" s="42"/>
      <c r="I27" s="43"/>
      <c r="J27" s="42"/>
      <c r="K27" s="43"/>
      <c r="L27" s="42"/>
      <c r="M27" s="43"/>
      <c r="N27" s="33">
        <f>E27-D27+ G27-F27+ I27-H27 + K27-J27 + M27-L27</f>
        <v>0</v>
      </c>
      <c r="O27" s="28">
        <f t="shared" ref="O27:O33" si="9">N27-IF(MONTH($C27)&lt;&gt;NM,0,IF(C27&gt;$I$1,0,(HJ*VLOOKUP(WEEKDAY(C27,2),J_T,3,FALSE))))</f>
        <v>0</v>
      </c>
    </row>
    <row r="28" spans="1:15">
      <c r="A28" s="60"/>
      <c r="B28" s="62"/>
      <c r="C28" s="26">
        <f>C27+1</f>
        <v>41290</v>
      </c>
      <c r="D28" s="42"/>
      <c r="E28" s="43"/>
      <c r="F28" s="42"/>
      <c r="G28" s="43"/>
      <c r="H28" s="42"/>
      <c r="I28" s="43"/>
      <c r="J28" s="42"/>
      <c r="K28" s="43"/>
      <c r="L28" s="42"/>
      <c r="M28" s="43"/>
      <c r="N28" s="33">
        <f>E28-D28+ G28-F28+ I28-H28 + K28-J28 + M28-L28</f>
        <v>0</v>
      </c>
      <c r="O28" s="28">
        <f t="shared" si="9"/>
        <v>0</v>
      </c>
    </row>
    <row r="29" spans="1:15">
      <c r="A29" s="60"/>
      <c r="B29" s="62"/>
      <c r="C29" s="26">
        <f t="shared" ref="C29:C33" si="10">C28+1</f>
        <v>41291</v>
      </c>
      <c r="D29" s="42"/>
      <c r="E29" s="43"/>
      <c r="F29" s="42"/>
      <c r="G29" s="43"/>
      <c r="H29" s="42"/>
      <c r="I29" s="43"/>
      <c r="J29" s="42"/>
      <c r="K29" s="43"/>
      <c r="L29" s="42"/>
      <c r="M29" s="43"/>
      <c r="N29" s="33">
        <f t="shared" ref="N29:N33" si="11">E29-D29+ G29-F29+ I29-H29 + K29-J29 + M29-L29</f>
        <v>0</v>
      </c>
      <c r="O29" s="28">
        <f t="shared" si="9"/>
        <v>0</v>
      </c>
    </row>
    <row r="30" spans="1:15">
      <c r="A30" s="60"/>
      <c r="B30" s="62"/>
      <c r="C30" s="26">
        <f t="shared" si="10"/>
        <v>41292</v>
      </c>
      <c r="D30" s="42"/>
      <c r="E30" s="43"/>
      <c r="F30" s="42"/>
      <c r="G30" s="43"/>
      <c r="H30" s="42"/>
      <c r="I30" s="43"/>
      <c r="J30" s="42"/>
      <c r="K30" s="43"/>
      <c r="L30" s="42"/>
      <c r="M30" s="43"/>
      <c r="N30" s="33">
        <f t="shared" si="11"/>
        <v>0</v>
      </c>
      <c r="O30" s="28">
        <f t="shared" si="9"/>
        <v>0</v>
      </c>
    </row>
    <row r="31" spans="1:15">
      <c r="A31" s="60"/>
      <c r="B31" s="62"/>
      <c r="C31" s="26">
        <f t="shared" si="10"/>
        <v>41293</v>
      </c>
      <c r="D31" s="42"/>
      <c r="E31" s="43"/>
      <c r="F31" s="42"/>
      <c r="G31" s="43"/>
      <c r="H31" s="42"/>
      <c r="I31" s="43"/>
      <c r="J31" s="42"/>
      <c r="K31" s="43"/>
      <c r="L31" s="42"/>
      <c r="M31" s="43"/>
      <c r="N31" s="33">
        <f t="shared" si="11"/>
        <v>0</v>
      </c>
      <c r="O31" s="28">
        <f t="shared" si="9"/>
        <v>0</v>
      </c>
    </row>
    <row r="32" spans="1:15">
      <c r="A32" s="60"/>
      <c r="B32" s="62"/>
      <c r="C32" s="26">
        <f t="shared" si="10"/>
        <v>41294</v>
      </c>
      <c r="D32" s="42"/>
      <c r="E32" s="43"/>
      <c r="F32" s="42"/>
      <c r="G32" s="43"/>
      <c r="H32" s="42"/>
      <c r="I32" s="43"/>
      <c r="J32" s="42"/>
      <c r="K32" s="43"/>
      <c r="L32" s="42"/>
      <c r="M32" s="43"/>
      <c r="N32" s="33">
        <f t="shared" si="11"/>
        <v>0</v>
      </c>
      <c r="O32" s="28">
        <f t="shared" si="9"/>
        <v>0</v>
      </c>
    </row>
    <row r="33" spans="1:15" ht="15.75" thickBot="1">
      <c r="A33" s="60"/>
      <c r="B33" s="62"/>
      <c r="C33" s="27">
        <f t="shared" si="10"/>
        <v>41295</v>
      </c>
      <c r="D33" s="44"/>
      <c r="E33" s="45"/>
      <c r="F33" s="44"/>
      <c r="G33" s="45"/>
      <c r="H33" s="44"/>
      <c r="I33" s="45"/>
      <c r="J33" s="44"/>
      <c r="K33" s="45"/>
      <c r="L33" s="44"/>
      <c r="M33" s="45"/>
      <c r="N33" s="33">
        <f t="shared" si="11"/>
        <v>0</v>
      </c>
      <c r="O33" s="28">
        <f t="shared" si="9"/>
        <v>0</v>
      </c>
    </row>
    <row r="34" spans="1:15" ht="15.75" thickBot="1">
      <c r="A34" s="60"/>
      <c r="B34" s="63"/>
      <c r="C34" s="17" t="s">
        <v>33</v>
      </c>
      <c r="D34" s="40"/>
      <c r="E34" s="41"/>
      <c r="F34" s="40"/>
      <c r="G34" s="41"/>
      <c r="H34" s="40"/>
      <c r="I34" s="41"/>
      <c r="J34" s="40"/>
      <c r="K34" s="41"/>
      <c r="L34" s="40"/>
      <c r="M34" s="41"/>
      <c r="N34" s="2">
        <f>SUM(N27:N33)</f>
        <v>0</v>
      </c>
      <c r="O34" s="30">
        <f>SUM(O27:O33)</f>
        <v>0</v>
      </c>
    </row>
    <row r="35" spans="1:15">
      <c r="A35" s="60"/>
      <c r="B35" s="61">
        <f ca="1">NOSEMAINE(C41)</f>
        <v>4</v>
      </c>
      <c r="C35" s="25">
        <f>C33+1</f>
        <v>41296</v>
      </c>
      <c r="D35" s="42"/>
      <c r="E35" s="43"/>
      <c r="F35" s="42"/>
      <c r="G35" s="43"/>
      <c r="H35" s="42"/>
      <c r="I35" s="43"/>
      <c r="J35" s="42"/>
      <c r="K35" s="43"/>
      <c r="L35" s="42"/>
      <c r="M35" s="43"/>
      <c r="N35" s="33">
        <f>E35-D35+ G35-F35+ I35-H35 + K35-J35 + M35-L35</f>
        <v>0</v>
      </c>
      <c r="O35" s="28">
        <f t="shared" ref="O35:O41" si="12">N35-IF(MONTH($C35)&lt;&gt;NM,0,IF(C35&gt;$I$1,0,(HJ*VLOOKUP(WEEKDAY(C35,2),J_T,3,FALSE))))</f>
        <v>0</v>
      </c>
    </row>
    <row r="36" spans="1:15">
      <c r="A36" s="60"/>
      <c r="B36" s="62"/>
      <c r="C36" s="26">
        <f>C35+1</f>
        <v>41297</v>
      </c>
      <c r="D36" s="42"/>
      <c r="E36" s="43"/>
      <c r="F36" s="42"/>
      <c r="G36" s="43"/>
      <c r="H36" s="42"/>
      <c r="I36" s="43"/>
      <c r="J36" s="42"/>
      <c r="K36" s="43"/>
      <c r="L36" s="42"/>
      <c r="M36" s="43"/>
      <c r="N36" s="33">
        <f>E36-D36+ G36-F36+ I36-H36 + K36-J36 + M36-L36</f>
        <v>0</v>
      </c>
      <c r="O36" s="28">
        <f t="shared" si="12"/>
        <v>0</v>
      </c>
    </row>
    <row r="37" spans="1:15">
      <c r="A37" s="60"/>
      <c r="B37" s="62"/>
      <c r="C37" s="26">
        <f t="shared" ref="C37:C41" si="13">C36+1</f>
        <v>41298</v>
      </c>
      <c r="D37" s="42"/>
      <c r="E37" s="43"/>
      <c r="F37" s="42"/>
      <c r="G37" s="43"/>
      <c r="H37" s="42"/>
      <c r="I37" s="43"/>
      <c r="J37" s="42"/>
      <c r="K37" s="43"/>
      <c r="L37" s="42"/>
      <c r="M37" s="43"/>
      <c r="N37" s="33">
        <f t="shared" ref="N37:N41" si="14">E37-D37+ G37-F37+ I37-H37 + K37-J37 + M37-L37</f>
        <v>0</v>
      </c>
      <c r="O37" s="28">
        <f t="shared" si="12"/>
        <v>0</v>
      </c>
    </row>
    <row r="38" spans="1:15">
      <c r="A38" s="60"/>
      <c r="B38" s="62"/>
      <c r="C38" s="26">
        <f t="shared" si="13"/>
        <v>41299</v>
      </c>
      <c r="D38" s="42"/>
      <c r="E38" s="43"/>
      <c r="F38" s="42"/>
      <c r="G38" s="43"/>
      <c r="H38" s="42"/>
      <c r="I38" s="43"/>
      <c r="J38" s="42"/>
      <c r="K38" s="43"/>
      <c r="L38" s="42"/>
      <c r="M38" s="43"/>
      <c r="N38" s="33">
        <f t="shared" si="14"/>
        <v>0</v>
      </c>
      <c r="O38" s="28">
        <f t="shared" si="12"/>
        <v>0</v>
      </c>
    </row>
    <row r="39" spans="1:15">
      <c r="A39" s="60"/>
      <c r="B39" s="62"/>
      <c r="C39" s="26">
        <f t="shared" si="13"/>
        <v>41300</v>
      </c>
      <c r="D39" s="42"/>
      <c r="E39" s="43"/>
      <c r="F39" s="42"/>
      <c r="G39" s="43"/>
      <c r="H39" s="42"/>
      <c r="I39" s="43"/>
      <c r="J39" s="42"/>
      <c r="K39" s="43"/>
      <c r="L39" s="42"/>
      <c r="M39" s="43"/>
      <c r="N39" s="33">
        <f t="shared" si="14"/>
        <v>0</v>
      </c>
      <c r="O39" s="28">
        <f t="shared" si="12"/>
        <v>0</v>
      </c>
    </row>
    <row r="40" spans="1:15">
      <c r="A40" s="60"/>
      <c r="B40" s="62"/>
      <c r="C40" s="26">
        <f t="shared" si="13"/>
        <v>41301</v>
      </c>
      <c r="D40" s="42"/>
      <c r="E40" s="43"/>
      <c r="F40" s="42"/>
      <c r="G40" s="43"/>
      <c r="H40" s="42"/>
      <c r="I40" s="43"/>
      <c r="J40" s="42"/>
      <c r="K40" s="43"/>
      <c r="L40" s="42"/>
      <c r="M40" s="43"/>
      <c r="N40" s="33">
        <f t="shared" si="14"/>
        <v>0</v>
      </c>
      <c r="O40" s="28">
        <f t="shared" si="12"/>
        <v>0</v>
      </c>
    </row>
    <row r="41" spans="1:15" ht="15.75" thickBot="1">
      <c r="A41" s="60"/>
      <c r="B41" s="62"/>
      <c r="C41" s="27">
        <f t="shared" si="13"/>
        <v>41302</v>
      </c>
      <c r="D41" s="46"/>
      <c r="E41" s="47"/>
      <c r="F41" s="46"/>
      <c r="G41" s="47"/>
      <c r="H41" s="46"/>
      <c r="I41" s="47"/>
      <c r="J41" s="46"/>
      <c r="K41" s="47"/>
      <c r="L41" s="46"/>
      <c r="M41" s="47"/>
      <c r="N41" s="33">
        <f t="shared" si="14"/>
        <v>0</v>
      </c>
      <c r="O41" s="28">
        <f t="shared" si="12"/>
        <v>0</v>
      </c>
    </row>
    <row r="42" spans="1:15" ht="15.75" thickBot="1">
      <c r="A42" s="60"/>
      <c r="B42" s="63"/>
      <c r="C42" s="20" t="s">
        <v>33</v>
      </c>
      <c r="D42" s="17"/>
      <c r="E42" s="19"/>
      <c r="F42" s="17"/>
      <c r="G42" s="19"/>
      <c r="H42" s="17"/>
      <c r="I42" s="19"/>
      <c r="J42" s="17"/>
      <c r="K42" s="19"/>
      <c r="L42" s="18"/>
      <c r="M42" s="18"/>
      <c r="N42" s="2">
        <f>SUM(N35:N41)</f>
        <v>0</v>
      </c>
      <c r="O42" s="31">
        <f>SUM(O35:O41)</f>
        <v>0</v>
      </c>
    </row>
    <row r="43" spans="1:15" ht="15.75" thickBot="1">
      <c r="A43" s="15"/>
      <c r="B43" s="17"/>
      <c r="C43" s="13" t="s">
        <v>32</v>
      </c>
      <c r="D43" s="13"/>
      <c r="E43" s="13"/>
      <c r="F43" s="13"/>
      <c r="G43" s="13"/>
      <c r="H43" s="13"/>
      <c r="I43" s="13"/>
      <c r="J43" s="13"/>
      <c r="K43" s="13"/>
      <c r="L43" s="13"/>
      <c r="M43" s="13"/>
      <c r="N43" s="3"/>
      <c r="O43" s="30">
        <f>SUM(O10,O18,O26,O34,O42)</f>
        <v>0</v>
      </c>
    </row>
    <row r="44" spans="1:15" ht="15.75" thickBot="1">
      <c r="A44" s="15"/>
      <c r="B44" s="17"/>
      <c r="C44" s="13" t="s">
        <v>34</v>
      </c>
      <c r="D44" s="13"/>
      <c r="E44" s="13"/>
      <c r="F44" s="13"/>
      <c r="G44" s="13"/>
      <c r="H44" s="13"/>
      <c r="I44" s="13"/>
      <c r="J44" s="13"/>
      <c r="K44" s="13"/>
      <c r="L44" s="13"/>
      <c r="M44" s="13"/>
      <c r="N44" s="3"/>
      <c r="O44" s="48">
        <v>0</v>
      </c>
    </row>
    <row r="45" spans="1:15" ht="15.75" thickBot="1">
      <c r="A45" s="16"/>
      <c r="B45" s="16"/>
      <c r="C45" s="21" t="s">
        <v>35</v>
      </c>
      <c r="D45" s="21"/>
      <c r="E45" s="21"/>
      <c r="F45" s="21"/>
      <c r="G45" s="21"/>
      <c r="H45" s="21"/>
      <c r="I45" s="21"/>
      <c r="J45" s="21"/>
      <c r="K45" s="21"/>
      <c r="L45" s="21"/>
      <c r="M45" s="21"/>
      <c r="N45" s="34"/>
      <c r="O45" s="32">
        <f>+O43-O44</f>
        <v>0</v>
      </c>
    </row>
  </sheetData>
  <sheetProtection sheet="1" objects="1" scenarios="1"/>
  <mergeCells count="8">
    <mergeCell ref="D1:E1"/>
    <mergeCell ref="I1:J1"/>
    <mergeCell ref="A3:A42"/>
    <mergeCell ref="B3:B10"/>
    <mergeCell ref="B11:B18"/>
    <mergeCell ref="B19:B26"/>
    <mergeCell ref="B27:B34"/>
    <mergeCell ref="B35:B42"/>
  </mergeCells>
  <conditionalFormatting sqref="C3:C9">
    <cfRule type="expression" dxfId="23" priority="2">
      <formula>MONTH($C3)&lt;&gt;NM</formula>
    </cfRule>
  </conditionalFormatting>
  <conditionalFormatting sqref="C35:C41">
    <cfRule type="expression" dxfId="22" priority="1">
      <formula>MONTH($C35)&lt;&gt;NM</formula>
    </cfRule>
  </conditionalFormatting>
  <dataValidations count="1">
    <dataValidation type="list" allowBlank="1" showInputMessage="1" showErrorMessage="1" sqref="D1">
      <formula1>MOIS</formula1>
    </dataValidation>
  </dataValidation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sheetPr codeName="Feuil5"/>
  <dimension ref="A1:O45"/>
  <sheetViews>
    <sheetView zoomScale="115" zoomScaleNormal="115" workbookViewId="0">
      <pane xSplit="3" ySplit="2" topLeftCell="D3" activePane="bottomRight" state="frozen"/>
      <selection pane="topRight" activeCell="D1" sqref="D1"/>
      <selection pane="bottomLeft" activeCell="A3" sqref="A3"/>
      <selection pane="bottomRight" activeCell="I1" sqref="I1:J1"/>
    </sheetView>
  </sheetViews>
  <sheetFormatPr baseColWidth="10" defaultRowHeight="15"/>
  <cols>
    <col min="1" max="1" width="10.140625" customWidth="1"/>
    <col min="2" max="2" width="11.85546875" bestFit="1" customWidth="1"/>
    <col min="3" max="3" width="27.7109375" customWidth="1"/>
    <col min="4" max="5" width="8.140625" style="1" customWidth="1"/>
    <col min="6" max="13" width="8.140625" customWidth="1"/>
    <col min="14" max="14" width="12.42578125" customWidth="1"/>
    <col min="15" max="15" width="13.140625" customWidth="1"/>
  </cols>
  <sheetData>
    <row r="1" spans="1:15" ht="15.75" thickBot="1">
      <c r="A1" s="22" t="s">
        <v>26</v>
      </c>
      <c r="B1" s="35">
        <f>YEAR(Paramètres!B1)</f>
        <v>2017</v>
      </c>
      <c r="C1" t="s">
        <v>27</v>
      </c>
      <c r="D1" s="55" t="s">
        <v>22</v>
      </c>
      <c r="E1" s="56"/>
      <c r="F1" s="24">
        <f>VLOOKUP(M,M_N,2,FALSE)</f>
        <v>2</v>
      </c>
      <c r="H1" s="3" t="s">
        <v>31</v>
      </c>
      <c r="I1" s="57">
        <v>41304</v>
      </c>
      <c r="J1" s="58"/>
    </row>
    <row r="2" spans="1:15" ht="17.25" customHeight="1" thickBot="1">
      <c r="A2" s="23"/>
      <c r="B2" s="14" t="s">
        <v>29</v>
      </c>
      <c r="C2" s="13"/>
      <c r="D2" s="36" t="s">
        <v>4</v>
      </c>
      <c r="E2" s="37" t="s">
        <v>5</v>
      </c>
      <c r="F2" s="36" t="s">
        <v>4</v>
      </c>
      <c r="G2" s="37" t="s">
        <v>5</v>
      </c>
      <c r="H2" s="36" t="s">
        <v>4</v>
      </c>
      <c r="I2" s="37" t="s">
        <v>5</v>
      </c>
      <c r="J2" s="36" t="s">
        <v>4</v>
      </c>
      <c r="K2" s="37" t="s">
        <v>5</v>
      </c>
      <c r="L2" s="36" t="s">
        <v>4</v>
      </c>
      <c r="M2" s="37" t="s">
        <v>5</v>
      </c>
      <c r="N2" s="14" t="s">
        <v>15</v>
      </c>
      <c r="O2" s="29" t="s">
        <v>16</v>
      </c>
    </row>
    <row r="3" spans="1:15">
      <c r="A3" s="59" t="str">
        <f>M</f>
        <v>Février</v>
      </c>
      <c r="B3" s="61">
        <f ca="1">NOSEMAINE(C9)</f>
        <v>5</v>
      </c>
      <c r="C3" s="26">
        <f>DATE(AN,VLOOKUP(M,M_N,2,FALSE),ROW()-2)-WEEKDAY(DATE($B$1,VLOOKUP(M,M_N,2,FALSE),ROW()-2),2)+1</f>
        <v>41303</v>
      </c>
      <c r="D3" s="38"/>
      <c r="E3" s="39"/>
      <c r="F3" s="38"/>
      <c r="G3" s="39"/>
      <c r="H3" s="38"/>
      <c r="I3" s="39"/>
      <c r="J3" s="38"/>
      <c r="K3" s="39"/>
      <c r="L3" s="38"/>
      <c r="M3" s="39"/>
      <c r="N3" s="33">
        <f>E3-D3+ G3-F3+ I3-H3 + K3-J3 + M3-L3</f>
        <v>0</v>
      </c>
      <c r="O3" s="28">
        <f t="shared" ref="O3:O9" si="0">N3-IF(MONTH($C3)&lt;&gt;NM,0,IF(C3&gt;$I$1,0,(HJ*VLOOKUP(WEEKDAY(C3,2),J_T,3,FALSE))))</f>
        <v>0</v>
      </c>
    </row>
    <row r="4" spans="1:15">
      <c r="A4" s="60"/>
      <c r="B4" s="62"/>
      <c r="C4" s="26">
        <f>C3+1</f>
        <v>41304</v>
      </c>
      <c r="D4" s="38"/>
      <c r="E4" s="39"/>
      <c r="F4" s="38"/>
      <c r="G4" s="39"/>
      <c r="H4" s="38"/>
      <c r="I4" s="39"/>
      <c r="J4" s="38"/>
      <c r="K4" s="39"/>
      <c r="L4" s="38"/>
      <c r="M4" s="39"/>
      <c r="N4" s="33">
        <f>E4-D4+ G4-F4+ I4-H4 + K4-J4 + M4-L4</f>
        <v>0</v>
      </c>
      <c r="O4" s="28">
        <f t="shared" si="0"/>
        <v>0</v>
      </c>
    </row>
    <row r="5" spans="1:15">
      <c r="A5" s="60"/>
      <c r="B5" s="62"/>
      <c r="C5" s="26">
        <f t="shared" ref="C5:C8" si="1">C4+1</f>
        <v>41305</v>
      </c>
      <c r="D5" s="38"/>
      <c r="E5" s="39"/>
      <c r="F5" s="38"/>
      <c r="G5" s="39"/>
      <c r="H5" s="38"/>
      <c r="I5" s="39"/>
      <c r="J5" s="38"/>
      <c r="K5" s="39"/>
      <c r="L5" s="38"/>
      <c r="M5" s="39"/>
      <c r="N5" s="33">
        <f t="shared" ref="N5:N9" si="2">E5-D5+ G5-F5+ I5-H5 + K5-J5 + M5-L5</f>
        <v>0</v>
      </c>
      <c r="O5" s="28">
        <f t="shared" si="0"/>
        <v>0</v>
      </c>
    </row>
    <row r="6" spans="1:15">
      <c r="A6" s="60"/>
      <c r="B6" s="62"/>
      <c r="C6" s="26">
        <f t="shared" si="1"/>
        <v>41306</v>
      </c>
      <c r="D6" s="38"/>
      <c r="E6" s="39"/>
      <c r="F6" s="38"/>
      <c r="G6" s="39"/>
      <c r="H6" s="38"/>
      <c r="I6" s="39"/>
      <c r="J6" s="38"/>
      <c r="K6" s="39"/>
      <c r="L6" s="38"/>
      <c r="M6" s="39"/>
      <c r="N6" s="33">
        <f t="shared" si="2"/>
        <v>0</v>
      </c>
      <c r="O6" s="28">
        <f t="shared" si="0"/>
        <v>0</v>
      </c>
    </row>
    <row r="7" spans="1:15">
      <c r="A7" s="60"/>
      <c r="B7" s="62"/>
      <c r="C7" s="26">
        <f t="shared" si="1"/>
        <v>41307</v>
      </c>
      <c r="D7" s="38"/>
      <c r="E7" s="39"/>
      <c r="F7" s="38"/>
      <c r="G7" s="39"/>
      <c r="H7" s="38"/>
      <c r="I7" s="39"/>
      <c r="J7" s="38"/>
      <c r="K7" s="39"/>
      <c r="L7" s="38"/>
      <c r="M7" s="39"/>
      <c r="N7" s="33">
        <f t="shared" si="2"/>
        <v>0</v>
      </c>
      <c r="O7" s="28">
        <f t="shared" si="0"/>
        <v>0</v>
      </c>
    </row>
    <row r="8" spans="1:15">
      <c r="A8" s="60"/>
      <c r="B8" s="62"/>
      <c r="C8" s="26">
        <f t="shared" si="1"/>
        <v>41308</v>
      </c>
      <c r="D8" s="38"/>
      <c r="E8" s="39"/>
      <c r="F8" s="38"/>
      <c r="G8" s="39"/>
      <c r="H8" s="38"/>
      <c r="I8" s="39"/>
      <c r="J8" s="38"/>
      <c r="K8" s="39"/>
      <c r="L8" s="38"/>
      <c r="M8" s="39"/>
      <c r="N8" s="33">
        <f t="shared" si="2"/>
        <v>0</v>
      </c>
      <c r="O8" s="28">
        <f t="shared" si="0"/>
        <v>0</v>
      </c>
    </row>
    <row r="9" spans="1:15" ht="15.75" thickBot="1">
      <c r="A9" s="60"/>
      <c r="B9" s="62"/>
      <c r="C9" s="27">
        <f>C8+1</f>
        <v>41309</v>
      </c>
      <c r="D9" s="38"/>
      <c r="E9" s="39"/>
      <c r="F9" s="38"/>
      <c r="G9" s="39"/>
      <c r="H9" s="38"/>
      <c r="I9" s="39"/>
      <c r="J9" s="38"/>
      <c r="K9" s="39"/>
      <c r="L9" s="38"/>
      <c r="M9" s="39"/>
      <c r="N9" s="33">
        <f t="shared" si="2"/>
        <v>0</v>
      </c>
      <c r="O9" s="28">
        <f t="shared" si="0"/>
        <v>0</v>
      </c>
    </row>
    <row r="10" spans="1:15" ht="15.75" thickBot="1">
      <c r="A10" s="60"/>
      <c r="B10" s="63"/>
      <c r="C10" s="17" t="s">
        <v>33</v>
      </c>
      <c r="D10" s="40"/>
      <c r="E10" s="41"/>
      <c r="F10" s="40"/>
      <c r="G10" s="41"/>
      <c r="H10" s="40"/>
      <c r="I10" s="41"/>
      <c r="J10" s="40"/>
      <c r="K10" s="41"/>
      <c r="L10" s="40"/>
      <c r="M10" s="41"/>
      <c r="N10" s="2">
        <f>SUM(N3:N9)</f>
        <v>0</v>
      </c>
      <c r="O10" s="30">
        <f>SUM(O3:O9)</f>
        <v>0</v>
      </c>
    </row>
    <row r="11" spans="1:15">
      <c r="A11" s="60"/>
      <c r="B11" s="61">
        <f ca="1">NOSEMAINE(C17)</f>
        <v>6</v>
      </c>
      <c r="C11" s="25">
        <f>C9+1</f>
        <v>41310</v>
      </c>
      <c r="D11" s="38"/>
      <c r="E11" s="39"/>
      <c r="F11" s="38"/>
      <c r="G11" s="39"/>
      <c r="H11" s="38"/>
      <c r="I11" s="39"/>
      <c r="J11" s="38"/>
      <c r="K11" s="39"/>
      <c r="L11" s="38"/>
      <c r="M11" s="39"/>
      <c r="N11" s="33">
        <f>E11-D11+ G11-F11+ I11-H11 + K11-J11 + M11-L11</f>
        <v>0</v>
      </c>
      <c r="O11" s="28">
        <f t="shared" ref="O11:O17" si="3">N11-IF(MONTH($C11)&lt;&gt;NM,0,IF(C11&gt;$I$1,0,(HJ*VLOOKUP(WEEKDAY(C11,2),J_T,3,FALSE))))</f>
        <v>0</v>
      </c>
    </row>
    <row r="12" spans="1:15">
      <c r="A12" s="60"/>
      <c r="B12" s="62"/>
      <c r="C12" s="26">
        <f>C11+1</f>
        <v>41311</v>
      </c>
      <c r="D12" s="42"/>
      <c r="E12" s="43"/>
      <c r="F12" s="42"/>
      <c r="G12" s="43"/>
      <c r="H12" s="42"/>
      <c r="I12" s="43"/>
      <c r="J12" s="42"/>
      <c r="K12" s="43"/>
      <c r="L12" s="42"/>
      <c r="M12" s="43"/>
      <c r="N12" s="33">
        <f>E12-D12+ G12-F12+ I12-H12 + K12-J12 + M12-L12</f>
        <v>0</v>
      </c>
      <c r="O12" s="28">
        <f t="shared" si="3"/>
        <v>0</v>
      </c>
    </row>
    <row r="13" spans="1:15">
      <c r="A13" s="60"/>
      <c r="B13" s="62"/>
      <c r="C13" s="26">
        <f t="shared" ref="C13:C17" si="4">C12+1</f>
        <v>41312</v>
      </c>
      <c r="D13" s="42"/>
      <c r="E13" s="43"/>
      <c r="F13" s="42"/>
      <c r="G13" s="43"/>
      <c r="H13" s="42"/>
      <c r="I13" s="43"/>
      <c r="J13" s="42"/>
      <c r="K13" s="43"/>
      <c r="L13" s="42"/>
      <c r="M13" s="43"/>
      <c r="N13" s="33">
        <f t="shared" ref="N13:N17" si="5">E13-D13+ G13-F13+ I13-H13 + K13-J13 + M13-L13</f>
        <v>0</v>
      </c>
      <c r="O13" s="28">
        <f t="shared" si="3"/>
        <v>0</v>
      </c>
    </row>
    <row r="14" spans="1:15">
      <c r="A14" s="60"/>
      <c r="B14" s="62"/>
      <c r="C14" s="26">
        <f t="shared" si="4"/>
        <v>41313</v>
      </c>
      <c r="D14" s="42"/>
      <c r="E14" s="43"/>
      <c r="F14" s="42"/>
      <c r="G14" s="43"/>
      <c r="H14" s="42"/>
      <c r="I14" s="43"/>
      <c r="J14" s="42"/>
      <c r="K14" s="43"/>
      <c r="L14" s="42"/>
      <c r="M14" s="43"/>
      <c r="N14" s="33">
        <f t="shared" si="5"/>
        <v>0</v>
      </c>
      <c r="O14" s="28">
        <f t="shared" si="3"/>
        <v>0</v>
      </c>
    </row>
    <row r="15" spans="1:15">
      <c r="A15" s="60"/>
      <c r="B15" s="62"/>
      <c r="C15" s="26">
        <f t="shared" si="4"/>
        <v>41314</v>
      </c>
      <c r="D15" s="42"/>
      <c r="E15" s="43"/>
      <c r="F15" s="42"/>
      <c r="G15" s="43"/>
      <c r="H15" s="42"/>
      <c r="I15" s="43"/>
      <c r="J15" s="42"/>
      <c r="K15" s="43"/>
      <c r="L15" s="42"/>
      <c r="M15" s="43"/>
      <c r="N15" s="33">
        <f t="shared" si="5"/>
        <v>0</v>
      </c>
      <c r="O15" s="28">
        <f t="shared" si="3"/>
        <v>0</v>
      </c>
    </row>
    <row r="16" spans="1:15">
      <c r="A16" s="60"/>
      <c r="B16" s="62"/>
      <c r="C16" s="26">
        <f t="shared" si="4"/>
        <v>41315</v>
      </c>
      <c r="D16" s="42"/>
      <c r="E16" s="43"/>
      <c r="F16" s="42"/>
      <c r="G16" s="43"/>
      <c r="H16" s="42"/>
      <c r="I16" s="43"/>
      <c r="J16" s="42"/>
      <c r="K16" s="43"/>
      <c r="L16" s="42"/>
      <c r="M16" s="43"/>
      <c r="N16" s="33">
        <f t="shared" si="5"/>
        <v>0</v>
      </c>
      <c r="O16" s="28">
        <f t="shared" si="3"/>
        <v>0</v>
      </c>
    </row>
    <row r="17" spans="1:15" ht="15.75" thickBot="1">
      <c r="A17" s="60"/>
      <c r="B17" s="62"/>
      <c r="C17" s="26">
        <f t="shared" si="4"/>
        <v>41316</v>
      </c>
      <c r="D17" s="42"/>
      <c r="E17" s="43"/>
      <c r="F17" s="42"/>
      <c r="G17" s="43"/>
      <c r="H17" s="42"/>
      <c r="I17" s="43"/>
      <c r="J17" s="42"/>
      <c r="K17" s="43"/>
      <c r="L17" s="42"/>
      <c r="M17" s="43"/>
      <c r="N17" s="33">
        <f t="shared" si="5"/>
        <v>0</v>
      </c>
      <c r="O17" s="28">
        <f t="shared" si="3"/>
        <v>0</v>
      </c>
    </row>
    <row r="18" spans="1:15" ht="15.75" thickBot="1">
      <c r="A18" s="60"/>
      <c r="B18" s="63"/>
      <c r="C18" s="17" t="s">
        <v>33</v>
      </c>
      <c r="D18" s="40"/>
      <c r="E18" s="41"/>
      <c r="F18" s="40"/>
      <c r="G18" s="41"/>
      <c r="H18" s="40"/>
      <c r="I18" s="41"/>
      <c r="J18" s="40"/>
      <c r="K18" s="41"/>
      <c r="L18" s="40"/>
      <c r="M18" s="41"/>
      <c r="N18" s="2">
        <f>SUM(N11:N17)</f>
        <v>0</v>
      </c>
      <c r="O18" s="30">
        <f>SUM(O11:O17)</f>
        <v>0</v>
      </c>
    </row>
    <row r="19" spans="1:15">
      <c r="A19" s="60"/>
      <c r="B19" s="61">
        <f ca="1">NOSEMAINE(C25)</f>
        <v>7</v>
      </c>
      <c r="C19" s="26">
        <f>C17+1</f>
        <v>41317</v>
      </c>
      <c r="D19" s="38"/>
      <c r="E19" s="39"/>
      <c r="F19" s="42"/>
      <c r="G19" s="43"/>
      <c r="H19" s="42"/>
      <c r="I19" s="43"/>
      <c r="J19" s="42"/>
      <c r="K19" s="43"/>
      <c r="L19" s="42"/>
      <c r="M19" s="43"/>
      <c r="N19" s="33">
        <f>E19-D19+ G19-F19+ I19-H19 + K19-J19 + M19-L19</f>
        <v>0</v>
      </c>
      <c r="O19" s="28">
        <f t="shared" ref="O19:O25" si="6">N19-IF(MONTH($C19)&lt;&gt;NM,0,IF(C19&gt;$I$1,0,(HJ*VLOOKUP(WEEKDAY(C19,2),J_T,3,FALSE))))</f>
        <v>0</v>
      </c>
    </row>
    <row r="20" spans="1:15">
      <c r="A20" s="60"/>
      <c r="B20" s="62"/>
      <c r="C20" s="26">
        <f>C19+1</f>
        <v>41318</v>
      </c>
      <c r="D20" s="42"/>
      <c r="E20" s="43"/>
      <c r="F20" s="42"/>
      <c r="G20" s="43"/>
      <c r="H20" s="42"/>
      <c r="I20" s="43"/>
      <c r="J20" s="42"/>
      <c r="K20" s="43"/>
      <c r="L20" s="42"/>
      <c r="M20" s="43"/>
      <c r="N20" s="33">
        <f>E20-D20+ G20-F20+ I20-H20 + K20-J20 + M20-L20</f>
        <v>0</v>
      </c>
      <c r="O20" s="28">
        <f t="shared" si="6"/>
        <v>0</v>
      </c>
    </row>
    <row r="21" spans="1:15">
      <c r="A21" s="60"/>
      <c r="B21" s="62"/>
      <c r="C21" s="26">
        <f t="shared" ref="C21:C25" si="7">C20+1</f>
        <v>41319</v>
      </c>
      <c r="D21" s="42"/>
      <c r="E21" s="43"/>
      <c r="F21" s="42"/>
      <c r="G21" s="43"/>
      <c r="H21" s="42"/>
      <c r="I21" s="43"/>
      <c r="J21" s="42"/>
      <c r="K21" s="43"/>
      <c r="L21" s="42"/>
      <c r="M21" s="43"/>
      <c r="N21" s="33">
        <f t="shared" ref="N21:N25" si="8">E21-D21+ G21-F21+ I21-H21 + K21-J21 + M21-L21</f>
        <v>0</v>
      </c>
      <c r="O21" s="28">
        <f t="shared" si="6"/>
        <v>0</v>
      </c>
    </row>
    <row r="22" spans="1:15">
      <c r="A22" s="60"/>
      <c r="B22" s="62"/>
      <c r="C22" s="26">
        <f t="shared" si="7"/>
        <v>41320</v>
      </c>
      <c r="D22" s="42"/>
      <c r="E22" s="43"/>
      <c r="F22" s="42"/>
      <c r="G22" s="43"/>
      <c r="H22" s="42"/>
      <c r="I22" s="43"/>
      <c r="J22" s="42"/>
      <c r="K22" s="43"/>
      <c r="L22" s="42"/>
      <c r="M22" s="43"/>
      <c r="N22" s="33">
        <f t="shared" si="8"/>
        <v>0</v>
      </c>
      <c r="O22" s="28">
        <f t="shared" si="6"/>
        <v>0</v>
      </c>
    </row>
    <row r="23" spans="1:15">
      <c r="A23" s="60"/>
      <c r="B23" s="62"/>
      <c r="C23" s="26">
        <f t="shared" si="7"/>
        <v>41321</v>
      </c>
      <c r="D23" s="42"/>
      <c r="E23" s="43"/>
      <c r="F23" s="42"/>
      <c r="G23" s="43"/>
      <c r="H23" s="42"/>
      <c r="I23" s="43"/>
      <c r="J23" s="42"/>
      <c r="K23" s="43"/>
      <c r="L23" s="42"/>
      <c r="M23" s="43"/>
      <c r="N23" s="33">
        <f t="shared" si="8"/>
        <v>0</v>
      </c>
      <c r="O23" s="28">
        <f t="shared" si="6"/>
        <v>0</v>
      </c>
    </row>
    <row r="24" spans="1:15">
      <c r="A24" s="60"/>
      <c r="B24" s="62"/>
      <c r="C24" s="26">
        <f t="shared" si="7"/>
        <v>41322</v>
      </c>
      <c r="D24" s="42"/>
      <c r="E24" s="43"/>
      <c r="F24" s="42"/>
      <c r="G24" s="43"/>
      <c r="H24" s="42"/>
      <c r="I24" s="43"/>
      <c r="J24" s="42"/>
      <c r="K24" s="43"/>
      <c r="L24" s="42"/>
      <c r="M24" s="43"/>
      <c r="N24" s="33">
        <f t="shared" si="8"/>
        <v>0</v>
      </c>
      <c r="O24" s="28">
        <f t="shared" si="6"/>
        <v>0</v>
      </c>
    </row>
    <row r="25" spans="1:15" ht="15.75" thickBot="1">
      <c r="A25" s="60"/>
      <c r="B25" s="62"/>
      <c r="C25" s="27">
        <f t="shared" si="7"/>
        <v>41323</v>
      </c>
      <c r="D25" s="44"/>
      <c r="E25" s="45"/>
      <c r="F25" s="44"/>
      <c r="G25" s="45"/>
      <c r="H25" s="44"/>
      <c r="I25" s="45"/>
      <c r="J25" s="44"/>
      <c r="K25" s="45"/>
      <c r="L25" s="44"/>
      <c r="M25" s="45"/>
      <c r="N25" s="33">
        <f t="shared" si="8"/>
        <v>0</v>
      </c>
      <c r="O25" s="28">
        <f t="shared" si="6"/>
        <v>0</v>
      </c>
    </row>
    <row r="26" spans="1:15" ht="15.75" thickBot="1">
      <c r="A26" s="60"/>
      <c r="B26" s="63"/>
      <c r="C26" s="17" t="s">
        <v>33</v>
      </c>
      <c r="D26" s="40"/>
      <c r="E26" s="41"/>
      <c r="F26" s="40"/>
      <c r="G26" s="41"/>
      <c r="H26" s="40"/>
      <c r="I26" s="41"/>
      <c r="J26" s="40"/>
      <c r="K26" s="41"/>
      <c r="L26" s="40"/>
      <c r="M26" s="41"/>
      <c r="N26" s="2">
        <f>SUM(N19:N25)</f>
        <v>0</v>
      </c>
      <c r="O26" s="30">
        <f>SUM(O19:O25)</f>
        <v>0</v>
      </c>
    </row>
    <row r="27" spans="1:15">
      <c r="A27" s="60"/>
      <c r="B27" s="61">
        <f ca="1">NOSEMAINE(C33)</f>
        <v>8</v>
      </c>
      <c r="C27" s="25">
        <f>C25+1</f>
        <v>41324</v>
      </c>
      <c r="D27" s="42"/>
      <c r="E27" s="43"/>
      <c r="F27" s="42"/>
      <c r="G27" s="43"/>
      <c r="H27" s="42"/>
      <c r="I27" s="43"/>
      <c r="J27" s="42"/>
      <c r="K27" s="43"/>
      <c r="L27" s="42"/>
      <c r="M27" s="43"/>
      <c r="N27" s="33">
        <f>E27-D27+ G27-F27+ I27-H27 + K27-J27 + M27-L27</f>
        <v>0</v>
      </c>
      <c r="O27" s="28">
        <f t="shared" ref="O27:O33" si="9">N27-IF(MONTH($C27)&lt;&gt;NM,0,IF(C27&gt;$I$1,0,(HJ*VLOOKUP(WEEKDAY(C27,2),J_T,3,FALSE))))</f>
        <v>0</v>
      </c>
    </row>
    <row r="28" spans="1:15">
      <c r="A28" s="60"/>
      <c r="B28" s="62"/>
      <c r="C28" s="26">
        <f>C27+1</f>
        <v>41325</v>
      </c>
      <c r="D28" s="42"/>
      <c r="E28" s="43"/>
      <c r="F28" s="42"/>
      <c r="G28" s="43"/>
      <c r="H28" s="42"/>
      <c r="I28" s="43"/>
      <c r="J28" s="42"/>
      <c r="K28" s="43"/>
      <c r="L28" s="42"/>
      <c r="M28" s="43"/>
      <c r="N28" s="33">
        <f>E28-D28+ G28-F28+ I28-H28 + K28-J28 + M28-L28</f>
        <v>0</v>
      </c>
      <c r="O28" s="28">
        <f t="shared" si="9"/>
        <v>0</v>
      </c>
    </row>
    <row r="29" spans="1:15">
      <c r="A29" s="60"/>
      <c r="B29" s="62"/>
      <c r="C29" s="26">
        <f t="shared" ref="C29:C33" si="10">C28+1</f>
        <v>41326</v>
      </c>
      <c r="D29" s="42"/>
      <c r="E29" s="43"/>
      <c r="F29" s="42"/>
      <c r="G29" s="43"/>
      <c r="H29" s="42"/>
      <c r="I29" s="43"/>
      <c r="J29" s="42"/>
      <c r="K29" s="43"/>
      <c r="L29" s="42"/>
      <c r="M29" s="43"/>
      <c r="N29" s="33">
        <f t="shared" ref="N29:N33" si="11">E29-D29+ G29-F29+ I29-H29 + K29-J29 + M29-L29</f>
        <v>0</v>
      </c>
      <c r="O29" s="28">
        <f t="shared" si="9"/>
        <v>0</v>
      </c>
    </row>
    <row r="30" spans="1:15">
      <c r="A30" s="60"/>
      <c r="B30" s="62"/>
      <c r="C30" s="26">
        <f t="shared" si="10"/>
        <v>41327</v>
      </c>
      <c r="D30" s="42"/>
      <c r="E30" s="43"/>
      <c r="F30" s="42"/>
      <c r="G30" s="43"/>
      <c r="H30" s="42"/>
      <c r="I30" s="43"/>
      <c r="J30" s="42"/>
      <c r="K30" s="43"/>
      <c r="L30" s="42"/>
      <c r="M30" s="43"/>
      <c r="N30" s="33">
        <f t="shared" si="11"/>
        <v>0</v>
      </c>
      <c r="O30" s="28">
        <f t="shared" si="9"/>
        <v>0</v>
      </c>
    </row>
    <row r="31" spans="1:15">
      <c r="A31" s="60"/>
      <c r="B31" s="62"/>
      <c r="C31" s="26">
        <f t="shared" si="10"/>
        <v>41328</v>
      </c>
      <c r="D31" s="42"/>
      <c r="E31" s="43"/>
      <c r="F31" s="42"/>
      <c r="G31" s="43"/>
      <c r="H31" s="42"/>
      <c r="I31" s="43"/>
      <c r="J31" s="42"/>
      <c r="K31" s="43"/>
      <c r="L31" s="42"/>
      <c r="M31" s="43"/>
      <c r="N31" s="33">
        <f t="shared" si="11"/>
        <v>0</v>
      </c>
      <c r="O31" s="28">
        <f t="shared" si="9"/>
        <v>0</v>
      </c>
    </row>
    <row r="32" spans="1:15">
      <c r="A32" s="60"/>
      <c r="B32" s="62"/>
      <c r="C32" s="26">
        <f t="shared" si="10"/>
        <v>41329</v>
      </c>
      <c r="D32" s="42"/>
      <c r="E32" s="43"/>
      <c r="F32" s="42"/>
      <c r="G32" s="43"/>
      <c r="H32" s="42"/>
      <c r="I32" s="43"/>
      <c r="J32" s="42"/>
      <c r="K32" s="43"/>
      <c r="L32" s="42"/>
      <c r="M32" s="43"/>
      <c r="N32" s="33">
        <f t="shared" si="11"/>
        <v>0</v>
      </c>
      <c r="O32" s="28">
        <f t="shared" si="9"/>
        <v>0</v>
      </c>
    </row>
    <row r="33" spans="1:15" ht="15.75" thickBot="1">
      <c r="A33" s="60"/>
      <c r="B33" s="62"/>
      <c r="C33" s="27">
        <f t="shared" si="10"/>
        <v>41330</v>
      </c>
      <c r="D33" s="44"/>
      <c r="E33" s="45"/>
      <c r="F33" s="44"/>
      <c r="G33" s="45"/>
      <c r="H33" s="44"/>
      <c r="I33" s="45"/>
      <c r="J33" s="44"/>
      <c r="K33" s="45"/>
      <c r="L33" s="44"/>
      <c r="M33" s="45"/>
      <c r="N33" s="33">
        <f t="shared" si="11"/>
        <v>0</v>
      </c>
      <c r="O33" s="28">
        <f t="shared" si="9"/>
        <v>0</v>
      </c>
    </row>
    <row r="34" spans="1:15" ht="15.75" thickBot="1">
      <c r="A34" s="60"/>
      <c r="B34" s="63"/>
      <c r="C34" s="17" t="s">
        <v>33</v>
      </c>
      <c r="D34" s="40"/>
      <c r="E34" s="41"/>
      <c r="F34" s="40"/>
      <c r="G34" s="41"/>
      <c r="H34" s="40"/>
      <c r="I34" s="41"/>
      <c r="J34" s="40"/>
      <c r="K34" s="41"/>
      <c r="L34" s="40"/>
      <c r="M34" s="41"/>
      <c r="N34" s="2">
        <f>SUM(N27:N33)</f>
        <v>0</v>
      </c>
      <c r="O34" s="30">
        <f>SUM(O27:O33)</f>
        <v>0</v>
      </c>
    </row>
    <row r="35" spans="1:15">
      <c r="A35" s="60"/>
      <c r="B35" s="61">
        <f ca="1">NOSEMAINE(C41)</f>
        <v>9</v>
      </c>
      <c r="C35" s="25">
        <f>C33+1</f>
        <v>41331</v>
      </c>
      <c r="D35" s="42"/>
      <c r="E35" s="43"/>
      <c r="F35" s="42"/>
      <c r="G35" s="43"/>
      <c r="H35" s="42"/>
      <c r="I35" s="43"/>
      <c r="J35" s="42"/>
      <c r="K35" s="43"/>
      <c r="L35" s="42"/>
      <c r="M35" s="43"/>
      <c r="N35" s="33">
        <f>E35-D35+ G35-F35+ I35-H35 + K35-J35 + M35-L35</f>
        <v>0</v>
      </c>
      <c r="O35" s="28">
        <f t="shared" ref="O35:O41" si="12">N35-IF(MONTH($C35)&lt;&gt;NM,0,IF(C35&gt;$I$1,0,(HJ*VLOOKUP(WEEKDAY(C35,2),J_T,3,FALSE))))</f>
        <v>0</v>
      </c>
    </row>
    <row r="36" spans="1:15">
      <c r="A36" s="60"/>
      <c r="B36" s="62"/>
      <c r="C36" s="26">
        <f>C35+1</f>
        <v>41332</v>
      </c>
      <c r="D36" s="42"/>
      <c r="E36" s="43"/>
      <c r="F36" s="42"/>
      <c r="G36" s="43"/>
      <c r="H36" s="42"/>
      <c r="I36" s="43"/>
      <c r="J36" s="42"/>
      <c r="K36" s="43"/>
      <c r="L36" s="42"/>
      <c r="M36" s="43"/>
      <c r="N36" s="33">
        <f>E36-D36+ G36-F36+ I36-H36 + K36-J36 + M36-L36</f>
        <v>0</v>
      </c>
      <c r="O36" s="28">
        <f t="shared" si="12"/>
        <v>0</v>
      </c>
    </row>
    <row r="37" spans="1:15">
      <c r="A37" s="60"/>
      <c r="B37" s="62"/>
      <c r="C37" s="26">
        <f t="shared" ref="C37:C41" si="13">C36+1</f>
        <v>41333</v>
      </c>
      <c r="D37" s="42"/>
      <c r="E37" s="43"/>
      <c r="F37" s="42"/>
      <c r="G37" s="43"/>
      <c r="H37" s="42"/>
      <c r="I37" s="43"/>
      <c r="J37" s="42"/>
      <c r="K37" s="43"/>
      <c r="L37" s="42"/>
      <c r="M37" s="43"/>
      <c r="N37" s="33">
        <f t="shared" ref="N37:N41" si="14">E37-D37+ G37-F37+ I37-H37 + K37-J37 + M37-L37</f>
        <v>0</v>
      </c>
      <c r="O37" s="28">
        <f t="shared" si="12"/>
        <v>0</v>
      </c>
    </row>
    <row r="38" spans="1:15">
      <c r="A38" s="60"/>
      <c r="B38" s="62"/>
      <c r="C38" s="26">
        <f t="shared" si="13"/>
        <v>41334</v>
      </c>
      <c r="D38" s="42"/>
      <c r="E38" s="43"/>
      <c r="F38" s="42"/>
      <c r="G38" s="43"/>
      <c r="H38" s="42"/>
      <c r="I38" s="43"/>
      <c r="J38" s="42"/>
      <c r="K38" s="43"/>
      <c r="L38" s="42"/>
      <c r="M38" s="43"/>
      <c r="N38" s="33">
        <f t="shared" si="14"/>
        <v>0</v>
      </c>
      <c r="O38" s="28">
        <f t="shared" si="12"/>
        <v>0</v>
      </c>
    </row>
    <row r="39" spans="1:15">
      <c r="A39" s="60"/>
      <c r="B39" s="62"/>
      <c r="C39" s="26">
        <f t="shared" si="13"/>
        <v>41335</v>
      </c>
      <c r="D39" s="42"/>
      <c r="E39" s="43"/>
      <c r="F39" s="42"/>
      <c r="G39" s="43"/>
      <c r="H39" s="42"/>
      <c r="I39" s="43"/>
      <c r="J39" s="42"/>
      <c r="K39" s="43"/>
      <c r="L39" s="42"/>
      <c r="M39" s="43"/>
      <c r="N39" s="33">
        <f t="shared" si="14"/>
        <v>0</v>
      </c>
      <c r="O39" s="28">
        <f t="shared" si="12"/>
        <v>0</v>
      </c>
    </row>
    <row r="40" spans="1:15">
      <c r="A40" s="60"/>
      <c r="B40" s="62"/>
      <c r="C40" s="26">
        <f t="shared" si="13"/>
        <v>41336</v>
      </c>
      <c r="D40" s="42"/>
      <c r="E40" s="43"/>
      <c r="F40" s="42"/>
      <c r="G40" s="43"/>
      <c r="H40" s="42"/>
      <c r="I40" s="43"/>
      <c r="J40" s="42"/>
      <c r="K40" s="43"/>
      <c r="L40" s="42"/>
      <c r="M40" s="43"/>
      <c r="N40" s="33">
        <f t="shared" si="14"/>
        <v>0</v>
      </c>
      <c r="O40" s="28">
        <f t="shared" si="12"/>
        <v>0</v>
      </c>
    </row>
    <row r="41" spans="1:15" ht="15.75" thickBot="1">
      <c r="A41" s="60"/>
      <c r="B41" s="62"/>
      <c r="C41" s="27">
        <f t="shared" si="13"/>
        <v>41337</v>
      </c>
      <c r="D41" s="46"/>
      <c r="E41" s="47"/>
      <c r="F41" s="46"/>
      <c r="G41" s="47"/>
      <c r="H41" s="46"/>
      <c r="I41" s="47"/>
      <c r="J41" s="46"/>
      <c r="K41" s="47"/>
      <c r="L41" s="46"/>
      <c r="M41" s="47"/>
      <c r="N41" s="33">
        <f t="shared" si="14"/>
        <v>0</v>
      </c>
      <c r="O41" s="28">
        <f t="shared" si="12"/>
        <v>0</v>
      </c>
    </row>
    <row r="42" spans="1:15" ht="15.75" thickBot="1">
      <c r="A42" s="60"/>
      <c r="B42" s="63"/>
      <c r="C42" s="20" t="s">
        <v>33</v>
      </c>
      <c r="D42" s="17"/>
      <c r="E42" s="19"/>
      <c r="F42" s="17"/>
      <c r="G42" s="19"/>
      <c r="H42" s="17"/>
      <c r="I42" s="19"/>
      <c r="J42" s="17"/>
      <c r="K42" s="19"/>
      <c r="L42" s="18"/>
      <c r="M42" s="18"/>
      <c r="N42" s="2">
        <f>SUM(N35:N41)</f>
        <v>0</v>
      </c>
      <c r="O42" s="31">
        <f>SUM(O35:O41)</f>
        <v>0</v>
      </c>
    </row>
    <row r="43" spans="1:15" ht="15.75" thickBot="1">
      <c r="A43" s="15"/>
      <c r="B43" s="17"/>
      <c r="C43" s="13" t="s">
        <v>32</v>
      </c>
      <c r="D43" s="13"/>
      <c r="E43" s="13"/>
      <c r="F43" s="13"/>
      <c r="G43" s="13"/>
      <c r="H43" s="13"/>
      <c r="I43" s="13"/>
      <c r="J43" s="13"/>
      <c r="K43" s="13"/>
      <c r="L43" s="13"/>
      <c r="M43" s="13"/>
      <c r="N43" s="3"/>
      <c r="O43" s="30">
        <f>SUM(O10,O18,O26,O34,O42)</f>
        <v>0</v>
      </c>
    </row>
    <row r="44" spans="1:15" ht="15.75" thickBot="1">
      <c r="A44" s="15"/>
      <c r="B44" s="17"/>
      <c r="C44" s="13" t="s">
        <v>34</v>
      </c>
      <c r="D44" s="13"/>
      <c r="E44" s="13"/>
      <c r="F44" s="13"/>
      <c r="G44" s="13"/>
      <c r="H44" s="13"/>
      <c r="I44" s="13"/>
      <c r="J44" s="13"/>
      <c r="K44" s="13"/>
      <c r="L44" s="13"/>
      <c r="M44" s="13"/>
      <c r="N44" s="3"/>
      <c r="O44" s="48">
        <v>0</v>
      </c>
    </row>
    <row r="45" spans="1:15" ht="15.75" thickBot="1">
      <c r="A45" s="16"/>
      <c r="B45" s="16"/>
      <c r="C45" s="21" t="s">
        <v>35</v>
      </c>
      <c r="D45" s="21"/>
      <c r="E45" s="21"/>
      <c r="F45" s="21"/>
      <c r="G45" s="21"/>
      <c r="H45" s="21"/>
      <c r="I45" s="21"/>
      <c r="J45" s="21"/>
      <c r="K45" s="21"/>
      <c r="L45" s="21"/>
      <c r="M45" s="21"/>
      <c r="N45" s="34"/>
      <c r="O45" s="32">
        <f>+O43-O44</f>
        <v>0</v>
      </c>
    </row>
  </sheetData>
  <sheetProtection sheet="1" objects="1" scenarios="1"/>
  <mergeCells count="8">
    <mergeCell ref="D1:E1"/>
    <mergeCell ref="I1:J1"/>
    <mergeCell ref="A3:A42"/>
    <mergeCell ref="B3:B10"/>
    <mergeCell ref="B11:B18"/>
    <mergeCell ref="B19:B26"/>
    <mergeCell ref="B27:B34"/>
    <mergeCell ref="B35:B42"/>
  </mergeCells>
  <conditionalFormatting sqref="C3:C9">
    <cfRule type="expression" dxfId="21" priority="2">
      <formula>MONTH($C3)&lt;&gt;NM</formula>
    </cfRule>
  </conditionalFormatting>
  <conditionalFormatting sqref="C35:C41">
    <cfRule type="expression" dxfId="20" priority="1">
      <formula>MONTH($C35)&lt;&gt;NM</formula>
    </cfRule>
  </conditionalFormatting>
  <dataValidations count="1">
    <dataValidation type="list" allowBlank="1" showInputMessage="1" showErrorMessage="1" sqref="D1">
      <formula1>MOIS</formula1>
    </dataValidation>
  </dataValidations>
  <pageMargins left="0.7" right="0.7" top="0.75" bottom="0.75" header="0.3" footer="0.3"/>
  <pageSetup paperSize="9" orientation="portrait" verticalDpi="0" r:id="rId1"/>
</worksheet>
</file>

<file path=xl/worksheets/sheet3.xml><?xml version="1.0" encoding="utf-8"?>
<worksheet xmlns="http://schemas.openxmlformats.org/spreadsheetml/2006/main" xmlns:r="http://schemas.openxmlformats.org/officeDocument/2006/relationships">
  <sheetPr codeName="Feuil6"/>
  <dimension ref="A1:O45"/>
  <sheetViews>
    <sheetView zoomScale="115" zoomScaleNormal="115" workbookViewId="0">
      <pane xSplit="3" ySplit="2" topLeftCell="D3" activePane="bottomRight" state="frozen"/>
      <selection pane="topRight" activeCell="D1" sqref="D1"/>
      <selection pane="bottomLeft" activeCell="A3" sqref="A3"/>
      <selection pane="bottomRight" activeCell="I1" sqref="I1:J1"/>
    </sheetView>
  </sheetViews>
  <sheetFormatPr baseColWidth="10" defaultRowHeight="15"/>
  <cols>
    <col min="1" max="1" width="10.140625" customWidth="1"/>
    <col min="2" max="2" width="11.85546875" bestFit="1" customWidth="1"/>
    <col min="3" max="3" width="27.7109375" customWidth="1"/>
    <col min="4" max="5" width="8.140625" style="1" customWidth="1"/>
    <col min="6" max="13" width="8.140625" customWidth="1"/>
    <col min="14" max="14" width="12.42578125" customWidth="1"/>
    <col min="15" max="15" width="13.140625" customWidth="1"/>
  </cols>
  <sheetData>
    <row r="1" spans="1:15" ht="15.75" thickBot="1">
      <c r="A1" s="22" t="s">
        <v>26</v>
      </c>
      <c r="B1" s="35">
        <f>YEAR(Paramètres!B1)</f>
        <v>2017</v>
      </c>
      <c r="C1" t="s">
        <v>27</v>
      </c>
      <c r="D1" s="55" t="s">
        <v>23</v>
      </c>
      <c r="E1" s="56"/>
      <c r="F1" s="24">
        <f>VLOOKUP(M,M_N,2,FALSE)</f>
        <v>3</v>
      </c>
      <c r="H1" s="3" t="s">
        <v>31</v>
      </c>
      <c r="I1" s="57">
        <v>41332</v>
      </c>
      <c r="J1" s="58"/>
    </row>
    <row r="2" spans="1:15" ht="17.25" customHeight="1" thickBot="1">
      <c r="A2" s="23"/>
      <c r="B2" s="14" t="s">
        <v>29</v>
      </c>
      <c r="C2" s="13"/>
      <c r="D2" s="36" t="s">
        <v>4</v>
      </c>
      <c r="E2" s="37" t="s">
        <v>5</v>
      </c>
      <c r="F2" s="36" t="s">
        <v>4</v>
      </c>
      <c r="G2" s="37" t="s">
        <v>5</v>
      </c>
      <c r="H2" s="36" t="s">
        <v>4</v>
      </c>
      <c r="I2" s="37" t="s">
        <v>5</v>
      </c>
      <c r="J2" s="36" t="s">
        <v>4</v>
      </c>
      <c r="K2" s="37" t="s">
        <v>5</v>
      </c>
      <c r="L2" s="36" t="s">
        <v>4</v>
      </c>
      <c r="M2" s="37" t="s">
        <v>5</v>
      </c>
      <c r="N2" s="14" t="s">
        <v>15</v>
      </c>
      <c r="O2" s="29" t="s">
        <v>16</v>
      </c>
    </row>
    <row r="3" spans="1:15">
      <c r="A3" s="59" t="str">
        <f>M</f>
        <v>Mars</v>
      </c>
      <c r="B3" s="61">
        <f ca="1">NOSEMAINE(C9)</f>
        <v>9</v>
      </c>
      <c r="C3" s="26">
        <f>DATE(AN,VLOOKUP(M,M_N,2,FALSE),ROW()-2)-WEEKDAY(DATE($B$1,VLOOKUP(M,M_N,2,FALSE),ROW()-2),2)+1</f>
        <v>41331</v>
      </c>
      <c r="D3" s="38"/>
      <c r="E3" s="39"/>
      <c r="F3" s="38"/>
      <c r="G3" s="39"/>
      <c r="H3" s="38"/>
      <c r="I3" s="39"/>
      <c r="J3" s="38"/>
      <c r="K3" s="39"/>
      <c r="L3" s="38"/>
      <c r="M3" s="39"/>
      <c r="N3" s="33">
        <f>E3-D3+ G3-F3+ I3-H3 + K3-J3 + M3-L3</f>
        <v>0</v>
      </c>
      <c r="O3" s="28">
        <f t="shared" ref="O3:O9" si="0">N3-IF(MONTH($C3)&lt;&gt;NM,0,IF(C3&gt;$I$1,0,(HJ*VLOOKUP(WEEKDAY(C3,2),J_T,3,FALSE))))</f>
        <v>0</v>
      </c>
    </row>
    <row r="4" spans="1:15">
      <c r="A4" s="60"/>
      <c r="B4" s="62"/>
      <c r="C4" s="26">
        <f>C3+1</f>
        <v>41332</v>
      </c>
      <c r="D4" s="38"/>
      <c r="E4" s="39"/>
      <c r="F4" s="38"/>
      <c r="G4" s="39"/>
      <c r="H4" s="38"/>
      <c r="I4" s="39"/>
      <c r="J4" s="38"/>
      <c r="K4" s="39"/>
      <c r="L4" s="38"/>
      <c r="M4" s="39"/>
      <c r="N4" s="33">
        <f>E4-D4+ G4-F4+ I4-H4 + K4-J4 + M4-L4</f>
        <v>0</v>
      </c>
      <c r="O4" s="28">
        <f t="shared" si="0"/>
        <v>0</v>
      </c>
    </row>
    <row r="5" spans="1:15">
      <c r="A5" s="60"/>
      <c r="B5" s="62"/>
      <c r="C5" s="26">
        <f t="shared" ref="C5:C8" si="1">C4+1</f>
        <v>41333</v>
      </c>
      <c r="D5" s="38"/>
      <c r="E5" s="39"/>
      <c r="F5" s="38"/>
      <c r="G5" s="39"/>
      <c r="H5" s="38"/>
      <c r="I5" s="39"/>
      <c r="J5" s="38"/>
      <c r="K5" s="39"/>
      <c r="L5" s="38"/>
      <c r="M5" s="39"/>
      <c r="N5" s="33">
        <f t="shared" ref="N5:N9" si="2">E5-D5+ G5-F5+ I5-H5 + K5-J5 + M5-L5</f>
        <v>0</v>
      </c>
      <c r="O5" s="28">
        <f t="shared" si="0"/>
        <v>0</v>
      </c>
    </row>
    <row r="6" spans="1:15">
      <c r="A6" s="60"/>
      <c r="B6" s="62"/>
      <c r="C6" s="26">
        <f t="shared" si="1"/>
        <v>41334</v>
      </c>
      <c r="D6" s="38"/>
      <c r="E6" s="39"/>
      <c r="F6" s="38"/>
      <c r="G6" s="39"/>
      <c r="H6" s="38"/>
      <c r="I6" s="39"/>
      <c r="J6" s="38"/>
      <c r="K6" s="39"/>
      <c r="L6" s="38"/>
      <c r="M6" s="39"/>
      <c r="N6" s="33">
        <f t="shared" si="2"/>
        <v>0</v>
      </c>
      <c r="O6" s="28">
        <f t="shared" si="0"/>
        <v>0</v>
      </c>
    </row>
    <row r="7" spans="1:15">
      <c r="A7" s="60"/>
      <c r="B7" s="62"/>
      <c r="C7" s="26">
        <f t="shared" si="1"/>
        <v>41335</v>
      </c>
      <c r="D7" s="38"/>
      <c r="E7" s="39"/>
      <c r="F7" s="38"/>
      <c r="G7" s="39"/>
      <c r="H7" s="38"/>
      <c r="I7" s="39"/>
      <c r="J7" s="38"/>
      <c r="K7" s="39"/>
      <c r="L7" s="38"/>
      <c r="M7" s="39"/>
      <c r="N7" s="33">
        <f t="shared" si="2"/>
        <v>0</v>
      </c>
      <c r="O7" s="28">
        <f t="shared" si="0"/>
        <v>0</v>
      </c>
    </row>
    <row r="8" spans="1:15">
      <c r="A8" s="60"/>
      <c r="B8" s="62"/>
      <c r="C8" s="26">
        <f t="shared" si="1"/>
        <v>41336</v>
      </c>
      <c r="D8" s="38"/>
      <c r="E8" s="39"/>
      <c r="F8" s="38"/>
      <c r="G8" s="39"/>
      <c r="H8" s="38"/>
      <c r="I8" s="39"/>
      <c r="J8" s="38"/>
      <c r="K8" s="39"/>
      <c r="L8" s="38"/>
      <c r="M8" s="39"/>
      <c r="N8" s="33">
        <f t="shared" si="2"/>
        <v>0</v>
      </c>
      <c r="O8" s="28">
        <f t="shared" si="0"/>
        <v>0</v>
      </c>
    </row>
    <row r="9" spans="1:15" ht="15.75" thickBot="1">
      <c r="A9" s="60"/>
      <c r="B9" s="62"/>
      <c r="C9" s="27">
        <f>C8+1</f>
        <v>41337</v>
      </c>
      <c r="D9" s="38"/>
      <c r="E9" s="39"/>
      <c r="F9" s="38"/>
      <c r="G9" s="39"/>
      <c r="H9" s="38"/>
      <c r="I9" s="39"/>
      <c r="J9" s="38"/>
      <c r="K9" s="39"/>
      <c r="L9" s="38"/>
      <c r="M9" s="39"/>
      <c r="N9" s="33">
        <f t="shared" si="2"/>
        <v>0</v>
      </c>
      <c r="O9" s="28">
        <f t="shared" si="0"/>
        <v>0</v>
      </c>
    </row>
    <row r="10" spans="1:15" ht="15.75" thickBot="1">
      <c r="A10" s="60"/>
      <c r="B10" s="63"/>
      <c r="C10" s="17" t="s">
        <v>33</v>
      </c>
      <c r="D10" s="40"/>
      <c r="E10" s="41"/>
      <c r="F10" s="40"/>
      <c r="G10" s="41"/>
      <c r="H10" s="40"/>
      <c r="I10" s="41"/>
      <c r="J10" s="40"/>
      <c r="K10" s="41"/>
      <c r="L10" s="40"/>
      <c r="M10" s="41"/>
      <c r="N10" s="2">
        <f>SUM(N3:N9)</f>
        <v>0</v>
      </c>
      <c r="O10" s="30">
        <f>SUM(O3:O9)</f>
        <v>0</v>
      </c>
    </row>
    <row r="11" spans="1:15">
      <c r="A11" s="60"/>
      <c r="B11" s="61">
        <f ca="1">NOSEMAINE(C17)</f>
        <v>10</v>
      </c>
      <c r="C11" s="25">
        <f>C9+1</f>
        <v>41338</v>
      </c>
      <c r="D11" s="38"/>
      <c r="E11" s="39"/>
      <c r="F11" s="38"/>
      <c r="G11" s="39"/>
      <c r="H11" s="38"/>
      <c r="I11" s="39"/>
      <c r="J11" s="38"/>
      <c r="K11" s="39"/>
      <c r="L11" s="38"/>
      <c r="M11" s="39"/>
      <c r="N11" s="33">
        <f>E11-D11+ G11-F11+ I11-H11 + K11-J11 + M11-L11</f>
        <v>0</v>
      </c>
      <c r="O11" s="28">
        <f t="shared" ref="O11:O17" si="3">N11-IF(MONTH($C11)&lt;&gt;NM,0,IF(C11&gt;$I$1,0,(HJ*VLOOKUP(WEEKDAY(C11,2),J_T,3,FALSE))))</f>
        <v>0</v>
      </c>
    </row>
    <row r="12" spans="1:15">
      <c r="A12" s="60"/>
      <c r="B12" s="62"/>
      <c r="C12" s="26">
        <f>C11+1</f>
        <v>41339</v>
      </c>
      <c r="D12" s="42"/>
      <c r="E12" s="43"/>
      <c r="F12" s="42"/>
      <c r="G12" s="43"/>
      <c r="H12" s="42"/>
      <c r="I12" s="43"/>
      <c r="J12" s="42"/>
      <c r="K12" s="43"/>
      <c r="L12" s="42"/>
      <c r="M12" s="43"/>
      <c r="N12" s="33">
        <f>E12-D12+ G12-F12+ I12-H12 + K12-J12 + M12-L12</f>
        <v>0</v>
      </c>
      <c r="O12" s="28">
        <f t="shared" si="3"/>
        <v>0</v>
      </c>
    </row>
    <row r="13" spans="1:15">
      <c r="A13" s="60"/>
      <c r="B13" s="62"/>
      <c r="C13" s="26">
        <f t="shared" ref="C13:C17" si="4">C12+1</f>
        <v>41340</v>
      </c>
      <c r="D13" s="42"/>
      <c r="E13" s="43"/>
      <c r="F13" s="42"/>
      <c r="G13" s="43"/>
      <c r="H13" s="42"/>
      <c r="I13" s="43"/>
      <c r="J13" s="42"/>
      <c r="K13" s="43"/>
      <c r="L13" s="42"/>
      <c r="M13" s="43"/>
      <c r="N13" s="33">
        <f t="shared" ref="N13:N17" si="5">E13-D13+ G13-F13+ I13-H13 + K13-J13 + M13-L13</f>
        <v>0</v>
      </c>
      <c r="O13" s="28">
        <f t="shared" si="3"/>
        <v>0</v>
      </c>
    </row>
    <row r="14" spans="1:15">
      <c r="A14" s="60"/>
      <c r="B14" s="62"/>
      <c r="C14" s="26">
        <f t="shared" si="4"/>
        <v>41341</v>
      </c>
      <c r="D14" s="42"/>
      <c r="E14" s="43"/>
      <c r="F14" s="42"/>
      <c r="G14" s="43"/>
      <c r="H14" s="42"/>
      <c r="I14" s="43"/>
      <c r="J14" s="42"/>
      <c r="K14" s="43"/>
      <c r="L14" s="42"/>
      <c r="M14" s="43"/>
      <c r="N14" s="33">
        <f t="shared" si="5"/>
        <v>0</v>
      </c>
      <c r="O14" s="28">
        <f t="shared" si="3"/>
        <v>0</v>
      </c>
    </row>
    <row r="15" spans="1:15">
      <c r="A15" s="60"/>
      <c r="B15" s="62"/>
      <c r="C15" s="26">
        <f t="shared" si="4"/>
        <v>41342</v>
      </c>
      <c r="D15" s="42"/>
      <c r="E15" s="43"/>
      <c r="F15" s="42"/>
      <c r="G15" s="43"/>
      <c r="H15" s="42"/>
      <c r="I15" s="43"/>
      <c r="J15" s="42"/>
      <c r="K15" s="43"/>
      <c r="L15" s="42"/>
      <c r="M15" s="43"/>
      <c r="N15" s="33">
        <f t="shared" si="5"/>
        <v>0</v>
      </c>
      <c r="O15" s="28">
        <f t="shared" si="3"/>
        <v>0</v>
      </c>
    </row>
    <row r="16" spans="1:15">
      <c r="A16" s="60"/>
      <c r="B16" s="62"/>
      <c r="C16" s="26">
        <f t="shared" si="4"/>
        <v>41343</v>
      </c>
      <c r="D16" s="42"/>
      <c r="E16" s="43"/>
      <c r="F16" s="42"/>
      <c r="G16" s="43"/>
      <c r="H16" s="42"/>
      <c r="I16" s="43"/>
      <c r="J16" s="42"/>
      <c r="K16" s="43"/>
      <c r="L16" s="42"/>
      <c r="M16" s="43"/>
      <c r="N16" s="33">
        <f t="shared" si="5"/>
        <v>0</v>
      </c>
      <c r="O16" s="28">
        <f t="shared" si="3"/>
        <v>0</v>
      </c>
    </row>
    <row r="17" spans="1:15" ht="15.75" thickBot="1">
      <c r="A17" s="60"/>
      <c r="B17" s="62"/>
      <c r="C17" s="26">
        <f t="shared" si="4"/>
        <v>41344</v>
      </c>
      <c r="D17" s="42"/>
      <c r="E17" s="43"/>
      <c r="F17" s="42"/>
      <c r="G17" s="43"/>
      <c r="H17" s="42"/>
      <c r="I17" s="43"/>
      <c r="J17" s="42"/>
      <c r="K17" s="43"/>
      <c r="L17" s="42"/>
      <c r="M17" s="43"/>
      <c r="N17" s="33">
        <f t="shared" si="5"/>
        <v>0</v>
      </c>
      <c r="O17" s="28">
        <f t="shared" si="3"/>
        <v>0</v>
      </c>
    </row>
    <row r="18" spans="1:15" ht="15.75" thickBot="1">
      <c r="A18" s="60"/>
      <c r="B18" s="63"/>
      <c r="C18" s="17" t="s">
        <v>33</v>
      </c>
      <c r="D18" s="40"/>
      <c r="E18" s="41"/>
      <c r="F18" s="40"/>
      <c r="G18" s="41"/>
      <c r="H18" s="40"/>
      <c r="I18" s="41"/>
      <c r="J18" s="40"/>
      <c r="K18" s="41"/>
      <c r="L18" s="40"/>
      <c r="M18" s="41"/>
      <c r="N18" s="2">
        <f>SUM(N11:N17)</f>
        <v>0</v>
      </c>
      <c r="O18" s="30">
        <f>SUM(O11:O17)</f>
        <v>0</v>
      </c>
    </row>
    <row r="19" spans="1:15">
      <c r="A19" s="60"/>
      <c r="B19" s="61">
        <f ca="1">NOSEMAINE(C25)</f>
        <v>11</v>
      </c>
      <c r="C19" s="26">
        <f>C17+1</f>
        <v>41345</v>
      </c>
      <c r="D19" s="38"/>
      <c r="E19" s="39"/>
      <c r="F19" s="42"/>
      <c r="G19" s="43"/>
      <c r="H19" s="42"/>
      <c r="I19" s="43"/>
      <c r="J19" s="42"/>
      <c r="K19" s="43"/>
      <c r="L19" s="42"/>
      <c r="M19" s="43"/>
      <c r="N19" s="33">
        <f>E19-D19+ G19-F19+ I19-H19 + K19-J19 + M19-L19</f>
        <v>0</v>
      </c>
      <c r="O19" s="28">
        <f t="shared" ref="O19:O25" si="6">N19-IF(MONTH($C19)&lt;&gt;NM,0,IF(C19&gt;$I$1,0,(HJ*VLOOKUP(WEEKDAY(C19,2),J_T,3,FALSE))))</f>
        <v>0</v>
      </c>
    </row>
    <row r="20" spans="1:15">
      <c r="A20" s="60"/>
      <c r="B20" s="62"/>
      <c r="C20" s="26">
        <f>C19+1</f>
        <v>41346</v>
      </c>
      <c r="D20" s="42"/>
      <c r="E20" s="43"/>
      <c r="F20" s="42"/>
      <c r="G20" s="43"/>
      <c r="H20" s="42"/>
      <c r="I20" s="43"/>
      <c r="J20" s="42"/>
      <c r="K20" s="43"/>
      <c r="L20" s="42"/>
      <c r="M20" s="43"/>
      <c r="N20" s="33">
        <f>E20-D20+ G20-F20+ I20-H20 + K20-J20 + M20-L20</f>
        <v>0</v>
      </c>
      <c r="O20" s="28">
        <f t="shared" si="6"/>
        <v>0</v>
      </c>
    </row>
    <row r="21" spans="1:15">
      <c r="A21" s="60"/>
      <c r="B21" s="62"/>
      <c r="C21" s="26">
        <f t="shared" ref="C21:C25" si="7">C20+1</f>
        <v>41347</v>
      </c>
      <c r="D21" s="42"/>
      <c r="E21" s="43"/>
      <c r="F21" s="42"/>
      <c r="G21" s="43"/>
      <c r="H21" s="42"/>
      <c r="I21" s="43"/>
      <c r="J21" s="42"/>
      <c r="K21" s="43"/>
      <c r="L21" s="42"/>
      <c r="M21" s="43"/>
      <c r="N21" s="33">
        <f t="shared" ref="N21:N25" si="8">E21-D21+ G21-F21+ I21-H21 + K21-J21 + M21-L21</f>
        <v>0</v>
      </c>
      <c r="O21" s="28">
        <f t="shared" si="6"/>
        <v>0</v>
      </c>
    </row>
    <row r="22" spans="1:15">
      <c r="A22" s="60"/>
      <c r="B22" s="62"/>
      <c r="C22" s="26">
        <f t="shared" si="7"/>
        <v>41348</v>
      </c>
      <c r="D22" s="42"/>
      <c r="E22" s="43"/>
      <c r="F22" s="42"/>
      <c r="G22" s="43"/>
      <c r="H22" s="42"/>
      <c r="I22" s="43"/>
      <c r="J22" s="42"/>
      <c r="K22" s="43"/>
      <c r="L22" s="42"/>
      <c r="M22" s="43"/>
      <c r="N22" s="33">
        <f t="shared" si="8"/>
        <v>0</v>
      </c>
      <c r="O22" s="28">
        <f t="shared" si="6"/>
        <v>0</v>
      </c>
    </row>
    <row r="23" spans="1:15">
      <c r="A23" s="60"/>
      <c r="B23" s="62"/>
      <c r="C23" s="26">
        <f t="shared" si="7"/>
        <v>41349</v>
      </c>
      <c r="D23" s="42"/>
      <c r="E23" s="43"/>
      <c r="F23" s="42"/>
      <c r="G23" s="43"/>
      <c r="H23" s="42"/>
      <c r="I23" s="43"/>
      <c r="J23" s="42"/>
      <c r="K23" s="43"/>
      <c r="L23" s="42"/>
      <c r="M23" s="43"/>
      <c r="N23" s="33">
        <f t="shared" si="8"/>
        <v>0</v>
      </c>
      <c r="O23" s="28">
        <f t="shared" si="6"/>
        <v>0</v>
      </c>
    </row>
    <row r="24" spans="1:15">
      <c r="A24" s="60"/>
      <c r="B24" s="62"/>
      <c r="C24" s="26">
        <f t="shared" si="7"/>
        <v>41350</v>
      </c>
      <c r="D24" s="42"/>
      <c r="E24" s="43"/>
      <c r="F24" s="42"/>
      <c r="G24" s="43"/>
      <c r="H24" s="42"/>
      <c r="I24" s="43"/>
      <c r="J24" s="42"/>
      <c r="K24" s="43"/>
      <c r="L24" s="42"/>
      <c r="M24" s="43"/>
      <c r="N24" s="33">
        <f t="shared" si="8"/>
        <v>0</v>
      </c>
      <c r="O24" s="28">
        <f t="shared" si="6"/>
        <v>0</v>
      </c>
    </row>
    <row r="25" spans="1:15" ht="15.75" thickBot="1">
      <c r="A25" s="60"/>
      <c r="B25" s="62"/>
      <c r="C25" s="27">
        <f t="shared" si="7"/>
        <v>41351</v>
      </c>
      <c r="D25" s="44"/>
      <c r="E25" s="45"/>
      <c r="F25" s="44"/>
      <c r="G25" s="45"/>
      <c r="H25" s="44"/>
      <c r="I25" s="45"/>
      <c r="J25" s="44"/>
      <c r="K25" s="45"/>
      <c r="L25" s="44"/>
      <c r="M25" s="45"/>
      <c r="N25" s="33">
        <f t="shared" si="8"/>
        <v>0</v>
      </c>
      <c r="O25" s="28">
        <f t="shared" si="6"/>
        <v>0</v>
      </c>
    </row>
    <row r="26" spans="1:15" ht="15.75" thickBot="1">
      <c r="A26" s="60"/>
      <c r="B26" s="63"/>
      <c r="C26" s="17" t="s">
        <v>33</v>
      </c>
      <c r="D26" s="40"/>
      <c r="E26" s="41"/>
      <c r="F26" s="40"/>
      <c r="G26" s="41"/>
      <c r="H26" s="40"/>
      <c r="I26" s="41"/>
      <c r="J26" s="40"/>
      <c r="K26" s="41"/>
      <c r="L26" s="40"/>
      <c r="M26" s="41"/>
      <c r="N26" s="2">
        <f>SUM(N19:N25)</f>
        <v>0</v>
      </c>
      <c r="O26" s="30">
        <f>SUM(O19:O25)</f>
        <v>0</v>
      </c>
    </row>
    <row r="27" spans="1:15">
      <c r="A27" s="60"/>
      <c r="B27" s="61">
        <f ca="1">NOSEMAINE(C33)</f>
        <v>12</v>
      </c>
      <c r="C27" s="25">
        <f>C25+1</f>
        <v>41352</v>
      </c>
      <c r="D27" s="42"/>
      <c r="E27" s="43"/>
      <c r="F27" s="42"/>
      <c r="G27" s="43"/>
      <c r="H27" s="42"/>
      <c r="I27" s="43"/>
      <c r="J27" s="42"/>
      <c r="K27" s="43"/>
      <c r="L27" s="42"/>
      <c r="M27" s="43"/>
      <c r="N27" s="33">
        <f>E27-D27+ G27-F27+ I27-H27 + K27-J27 + M27-L27</f>
        <v>0</v>
      </c>
      <c r="O27" s="28">
        <f t="shared" ref="O27:O33" si="9">N27-IF(MONTH($C27)&lt;&gt;NM,0,IF(C27&gt;$I$1,0,(HJ*VLOOKUP(WEEKDAY(C27,2),J_T,3,FALSE))))</f>
        <v>0</v>
      </c>
    </row>
    <row r="28" spans="1:15">
      <c r="A28" s="60"/>
      <c r="B28" s="62"/>
      <c r="C28" s="26">
        <f>C27+1</f>
        <v>41353</v>
      </c>
      <c r="D28" s="42"/>
      <c r="E28" s="43"/>
      <c r="F28" s="42"/>
      <c r="G28" s="43"/>
      <c r="H28" s="42"/>
      <c r="I28" s="43"/>
      <c r="J28" s="42"/>
      <c r="K28" s="43"/>
      <c r="L28" s="42"/>
      <c r="M28" s="43"/>
      <c r="N28" s="33">
        <f>E28-D28+ G28-F28+ I28-H28 + K28-J28 + M28-L28</f>
        <v>0</v>
      </c>
      <c r="O28" s="28">
        <f t="shared" si="9"/>
        <v>0</v>
      </c>
    </row>
    <row r="29" spans="1:15">
      <c r="A29" s="60"/>
      <c r="B29" s="62"/>
      <c r="C29" s="26">
        <f t="shared" ref="C29:C33" si="10">C28+1</f>
        <v>41354</v>
      </c>
      <c r="D29" s="42"/>
      <c r="E29" s="43"/>
      <c r="F29" s="42"/>
      <c r="G29" s="43"/>
      <c r="H29" s="42"/>
      <c r="I29" s="43"/>
      <c r="J29" s="42"/>
      <c r="K29" s="43"/>
      <c r="L29" s="42"/>
      <c r="M29" s="43"/>
      <c r="N29" s="33">
        <f t="shared" ref="N29:N33" si="11">E29-D29+ G29-F29+ I29-H29 + K29-J29 + M29-L29</f>
        <v>0</v>
      </c>
      <c r="O29" s="28">
        <f t="shared" si="9"/>
        <v>0</v>
      </c>
    </row>
    <row r="30" spans="1:15">
      <c r="A30" s="60"/>
      <c r="B30" s="62"/>
      <c r="C30" s="26">
        <f t="shared" si="10"/>
        <v>41355</v>
      </c>
      <c r="D30" s="42"/>
      <c r="E30" s="43"/>
      <c r="F30" s="42"/>
      <c r="G30" s="43"/>
      <c r="H30" s="42"/>
      <c r="I30" s="43"/>
      <c r="J30" s="42"/>
      <c r="K30" s="43"/>
      <c r="L30" s="42"/>
      <c r="M30" s="43"/>
      <c r="N30" s="33">
        <f t="shared" si="11"/>
        <v>0</v>
      </c>
      <c r="O30" s="28">
        <f t="shared" si="9"/>
        <v>0</v>
      </c>
    </row>
    <row r="31" spans="1:15">
      <c r="A31" s="60"/>
      <c r="B31" s="62"/>
      <c r="C31" s="26">
        <f t="shared" si="10"/>
        <v>41356</v>
      </c>
      <c r="D31" s="42"/>
      <c r="E31" s="43"/>
      <c r="F31" s="42"/>
      <c r="G31" s="43"/>
      <c r="H31" s="42"/>
      <c r="I31" s="43"/>
      <c r="J31" s="42"/>
      <c r="K31" s="43"/>
      <c r="L31" s="42"/>
      <c r="M31" s="43"/>
      <c r="N31" s="33">
        <f t="shared" si="11"/>
        <v>0</v>
      </c>
      <c r="O31" s="28">
        <f t="shared" si="9"/>
        <v>0</v>
      </c>
    </row>
    <row r="32" spans="1:15">
      <c r="A32" s="60"/>
      <c r="B32" s="62"/>
      <c r="C32" s="26">
        <f t="shared" si="10"/>
        <v>41357</v>
      </c>
      <c r="D32" s="42"/>
      <c r="E32" s="43"/>
      <c r="F32" s="42"/>
      <c r="G32" s="43"/>
      <c r="H32" s="42"/>
      <c r="I32" s="43"/>
      <c r="J32" s="42"/>
      <c r="K32" s="43"/>
      <c r="L32" s="42"/>
      <c r="M32" s="43"/>
      <c r="N32" s="33">
        <f t="shared" si="11"/>
        <v>0</v>
      </c>
      <c r="O32" s="28">
        <f t="shared" si="9"/>
        <v>0</v>
      </c>
    </row>
    <row r="33" spans="1:15" ht="15.75" thickBot="1">
      <c r="A33" s="60"/>
      <c r="B33" s="62"/>
      <c r="C33" s="27">
        <f t="shared" si="10"/>
        <v>41358</v>
      </c>
      <c r="D33" s="44"/>
      <c r="E33" s="45"/>
      <c r="F33" s="44"/>
      <c r="G33" s="45"/>
      <c r="H33" s="44"/>
      <c r="I33" s="45"/>
      <c r="J33" s="44"/>
      <c r="K33" s="45"/>
      <c r="L33" s="44"/>
      <c r="M33" s="45"/>
      <c r="N33" s="33">
        <f t="shared" si="11"/>
        <v>0</v>
      </c>
      <c r="O33" s="28">
        <f t="shared" si="9"/>
        <v>0</v>
      </c>
    </row>
    <row r="34" spans="1:15" ht="15.75" thickBot="1">
      <c r="A34" s="60"/>
      <c r="B34" s="63"/>
      <c r="C34" s="17" t="s">
        <v>33</v>
      </c>
      <c r="D34" s="40"/>
      <c r="E34" s="41"/>
      <c r="F34" s="40"/>
      <c r="G34" s="41"/>
      <c r="H34" s="40"/>
      <c r="I34" s="41"/>
      <c r="J34" s="40"/>
      <c r="K34" s="41"/>
      <c r="L34" s="40"/>
      <c r="M34" s="41"/>
      <c r="N34" s="2">
        <f>SUM(N27:N33)</f>
        <v>0</v>
      </c>
      <c r="O34" s="30">
        <f>SUM(O27:O33)</f>
        <v>0</v>
      </c>
    </row>
    <row r="35" spans="1:15">
      <c r="A35" s="60"/>
      <c r="B35" s="61">
        <f ca="1">NOSEMAINE(C41)</f>
        <v>13</v>
      </c>
      <c r="C35" s="25">
        <f>C33+1</f>
        <v>41359</v>
      </c>
      <c r="D35" s="42"/>
      <c r="E35" s="43"/>
      <c r="F35" s="42"/>
      <c r="G35" s="43"/>
      <c r="H35" s="42"/>
      <c r="I35" s="43"/>
      <c r="J35" s="42"/>
      <c r="K35" s="43"/>
      <c r="L35" s="42"/>
      <c r="M35" s="43"/>
      <c r="N35" s="33">
        <f>E35-D35+ G35-F35+ I35-H35 + K35-J35 + M35-L35</f>
        <v>0</v>
      </c>
      <c r="O35" s="28">
        <f t="shared" ref="O35:O41" si="12">N35-IF(MONTH($C35)&lt;&gt;NM,0,IF(C35&gt;$I$1,0,(HJ*VLOOKUP(WEEKDAY(C35,2),J_T,3,FALSE))))</f>
        <v>0</v>
      </c>
    </row>
    <row r="36" spans="1:15">
      <c r="A36" s="60"/>
      <c r="B36" s="62"/>
      <c r="C36" s="26">
        <f>C35+1</f>
        <v>41360</v>
      </c>
      <c r="D36" s="42"/>
      <c r="E36" s="43"/>
      <c r="F36" s="42"/>
      <c r="G36" s="43"/>
      <c r="H36" s="42"/>
      <c r="I36" s="43"/>
      <c r="J36" s="42"/>
      <c r="K36" s="43"/>
      <c r="L36" s="42"/>
      <c r="M36" s="43"/>
      <c r="N36" s="33">
        <f>E36-D36+ G36-F36+ I36-H36 + K36-J36 + M36-L36</f>
        <v>0</v>
      </c>
      <c r="O36" s="28">
        <f t="shared" si="12"/>
        <v>0</v>
      </c>
    </row>
    <row r="37" spans="1:15">
      <c r="A37" s="60"/>
      <c r="B37" s="62"/>
      <c r="C37" s="26">
        <f t="shared" ref="C37:C41" si="13">C36+1</f>
        <v>41361</v>
      </c>
      <c r="D37" s="42"/>
      <c r="E37" s="43"/>
      <c r="F37" s="42"/>
      <c r="G37" s="43"/>
      <c r="H37" s="42"/>
      <c r="I37" s="43"/>
      <c r="J37" s="42"/>
      <c r="K37" s="43"/>
      <c r="L37" s="42"/>
      <c r="M37" s="43"/>
      <c r="N37" s="33">
        <f t="shared" ref="N37:N41" si="14">E37-D37+ G37-F37+ I37-H37 + K37-J37 + M37-L37</f>
        <v>0</v>
      </c>
      <c r="O37" s="28">
        <f t="shared" si="12"/>
        <v>0</v>
      </c>
    </row>
    <row r="38" spans="1:15">
      <c r="A38" s="60"/>
      <c r="B38" s="62"/>
      <c r="C38" s="26">
        <f t="shared" si="13"/>
        <v>41362</v>
      </c>
      <c r="D38" s="42"/>
      <c r="E38" s="43"/>
      <c r="F38" s="42"/>
      <c r="G38" s="43"/>
      <c r="H38" s="42"/>
      <c r="I38" s="43"/>
      <c r="J38" s="42"/>
      <c r="K38" s="43"/>
      <c r="L38" s="42"/>
      <c r="M38" s="43"/>
      <c r="N38" s="33">
        <f t="shared" si="14"/>
        <v>0</v>
      </c>
      <c r="O38" s="28">
        <f t="shared" si="12"/>
        <v>0</v>
      </c>
    </row>
    <row r="39" spans="1:15">
      <c r="A39" s="60"/>
      <c r="B39" s="62"/>
      <c r="C39" s="26">
        <f t="shared" si="13"/>
        <v>41363</v>
      </c>
      <c r="D39" s="42"/>
      <c r="E39" s="43"/>
      <c r="F39" s="42"/>
      <c r="G39" s="43"/>
      <c r="H39" s="42"/>
      <c r="I39" s="43"/>
      <c r="J39" s="42"/>
      <c r="K39" s="43"/>
      <c r="L39" s="42"/>
      <c r="M39" s="43"/>
      <c r="N39" s="33">
        <f t="shared" si="14"/>
        <v>0</v>
      </c>
      <c r="O39" s="28">
        <f t="shared" si="12"/>
        <v>0</v>
      </c>
    </row>
    <row r="40" spans="1:15">
      <c r="A40" s="60"/>
      <c r="B40" s="62"/>
      <c r="C40" s="26">
        <f t="shared" si="13"/>
        <v>41364</v>
      </c>
      <c r="D40" s="42"/>
      <c r="E40" s="43"/>
      <c r="F40" s="42"/>
      <c r="G40" s="43"/>
      <c r="H40" s="42"/>
      <c r="I40" s="43"/>
      <c r="J40" s="42"/>
      <c r="K40" s="43"/>
      <c r="L40" s="42"/>
      <c r="M40" s="43"/>
      <c r="N40" s="33">
        <f t="shared" si="14"/>
        <v>0</v>
      </c>
      <c r="O40" s="28">
        <f t="shared" si="12"/>
        <v>0</v>
      </c>
    </row>
    <row r="41" spans="1:15" ht="15.75" thickBot="1">
      <c r="A41" s="60"/>
      <c r="B41" s="62"/>
      <c r="C41" s="27">
        <f t="shared" si="13"/>
        <v>41365</v>
      </c>
      <c r="D41" s="46"/>
      <c r="E41" s="47"/>
      <c r="F41" s="46"/>
      <c r="G41" s="47"/>
      <c r="H41" s="46"/>
      <c r="I41" s="47"/>
      <c r="J41" s="46"/>
      <c r="K41" s="47"/>
      <c r="L41" s="46"/>
      <c r="M41" s="47"/>
      <c r="N41" s="33">
        <f t="shared" si="14"/>
        <v>0</v>
      </c>
      <c r="O41" s="28">
        <f t="shared" si="12"/>
        <v>0</v>
      </c>
    </row>
    <row r="42" spans="1:15" ht="15.75" thickBot="1">
      <c r="A42" s="60"/>
      <c r="B42" s="63"/>
      <c r="C42" s="20" t="s">
        <v>33</v>
      </c>
      <c r="D42" s="17"/>
      <c r="E42" s="19"/>
      <c r="F42" s="17"/>
      <c r="G42" s="19"/>
      <c r="H42" s="17"/>
      <c r="I42" s="19"/>
      <c r="J42" s="17"/>
      <c r="K42" s="19"/>
      <c r="L42" s="18"/>
      <c r="M42" s="18"/>
      <c r="N42" s="2">
        <f>SUM(N35:N41)</f>
        <v>0</v>
      </c>
      <c r="O42" s="31">
        <f>SUM(O35:O41)</f>
        <v>0</v>
      </c>
    </row>
    <row r="43" spans="1:15" ht="15.75" thickBot="1">
      <c r="A43" s="15"/>
      <c r="B43" s="17"/>
      <c r="C43" s="13" t="s">
        <v>32</v>
      </c>
      <c r="D43" s="13"/>
      <c r="E43" s="13"/>
      <c r="F43" s="13"/>
      <c r="G43" s="13"/>
      <c r="H43" s="13"/>
      <c r="I43" s="13"/>
      <c r="J43" s="13"/>
      <c r="K43" s="13"/>
      <c r="L43" s="13"/>
      <c r="M43" s="13"/>
      <c r="N43" s="3"/>
      <c r="O43" s="30">
        <f>SUM(O10,O18,O26,O34,O42)</f>
        <v>0</v>
      </c>
    </row>
    <row r="44" spans="1:15" ht="15.75" thickBot="1">
      <c r="A44" s="15"/>
      <c r="B44" s="17"/>
      <c r="C44" s="13" t="s">
        <v>34</v>
      </c>
      <c r="D44" s="13"/>
      <c r="E44" s="13"/>
      <c r="F44" s="13"/>
      <c r="G44" s="13"/>
      <c r="H44" s="13"/>
      <c r="I44" s="13"/>
      <c r="J44" s="13"/>
      <c r="K44" s="13"/>
      <c r="L44" s="13"/>
      <c r="M44" s="13"/>
      <c r="N44" s="3"/>
      <c r="O44" s="48">
        <v>0</v>
      </c>
    </row>
    <row r="45" spans="1:15" ht="15.75" thickBot="1">
      <c r="A45" s="16"/>
      <c r="B45" s="16"/>
      <c r="C45" s="21" t="s">
        <v>35</v>
      </c>
      <c r="D45" s="21"/>
      <c r="E45" s="21"/>
      <c r="F45" s="21"/>
      <c r="G45" s="21"/>
      <c r="H45" s="21"/>
      <c r="I45" s="21"/>
      <c r="J45" s="21"/>
      <c r="K45" s="21"/>
      <c r="L45" s="21"/>
      <c r="M45" s="21"/>
      <c r="N45" s="34"/>
      <c r="O45" s="32">
        <f>+O43-O44</f>
        <v>0</v>
      </c>
    </row>
  </sheetData>
  <sheetProtection sheet="1" objects="1" scenarios="1"/>
  <mergeCells count="8">
    <mergeCell ref="D1:E1"/>
    <mergeCell ref="I1:J1"/>
    <mergeCell ref="A3:A42"/>
    <mergeCell ref="B3:B10"/>
    <mergeCell ref="B11:B18"/>
    <mergeCell ref="B19:B26"/>
    <mergeCell ref="B27:B34"/>
    <mergeCell ref="B35:B42"/>
  </mergeCells>
  <conditionalFormatting sqref="C3:C9">
    <cfRule type="expression" dxfId="19" priority="2">
      <formula>MONTH($C3)&lt;&gt;NM</formula>
    </cfRule>
  </conditionalFormatting>
  <conditionalFormatting sqref="C35:C41">
    <cfRule type="expression" dxfId="18" priority="1">
      <formula>MONTH($C35)&lt;&gt;NM</formula>
    </cfRule>
  </conditionalFormatting>
  <dataValidations count="1">
    <dataValidation type="list" allowBlank="1" showInputMessage="1" showErrorMessage="1" sqref="D1">
      <formula1>MOIS</formula1>
    </dataValidation>
  </dataValidations>
  <pageMargins left="0.7" right="0.7" top="0.75" bottom="0.75" header="0.3" footer="0.3"/>
  <pageSetup paperSize="9" orientation="portrait" verticalDpi="0" r:id="rId1"/>
</worksheet>
</file>

<file path=xl/worksheets/sheet4.xml><?xml version="1.0" encoding="utf-8"?>
<worksheet xmlns="http://schemas.openxmlformats.org/spreadsheetml/2006/main" xmlns:r="http://schemas.openxmlformats.org/officeDocument/2006/relationships">
  <sheetPr codeName="Feuil7"/>
  <dimension ref="A1:O45"/>
  <sheetViews>
    <sheetView zoomScale="115" zoomScaleNormal="115" workbookViewId="0">
      <pane xSplit="3" ySplit="2" topLeftCell="D3" activePane="bottomRight" state="frozen"/>
      <selection pane="topRight" activeCell="D1" sqref="D1"/>
      <selection pane="bottomLeft" activeCell="A3" sqref="A3"/>
      <selection pane="bottomRight" activeCell="I1" sqref="I1:J1"/>
    </sheetView>
  </sheetViews>
  <sheetFormatPr baseColWidth="10" defaultRowHeight="15"/>
  <cols>
    <col min="1" max="1" width="10.140625" customWidth="1"/>
    <col min="2" max="2" width="11.85546875" bestFit="1" customWidth="1"/>
    <col min="3" max="3" width="27.7109375" customWidth="1"/>
    <col min="4" max="5" width="8.140625" style="1" customWidth="1"/>
    <col min="6" max="13" width="8.140625" customWidth="1"/>
    <col min="14" max="14" width="12.42578125" customWidth="1"/>
    <col min="15" max="15" width="13.140625" customWidth="1"/>
  </cols>
  <sheetData>
    <row r="1" spans="1:15" ht="15.75" thickBot="1">
      <c r="A1" s="22" t="s">
        <v>26</v>
      </c>
      <c r="B1" s="35">
        <f>YEAR(Paramètres!B1)</f>
        <v>2017</v>
      </c>
      <c r="C1" t="s">
        <v>27</v>
      </c>
      <c r="D1" s="55" t="s">
        <v>24</v>
      </c>
      <c r="E1" s="56"/>
      <c r="F1" s="24">
        <f>VLOOKUP(M,M_N,2,FALSE)</f>
        <v>4</v>
      </c>
      <c r="H1" s="3" t="s">
        <v>31</v>
      </c>
      <c r="I1" s="57">
        <v>41363</v>
      </c>
      <c r="J1" s="58"/>
    </row>
    <row r="2" spans="1:15" ht="17.25" customHeight="1" thickBot="1">
      <c r="A2" s="23"/>
      <c r="B2" s="14" t="s">
        <v>29</v>
      </c>
      <c r="C2" s="13"/>
      <c r="D2" s="36" t="s">
        <v>4</v>
      </c>
      <c r="E2" s="37" t="s">
        <v>5</v>
      </c>
      <c r="F2" s="36" t="s">
        <v>4</v>
      </c>
      <c r="G2" s="37" t="s">
        <v>5</v>
      </c>
      <c r="H2" s="36" t="s">
        <v>4</v>
      </c>
      <c r="I2" s="37" t="s">
        <v>5</v>
      </c>
      <c r="J2" s="36" t="s">
        <v>4</v>
      </c>
      <c r="K2" s="37" t="s">
        <v>5</v>
      </c>
      <c r="L2" s="36" t="s">
        <v>4</v>
      </c>
      <c r="M2" s="37" t="s">
        <v>5</v>
      </c>
      <c r="N2" s="14" t="s">
        <v>15</v>
      </c>
      <c r="O2" s="29" t="s">
        <v>16</v>
      </c>
    </row>
    <row r="3" spans="1:15">
      <c r="A3" s="59" t="str">
        <f>M</f>
        <v>Avril</v>
      </c>
      <c r="B3" s="61">
        <f ca="1">NOSEMAINE(C9)</f>
        <v>13</v>
      </c>
      <c r="C3" s="26">
        <f>DATE(AN,VLOOKUP(M,M_N,2,FALSE),ROW()-2)-WEEKDAY(DATE($B$1,VLOOKUP(M,M_N,2,FALSE),ROW()-2),2)+1</f>
        <v>41359</v>
      </c>
      <c r="D3" s="38"/>
      <c r="E3" s="39"/>
      <c r="F3" s="38"/>
      <c r="G3" s="39"/>
      <c r="H3" s="38"/>
      <c r="I3" s="39"/>
      <c r="J3" s="38"/>
      <c r="K3" s="39"/>
      <c r="L3" s="38"/>
      <c r="M3" s="39"/>
      <c r="N3" s="33">
        <f>E3-D3+ G3-F3+ I3-H3 + K3-J3 + M3-L3</f>
        <v>0</v>
      </c>
      <c r="O3" s="28">
        <f t="shared" ref="O3:O9" si="0">N3-IF(MONTH($C3)&lt;&gt;NM,0,IF(C3&gt;$I$1,0,(HJ*VLOOKUP(WEEKDAY(C3,2),J_T,3,FALSE))))</f>
        <v>0</v>
      </c>
    </row>
    <row r="4" spans="1:15">
      <c r="A4" s="60"/>
      <c r="B4" s="62"/>
      <c r="C4" s="26">
        <f>C3+1</f>
        <v>41360</v>
      </c>
      <c r="D4" s="38"/>
      <c r="E4" s="39"/>
      <c r="F4" s="38"/>
      <c r="G4" s="39"/>
      <c r="H4" s="38"/>
      <c r="I4" s="39"/>
      <c r="J4" s="38"/>
      <c r="K4" s="39"/>
      <c r="L4" s="38"/>
      <c r="M4" s="39"/>
      <c r="N4" s="33">
        <f>E4-D4+ G4-F4+ I4-H4 + K4-J4 + M4-L4</f>
        <v>0</v>
      </c>
      <c r="O4" s="28">
        <f t="shared" si="0"/>
        <v>0</v>
      </c>
    </row>
    <row r="5" spans="1:15">
      <c r="A5" s="60"/>
      <c r="B5" s="62"/>
      <c r="C5" s="26">
        <f t="shared" ref="C5:C8" si="1">C4+1</f>
        <v>41361</v>
      </c>
      <c r="D5" s="38"/>
      <c r="E5" s="39"/>
      <c r="F5" s="38"/>
      <c r="G5" s="39"/>
      <c r="H5" s="38"/>
      <c r="I5" s="39"/>
      <c r="J5" s="38"/>
      <c r="K5" s="39"/>
      <c r="L5" s="38"/>
      <c r="M5" s="39"/>
      <c r="N5" s="33">
        <f t="shared" ref="N5:N9" si="2">E5-D5+ G5-F5+ I5-H5 + K5-J5 + M5-L5</f>
        <v>0</v>
      </c>
      <c r="O5" s="28">
        <f t="shared" si="0"/>
        <v>0</v>
      </c>
    </row>
    <row r="6" spans="1:15">
      <c r="A6" s="60"/>
      <c r="B6" s="62"/>
      <c r="C6" s="26">
        <f t="shared" si="1"/>
        <v>41362</v>
      </c>
      <c r="D6" s="38"/>
      <c r="E6" s="39"/>
      <c r="F6" s="38"/>
      <c r="G6" s="39"/>
      <c r="H6" s="38"/>
      <c r="I6" s="39"/>
      <c r="J6" s="38"/>
      <c r="K6" s="39"/>
      <c r="L6" s="38"/>
      <c r="M6" s="39"/>
      <c r="N6" s="33">
        <f t="shared" si="2"/>
        <v>0</v>
      </c>
      <c r="O6" s="28">
        <f t="shared" si="0"/>
        <v>0</v>
      </c>
    </row>
    <row r="7" spans="1:15">
      <c r="A7" s="60"/>
      <c r="B7" s="62"/>
      <c r="C7" s="26">
        <f t="shared" si="1"/>
        <v>41363</v>
      </c>
      <c r="D7" s="38"/>
      <c r="E7" s="39"/>
      <c r="F7" s="38"/>
      <c r="G7" s="39"/>
      <c r="H7" s="38"/>
      <c r="I7" s="39"/>
      <c r="J7" s="38"/>
      <c r="K7" s="39"/>
      <c r="L7" s="38"/>
      <c r="M7" s="39"/>
      <c r="N7" s="33">
        <f t="shared" si="2"/>
        <v>0</v>
      </c>
      <c r="O7" s="28">
        <f t="shared" si="0"/>
        <v>0</v>
      </c>
    </row>
    <row r="8" spans="1:15">
      <c r="A8" s="60"/>
      <c r="B8" s="62"/>
      <c r="C8" s="26">
        <f t="shared" si="1"/>
        <v>41364</v>
      </c>
      <c r="D8" s="38"/>
      <c r="E8" s="39"/>
      <c r="F8" s="38"/>
      <c r="G8" s="39"/>
      <c r="H8" s="38"/>
      <c r="I8" s="39"/>
      <c r="J8" s="38"/>
      <c r="K8" s="39"/>
      <c r="L8" s="38"/>
      <c r="M8" s="39"/>
      <c r="N8" s="33">
        <f t="shared" si="2"/>
        <v>0</v>
      </c>
      <c r="O8" s="28">
        <f t="shared" si="0"/>
        <v>0</v>
      </c>
    </row>
    <row r="9" spans="1:15" ht="15.75" thickBot="1">
      <c r="A9" s="60"/>
      <c r="B9" s="62"/>
      <c r="C9" s="27">
        <f>C8+1</f>
        <v>41365</v>
      </c>
      <c r="D9" s="38"/>
      <c r="E9" s="39"/>
      <c r="F9" s="38"/>
      <c r="G9" s="39"/>
      <c r="H9" s="38"/>
      <c r="I9" s="39"/>
      <c r="J9" s="38"/>
      <c r="K9" s="39"/>
      <c r="L9" s="38"/>
      <c r="M9" s="39"/>
      <c r="N9" s="33">
        <f t="shared" si="2"/>
        <v>0</v>
      </c>
      <c r="O9" s="28">
        <f t="shared" si="0"/>
        <v>0</v>
      </c>
    </row>
    <row r="10" spans="1:15" ht="15.75" thickBot="1">
      <c r="A10" s="60"/>
      <c r="B10" s="63"/>
      <c r="C10" s="17" t="s">
        <v>33</v>
      </c>
      <c r="D10" s="40"/>
      <c r="E10" s="41"/>
      <c r="F10" s="40"/>
      <c r="G10" s="41"/>
      <c r="H10" s="40"/>
      <c r="I10" s="41"/>
      <c r="J10" s="40"/>
      <c r="K10" s="41"/>
      <c r="L10" s="40"/>
      <c r="M10" s="41"/>
      <c r="N10" s="2">
        <f>SUM(N3:N9)</f>
        <v>0</v>
      </c>
      <c r="O10" s="30">
        <f>SUM(O3:O9)</f>
        <v>0</v>
      </c>
    </row>
    <row r="11" spans="1:15">
      <c r="A11" s="60"/>
      <c r="B11" s="61">
        <f ca="1">NOSEMAINE(C17)</f>
        <v>14</v>
      </c>
      <c r="C11" s="25">
        <f>C9+1</f>
        <v>41366</v>
      </c>
      <c r="D11" s="38"/>
      <c r="E11" s="39"/>
      <c r="F11" s="38"/>
      <c r="G11" s="39"/>
      <c r="H11" s="38"/>
      <c r="I11" s="39"/>
      <c r="J11" s="38"/>
      <c r="K11" s="39"/>
      <c r="L11" s="38"/>
      <c r="M11" s="39"/>
      <c r="N11" s="33">
        <f>E11-D11+ G11-F11+ I11-H11 + K11-J11 + M11-L11</f>
        <v>0</v>
      </c>
      <c r="O11" s="28">
        <f t="shared" ref="O11:O17" si="3">N11-IF(MONTH($C11)&lt;&gt;NM,0,IF(C11&gt;$I$1,0,(HJ*VLOOKUP(WEEKDAY(C11,2),J_T,3,FALSE))))</f>
        <v>0</v>
      </c>
    </row>
    <row r="12" spans="1:15">
      <c r="A12" s="60"/>
      <c r="B12" s="62"/>
      <c r="C12" s="26">
        <f>C11+1</f>
        <v>41367</v>
      </c>
      <c r="D12" s="42"/>
      <c r="E12" s="43"/>
      <c r="F12" s="42"/>
      <c r="G12" s="43"/>
      <c r="H12" s="42"/>
      <c r="I12" s="43"/>
      <c r="J12" s="42"/>
      <c r="K12" s="43"/>
      <c r="L12" s="42"/>
      <c r="M12" s="43"/>
      <c r="N12" s="33">
        <f>E12-D12+ G12-F12+ I12-H12 + K12-J12 + M12-L12</f>
        <v>0</v>
      </c>
      <c r="O12" s="28">
        <f t="shared" si="3"/>
        <v>0</v>
      </c>
    </row>
    <row r="13" spans="1:15">
      <c r="A13" s="60"/>
      <c r="B13" s="62"/>
      <c r="C13" s="26">
        <f t="shared" ref="C13:C17" si="4">C12+1</f>
        <v>41368</v>
      </c>
      <c r="D13" s="42"/>
      <c r="E13" s="43"/>
      <c r="F13" s="42"/>
      <c r="G13" s="43"/>
      <c r="H13" s="42"/>
      <c r="I13" s="43"/>
      <c r="J13" s="42"/>
      <c r="K13" s="43"/>
      <c r="L13" s="42"/>
      <c r="M13" s="43"/>
      <c r="N13" s="33">
        <f t="shared" ref="N13:N17" si="5">E13-D13+ G13-F13+ I13-H13 + K13-J13 + M13-L13</f>
        <v>0</v>
      </c>
      <c r="O13" s="28">
        <f t="shared" si="3"/>
        <v>0</v>
      </c>
    </row>
    <row r="14" spans="1:15">
      <c r="A14" s="60"/>
      <c r="B14" s="62"/>
      <c r="C14" s="26">
        <f t="shared" si="4"/>
        <v>41369</v>
      </c>
      <c r="D14" s="42"/>
      <c r="E14" s="43"/>
      <c r="F14" s="42"/>
      <c r="G14" s="43"/>
      <c r="H14" s="42"/>
      <c r="I14" s="43"/>
      <c r="J14" s="42"/>
      <c r="K14" s="43"/>
      <c r="L14" s="42"/>
      <c r="M14" s="43"/>
      <c r="N14" s="33">
        <f t="shared" si="5"/>
        <v>0</v>
      </c>
      <c r="O14" s="28">
        <f t="shared" si="3"/>
        <v>0</v>
      </c>
    </row>
    <row r="15" spans="1:15">
      <c r="A15" s="60"/>
      <c r="B15" s="62"/>
      <c r="C15" s="26">
        <f t="shared" si="4"/>
        <v>41370</v>
      </c>
      <c r="D15" s="42"/>
      <c r="E15" s="43"/>
      <c r="F15" s="42"/>
      <c r="G15" s="43"/>
      <c r="H15" s="42"/>
      <c r="I15" s="43"/>
      <c r="J15" s="42"/>
      <c r="K15" s="43"/>
      <c r="L15" s="42"/>
      <c r="M15" s="43"/>
      <c r="N15" s="33">
        <f t="shared" si="5"/>
        <v>0</v>
      </c>
      <c r="O15" s="28">
        <f t="shared" si="3"/>
        <v>0</v>
      </c>
    </row>
    <row r="16" spans="1:15">
      <c r="A16" s="60"/>
      <c r="B16" s="62"/>
      <c r="C16" s="26">
        <f t="shared" si="4"/>
        <v>41371</v>
      </c>
      <c r="D16" s="42"/>
      <c r="E16" s="43"/>
      <c r="F16" s="42"/>
      <c r="G16" s="43"/>
      <c r="H16" s="42"/>
      <c r="I16" s="43"/>
      <c r="J16" s="42"/>
      <c r="K16" s="43"/>
      <c r="L16" s="42"/>
      <c r="M16" s="43"/>
      <c r="N16" s="33">
        <f t="shared" si="5"/>
        <v>0</v>
      </c>
      <c r="O16" s="28">
        <f t="shared" si="3"/>
        <v>0</v>
      </c>
    </row>
    <row r="17" spans="1:15" ht="15.75" thickBot="1">
      <c r="A17" s="60"/>
      <c r="B17" s="62"/>
      <c r="C17" s="26">
        <f t="shared" si="4"/>
        <v>41372</v>
      </c>
      <c r="D17" s="42"/>
      <c r="E17" s="43"/>
      <c r="F17" s="42"/>
      <c r="G17" s="43"/>
      <c r="H17" s="42"/>
      <c r="I17" s="43"/>
      <c r="J17" s="42"/>
      <c r="K17" s="43"/>
      <c r="L17" s="42"/>
      <c r="M17" s="43"/>
      <c r="N17" s="33">
        <f t="shared" si="5"/>
        <v>0</v>
      </c>
      <c r="O17" s="28">
        <f t="shared" si="3"/>
        <v>0</v>
      </c>
    </row>
    <row r="18" spans="1:15" ht="15.75" thickBot="1">
      <c r="A18" s="60"/>
      <c r="B18" s="63"/>
      <c r="C18" s="17" t="s">
        <v>33</v>
      </c>
      <c r="D18" s="40"/>
      <c r="E18" s="41"/>
      <c r="F18" s="40"/>
      <c r="G18" s="41"/>
      <c r="H18" s="40"/>
      <c r="I18" s="41"/>
      <c r="J18" s="40"/>
      <c r="K18" s="41"/>
      <c r="L18" s="40"/>
      <c r="M18" s="41"/>
      <c r="N18" s="2">
        <f>SUM(N11:N17)</f>
        <v>0</v>
      </c>
      <c r="O18" s="30">
        <f>SUM(O11:O17)</f>
        <v>0</v>
      </c>
    </row>
    <row r="19" spans="1:15">
      <c r="A19" s="60"/>
      <c r="B19" s="61">
        <f ca="1">NOSEMAINE(C25)</f>
        <v>15</v>
      </c>
      <c r="C19" s="26">
        <f>C17+1</f>
        <v>41373</v>
      </c>
      <c r="D19" s="38"/>
      <c r="E19" s="39"/>
      <c r="F19" s="42"/>
      <c r="G19" s="43"/>
      <c r="H19" s="42"/>
      <c r="I19" s="43"/>
      <c r="J19" s="42"/>
      <c r="K19" s="43"/>
      <c r="L19" s="42"/>
      <c r="M19" s="43"/>
      <c r="N19" s="33">
        <f>E19-D19+ G19-F19+ I19-H19 + K19-J19 + M19-L19</f>
        <v>0</v>
      </c>
      <c r="O19" s="28">
        <f t="shared" ref="O19:O25" si="6">N19-IF(MONTH($C19)&lt;&gt;NM,0,IF(C19&gt;$I$1,0,(HJ*VLOOKUP(WEEKDAY(C19,2),J_T,3,FALSE))))</f>
        <v>0</v>
      </c>
    </row>
    <row r="20" spans="1:15">
      <c r="A20" s="60"/>
      <c r="B20" s="62"/>
      <c r="C20" s="26">
        <f>C19+1</f>
        <v>41374</v>
      </c>
      <c r="D20" s="42"/>
      <c r="E20" s="43"/>
      <c r="F20" s="42"/>
      <c r="G20" s="43"/>
      <c r="H20" s="42"/>
      <c r="I20" s="43"/>
      <c r="J20" s="42"/>
      <c r="K20" s="43"/>
      <c r="L20" s="42"/>
      <c r="M20" s="43"/>
      <c r="N20" s="33">
        <f>E20-D20+ G20-F20+ I20-H20 + K20-J20 + M20-L20</f>
        <v>0</v>
      </c>
      <c r="O20" s="28">
        <f t="shared" si="6"/>
        <v>0</v>
      </c>
    </row>
    <row r="21" spans="1:15">
      <c r="A21" s="60"/>
      <c r="B21" s="62"/>
      <c r="C21" s="26">
        <f t="shared" ref="C21:C25" si="7">C20+1</f>
        <v>41375</v>
      </c>
      <c r="D21" s="42"/>
      <c r="E21" s="43"/>
      <c r="F21" s="42"/>
      <c r="G21" s="43"/>
      <c r="H21" s="42"/>
      <c r="I21" s="43"/>
      <c r="J21" s="42"/>
      <c r="K21" s="43"/>
      <c r="L21" s="42"/>
      <c r="M21" s="43"/>
      <c r="N21" s="33">
        <f t="shared" ref="N21:N25" si="8">E21-D21+ G21-F21+ I21-H21 + K21-J21 + M21-L21</f>
        <v>0</v>
      </c>
      <c r="O21" s="28">
        <f t="shared" si="6"/>
        <v>0</v>
      </c>
    </row>
    <row r="22" spans="1:15">
      <c r="A22" s="60"/>
      <c r="B22" s="62"/>
      <c r="C22" s="26">
        <f t="shared" si="7"/>
        <v>41376</v>
      </c>
      <c r="D22" s="42"/>
      <c r="E22" s="43"/>
      <c r="F22" s="42"/>
      <c r="G22" s="43"/>
      <c r="H22" s="42"/>
      <c r="I22" s="43"/>
      <c r="J22" s="42"/>
      <c r="K22" s="43"/>
      <c r="L22" s="42"/>
      <c r="M22" s="43"/>
      <c r="N22" s="33">
        <f t="shared" si="8"/>
        <v>0</v>
      </c>
      <c r="O22" s="28">
        <f t="shared" si="6"/>
        <v>0</v>
      </c>
    </row>
    <row r="23" spans="1:15">
      <c r="A23" s="60"/>
      <c r="B23" s="62"/>
      <c r="C23" s="26">
        <f t="shared" si="7"/>
        <v>41377</v>
      </c>
      <c r="D23" s="42"/>
      <c r="E23" s="43"/>
      <c r="F23" s="42"/>
      <c r="G23" s="43"/>
      <c r="H23" s="42"/>
      <c r="I23" s="43"/>
      <c r="J23" s="42"/>
      <c r="K23" s="43"/>
      <c r="L23" s="42"/>
      <c r="M23" s="43"/>
      <c r="N23" s="33">
        <f t="shared" si="8"/>
        <v>0</v>
      </c>
      <c r="O23" s="28">
        <f t="shared" si="6"/>
        <v>0</v>
      </c>
    </row>
    <row r="24" spans="1:15">
      <c r="A24" s="60"/>
      <c r="B24" s="62"/>
      <c r="C24" s="26">
        <f t="shared" si="7"/>
        <v>41378</v>
      </c>
      <c r="D24" s="42"/>
      <c r="E24" s="43"/>
      <c r="F24" s="42"/>
      <c r="G24" s="43"/>
      <c r="H24" s="42"/>
      <c r="I24" s="43"/>
      <c r="J24" s="42"/>
      <c r="K24" s="43"/>
      <c r="L24" s="42"/>
      <c r="M24" s="43"/>
      <c r="N24" s="33">
        <f t="shared" si="8"/>
        <v>0</v>
      </c>
      <c r="O24" s="28">
        <f t="shared" si="6"/>
        <v>0</v>
      </c>
    </row>
    <row r="25" spans="1:15" ht="15.75" thickBot="1">
      <c r="A25" s="60"/>
      <c r="B25" s="62"/>
      <c r="C25" s="27">
        <f t="shared" si="7"/>
        <v>41379</v>
      </c>
      <c r="D25" s="44"/>
      <c r="E25" s="45"/>
      <c r="F25" s="44"/>
      <c r="G25" s="45"/>
      <c r="H25" s="44"/>
      <c r="I25" s="45"/>
      <c r="J25" s="44"/>
      <c r="K25" s="45"/>
      <c r="L25" s="44"/>
      <c r="M25" s="45"/>
      <c r="N25" s="33">
        <f t="shared" si="8"/>
        <v>0</v>
      </c>
      <c r="O25" s="28">
        <f t="shared" si="6"/>
        <v>0</v>
      </c>
    </row>
    <row r="26" spans="1:15" ht="15.75" thickBot="1">
      <c r="A26" s="60"/>
      <c r="B26" s="63"/>
      <c r="C26" s="17" t="s">
        <v>33</v>
      </c>
      <c r="D26" s="40"/>
      <c r="E26" s="41"/>
      <c r="F26" s="40"/>
      <c r="G26" s="41"/>
      <c r="H26" s="40"/>
      <c r="I26" s="41"/>
      <c r="J26" s="40"/>
      <c r="K26" s="41"/>
      <c r="L26" s="40"/>
      <c r="M26" s="41"/>
      <c r="N26" s="2">
        <f>SUM(N19:N25)</f>
        <v>0</v>
      </c>
      <c r="O26" s="30">
        <f>SUM(O19:O25)</f>
        <v>0</v>
      </c>
    </row>
    <row r="27" spans="1:15">
      <c r="A27" s="60"/>
      <c r="B27" s="61">
        <f ca="1">NOSEMAINE(C33)</f>
        <v>16</v>
      </c>
      <c r="C27" s="25">
        <f>C25+1</f>
        <v>41380</v>
      </c>
      <c r="D27" s="42"/>
      <c r="E27" s="43"/>
      <c r="F27" s="42"/>
      <c r="G27" s="43"/>
      <c r="H27" s="42"/>
      <c r="I27" s="43"/>
      <c r="J27" s="42"/>
      <c r="K27" s="43"/>
      <c r="L27" s="42"/>
      <c r="M27" s="43"/>
      <c r="N27" s="33">
        <f>E27-D27+ G27-F27+ I27-H27 + K27-J27 + M27-L27</f>
        <v>0</v>
      </c>
      <c r="O27" s="28">
        <f t="shared" ref="O27:O33" si="9">N27-IF(MONTH($C27)&lt;&gt;NM,0,IF(C27&gt;$I$1,0,(HJ*VLOOKUP(WEEKDAY(C27,2),J_T,3,FALSE))))</f>
        <v>0</v>
      </c>
    </row>
    <row r="28" spans="1:15">
      <c r="A28" s="60"/>
      <c r="B28" s="62"/>
      <c r="C28" s="26">
        <f>C27+1</f>
        <v>41381</v>
      </c>
      <c r="D28" s="42"/>
      <c r="E28" s="43"/>
      <c r="F28" s="42"/>
      <c r="G28" s="43"/>
      <c r="H28" s="42"/>
      <c r="I28" s="43"/>
      <c r="J28" s="42"/>
      <c r="K28" s="43"/>
      <c r="L28" s="42"/>
      <c r="M28" s="43"/>
      <c r="N28" s="33">
        <f>E28-D28+ G28-F28+ I28-H28 + K28-J28 + M28-L28</f>
        <v>0</v>
      </c>
      <c r="O28" s="28">
        <f t="shared" si="9"/>
        <v>0</v>
      </c>
    </row>
    <row r="29" spans="1:15">
      <c r="A29" s="60"/>
      <c r="B29" s="62"/>
      <c r="C29" s="26">
        <f t="shared" ref="C29:C33" si="10">C28+1</f>
        <v>41382</v>
      </c>
      <c r="D29" s="42"/>
      <c r="E29" s="43"/>
      <c r="F29" s="42"/>
      <c r="G29" s="43"/>
      <c r="H29" s="42"/>
      <c r="I29" s="43"/>
      <c r="J29" s="42"/>
      <c r="K29" s="43"/>
      <c r="L29" s="42"/>
      <c r="M29" s="43"/>
      <c r="N29" s="33">
        <f t="shared" ref="N29:N33" si="11">E29-D29+ G29-F29+ I29-H29 + K29-J29 + M29-L29</f>
        <v>0</v>
      </c>
      <c r="O29" s="28">
        <f t="shared" si="9"/>
        <v>0</v>
      </c>
    </row>
    <row r="30" spans="1:15">
      <c r="A30" s="60"/>
      <c r="B30" s="62"/>
      <c r="C30" s="26">
        <f t="shared" si="10"/>
        <v>41383</v>
      </c>
      <c r="D30" s="42"/>
      <c r="E30" s="43"/>
      <c r="F30" s="42"/>
      <c r="G30" s="43"/>
      <c r="H30" s="42"/>
      <c r="I30" s="43"/>
      <c r="J30" s="42"/>
      <c r="K30" s="43"/>
      <c r="L30" s="42"/>
      <c r="M30" s="43"/>
      <c r="N30" s="33">
        <f t="shared" si="11"/>
        <v>0</v>
      </c>
      <c r="O30" s="28">
        <f t="shared" si="9"/>
        <v>0</v>
      </c>
    </row>
    <row r="31" spans="1:15">
      <c r="A31" s="60"/>
      <c r="B31" s="62"/>
      <c r="C31" s="26">
        <f t="shared" si="10"/>
        <v>41384</v>
      </c>
      <c r="D31" s="42"/>
      <c r="E31" s="43"/>
      <c r="F31" s="42"/>
      <c r="G31" s="43"/>
      <c r="H31" s="42"/>
      <c r="I31" s="43"/>
      <c r="J31" s="42"/>
      <c r="K31" s="43"/>
      <c r="L31" s="42"/>
      <c r="M31" s="43"/>
      <c r="N31" s="33">
        <f t="shared" si="11"/>
        <v>0</v>
      </c>
      <c r="O31" s="28">
        <f t="shared" si="9"/>
        <v>0</v>
      </c>
    </row>
    <row r="32" spans="1:15">
      <c r="A32" s="60"/>
      <c r="B32" s="62"/>
      <c r="C32" s="26">
        <f t="shared" si="10"/>
        <v>41385</v>
      </c>
      <c r="D32" s="42"/>
      <c r="E32" s="43"/>
      <c r="F32" s="42"/>
      <c r="G32" s="43"/>
      <c r="H32" s="42"/>
      <c r="I32" s="43"/>
      <c r="J32" s="42"/>
      <c r="K32" s="43"/>
      <c r="L32" s="42"/>
      <c r="M32" s="43"/>
      <c r="N32" s="33">
        <f t="shared" si="11"/>
        <v>0</v>
      </c>
      <c r="O32" s="28">
        <f t="shared" si="9"/>
        <v>0</v>
      </c>
    </row>
    <row r="33" spans="1:15" ht="15.75" thickBot="1">
      <c r="A33" s="60"/>
      <c r="B33" s="62"/>
      <c r="C33" s="27">
        <f t="shared" si="10"/>
        <v>41386</v>
      </c>
      <c r="D33" s="44"/>
      <c r="E33" s="45"/>
      <c r="F33" s="44"/>
      <c r="G33" s="45"/>
      <c r="H33" s="44"/>
      <c r="I33" s="45"/>
      <c r="J33" s="44"/>
      <c r="K33" s="45"/>
      <c r="L33" s="44"/>
      <c r="M33" s="45"/>
      <c r="N33" s="33">
        <f t="shared" si="11"/>
        <v>0</v>
      </c>
      <c r="O33" s="28">
        <f t="shared" si="9"/>
        <v>0</v>
      </c>
    </row>
    <row r="34" spans="1:15" ht="15.75" thickBot="1">
      <c r="A34" s="60"/>
      <c r="B34" s="63"/>
      <c r="C34" s="17" t="s">
        <v>33</v>
      </c>
      <c r="D34" s="40"/>
      <c r="E34" s="41"/>
      <c r="F34" s="40"/>
      <c r="G34" s="41"/>
      <c r="H34" s="40"/>
      <c r="I34" s="41"/>
      <c r="J34" s="40"/>
      <c r="K34" s="41"/>
      <c r="L34" s="40"/>
      <c r="M34" s="41"/>
      <c r="N34" s="2">
        <f>SUM(N27:N33)</f>
        <v>0</v>
      </c>
      <c r="O34" s="30">
        <f>SUM(O27:O33)</f>
        <v>0</v>
      </c>
    </row>
    <row r="35" spans="1:15">
      <c r="A35" s="60"/>
      <c r="B35" s="61">
        <f ca="1">NOSEMAINE(C41)</f>
        <v>17</v>
      </c>
      <c r="C35" s="25">
        <f>C33+1</f>
        <v>41387</v>
      </c>
      <c r="D35" s="42"/>
      <c r="E35" s="43"/>
      <c r="F35" s="42"/>
      <c r="G35" s="43"/>
      <c r="H35" s="42"/>
      <c r="I35" s="43"/>
      <c r="J35" s="42"/>
      <c r="K35" s="43"/>
      <c r="L35" s="42"/>
      <c r="M35" s="43"/>
      <c r="N35" s="33">
        <f>E35-D35+ G35-F35+ I35-H35 + K35-J35 + M35-L35</f>
        <v>0</v>
      </c>
      <c r="O35" s="28">
        <f t="shared" ref="O35:O41" si="12">N35-IF(MONTH($C35)&lt;&gt;NM,0,IF(C35&gt;$I$1,0,(HJ*VLOOKUP(WEEKDAY(C35,2),J_T,3,FALSE))))</f>
        <v>0</v>
      </c>
    </row>
    <row r="36" spans="1:15">
      <c r="A36" s="60"/>
      <c r="B36" s="62"/>
      <c r="C36" s="26">
        <f>C35+1</f>
        <v>41388</v>
      </c>
      <c r="D36" s="42"/>
      <c r="E36" s="43"/>
      <c r="F36" s="42"/>
      <c r="G36" s="43"/>
      <c r="H36" s="42"/>
      <c r="I36" s="43"/>
      <c r="J36" s="42"/>
      <c r="K36" s="43"/>
      <c r="L36" s="42"/>
      <c r="M36" s="43"/>
      <c r="N36" s="33">
        <f>E36-D36+ G36-F36+ I36-H36 + K36-J36 + M36-L36</f>
        <v>0</v>
      </c>
      <c r="O36" s="28">
        <f t="shared" si="12"/>
        <v>0</v>
      </c>
    </row>
    <row r="37" spans="1:15">
      <c r="A37" s="60"/>
      <c r="B37" s="62"/>
      <c r="C37" s="26">
        <f t="shared" ref="C37:C41" si="13">C36+1</f>
        <v>41389</v>
      </c>
      <c r="D37" s="42"/>
      <c r="E37" s="43"/>
      <c r="F37" s="42"/>
      <c r="G37" s="43"/>
      <c r="H37" s="42"/>
      <c r="I37" s="43"/>
      <c r="J37" s="42"/>
      <c r="K37" s="43"/>
      <c r="L37" s="42"/>
      <c r="M37" s="43"/>
      <c r="N37" s="33">
        <f t="shared" ref="N37:N41" si="14">E37-D37+ G37-F37+ I37-H37 + K37-J37 + M37-L37</f>
        <v>0</v>
      </c>
      <c r="O37" s="28">
        <f t="shared" si="12"/>
        <v>0</v>
      </c>
    </row>
    <row r="38" spans="1:15">
      <c r="A38" s="60"/>
      <c r="B38" s="62"/>
      <c r="C38" s="26">
        <f t="shared" si="13"/>
        <v>41390</v>
      </c>
      <c r="D38" s="42"/>
      <c r="E38" s="43"/>
      <c r="F38" s="42"/>
      <c r="G38" s="43"/>
      <c r="H38" s="42"/>
      <c r="I38" s="43"/>
      <c r="J38" s="42"/>
      <c r="K38" s="43"/>
      <c r="L38" s="42"/>
      <c r="M38" s="43"/>
      <c r="N38" s="33">
        <f t="shared" si="14"/>
        <v>0</v>
      </c>
      <c r="O38" s="28">
        <f t="shared" si="12"/>
        <v>0</v>
      </c>
    </row>
    <row r="39" spans="1:15">
      <c r="A39" s="60"/>
      <c r="B39" s="62"/>
      <c r="C39" s="26">
        <f t="shared" si="13"/>
        <v>41391</v>
      </c>
      <c r="D39" s="42"/>
      <c r="E39" s="43"/>
      <c r="F39" s="42"/>
      <c r="G39" s="43"/>
      <c r="H39" s="42"/>
      <c r="I39" s="43"/>
      <c r="J39" s="42"/>
      <c r="K39" s="43"/>
      <c r="L39" s="42"/>
      <c r="M39" s="43"/>
      <c r="N39" s="33">
        <f t="shared" si="14"/>
        <v>0</v>
      </c>
      <c r="O39" s="28">
        <f t="shared" si="12"/>
        <v>0</v>
      </c>
    </row>
    <row r="40" spans="1:15">
      <c r="A40" s="60"/>
      <c r="B40" s="62"/>
      <c r="C40" s="26">
        <f t="shared" si="13"/>
        <v>41392</v>
      </c>
      <c r="D40" s="42"/>
      <c r="E40" s="43"/>
      <c r="F40" s="42"/>
      <c r="G40" s="43"/>
      <c r="H40" s="42"/>
      <c r="I40" s="43"/>
      <c r="J40" s="42"/>
      <c r="K40" s="43"/>
      <c r="L40" s="42"/>
      <c r="M40" s="43"/>
      <c r="N40" s="33">
        <f t="shared" si="14"/>
        <v>0</v>
      </c>
      <c r="O40" s="28">
        <f t="shared" si="12"/>
        <v>0</v>
      </c>
    </row>
    <row r="41" spans="1:15" ht="15.75" thickBot="1">
      <c r="A41" s="60"/>
      <c r="B41" s="62"/>
      <c r="C41" s="27">
        <f t="shared" si="13"/>
        <v>41393</v>
      </c>
      <c r="D41" s="46"/>
      <c r="E41" s="47"/>
      <c r="F41" s="46"/>
      <c r="G41" s="47"/>
      <c r="H41" s="46"/>
      <c r="I41" s="47"/>
      <c r="J41" s="46"/>
      <c r="K41" s="47"/>
      <c r="L41" s="46"/>
      <c r="M41" s="47"/>
      <c r="N41" s="33">
        <f t="shared" si="14"/>
        <v>0</v>
      </c>
      <c r="O41" s="28">
        <f t="shared" si="12"/>
        <v>0</v>
      </c>
    </row>
    <row r="42" spans="1:15" ht="15.75" thickBot="1">
      <c r="A42" s="60"/>
      <c r="B42" s="63"/>
      <c r="C42" s="20" t="s">
        <v>33</v>
      </c>
      <c r="D42" s="17"/>
      <c r="E42" s="19"/>
      <c r="F42" s="17"/>
      <c r="G42" s="19"/>
      <c r="H42" s="17"/>
      <c r="I42" s="19"/>
      <c r="J42" s="17"/>
      <c r="K42" s="19"/>
      <c r="L42" s="18"/>
      <c r="M42" s="18"/>
      <c r="N42" s="2">
        <f>SUM(N35:N41)</f>
        <v>0</v>
      </c>
      <c r="O42" s="31">
        <f>SUM(O35:O41)</f>
        <v>0</v>
      </c>
    </row>
    <row r="43" spans="1:15" ht="15.75" thickBot="1">
      <c r="A43" s="15"/>
      <c r="B43" s="17"/>
      <c r="C43" s="13" t="s">
        <v>32</v>
      </c>
      <c r="D43" s="13"/>
      <c r="E43" s="13"/>
      <c r="F43" s="13"/>
      <c r="G43" s="13"/>
      <c r="H43" s="13"/>
      <c r="I43" s="13"/>
      <c r="J43" s="13"/>
      <c r="K43" s="13"/>
      <c r="L43" s="13"/>
      <c r="M43" s="13"/>
      <c r="N43" s="3"/>
      <c r="O43" s="30">
        <f>SUM(O10,O18,O26,O34,O42)</f>
        <v>0</v>
      </c>
    </row>
    <row r="44" spans="1:15" ht="15.75" thickBot="1">
      <c r="A44" s="15"/>
      <c r="B44" s="17"/>
      <c r="C44" s="13" t="s">
        <v>34</v>
      </c>
      <c r="D44" s="13"/>
      <c r="E44" s="13"/>
      <c r="F44" s="13"/>
      <c r="G44" s="13"/>
      <c r="H44" s="13"/>
      <c r="I44" s="13"/>
      <c r="J44" s="13"/>
      <c r="K44" s="13"/>
      <c r="L44" s="13"/>
      <c r="M44" s="13"/>
      <c r="N44" s="3"/>
      <c r="O44" s="48">
        <v>0</v>
      </c>
    </row>
    <row r="45" spans="1:15" ht="15.75" thickBot="1">
      <c r="A45" s="16"/>
      <c r="B45" s="16"/>
      <c r="C45" s="21" t="s">
        <v>35</v>
      </c>
      <c r="D45" s="21"/>
      <c r="E45" s="21"/>
      <c r="F45" s="21"/>
      <c r="G45" s="21"/>
      <c r="H45" s="21"/>
      <c r="I45" s="21"/>
      <c r="J45" s="21"/>
      <c r="K45" s="21"/>
      <c r="L45" s="21"/>
      <c r="M45" s="21"/>
      <c r="N45" s="34"/>
      <c r="O45" s="32">
        <f>+O43-O44</f>
        <v>0</v>
      </c>
    </row>
  </sheetData>
  <sheetProtection sheet="1" objects="1" scenarios="1"/>
  <mergeCells count="8">
    <mergeCell ref="D1:E1"/>
    <mergeCell ref="I1:J1"/>
    <mergeCell ref="A3:A42"/>
    <mergeCell ref="B3:B10"/>
    <mergeCell ref="B11:B18"/>
    <mergeCell ref="B19:B26"/>
    <mergeCell ref="B27:B34"/>
    <mergeCell ref="B35:B42"/>
  </mergeCells>
  <conditionalFormatting sqref="C3:C9">
    <cfRule type="expression" dxfId="17" priority="2">
      <formula>MONTH($C3)&lt;&gt;NM</formula>
    </cfRule>
  </conditionalFormatting>
  <conditionalFormatting sqref="C35:C41">
    <cfRule type="expression" dxfId="16" priority="1">
      <formula>MONTH($C35)&lt;&gt;NM</formula>
    </cfRule>
  </conditionalFormatting>
  <dataValidations count="1">
    <dataValidation type="list" allowBlank="1" showInputMessage="1" showErrorMessage="1" sqref="D1">
      <formula1>MOIS</formula1>
    </dataValidation>
  </dataValidations>
  <pageMargins left="0.7" right="0.7" top="0.75" bottom="0.75" header="0.3" footer="0.3"/>
  <pageSetup paperSize="9" orientation="portrait" verticalDpi="0" r:id="rId1"/>
</worksheet>
</file>

<file path=xl/worksheets/sheet5.xml><?xml version="1.0" encoding="utf-8"?>
<worksheet xmlns="http://schemas.openxmlformats.org/spreadsheetml/2006/main" xmlns:r="http://schemas.openxmlformats.org/officeDocument/2006/relationships">
  <sheetPr codeName="Feuil8"/>
  <dimension ref="A1:O45"/>
  <sheetViews>
    <sheetView zoomScale="115" zoomScaleNormal="115" workbookViewId="0">
      <pane xSplit="3" ySplit="2" topLeftCell="D3" activePane="bottomRight" state="frozen"/>
      <selection pane="topRight" activeCell="D1" sqref="D1"/>
      <selection pane="bottomLeft" activeCell="A3" sqref="A3"/>
      <selection pane="bottomRight" activeCell="I1" sqref="I1:J1"/>
    </sheetView>
  </sheetViews>
  <sheetFormatPr baseColWidth="10" defaultRowHeight="15"/>
  <cols>
    <col min="1" max="1" width="10.140625" customWidth="1"/>
    <col min="2" max="2" width="11.85546875" bestFit="1" customWidth="1"/>
    <col min="3" max="3" width="27.7109375" customWidth="1"/>
    <col min="4" max="5" width="8.140625" style="1" customWidth="1"/>
    <col min="6" max="13" width="8.140625" customWidth="1"/>
    <col min="14" max="14" width="12.42578125" customWidth="1"/>
    <col min="15" max="15" width="13.140625" customWidth="1"/>
  </cols>
  <sheetData>
    <row r="1" spans="1:15" ht="15.75" thickBot="1">
      <c r="A1" s="22" t="s">
        <v>26</v>
      </c>
      <c r="B1" s="35">
        <f>YEAR(Paramètres!B1)</f>
        <v>2017</v>
      </c>
      <c r="C1" t="s">
        <v>27</v>
      </c>
      <c r="D1" s="55" t="s">
        <v>25</v>
      </c>
      <c r="E1" s="56"/>
      <c r="F1" s="24">
        <f>VLOOKUP(M,M_N,2,FALSE)</f>
        <v>5</v>
      </c>
      <c r="H1" s="3" t="s">
        <v>31</v>
      </c>
      <c r="I1" s="57">
        <v>41393</v>
      </c>
      <c r="J1" s="58"/>
    </row>
    <row r="2" spans="1:15" ht="17.25" customHeight="1" thickBot="1">
      <c r="A2" s="23"/>
      <c r="B2" s="14" t="s">
        <v>29</v>
      </c>
      <c r="C2" s="13"/>
      <c r="D2" s="36" t="s">
        <v>4</v>
      </c>
      <c r="E2" s="37" t="s">
        <v>5</v>
      </c>
      <c r="F2" s="36" t="s">
        <v>4</v>
      </c>
      <c r="G2" s="37" t="s">
        <v>5</v>
      </c>
      <c r="H2" s="36" t="s">
        <v>4</v>
      </c>
      <c r="I2" s="37" t="s">
        <v>5</v>
      </c>
      <c r="J2" s="36" t="s">
        <v>4</v>
      </c>
      <c r="K2" s="37" t="s">
        <v>5</v>
      </c>
      <c r="L2" s="36" t="s">
        <v>4</v>
      </c>
      <c r="M2" s="37" t="s">
        <v>5</v>
      </c>
      <c r="N2" s="14" t="s">
        <v>15</v>
      </c>
      <c r="O2" s="29" t="s">
        <v>16</v>
      </c>
    </row>
    <row r="3" spans="1:15">
      <c r="A3" s="59" t="str">
        <f>M</f>
        <v>Mai</v>
      </c>
      <c r="B3" s="61">
        <f ca="1">NOSEMAINE(C9)</f>
        <v>18</v>
      </c>
      <c r="C3" s="26">
        <f>DATE(AN,VLOOKUP(M,M_N,2,FALSE),ROW()-2)-WEEKDAY(DATE($B$1,VLOOKUP(M,M_N,2,FALSE),ROW()-2),2)+1</f>
        <v>41394</v>
      </c>
      <c r="D3" s="38"/>
      <c r="E3" s="39"/>
      <c r="F3" s="38"/>
      <c r="G3" s="39"/>
      <c r="H3" s="38"/>
      <c r="I3" s="39"/>
      <c r="J3" s="38"/>
      <c r="K3" s="39"/>
      <c r="L3" s="38"/>
      <c r="M3" s="39"/>
      <c r="N3" s="33">
        <f>E3-D3+ G3-F3+ I3-H3 + K3-J3 + M3-L3</f>
        <v>0</v>
      </c>
      <c r="O3" s="28">
        <f t="shared" ref="O3:O9" si="0">N3-IF(MONTH($C3)&lt;&gt;NM,0,IF(C3&gt;$I$1,0,(HJ*VLOOKUP(WEEKDAY(C3,2),J_T,3,FALSE))))</f>
        <v>0</v>
      </c>
    </row>
    <row r="4" spans="1:15">
      <c r="A4" s="60"/>
      <c r="B4" s="62"/>
      <c r="C4" s="26">
        <f>C3+1</f>
        <v>41395</v>
      </c>
      <c r="D4" s="38"/>
      <c r="E4" s="39"/>
      <c r="F4" s="38"/>
      <c r="G4" s="39"/>
      <c r="H4" s="38"/>
      <c r="I4" s="39"/>
      <c r="J4" s="38"/>
      <c r="K4" s="39"/>
      <c r="L4" s="38"/>
      <c r="M4" s="39"/>
      <c r="N4" s="33">
        <f>E4-D4+ G4-F4+ I4-H4 + K4-J4 + M4-L4</f>
        <v>0</v>
      </c>
      <c r="O4" s="28">
        <f t="shared" si="0"/>
        <v>0</v>
      </c>
    </row>
    <row r="5" spans="1:15">
      <c r="A5" s="60"/>
      <c r="B5" s="62"/>
      <c r="C5" s="26">
        <f t="shared" ref="C5:C8" si="1">C4+1</f>
        <v>41396</v>
      </c>
      <c r="D5" s="38"/>
      <c r="E5" s="39"/>
      <c r="F5" s="38"/>
      <c r="G5" s="39"/>
      <c r="H5" s="38"/>
      <c r="I5" s="39"/>
      <c r="J5" s="38"/>
      <c r="K5" s="39"/>
      <c r="L5" s="38"/>
      <c r="M5" s="39"/>
      <c r="N5" s="33">
        <f t="shared" ref="N5:N9" si="2">E5-D5+ G5-F5+ I5-H5 + K5-J5 + M5-L5</f>
        <v>0</v>
      </c>
      <c r="O5" s="28">
        <f t="shared" si="0"/>
        <v>0</v>
      </c>
    </row>
    <row r="6" spans="1:15">
      <c r="A6" s="60"/>
      <c r="B6" s="62"/>
      <c r="C6" s="26">
        <f t="shared" si="1"/>
        <v>41397</v>
      </c>
      <c r="D6" s="38"/>
      <c r="E6" s="39"/>
      <c r="F6" s="38"/>
      <c r="G6" s="39"/>
      <c r="H6" s="38"/>
      <c r="I6" s="39"/>
      <c r="J6" s="38"/>
      <c r="K6" s="39"/>
      <c r="L6" s="38"/>
      <c r="M6" s="39"/>
      <c r="N6" s="33">
        <f t="shared" si="2"/>
        <v>0</v>
      </c>
      <c r="O6" s="28">
        <f t="shared" si="0"/>
        <v>0</v>
      </c>
    </row>
    <row r="7" spans="1:15">
      <c r="A7" s="60"/>
      <c r="B7" s="62"/>
      <c r="C7" s="26">
        <f t="shared" si="1"/>
        <v>41398</v>
      </c>
      <c r="D7" s="38"/>
      <c r="E7" s="39"/>
      <c r="F7" s="38"/>
      <c r="G7" s="39"/>
      <c r="H7" s="38"/>
      <c r="I7" s="39"/>
      <c r="J7" s="38"/>
      <c r="K7" s="39"/>
      <c r="L7" s="38"/>
      <c r="M7" s="39"/>
      <c r="N7" s="33">
        <f t="shared" si="2"/>
        <v>0</v>
      </c>
      <c r="O7" s="28">
        <f t="shared" si="0"/>
        <v>0</v>
      </c>
    </row>
    <row r="8" spans="1:15">
      <c r="A8" s="60"/>
      <c r="B8" s="62"/>
      <c r="C8" s="26">
        <f t="shared" si="1"/>
        <v>41399</v>
      </c>
      <c r="D8" s="38"/>
      <c r="E8" s="39"/>
      <c r="F8" s="38"/>
      <c r="G8" s="39"/>
      <c r="H8" s="38"/>
      <c r="I8" s="39"/>
      <c r="J8" s="38"/>
      <c r="K8" s="39"/>
      <c r="L8" s="38"/>
      <c r="M8" s="39"/>
      <c r="N8" s="33">
        <f t="shared" si="2"/>
        <v>0</v>
      </c>
      <c r="O8" s="28">
        <f t="shared" si="0"/>
        <v>0</v>
      </c>
    </row>
    <row r="9" spans="1:15" ht="15.75" thickBot="1">
      <c r="A9" s="60"/>
      <c r="B9" s="62"/>
      <c r="C9" s="27">
        <f>C8+1</f>
        <v>41400</v>
      </c>
      <c r="D9" s="38"/>
      <c r="E9" s="39"/>
      <c r="F9" s="38"/>
      <c r="G9" s="39"/>
      <c r="H9" s="38"/>
      <c r="I9" s="39"/>
      <c r="J9" s="38"/>
      <c r="K9" s="39"/>
      <c r="L9" s="38"/>
      <c r="M9" s="39"/>
      <c r="N9" s="33">
        <f t="shared" si="2"/>
        <v>0</v>
      </c>
      <c r="O9" s="28">
        <f t="shared" si="0"/>
        <v>0</v>
      </c>
    </row>
    <row r="10" spans="1:15" ht="15.75" thickBot="1">
      <c r="A10" s="60"/>
      <c r="B10" s="63"/>
      <c r="C10" s="17" t="s">
        <v>33</v>
      </c>
      <c r="D10" s="40"/>
      <c r="E10" s="41"/>
      <c r="F10" s="40"/>
      <c r="G10" s="41"/>
      <c r="H10" s="40"/>
      <c r="I10" s="41"/>
      <c r="J10" s="40"/>
      <c r="K10" s="41"/>
      <c r="L10" s="40"/>
      <c r="M10" s="41"/>
      <c r="N10" s="2">
        <f>SUM(N3:N9)</f>
        <v>0</v>
      </c>
      <c r="O10" s="30">
        <f>SUM(O3:O9)</f>
        <v>0</v>
      </c>
    </row>
    <row r="11" spans="1:15">
      <c r="A11" s="60"/>
      <c r="B11" s="61">
        <f ca="1">NOSEMAINE(C17)</f>
        <v>19</v>
      </c>
      <c r="C11" s="25">
        <f>C9+1</f>
        <v>41401</v>
      </c>
      <c r="D11" s="38"/>
      <c r="E11" s="39"/>
      <c r="F11" s="38"/>
      <c r="G11" s="39"/>
      <c r="H11" s="38"/>
      <c r="I11" s="39"/>
      <c r="J11" s="38"/>
      <c r="K11" s="39"/>
      <c r="L11" s="38"/>
      <c r="M11" s="39"/>
      <c r="N11" s="33">
        <f>E11-D11+ G11-F11+ I11-H11 + K11-J11 + M11-L11</f>
        <v>0</v>
      </c>
      <c r="O11" s="28">
        <f t="shared" ref="O11:O17" si="3">N11-IF(MONTH($C11)&lt;&gt;NM,0,IF(C11&gt;$I$1,0,(HJ*VLOOKUP(WEEKDAY(C11,2),J_T,3,FALSE))))</f>
        <v>0</v>
      </c>
    </row>
    <row r="12" spans="1:15">
      <c r="A12" s="60"/>
      <c r="B12" s="62"/>
      <c r="C12" s="26">
        <f>C11+1</f>
        <v>41402</v>
      </c>
      <c r="D12" s="42"/>
      <c r="E12" s="43"/>
      <c r="F12" s="42"/>
      <c r="G12" s="43"/>
      <c r="H12" s="42"/>
      <c r="I12" s="43"/>
      <c r="J12" s="42"/>
      <c r="K12" s="43"/>
      <c r="L12" s="42"/>
      <c r="M12" s="43"/>
      <c r="N12" s="33">
        <f>E12-D12+ G12-F12+ I12-H12 + K12-J12 + M12-L12</f>
        <v>0</v>
      </c>
      <c r="O12" s="28">
        <f t="shared" si="3"/>
        <v>0</v>
      </c>
    </row>
    <row r="13" spans="1:15">
      <c r="A13" s="60"/>
      <c r="B13" s="62"/>
      <c r="C13" s="26">
        <f t="shared" ref="C13:C17" si="4">C12+1</f>
        <v>41403</v>
      </c>
      <c r="D13" s="42"/>
      <c r="E13" s="43"/>
      <c r="F13" s="42"/>
      <c r="G13" s="43"/>
      <c r="H13" s="42"/>
      <c r="I13" s="43"/>
      <c r="J13" s="42"/>
      <c r="K13" s="43"/>
      <c r="L13" s="42"/>
      <c r="M13" s="43"/>
      <c r="N13" s="33">
        <f t="shared" ref="N13:N17" si="5">E13-D13+ G13-F13+ I13-H13 + K13-J13 + M13-L13</f>
        <v>0</v>
      </c>
      <c r="O13" s="28">
        <f t="shared" si="3"/>
        <v>0</v>
      </c>
    </row>
    <row r="14" spans="1:15">
      <c r="A14" s="60"/>
      <c r="B14" s="62"/>
      <c r="C14" s="26">
        <f t="shared" si="4"/>
        <v>41404</v>
      </c>
      <c r="D14" s="42"/>
      <c r="E14" s="43"/>
      <c r="F14" s="42"/>
      <c r="G14" s="43"/>
      <c r="H14" s="42"/>
      <c r="I14" s="43"/>
      <c r="J14" s="42"/>
      <c r="K14" s="43"/>
      <c r="L14" s="42"/>
      <c r="M14" s="43"/>
      <c r="N14" s="33">
        <f t="shared" si="5"/>
        <v>0</v>
      </c>
      <c r="O14" s="28">
        <f t="shared" si="3"/>
        <v>0</v>
      </c>
    </row>
    <row r="15" spans="1:15">
      <c r="A15" s="60"/>
      <c r="B15" s="62"/>
      <c r="C15" s="26">
        <f t="shared" si="4"/>
        <v>41405</v>
      </c>
      <c r="D15" s="42"/>
      <c r="E15" s="43"/>
      <c r="F15" s="42"/>
      <c r="G15" s="43"/>
      <c r="H15" s="42"/>
      <c r="I15" s="43"/>
      <c r="J15" s="42"/>
      <c r="K15" s="43"/>
      <c r="L15" s="42"/>
      <c r="M15" s="43"/>
      <c r="N15" s="33">
        <f t="shared" si="5"/>
        <v>0</v>
      </c>
      <c r="O15" s="28">
        <f t="shared" si="3"/>
        <v>0</v>
      </c>
    </row>
    <row r="16" spans="1:15">
      <c r="A16" s="60"/>
      <c r="B16" s="62"/>
      <c r="C16" s="26">
        <f t="shared" si="4"/>
        <v>41406</v>
      </c>
      <c r="D16" s="42"/>
      <c r="E16" s="43"/>
      <c r="F16" s="42"/>
      <c r="G16" s="43"/>
      <c r="H16" s="42"/>
      <c r="I16" s="43"/>
      <c r="J16" s="42"/>
      <c r="K16" s="43"/>
      <c r="L16" s="42"/>
      <c r="M16" s="43"/>
      <c r="N16" s="33">
        <f t="shared" si="5"/>
        <v>0</v>
      </c>
      <c r="O16" s="28">
        <f t="shared" si="3"/>
        <v>0</v>
      </c>
    </row>
    <row r="17" spans="1:15" ht="15.75" thickBot="1">
      <c r="A17" s="60"/>
      <c r="B17" s="62"/>
      <c r="C17" s="26">
        <f t="shared" si="4"/>
        <v>41407</v>
      </c>
      <c r="D17" s="42"/>
      <c r="E17" s="43"/>
      <c r="F17" s="42"/>
      <c r="G17" s="43"/>
      <c r="H17" s="42"/>
      <c r="I17" s="43"/>
      <c r="J17" s="42"/>
      <c r="K17" s="43"/>
      <c r="L17" s="42"/>
      <c r="M17" s="43"/>
      <c r="N17" s="33">
        <f t="shared" si="5"/>
        <v>0</v>
      </c>
      <c r="O17" s="28">
        <f t="shared" si="3"/>
        <v>0</v>
      </c>
    </row>
    <row r="18" spans="1:15" ht="15.75" thickBot="1">
      <c r="A18" s="60"/>
      <c r="B18" s="63"/>
      <c r="C18" s="17" t="s">
        <v>33</v>
      </c>
      <c r="D18" s="40"/>
      <c r="E18" s="41"/>
      <c r="F18" s="40"/>
      <c r="G18" s="41"/>
      <c r="H18" s="40"/>
      <c r="I18" s="41"/>
      <c r="J18" s="40"/>
      <c r="K18" s="41"/>
      <c r="L18" s="40"/>
      <c r="M18" s="41"/>
      <c r="N18" s="2">
        <f>SUM(N11:N17)</f>
        <v>0</v>
      </c>
      <c r="O18" s="30">
        <f>SUM(O11:O17)</f>
        <v>0</v>
      </c>
    </row>
    <row r="19" spans="1:15">
      <c r="A19" s="60"/>
      <c r="B19" s="61">
        <f ca="1">NOSEMAINE(C25)</f>
        <v>20</v>
      </c>
      <c r="C19" s="26">
        <f>C17+1</f>
        <v>41408</v>
      </c>
      <c r="D19" s="38"/>
      <c r="E19" s="39"/>
      <c r="F19" s="42"/>
      <c r="G19" s="43"/>
      <c r="H19" s="42"/>
      <c r="I19" s="43"/>
      <c r="J19" s="42"/>
      <c r="K19" s="43"/>
      <c r="L19" s="42"/>
      <c r="M19" s="43"/>
      <c r="N19" s="33">
        <f>E19-D19+ G19-F19+ I19-H19 + K19-J19 + M19-L19</f>
        <v>0</v>
      </c>
      <c r="O19" s="28">
        <f t="shared" ref="O19:O25" si="6">N19-IF(MONTH($C19)&lt;&gt;NM,0,IF(C19&gt;$I$1,0,(HJ*VLOOKUP(WEEKDAY(C19,2),J_T,3,FALSE))))</f>
        <v>0</v>
      </c>
    </row>
    <row r="20" spans="1:15">
      <c r="A20" s="60"/>
      <c r="B20" s="62"/>
      <c r="C20" s="26">
        <f>C19+1</f>
        <v>41409</v>
      </c>
      <c r="D20" s="42"/>
      <c r="E20" s="43"/>
      <c r="F20" s="42"/>
      <c r="G20" s="43"/>
      <c r="H20" s="42"/>
      <c r="I20" s="43"/>
      <c r="J20" s="42"/>
      <c r="K20" s="43"/>
      <c r="L20" s="42"/>
      <c r="M20" s="43"/>
      <c r="N20" s="33">
        <f>E20-D20+ G20-F20+ I20-H20 + K20-J20 + M20-L20</f>
        <v>0</v>
      </c>
      <c r="O20" s="28">
        <f t="shared" si="6"/>
        <v>0</v>
      </c>
    </row>
    <row r="21" spans="1:15">
      <c r="A21" s="60"/>
      <c r="B21" s="62"/>
      <c r="C21" s="26">
        <f t="shared" ref="C21:C25" si="7">C20+1</f>
        <v>41410</v>
      </c>
      <c r="D21" s="42"/>
      <c r="E21" s="43"/>
      <c r="F21" s="42"/>
      <c r="G21" s="43"/>
      <c r="H21" s="42"/>
      <c r="I21" s="43"/>
      <c r="J21" s="42"/>
      <c r="K21" s="43"/>
      <c r="L21" s="42"/>
      <c r="M21" s="43"/>
      <c r="N21" s="33">
        <f t="shared" ref="N21:N25" si="8">E21-D21+ G21-F21+ I21-H21 + K21-J21 + M21-L21</f>
        <v>0</v>
      </c>
      <c r="O21" s="28">
        <f t="shared" si="6"/>
        <v>0</v>
      </c>
    </row>
    <row r="22" spans="1:15">
      <c r="A22" s="60"/>
      <c r="B22" s="62"/>
      <c r="C22" s="26">
        <f t="shared" si="7"/>
        <v>41411</v>
      </c>
      <c r="D22" s="42"/>
      <c r="E22" s="43"/>
      <c r="F22" s="42"/>
      <c r="G22" s="43"/>
      <c r="H22" s="42"/>
      <c r="I22" s="43"/>
      <c r="J22" s="42"/>
      <c r="K22" s="43"/>
      <c r="L22" s="42"/>
      <c r="M22" s="43"/>
      <c r="N22" s="33">
        <f t="shared" si="8"/>
        <v>0</v>
      </c>
      <c r="O22" s="28">
        <f t="shared" si="6"/>
        <v>0</v>
      </c>
    </row>
    <row r="23" spans="1:15">
      <c r="A23" s="60"/>
      <c r="B23" s="62"/>
      <c r="C23" s="26">
        <f t="shared" si="7"/>
        <v>41412</v>
      </c>
      <c r="D23" s="42"/>
      <c r="E23" s="43"/>
      <c r="F23" s="42"/>
      <c r="G23" s="43"/>
      <c r="H23" s="42"/>
      <c r="I23" s="43"/>
      <c r="J23" s="42"/>
      <c r="K23" s="43"/>
      <c r="L23" s="42"/>
      <c r="M23" s="43"/>
      <c r="N23" s="33">
        <f t="shared" si="8"/>
        <v>0</v>
      </c>
      <c r="O23" s="28">
        <f t="shared" si="6"/>
        <v>0</v>
      </c>
    </row>
    <row r="24" spans="1:15">
      <c r="A24" s="60"/>
      <c r="B24" s="62"/>
      <c r="C24" s="26">
        <f t="shared" si="7"/>
        <v>41413</v>
      </c>
      <c r="D24" s="42"/>
      <c r="E24" s="43"/>
      <c r="F24" s="42"/>
      <c r="G24" s="43"/>
      <c r="H24" s="42"/>
      <c r="I24" s="43"/>
      <c r="J24" s="42"/>
      <c r="K24" s="43"/>
      <c r="L24" s="42"/>
      <c r="M24" s="43"/>
      <c r="N24" s="33">
        <f t="shared" si="8"/>
        <v>0</v>
      </c>
      <c r="O24" s="28">
        <f t="shared" si="6"/>
        <v>0</v>
      </c>
    </row>
    <row r="25" spans="1:15" ht="15.75" thickBot="1">
      <c r="A25" s="60"/>
      <c r="B25" s="62"/>
      <c r="C25" s="27">
        <f t="shared" si="7"/>
        <v>41414</v>
      </c>
      <c r="D25" s="44"/>
      <c r="E25" s="45"/>
      <c r="F25" s="44"/>
      <c r="G25" s="45"/>
      <c r="H25" s="44"/>
      <c r="I25" s="45"/>
      <c r="J25" s="44"/>
      <c r="K25" s="45"/>
      <c r="L25" s="44"/>
      <c r="M25" s="45"/>
      <c r="N25" s="33">
        <f t="shared" si="8"/>
        <v>0</v>
      </c>
      <c r="O25" s="28">
        <f t="shared" si="6"/>
        <v>0</v>
      </c>
    </row>
    <row r="26" spans="1:15" ht="15.75" thickBot="1">
      <c r="A26" s="60"/>
      <c r="B26" s="63"/>
      <c r="C26" s="17" t="s">
        <v>33</v>
      </c>
      <c r="D26" s="40"/>
      <c r="E26" s="41"/>
      <c r="F26" s="40"/>
      <c r="G26" s="41"/>
      <c r="H26" s="40"/>
      <c r="I26" s="41"/>
      <c r="J26" s="40"/>
      <c r="K26" s="41"/>
      <c r="L26" s="40"/>
      <c r="M26" s="41"/>
      <c r="N26" s="2">
        <f>SUM(N19:N25)</f>
        <v>0</v>
      </c>
      <c r="O26" s="30">
        <f>SUM(O19:O25)</f>
        <v>0</v>
      </c>
    </row>
    <row r="27" spans="1:15">
      <c r="A27" s="60"/>
      <c r="B27" s="61">
        <f ca="1">NOSEMAINE(C33)</f>
        <v>21</v>
      </c>
      <c r="C27" s="25">
        <f>C25+1</f>
        <v>41415</v>
      </c>
      <c r="D27" s="42"/>
      <c r="E27" s="43"/>
      <c r="F27" s="42"/>
      <c r="G27" s="43"/>
      <c r="H27" s="42"/>
      <c r="I27" s="43"/>
      <c r="J27" s="42"/>
      <c r="K27" s="43"/>
      <c r="L27" s="42"/>
      <c r="M27" s="43"/>
      <c r="N27" s="33">
        <f>E27-D27+ G27-F27+ I27-H27 + K27-J27 + M27-L27</f>
        <v>0</v>
      </c>
      <c r="O27" s="28">
        <f t="shared" ref="O27:O33" si="9">N27-IF(MONTH($C27)&lt;&gt;NM,0,IF(C27&gt;$I$1,0,(HJ*VLOOKUP(WEEKDAY(C27,2),J_T,3,FALSE))))</f>
        <v>0</v>
      </c>
    </row>
    <row r="28" spans="1:15">
      <c r="A28" s="60"/>
      <c r="B28" s="62"/>
      <c r="C28" s="26">
        <f>C27+1</f>
        <v>41416</v>
      </c>
      <c r="D28" s="42"/>
      <c r="E28" s="43"/>
      <c r="F28" s="42"/>
      <c r="G28" s="43"/>
      <c r="H28" s="42"/>
      <c r="I28" s="43"/>
      <c r="J28" s="42"/>
      <c r="K28" s="43"/>
      <c r="L28" s="42"/>
      <c r="M28" s="43"/>
      <c r="N28" s="33">
        <f>E28-D28+ G28-F28+ I28-H28 + K28-J28 + M28-L28</f>
        <v>0</v>
      </c>
      <c r="O28" s="28">
        <f t="shared" si="9"/>
        <v>0</v>
      </c>
    </row>
    <row r="29" spans="1:15">
      <c r="A29" s="60"/>
      <c r="B29" s="62"/>
      <c r="C29" s="26">
        <f t="shared" ref="C29:C33" si="10">C28+1</f>
        <v>41417</v>
      </c>
      <c r="D29" s="42"/>
      <c r="E29" s="43"/>
      <c r="F29" s="42"/>
      <c r="G29" s="43"/>
      <c r="H29" s="42"/>
      <c r="I29" s="43"/>
      <c r="J29" s="42"/>
      <c r="K29" s="43"/>
      <c r="L29" s="42"/>
      <c r="M29" s="43"/>
      <c r="N29" s="33">
        <f t="shared" ref="N29:N33" si="11">E29-D29+ G29-F29+ I29-H29 + K29-J29 + M29-L29</f>
        <v>0</v>
      </c>
      <c r="O29" s="28">
        <f t="shared" si="9"/>
        <v>0</v>
      </c>
    </row>
    <row r="30" spans="1:15">
      <c r="A30" s="60"/>
      <c r="B30" s="62"/>
      <c r="C30" s="26">
        <f t="shared" si="10"/>
        <v>41418</v>
      </c>
      <c r="D30" s="42"/>
      <c r="E30" s="43"/>
      <c r="F30" s="42"/>
      <c r="G30" s="43"/>
      <c r="H30" s="42"/>
      <c r="I30" s="43"/>
      <c r="J30" s="42"/>
      <c r="K30" s="43"/>
      <c r="L30" s="42"/>
      <c r="M30" s="43"/>
      <c r="N30" s="33">
        <f t="shared" si="11"/>
        <v>0</v>
      </c>
      <c r="O30" s="28">
        <f t="shared" si="9"/>
        <v>0</v>
      </c>
    </row>
    <row r="31" spans="1:15">
      <c r="A31" s="60"/>
      <c r="B31" s="62"/>
      <c r="C31" s="26">
        <f t="shared" si="10"/>
        <v>41419</v>
      </c>
      <c r="D31" s="42"/>
      <c r="E31" s="43"/>
      <c r="F31" s="42"/>
      <c r="G31" s="43"/>
      <c r="H31" s="42"/>
      <c r="I31" s="43"/>
      <c r="J31" s="42"/>
      <c r="K31" s="43"/>
      <c r="L31" s="42"/>
      <c r="M31" s="43"/>
      <c r="N31" s="33">
        <f t="shared" si="11"/>
        <v>0</v>
      </c>
      <c r="O31" s="28">
        <f t="shared" si="9"/>
        <v>0</v>
      </c>
    </row>
    <row r="32" spans="1:15">
      <c r="A32" s="60"/>
      <c r="B32" s="62"/>
      <c r="C32" s="26">
        <f t="shared" si="10"/>
        <v>41420</v>
      </c>
      <c r="D32" s="42"/>
      <c r="E32" s="43"/>
      <c r="F32" s="42"/>
      <c r="G32" s="43"/>
      <c r="H32" s="42"/>
      <c r="I32" s="43"/>
      <c r="J32" s="42"/>
      <c r="K32" s="43"/>
      <c r="L32" s="42"/>
      <c r="M32" s="43"/>
      <c r="N32" s="33">
        <f t="shared" si="11"/>
        <v>0</v>
      </c>
      <c r="O32" s="28">
        <f t="shared" si="9"/>
        <v>0</v>
      </c>
    </row>
    <row r="33" spans="1:15" ht="15.75" thickBot="1">
      <c r="A33" s="60"/>
      <c r="B33" s="62"/>
      <c r="C33" s="27">
        <f t="shared" si="10"/>
        <v>41421</v>
      </c>
      <c r="D33" s="44"/>
      <c r="E33" s="45"/>
      <c r="F33" s="44"/>
      <c r="G33" s="45"/>
      <c r="H33" s="44"/>
      <c r="I33" s="45"/>
      <c r="J33" s="44"/>
      <c r="K33" s="45"/>
      <c r="L33" s="44"/>
      <c r="M33" s="45"/>
      <c r="N33" s="33">
        <f t="shared" si="11"/>
        <v>0</v>
      </c>
      <c r="O33" s="28">
        <f t="shared" si="9"/>
        <v>0</v>
      </c>
    </row>
    <row r="34" spans="1:15" ht="15.75" thickBot="1">
      <c r="A34" s="60"/>
      <c r="B34" s="63"/>
      <c r="C34" s="17" t="s">
        <v>33</v>
      </c>
      <c r="D34" s="40"/>
      <c r="E34" s="41"/>
      <c r="F34" s="40"/>
      <c r="G34" s="41"/>
      <c r="H34" s="40"/>
      <c r="I34" s="41"/>
      <c r="J34" s="40"/>
      <c r="K34" s="41"/>
      <c r="L34" s="40"/>
      <c r="M34" s="41"/>
      <c r="N34" s="2">
        <f>SUM(N27:N33)</f>
        <v>0</v>
      </c>
      <c r="O34" s="30">
        <f>SUM(O27:O33)</f>
        <v>0</v>
      </c>
    </row>
    <row r="35" spans="1:15">
      <c r="A35" s="60"/>
      <c r="B35" s="61">
        <f ca="1">NOSEMAINE(C41)</f>
        <v>22</v>
      </c>
      <c r="C35" s="25">
        <f>C33+1</f>
        <v>41422</v>
      </c>
      <c r="D35" s="42"/>
      <c r="E35" s="43"/>
      <c r="F35" s="42"/>
      <c r="G35" s="43"/>
      <c r="H35" s="42"/>
      <c r="I35" s="43"/>
      <c r="J35" s="42"/>
      <c r="K35" s="43"/>
      <c r="L35" s="42"/>
      <c r="M35" s="43"/>
      <c r="N35" s="33">
        <f>E35-D35+ G35-F35+ I35-H35 + K35-J35 + M35-L35</f>
        <v>0</v>
      </c>
      <c r="O35" s="28">
        <f t="shared" ref="O35:O41" si="12">N35-IF(MONTH($C35)&lt;&gt;NM,0,IF(C35&gt;$I$1,0,(HJ*VLOOKUP(WEEKDAY(C35,2),J_T,3,FALSE))))</f>
        <v>0</v>
      </c>
    </row>
    <row r="36" spans="1:15">
      <c r="A36" s="60"/>
      <c r="B36" s="62"/>
      <c r="C36" s="26">
        <f>C35+1</f>
        <v>41423</v>
      </c>
      <c r="D36" s="42"/>
      <c r="E36" s="43"/>
      <c r="F36" s="42"/>
      <c r="G36" s="43"/>
      <c r="H36" s="42"/>
      <c r="I36" s="43"/>
      <c r="J36" s="42"/>
      <c r="K36" s="43"/>
      <c r="L36" s="42"/>
      <c r="M36" s="43"/>
      <c r="N36" s="33">
        <f>E36-D36+ G36-F36+ I36-H36 + K36-J36 + M36-L36</f>
        <v>0</v>
      </c>
      <c r="O36" s="28">
        <f t="shared" si="12"/>
        <v>0</v>
      </c>
    </row>
    <row r="37" spans="1:15">
      <c r="A37" s="60"/>
      <c r="B37" s="62"/>
      <c r="C37" s="26">
        <f t="shared" ref="C37:C41" si="13">C36+1</f>
        <v>41424</v>
      </c>
      <c r="D37" s="42"/>
      <c r="E37" s="43"/>
      <c r="F37" s="42"/>
      <c r="G37" s="43"/>
      <c r="H37" s="42"/>
      <c r="I37" s="43"/>
      <c r="J37" s="42"/>
      <c r="K37" s="43"/>
      <c r="L37" s="42"/>
      <c r="M37" s="43"/>
      <c r="N37" s="33">
        <f t="shared" ref="N37:N41" si="14">E37-D37+ G37-F37+ I37-H37 + K37-J37 + M37-L37</f>
        <v>0</v>
      </c>
      <c r="O37" s="28">
        <f t="shared" si="12"/>
        <v>0</v>
      </c>
    </row>
    <row r="38" spans="1:15">
      <c r="A38" s="60"/>
      <c r="B38" s="62"/>
      <c r="C38" s="26">
        <f t="shared" si="13"/>
        <v>41425</v>
      </c>
      <c r="D38" s="42"/>
      <c r="E38" s="43"/>
      <c r="F38" s="42"/>
      <c r="G38" s="43"/>
      <c r="H38" s="42"/>
      <c r="I38" s="43"/>
      <c r="J38" s="42"/>
      <c r="K38" s="43"/>
      <c r="L38" s="42"/>
      <c r="M38" s="43"/>
      <c r="N38" s="33">
        <f t="shared" si="14"/>
        <v>0</v>
      </c>
      <c r="O38" s="28">
        <f t="shared" si="12"/>
        <v>0</v>
      </c>
    </row>
    <row r="39" spans="1:15">
      <c r="A39" s="60"/>
      <c r="B39" s="62"/>
      <c r="C39" s="26">
        <f t="shared" si="13"/>
        <v>41426</v>
      </c>
      <c r="D39" s="42"/>
      <c r="E39" s="43"/>
      <c r="F39" s="42"/>
      <c r="G39" s="43"/>
      <c r="H39" s="42"/>
      <c r="I39" s="43"/>
      <c r="J39" s="42"/>
      <c r="K39" s="43"/>
      <c r="L39" s="42"/>
      <c r="M39" s="43"/>
      <c r="N39" s="33">
        <f t="shared" si="14"/>
        <v>0</v>
      </c>
      <c r="O39" s="28">
        <f t="shared" si="12"/>
        <v>0</v>
      </c>
    </row>
    <row r="40" spans="1:15">
      <c r="A40" s="60"/>
      <c r="B40" s="62"/>
      <c r="C40" s="26">
        <f t="shared" si="13"/>
        <v>41427</v>
      </c>
      <c r="D40" s="42"/>
      <c r="E40" s="43"/>
      <c r="F40" s="42"/>
      <c r="G40" s="43"/>
      <c r="H40" s="42"/>
      <c r="I40" s="43"/>
      <c r="J40" s="42"/>
      <c r="K40" s="43"/>
      <c r="L40" s="42"/>
      <c r="M40" s="43"/>
      <c r="N40" s="33">
        <f t="shared" si="14"/>
        <v>0</v>
      </c>
      <c r="O40" s="28">
        <f t="shared" si="12"/>
        <v>0</v>
      </c>
    </row>
    <row r="41" spans="1:15" ht="15.75" thickBot="1">
      <c r="A41" s="60"/>
      <c r="B41" s="62"/>
      <c r="C41" s="27">
        <f t="shared" si="13"/>
        <v>41428</v>
      </c>
      <c r="D41" s="46"/>
      <c r="E41" s="47"/>
      <c r="F41" s="46"/>
      <c r="G41" s="47"/>
      <c r="H41" s="46"/>
      <c r="I41" s="47"/>
      <c r="J41" s="46"/>
      <c r="K41" s="47"/>
      <c r="L41" s="46"/>
      <c r="M41" s="47"/>
      <c r="N41" s="33">
        <f t="shared" si="14"/>
        <v>0</v>
      </c>
      <c r="O41" s="28">
        <f t="shared" si="12"/>
        <v>0</v>
      </c>
    </row>
    <row r="42" spans="1:15" ht="15.75" thickBot="1">
      <c r="A42" s="60"/>
      <c r="B42" s="63"/>
      <c r="C42" s="20" t="s">
        <v>33</v>
      </c>
      <c r="D42" s="17"/>
      <c r="E42" s="19"/>
      <c r="F42" s="17"/>
      <c r="G42" s="19"/>
      <c r="H42" s="17"/>
      <c r="I42" s="19"/>
      <c r="J42" s="17"/>
      <c r="K42" s="19"/>
      <c r="L42" s="18"/>
      <c r="M42" s="18"/>
      <c r="N42" s="2">
        <f>SUM(N35:N41)</f>
        <v>0</v>
      </c>
      <c r="O42" s="31">
        <f>SUM(O35:O41)</f>
        <v>0</v>
      </c>
    </row>
    <row r="43" spans="1:15" ht="15.75" thickBot="1">
      <c r="A43" s="15"/>
      <c r="B43" s="17"/>
      <c r="C43" s="13" t="s">
        <v>32</v>
      </c>
      <c r="D43" s="13"/>
      <c r="E43" s="13"/>
      <c r="F43" s="13"/>
      <c r="G43" s="13"/>
      <c r="H43" s="13"/>
      <c r="I43" s="13"/>
      <c r="J43" s="13"/>
      <c r="K43" s="13"/>
      <c r="L43" s="13"/>
      <c r="M43" s="13"/>
      <c r="N43" s="3"/>
      <c r="O43" s="30">
        <f>SUM(O10,O18,O26,O34,O42)</f>
        <v>0</v>
      </c>
    </row>
    <row r="44" spans="1:15" ht="15.75" thickBot="1">
      <c r="A44" s="15"/>
      <c r="B44" s="17"/>
      <c r="C44" s="13" t="s">
        <v>34</v>
      </c>
      <c r="D44" s="13"/>
      <c r="E44" s="13"/>
      <c r="F44" s="13"/>
      <c r="G44" s="13"/>
      <c r="H44" s="13"/>
      <c r="I44" s="13"/>
      <c r="J44" s="13"/>
      <c r="K44" s="13"/>
      <c r="L44" s="13"/>
      <c r="M44" s="13"/>
      <c r="N44" s="3"/>
      <c r="O44" s="48">
        <v>0</v>
      </c>
    </row>
    <row r="45" spans="1:15" ht="15.75" thickBot="1">
      <c r="A45" s="16"/>
      <c r="B45" s="16"/>
      <c r="C45" s="21" t="s">
        <v>35</v>
      </c>
      <c r="D45" s="21"/>
      <c r="E45" s="21"/>
      <c r="F45" s="21"/>
      <c r="G45" s="21"/>
      <c r="H45" s="21"/>
      <c r="I45" s="21"/>
      <c r="J45" s="21"/>
      <c r="K45" s="21"/>
      <c r="L45" s="21"/>
      <c r="M45" s="21"/>
      <c r="N45" s="34"/>
      <c r="O45" s="32">
        <f>+O43-O44</f>
        <v>0</v>
      </c>
    </row>
  </sheetData>
  <sheetProtection sheet="1" objects="1" scenarios="1"/>
  <mergeCells count="8">
    <mergeCell ref="D1:E1"/>
    <mergeCell ref="I1:J1"/>
    <mergeCell ref="A3:A42"/>
    <mergeCell ref="B3:B10"/>
    <mergeCell ref="B11:B18"/>
    <mergeCell ref="B19:B26"/>
    <mergeCell ref="B27:B34"/>
    <mergeCell ref="B35:B42"/>
  </mergeCells>
  <conditionalFormatting sqref="C3:C9">
    <cfRule type="expression" dxfId="15" priority="2">
      <formula>MONTH($C3)&lt;&gt;NM</formula>
    </cfRule>
  </conditionalFormatting>
  <conditionalFormatting sqref="C35:C41">
    <cfRule type="expression" dxfId="14" priority="1">
      <formula>MONTH($C35)&lt;&gt;NM</formula>
    </cfRule>
  </conditionalFormatting>
  <dataValidations count="1">
    <dataValidation type="list" allowBlank="1" showInputMessage="1" showErrorMessage="1" sqref="D1">
      <formula1>MOIS</formula1>
    </dataValidation>
  </dataValidations>
  <pageMargins left="0.7" right="0.7" top="0.75" bottom="0.75" header="0.3" footer="0.3"/>
  <pageSetup paperSize="9" orientation="portrait" verticalDpi="0" r:id="rId1"/>
</worksheet>
</file>

<file path=xl/worksheets/sheet6.xml><?xml version="1.0" encoding="utf-8"?>
<worksheet xmlns="http://schemas.openxmlformats.org/spreadsheetml/2006/main" xmlns:r="http://schemas.openxmlformats.org/officeDocument/2006/relationships">
  <sheetPr codeName="Feuil1"/>
  <dimension ref="A1:O45"/>
  <sheetViews>
    <sheetView zoomScale="115" zoomScaleNormal="115" workbookViewId="0">
      <pane xSplit="3" ySplit="2" topLeftCell="D3" activePane="bottomRight" state="frozen"/>
      <selection pane="topRight" activeCell="D1" sqref="D1"/>
      <selection pane="bottomLeft" activeCell="A3" sqref="A3"/>
      <selection pane="bottomRight" activeCell="I1" sqref="I1:J1"/>
    </sheetView>
  </sheetViews>
  <sheetFormatPr baseColWidth="10" defaultRowHeight="15"/>
  <cols>
    <col min="1" max="1" width="10.140625" customWidth="1"/>
    <col min="2" max="2" width="11.85546875" bestFit="1" customWidth="1"/>
    <col min="3" max="3" width="27.7109375" customWidth="1"/>
    <col min="4" max="5" width="8.140625" style="1" customWidth="1"/>
    <col min="6" max="13" width="8.140625" customWidth="1"/>
    <col min="14" max="14" width="12.42578125" customWidth="1"/>
    <col min="15" max="15" width="13.140625" customWidth="1"/>
  </cols>
  <sheetData>
    <row r="1" spans="1:15" ht="15.75" thickBot="1">
      <c r="A1" s="22" t="s">
        <v>26</v>
      </c>
      <c r="B1" s="35">
        <f>YEAR(Paramètres!B1)</f>
        <v>2017</v>
      </c>
      <c r="C1" t="s">
        <v>27</v>
      </c>
      <c r="D1" s="55" t="s">
        <v>8</v>
      </c>
      <c r="E1" s="56"/>
      <c r="F1" s="24">
        <f>VLOOKUP(M,M_N,2,FALSE)</f>
        <v>6</v>
      </c>
      <c r="H1" s="3" t="s">
        <v>31</v>
      </c>
      <c r="I1" s="57">
        <v>41424</v>
      </c>
      <c r="J1" s="58"/>
    </row>
    <row r="2" spans="1:15" ht="17.25" customHeight="1" thickBot="1">
      <c r="A2" s="23"/>
      <c r="B2" s="14" t="s">
        <v>29</v>
      </c>
      <c r="C2" s="13"/>
      <c r="D2" s="36" t="s">
        <v>4</v>
      </c>
      <c r="E2" s="37" t="s">
        <v>5</v>
      </c>
      <c r="F2" s="36" t="s">
        <v>4</v>
      </c>
      <c r="G2" s="37" t="s">
        <v>5</v>
      </c>
      <c r="H2" s="36" t="s">
        <v>4</v>
      </c>
      <c r="I2" s="37" t="s">
        <v>5</v>
      </c>
      <c r="J2" s="36" t="s">
        <v>4</v>
      </c>
      <c r="K2" s="37" t="s">
        <v>5</v>
      </c>
      <c r="L2" s="36" t="s">
        <v>4</v>
      </c>
      <c r="M2" s="37" t="s">
        <v>5</v>
      </c>
      <c r="N2" s="14" t="s">
        <v>15</v>
      </c>
      <c r="O2" s="29" t="s">
        <v>16</v>
      </c>
    </row>
    <row r="3" spans="1:15">
      <c r="A3" s="59" t="str">
        <f>M</f>
        <v>Juin</v>
      </c>
      <c r="B3" s="61">
        <f ca="1">NOSEMAINE(C9)</f>
        <v>22</v>
      </c>
      <c r="C3" s="26">
        <f>DATE(AN,VLOOKUP(M,M_N,2,FALSE),ROW()-2)-WEEKDAY(DATE($B$1,VLOOKUP(M,M_N,2,FALSE),ROW()-2),2)+1</f>
        <v>41422</v>
      </c>
      <c r="D3" s="38"/>
      <c r="E3" s="39"/>
      <c r="F3" s="38"/>
      <c r="G3" s="39"/>
      <c r="H3" s="38"/>
      <c r="I3" s="39"/>
      <c r="J3" s="38"/>
      <c r="K3" s="39"/>
      <c r="L3" s="38"/>
      <c r="M3" s="39"/>
      <c r="N3" s="33">
        <f>E3-D3+ G3-F3+ I3-H3 + K3-J3 + M3-L3</f>
        <v>0</v>
      </c>
      <c r="O3" s="28">
        <f t="shared" ref="O3:O9" si="0">N3-IF(MONTH($C3)&lt;&gt;NM,0,IF(C3&gt;$I$1,0,(HJ*VLOOKUP(WEEKDAY(C3,2),J_T,3,FALSE))))</f>
        <v>0</v>
      </c>
    </row>
    <row r="4" spans="1:15">
      <c r="A4" s="60"/>
      <c r="B4" s="62"/>
      <c r="C4" s="26">
        <f>C3+1</f>
        <v>41423</v>
      </c>
      <c r="D4" s="38"/>
      <c r="E4" s="39"/>
      <c r="F4" s="38"/>
      <c r="G4" s="39"/>
      <c r="H4" s="38"/>
      <c r="I4" s="39"/>
      <c r="J4" s="38"/>
      <c r="K4" s="39"/>
      <c r="L4" s="38"/>
      <c r="M4" s="39"/>
      <c r="N4" s="33">
        <f>E4-D4+ G4-F4+ I4-H4 + K4-J4 + M4-L4</f>
        <v>0</v>
      </c>
      <c r="O4" s="28">
        <f t="shared" si="0"/>
        <v>0</v>
      </c>
    </row>
    <row r="5" spans="1:15">
      <c r="A5" s="60"/>
      <c r="B5" s="62"/>
      <c r="C5" s="26">
        <f t="shared" ref="C5:C8" si="1">C4+1</f>
        <v>41424</v>
      </c>
      <c r="D5" s="38"/>
      <c r="E5" s="39"/>
      <c r="F5" s="38"/>
      <c r="G5" s="39"/>
      <c r="H5" s="38"/>
      <c r="I5" s="39"/>
      <c r="J5" s="38"/>
      <c r="K5" s="39"/>
      <c r="L5" s="38"/>
      <c r="M5" s="39"/>
      <c r="N5" s="33">
        <f t="shared" ref="N5:N9" si="2">E5-D5+ G5-F5+ I5-H5 + K5-J5 + M5-L5</f>
        <v>0</v>
      </c>
      <c r="O5" s="28">
        <f t="shared" si="0"/>
        <v>0</v>
      </c>
    </row>
    <row r="6" spans="1:15">
      <c r="A6" s="60"/>
      <c r="B6" s="62"/>
      <c r="C6" s="26">
        <f t="shared" si="1"/>
        <v>41425</v>
      </c>
      <c r="D6" s="38"/>
      <c r="E6" s="39"/>
      <c r="F6" s="38"/>
      <c r="G6" s="39"/>
      <c r="H6" s="38"/>
      <c r="I6" s="39"/>
      <c r="J6" s="38"/>
      <c r="K6" s="39"/>
      <c r="L6" s="38"/>
      <c r="M6" s="39"/>
      <c r="N6" s="33">
        <f t="shared" si="2"/>
        <v>0</v>
      </c>
      <c r="O6" s="28">
        <f t="shared" si="0"/>
        <v>0</v>
      </c>
    </row>
    <row r="7" spans="1:15">
      <c r="A7" s="60"/>
      <c r="B7" s="62"/>
      <c r="C7" s="26">
        <f t="shared" si="1"/>
        <v>41426</v>
      </c>
      <c r="D7" s="38"/>
      <c r="E7" s="39"/>
      <c r="F7" s="38"/>
      <c r="G7" s="39"/>
      <c r="H7" s="38"/>
      <c r="I7" s="39"/>
      <c r="J7" s="38"/>
      <c r="K7" s="39"/>
      <c r="L7" s="38"/>
      <c r="M7" s="39"/>
      <c r="N7" s="33">
        <f t="shared" si="2"/>
        <v>0</v>
      </c>
      <c r="O7" s="28">
        <f t="shared" si="0"/>
        <v>0</v>
      </c>
    </row>
    <row r="8" spans="1:15">
      <c r="A8" s="60"/>
      <c r="B8" s="62"/>
      <c r="C8" s="26">
        <f t="shared" si="1"/>
        <v>41427</v>
      </c>
      <c r="D8" s="38"/>
      <c r="E8" s="39"/>
      <c r="F8" s="38"/>
      <c r="G8" s="39"/>
      <c r="H8" s="38"/>
      <c r="I8" s="39"/>
      <c r="J8" s="38"/>
      <c r="K8" s="39"/>
      <c r="L8" s="38"/>
      <c r="M8" s="39"/>
      <c r="N8" s="33">
        <f t="shared" si="2"/>
        <v>0</v>
      </c>
      <c r="O8" s="28">
        <f t="shared" si="0"/>
        <v>0</v>
      </c>
    </row>
    <row r="9" spans="1:15" ht="15.75" thickBot="1">
      <c r="A9" s="60"/>
      <c r="B9" s="62"/>
      <c r="C9" s="27">
        <f>C8+1</f>
        <v>41428</v>
      </c>
      <c r="D9" s="38"/>
      <c r="E9" s="39"/>
      <c r="F9" s="38"/>
      <c r="G9" s="39"/>
      <c r="H9" s="38"/>
      <c r="I9" s="39"/>
      <c r="J9" s="38"/>
      <c r="K9" s="39"/>
      <c r="L9" s="38"/>
      <c r="M9" s="39"/>
      <c r="N9" s="33">
        <f t="shared" si="2"/>
        <v>0</v>
      </c>
      <c r="O9" s="28">
        <f t="shared" si="0"/>
        <v>0</v>
      </c>
    </row>
    <row r="10" spans="1:15" ht="15.75" thickBot="1">
      <c r="A10" s="60"/>
      <c r="B10" s="63"/>
      <c r="C10" s="17" t="s">
        <v>33</v>
      </c>
      <c r="D10" s="40"/>
      <c r="E10" s="41"/>
      <c r="F10" s="40"/>
      <c r="G10" s="41"/>
      <c r="H10" s="40"/>
      <c r="I10" s="41"/>
      <c r="J10" s="40"/>
      <c r="K10" s="41"/>
      <c r="L10" s="40"/>
      <c r="M10" s="41"/>
      <c r="N10" s="2">
        <f>SUM(N3:N9)</f>
        <v>0</v>
      </c>
      <c r="O10" s="30">
        <f>SUM(O3:O9)</f>
        <v>0</v>
      </c>
    </row>
    <row r="11" spans="1:15">
      <c r="A11" s="60"/>
      <c r="B11" s="61">
        <f ca="1">NOSEMAINE(C17)</f>
        <v>23</v>
      </c>
      <c r="C11" s="25">
        <f>C9+1</f>
        <v>41429</v>
      </c>
      <c r="D11" s="38"/>
      <c r="E11" s="39"/>
      <c r="F11" s="38"/>
      <c r="G11" s="39"/>
      <c r="H11" s="38"/>
      <c r="I11" s="39"/>
      <c r="J11" s="38"/>
      <c r="K11" s="39"/>
      <c r="L11" s="38"/>
      <c r="M11" s="39"/>
      <c r="N11" s="33">
        <f>E11-D11+ G11-F11+ I11-H11 + K11-J11 + M11-L11</f>
        <v>0</v>
      </c>
      <c r="O11" s="28">
        <f t="shared" ref="O11:O17" si="3">N11-IF(MONTH($C11)&lt;&gt;NM,0,IF(C11&gt;$I$1,0,(HJ*VLOOKUP(WEEKDAY(C11,2),J_T,3,FALSE))))</f>
        <v>0</v>
      </c>
    </row>
    <row r="12" spans="1:15">
      <c r="A12" s="60"/>
      <c r="B12" s="62"/>
      <c r="C12" s="26">
        <f>C11+1</f>
        <v>41430</v>
      </c>
      <c r="D12" s="42"/>
      <c r="E12" s="43"/>
      <c r="F12" s="42"/>
      <c r="G12" s="43"/>
      <c r="H12" s="42"/>
      <c r="I12" s="43"/>
      <c r="J12" s="42"/>
      <c r="K12" s="43"/>
      <c r="L12" s="42"/>
      <c r="M12" s="43"/>
      <c r="N12" s="33">
        <f>E12-D12+ G12-F12+ I12-H12 + K12-J12 + M12-L12</f>
        <v>0</v>
      </c>
      <c r="O12" s="28">
        <f t="shared" si="3"/>
        <v>0</v>
      </c>
    </row>
    <row r="13" spans="1:15">
      <c r="A13" s="60"/>
      <c r="B13" s="62"/>
      <c r="C13" s="26">
        <f t="shared" ref="C13:C17" si="4">C12+1</f>
        <v>41431</v>
      </c>
      <c r="D13" s="42"/>
      <c r="E13" s="43"/>
      <c r="F13" s="42"/>
      <c r="G13" s="43"/>
      <c r="H13" s="42"/>
      <c r="I13" s="43"/>
      <c r="J13" s="42"/>
      <c r="K13" s="43"/>
      <c r="L13" s="42"/>
      <c r="M13" s="43"/>
      <c r="N13" s="33">
        <f t="shared" ref="N13:N17" si="5">E13-D13+ G13-F13+ I13-H13 + K13-J13 + M13-L13</f>
        <v>0</v>
      </c>
      <c r="O13" s="28">
        <f t="shared" si="3"/>
        <v>0</v>
      </c>
    </row>
    <row r="14" spans="1:15">
      <c r="A14" s="60"/>
      <c r="B14" s="62"/>
      <c r="C14" s="26">
        <f t="shared" si="4"/>
        <v>41432</v>
      </c>
      <c r="D14" s="42"/>
      <c r="E14" s="43"/>
      <c r="F14" s="42"/>
      <c r="G14" s="43"/>
      <c r="H14" s="42"/>
      <c r="I14" s="43"/>
      <c r="J14" s="42"/>
      <c r="K14" s="43"/>
      <c r="L14" s="42"/>
      <c r="M14" s="43"/>
      <c r="N14" s="33">
        <f t="shared" si="5"/>
        <v>0</v>
      </c>
      <c r="O14" s="28">
        <f t="shared" si="3"/>
        <v>0</v>
      </c>
    </row>
    <row r="15" spans="1:15">
      <c r="A15" s="60"/>
      <c r="B15" s="62"/>
      <c r="C15" s="26">
        <f t="shared" si="4"/>
        <v>41433</v>
      </c>
      <c r="D15" s="42"/>
      <c r="E15" s="43"/>
      <c r="F15" s="42"/>
      <c r="G15" s="43"/>
      <c r="H15" s="42"/>
      <c r="I15" s="43"/>
      <c r="J15" s="42"/>
      <c r="K15" s="43"/>
      <c r="L15" s="42"/>
      <c r="M15" s="43"/>
      <c r="N15" s="33">
        <f t="shared" si="5"/>
        <v>0</v>
      </c>
      <c r="O15" s="28">
        <f t="shared" si="3"/>
        <v>0</v>
      </c>
    </row>
    <row r="16" spans="1:15">
      <c r="A16" s="60"/>
      <c r="B16" s="62"/>
      <c r="C16" s="26">
        <f t="shared" si="4"/>
        <v>41434</v>
      </c>
      <c r="D16" s="42"/>
      <c r="E16" s="43"/>
      <c r="F16" s="42"/>
      <c r="G16" s="43"/>
      <c r="H16" s="42"/>
      <c r="I16" s="43"/>
      <c r="J16" s="42"/>
      <c r="K16" s="43"/>
      <c r="L16" s="42"/>
      <c r="M16" s="43"/>
      <c r="N16" s="33">
        <f t="shared" si="5"/>
        <v>0</v>
      </c>
      <c r="O16" s="28">
        <f t="shared" si="3"/>
        <v>0</v>
      </c>
    </row>
    <row r="17" spans="1:15" ht="15.75" thickBot="1">
      <c r="A17" s="60"/>
      <c r="B17" s="62"/>
      <c r="C17" s="26">
        <f t="shared" si="4"/>
        <v>41435</v>
      </c>
      <c r="D17" s="42"/>
      <c r="E17" s="43"/>
      <c r="F17" s="42"/>
      <c r="G17" s="43"/>
      <c r="H17" s="42"/>
      <c r="I17" s="43"/>
      <c r="J17" s="42"/>
      <c r="K17" s="43"/>
      <c r="L17" s="42"/>
      <c r="M17" s="43"/>
      <c r="N17" s="33">
        <f t="shared" si="5"/>
        <v>0</v>
      </c>
      <c r="O17" s="28">
        <f t="shared" si="3"/>
        <v>0</v>
      </c>
    </row>
    <row r="18" spans="1:15" ht="15.75" thickBot="1">
      <c r="A18" s="60"/>
      <c r="B18" s="63"/>
      <c r="C18" s="17" t="s">
        <v>33</v>
      </c>
      <c r="D18" s="40"/>
      <c r="E18" s="41"/>
      <c r="F18" s="40"/>
      <c r="G18" s="41"/>
      <c r="H18" s="40"/>
      <c r="I18" s="41"/>
      <c r="J18" s="40"/>
      <c r="K18" s="41"/>
      <c r="L18" s="40"/>
      <c r="M18" s="41"/>
      <c r="N18" s="2">
        <f>SUM(N11:N17)</f>
        <v>0</v>
      </c>
      <c r="O18" s="30">
        <f>SUM(O11:O17)</f>
        <v>0</v>
      </c>
    </row>
    <row r="19" spans="1:15">
      <c r="A19" s="60"/>
      <c r="B19" s="61">
        <f ca="1">NOSEMAINE(C25)</f>
        <v>24</v>
      </c>
      <c r="C19" s="26">
        <f>C17+1</f>
        <v>41436</v>
      </c>
      <c r="D19" s="38"/>
      <c r="E19" s="39"/>
      <c r="F19" s="42"/>
      <c r="G19" s="43"/>
      <c r="H19" s="42"/>
      <c r="I19" s="43"/>
      <c r="J19" s="42"/>
      <c r="K19" s="43"/>
      <c r="L19" s="42"/>
      <c r="M19" s="43"/>
      <c r="N19" s="33">
        <f>E19-D19+ G19-F19+ I19-H19 + K19-J19 + M19-L19</f>
        <v>0</v>
      </c>
      <c r="O19" s="28">
        <f t="shared" ref="O19:O25" si="6">N19-IF(MONTH($C19)&lt;&gt;NM,0,IF(C19&gt;$I$1,0,(HJ*VLOOKUP(WEEKDAY(C19,2),J_T,3,FALSE))))</f>
        <v>0</v>
      </c>
    </row>
    <row r="20" spans="1:15">
      <c r="A20" s="60"/>
      <c r="B20" s="62"/>
      <c r="C20" s="26">
        <f>C19+1</f>
        <v>41437</v>
      </c>
      <c r="D20" s="42"/>
      <c r="E20" s="43"/>
      <c r="F20" s="42"/>
      <c r="G20" s="43"/>
      <c r="H20" s="42"/>
      <c r="I20" s="43"/>
      <c r="J20" s="42"/>
      <c r="K20" s="43"/>
      <c r="L20" s="42"/>
      <c r="M20" s="43"/>
      <c r="N20" s="33">
        <f>E20-D20+ G20-F20+ I20-H20 + K20-J20 + M20-L20</f>
        <v>0</v>
      </c>
      <c r="O20" s="28">
        <f t="shared" si="6"/>
        <v>0</v>
      </c>
    </row>
    <row r="21" spans="1:15">
      <c r="A21" s="60"/>
      <c r="B21" s="62"/>
      <c r="C21" s="26">
        <f t="shared" ref="C21:C25" si="7">C20+1</f>
        <v>41438</v>
      </c>
      <c r="D21" s="42"/>
      <c r="E21" s="43"/>
      <c r="F21" s="42"/>
      <c r="G21" s="43"/>
      <c r="H21" s="42"/>
      <c r="I21" s="43"/>
      <c r="J21" s="42"/>
      <c r="K21" s="43"/>
      <c r="L21" s="42"/>
      <c r="M21" s="43"/>
      <c r="N21" s="33">
        <f t="shared" ref="N21:N25" si="8">E21-D21+ G21-F21+ I21-H21 + K21-J21 + M21-L21</f>
        <v>0</v>
      </c>
      <c r="O21" s="28">
        <f t="shared" si="6"/>
        <v>0</v>
      </c>
    </row>
    <row r="22" spans="1:15">
      <c r="A22" s="60"/>
      <c r="B22" s="62"/>
      <c r="C22" s="26">
        <f t="shared" si="7"/>
        <v>41439</v>
      </c>
      <c r="D22" s="42"/>
      <c r="E22" s="43"/>
      <c r="F22" s="42"/>
      <c r="G22" s="43"/>
      <c r="H22" s="42"/>
      <c r="I22" s="43"/>
      <c r="J22" s="42"/>
      <c r="K22" s="43"/>
      <c r="L22" s="42"/>
      <c r="M22" s="43"/>
      <c r="N22" s="33">
        <f t="shared" si="8"/>
        <v>0</v>
      </c>
      <c r="O22" s="28">
        <f t="shared" si="6"/>
        <v>0</v>
      </c>
    </row>
    <row r="23" spans="1:15">
      <c r="A23" s="60"/>
      <c r="B23" s="62"/>
      <c r="C23" s="26">
        <f t="shared" si="7"/>
        <v>41440</v>
      </c>
      <c r="D23" s="42"/>
      <c r="E23" s="43"/>
      <c r="F23" s="42"/>
      <c r="G23" s="43"/>
      <c r="H23" s="42"/>
      <c r="I23" s="43"/>
      <c r="J23" s="42"/>
      <c r="K23" s="43"/>
      <c r="L23" s="42"/>
      <c r="M23" s="43"/>
      <c r="N23" s="33">
        <f t="shared" si="8"/>
        <v>0</v>
      </c>
      <c r="O23" s="28">
        <f t="shared" si="6"/>
        <v>0</v>
      </c>
    </row>
    <row r="24" spans="1:15">
      <c r="A24" s="60"/>
      <c r="B24" s="62"/>
      <c r="C24" s="26">
        <f t="shared" si="7"/>
        <v>41441</v>
      </c>
      <c r="D24" s="42"/>
      <c r="E24" s="43"/>
      <c r="F24" s="42"/>
      <c r="G24" s="43"/>
      <c r="H24" s="42"/>
      <c r="I24" s="43"/>
      <c r="J24" s="42"/>
      <c r="K24" s="43"/>
      <c r="L24" s="42"/>
      <c r="M24" s="43"/>
      <c r="N24" s="33">
        <f t="shared" si="8"/>
        <v>0</v>
      </c>
      <c r="O24" s="28">
        <f t="shared" si="6"/>
        <v>0</v>
      </c>
    </row>
    <row r="25" spans="1:15" ht="15.75" thickBot="1">
      <c r="A25" s="60"/>
      <c r="B25" s="62"/>
      <c r="C25" s="27">
        <f t="shared" si="7"/>
        <v>41442</v>
      </c>
      <c r="D25" s="44"/>
      <c r="E25" s="45"/>
      <c r="F25" s="44"/>
      <c r="G25" s="45"/>
      <c r="H25" s="44"/>
      <c r="I25" s="45"/>
      <c r="J25" s="44"/>
      <c r="K25" s="45"/>
      <c r="L25" s="44"/>
      <c r="M25" s="45"/>
      <c r="N25" s="33">
        <f t="shared" si="8"/>
        <v>0</v>
      </c>
      <c r="O25" s="28">
        <f t="shared" si="6"/>
        <v>0</v>
      </c>
    </row>
    <row r="26" spans="1:15" ht="15.75" thickBot="1">
      <c r="A26" s="60"/>
      <c r="B26" s="63"/>
      <c r="C26" s="17" t="s">
        <v>33</v>
      </c>
      <c r="D26" s="40"/>
      <c r="E26" s="41"/>
      <c r="F26" s="40"/>
      <c r="G26" s="41"/>
      <c r="H26" s="40"/>
      <c r="I26" s="41"/>
      <c r="J26" s="40"/>
      <c r="K26" s="41"/>
      <c r="L26" s="40"/>
      <c r="M26" s="41"/>
      <c r="N26" s="2">
        <f>SUM(N19:N25)</f>
        <v>0</v>
      </c>
      <c r="O26" s="30">
        <f>SUM(O19:O25)</f>
        <v>0</v>
      </c>
    </row>
    <row r="27" spans="1:15">
      <c r="A27" s="60"/>
      <c r="B27" s="61">
        <f ca="1">NOSEMAINE(C33)</f>
        <v>25</v>
      </c>
      <c r="C27" s="25">
        <f>C25+1</f>
        <v>41443</v>
      </c>
      <c r="D27" s="42"/>
      <c r="E27" s="43"/>
      <c r="F27" s="42"/>
      <c r="G27" s="43"/>
      <c r="H27" s="42"/>
      <c r="I27" s="43"/>
      <c r="J27" s="42"/>
      <c r="K27" s="43"/>
      <c r="L27" s="42"/>
      <c r="M27" s="43"/>
      <c r="N27" s="33">
        <f>E27-D27+ G27-F27+ I27-H27 + K27-J27 + M27-L27</f>
        <v>0</v>
      </c>
      <c r="O27" s="28">
        <f t="shared" ref="O27:O33" si="9">N27-IF(MONTH($C27)&lt;&gt;NM,0,IF(C27&gt;$I$1,0,(HJ*VLOOKUP(WEEKDAY(C27,2),J_T,3,FALSE))))</f>
        <v>0</v>
      </c>
    </row>
    <row r="28" spans="1:15">
      <c r="A28" s="60"/>
      <c r="B28" s="62"/>
      <c r="C28" s="26">
        <f>C27+1</f>
        <v>41444</v>
      </c>
      <c r="D28" s="42"/>
      <c r="E28" s="43"/>
      <c r="F28" s="42"/>
      <c r="G28" s="43"/>
      <c r="H28" s="42"/>
      <c r="I28" s="43"/>
      <c r="J28" s="42"/>
      <c r="K28" s="43"/>
      <c r="L28" s="42"/>
      <c r="M28" s="43"/>
      <c r="N28" s="33">
        <f>E28-D28+ G28-F28+ I28-H28 + K28-J28 + M28-L28</f>
        <v>0</v>
      </c>
      <c r="O28" s="28">
        <f t="shared" si="9"/>
        <v>0</v>
      </c>
    </row>
    <row r="29" spans="1:15">
      <c r="A29" s="60"/>
      <c r="B29" s="62"/>
      <c r="C29" s="26">
        <f t="shared" ref="C29:C33" si="10">C28+1</f>
        <v>41445</v>
      </c>
      <c r="D29" s="42"/>
      <c r="E29" s="43"/>
      <c r="F29" s="42"/>
      <c r="G29" s="43"/>
      <c r="H29" s="42"/>
      <c r="I29" s="43"/>
      <c r="J29" s="42"/>
      <c r="K29" s="43"/>
      <c r="L29" s="42"/>
      <c r="M29" s="43"/>
      <c r="N29" s="33">
        <f t="shared" ref="N29:N33" si="11">E29-D29+ G29-F29+ I29-H29 + K29-J29 + M29-L29</f>
        <v>0</v>
      </c>
      <c r="O29" s="28">
        <f t="shared" si="9"/>
        <v>0</v>
      </c>
    </row>
    <row r="30" spans="1:15">
      <c r="A30" s="60"/>
      <c r="B30" s="62"/>
      <c r="C30" s="26">
        <f t="shared" si="10"/>
        <v>41446</v>
      </c>
      <c r="D30" s="42"/>
      <c r="E30" s="43"/>
      <c r="F30" s="42"/>
      <c r="G30" s="43"/>
      <c r="H30" s="42"/>
      <c r="I30" s="43"/>
      <c r="J30" s="42"/>
      <c r="K30" s="43"/>
      <c r="L30" s="42"/>
      <c r="M30" s="43"/>
      <c r="N30" s="33">
        <f t="shared" si="11"/>
        <v>0</v>
      </c>
      <c r="O30" s="28">
        <f t="shared" si="9"/>
        <v>0</v>
      </c>
    </row>
    <row r="31" spans="1:15">
      <c r="A31" s="60"/>
      <c r="B31" s="62"/>
      <c r="C31" s="26">
        <f t="shared" si="10"/>
        <v>41447</v>
      </c>
      <c r="D31" s="42"/>
      <c r="E31" s="43"/>
      <c r="F31" s="42"/>
      <c r="G31" s="43"/>
      <c r="H31" s="42"/>
      <c r="I31" s="43"/>
      <c r="J31" s="42"/>
      <c r="K31" s="43"/>
      <c r="L31" s="42"/>
      <c r="M31" s="43"/>
      <c r="N31" s="33">
        <f t="shared" si="11"/>
        <v>0</v>
      </c>
      <c r="O31" s="28">
        <f t="shared" si="9"/>
        <v>0</v>
      </c>
    </row>
    <row r="32" spans="1:15">
      <c r="A32" s="60"/>
      <c r="B32" s="62"/>
      <c r="C32" s="26">
        <f t="shared" si="10"/>
        <v>41448</v>
      </c>
      <c r="D32" s="42"/>
      <c r="E32" s="43"/>
      <c r="F32" s="42"/>
      <c r="G32" s="43"/>
      <c r="H32" s="42"/>
      <c r="I32" s="43"/>
      <c r="J32" s="42"/>
      <c r="K32" s="43"/>
      <c r="L32" s="42"/>
      <c r="M32" s="43"/>
      <c r="N32" s="33">
        <f t="shared" si="11"/>
        <v>0</v>
      </c>
      <c r="O32" s="28">
        <f t="shared" si="9"/>
        <v>0</v>
      </c>
    </row>
    <row r="33" spans="1:15" ht="15.75" thickBot="1">
      <c r="A33" s="60"/>
      <c r="B33" s="62"/>
      <c r="C33" s="27">
        <f t="shared" si="10"/>
        <v>41449</v>
      </c>
      <c r="D33" s="44"/>
      <c r="E33" s="45"/>
      <c r="F33" s="44"/>
      <c r="G33" s="45"/>
      <c r="H33" s="44"/>
      <c r="I33" s="45"/>
      <c r="J33" s="44"/>
      <c r="K33" s="45"/>
      <c r="L33" s="44"/>
      <c r="M33" s="45"/>
      <c r="N33" s="33">
        <f t="shared" si="11"/>
        <v>0</v>
      </c>
      <c r="O33" s="28">
        <f t="shared" si="9"/>
        <v>0</v>
      </c>
    </row>
    <row r="34" spans="1:15" ht="15.75" thickBot="1">
      <c r="A34" s="60"/>
      <c r="B34" s="63"/>
      <c r="C34" s="17" t="s">
        <v>33</v>
      </c>
      <c r="D34" s="40"/>
      <c r="E34" s="41"/>
      <c r="F34" s="40"/>
      <c r="G34" s="41"/>
      <c r="H34" s="40"/>
      <c r="I34" s="41"/>
      <c r="J34" s="40"/>
      <c r="K34" s="41"/>
      <c r="L34" s="40"/>
      <c r="M34" s="41"/>
      <c r="N34" s="2">
        <f>SUM(N27:N33)</f>
        <v>0</v>
      </c>
      <c r="O34" s="30">
        <f>SUM(O27:O33)</f>
        <v>0</v>
      </c>
    </row>
    <row r="35" spans="1:15">
      <c r="A35" s="60"/>
      <c r="B35" s="61">
        <f ca="1">NOSEMAINE(C41)</f>
        <v>26</v>
      </c>
      <c r="C35" s="25">
        <f>C33+1</f>
        <v>41450</v>
      </c>
      <c r="D35" s="42"/>
      <c r="E35" s="43"/>
      <c r="F35" s="42"/>
      <c r="G35" s="43"/>
      <c r="H35" s="42"/>
      <c r="I35" s="43"/>
      <c r="J35" s="42"/>
      <c r="K35" s="43"/>
      <c r="L35" s="42"/>
      <c r="M35" s="43"/>
      <c r="N35" s="33">
        <f>E35-D35+ G35-F35+ I35-H35 + K35-J35 + M35-L35</f>
        <v>0</v>
      </c>
      <c r="O35" s="28">
        <f t="shared" ref="O35:O41" si="12">N35-IF(MONTH($C35)&lt;&gt;NM,0,IF(C35&gt;$I$1,0,(HJ*VLOOKUP(WEEKDAY(C35,2),J_T,3,FALSE))))</f>
        <v>0</v>
      </c>
    </row>
    <row r="36" spans="1:15">
      <c r="A36" s="60"/>
      <c r="B36" s="62"/>
      <c r="C36" s="26">
        <f>C35+1</f>
        <v>41451</v>
      </c>
      <c r="D36" s="42"/>
      <c r="E36" s="43"/>
      <c r="F36" s="42"/>
      <c r="G36" s="43"/>
      <c r="H36" s="42"/>
      <c r="I36" s="43"/>
      <c r="J36" s="42"/>
      <c r="K36" s="43"/>
      <c r="L36" s="42"/>
      <c r="M36" s="43"/>
      <c r="N36" s="33">
        <f>E36-D36+ G36-F36+ I36-H36 + K36-J36 + M36-L36</f>
        <v>0</v>
      </c>
      <c r="O36" s="28">
        <f t="shared" si="12"/>
        <v>0</v>
      </c>
    </row>
    <row r="37" spans="1:15">
      <c r="A37" s="60"/>
      <c r="B37" s="62"/>
      <c r="C37" s="26">
        <f t="shared" ref="C37:C41" si="13">C36+1</f>
        <v>41452</v>
      </c>
      <c r="D37" s="42"/>
      <c r="E37" s="43"/>
      <c r="F37" s="42"/>
      <c r="G37" s="43"/>
      <c r="H37" s="42"/>
      <c r="I37" s="43"/>
      <c r="J37" s="42"/>
      <c r="K37" s="43"/>
      <c r="L37" s="42"/>
      <c r="M37" s="43"/>
      <c r="N37" s="33">
        <f t="shared" ref="N37:N41" si="14">E37-D37+ G37-F37+ I37-H37 + K37-J37 + M37-L37</f>
        <v>0</v>
      </c>
      <c r="O37" s="28">
        <f t="shared" si="12"/>
        <v>0</v>
      </c>
    </row>
    <row r="38" spans="1:15">
      <c r="A38" s="60"/>
      <c r="B38" s="62"/>
      <c r="C38" s="26">
        <f t="shared" si="13"/>
        <v>41453</v>
      </c>
      <c r="D38" s="42"/>
      <c r="E38" s="43"/>
      <c r="F38" s="42"/>
      <c r="G38" s="43"/>
      <c r="H38" s="42"/>
      <c r="I38" s="43"/>
      <c r="J38" s="42"/>
      <c r="K38" s="43"/>
      <c r="L38" s="42"/>
      <c r="M38" s="43"/>
      <c r="N38" s="33">
        <f t="shared" si="14"/>
        <v>0</v>
      </c>
      <c r="O38" s="28">
        <f t="shared" si="12"/>
        <v>0</v>
      </c>
    </row>
    <row r="39" spans="1:15">
      <c r="A39" s="60"/>
      <c r="B39" s="62"/>
      <c r="C39" s="26">
        <f t="shared" si="13"/>
        <v>41454</v>
      </c>
      <c r="D39" s="42"/>
      <c r="E39" s="43"/>
      <c r="F39" s="42"/>
      <c r="G39" s="43"/>
      <c r="H39" s="42"/>
      <c r="I39" s="43"/>
      <c r="J39" s="42"/>
      <c r="K39" s="43"/>
      <c r="L39" s="42"/>
      <c r="M39" s="43"/>
      <c r="N39" s="33">
        <f t="shared" si="14"/>
        <v>0</v>
      </c>
      <c r="O39" s="28">
        <f t="shared" si="12"/>
        <v>0</v>
      </c>
    </row>
    <row r="40" spans="1:15">
      <c r="A40" s="60"/>
      <c r="B40" s="62"/>
      <c r="C40" s="26">
        <f t="shared" si="13"/>
        <v>41455</v>
      </c>
      <c r="D40" s="42"/>
      <c r="E40" s="43"/>
      <c r="F40" s="42"/>
      <c r="G40" s="43"/>
      <c r="H40" s="42"/>
      <c r="I40" s="43"/>
      <c r="J40" s="42"/>
      <c r="K40" s="43"/>
      <c r="L40" s="42"/>
      <c r="M40" s="43"/>
      <c r="N40" s="33">
        <f t="shared" si="14"/>
        <v>0</v>
      </c>
      <c r="O40" s="28">
        <f t="shared" si="12"/>
        <v>0</v>
      </c>
    </row>
    <row r="41" spans="1:15" ht="15.75" thickBot="1">
      <c r="A41" s="60"/>
      <c r="B41" s="62"/>
      <c r="C41" s="27">
        <f t="shared" si="13"/>
        <v>41456</v>
      </c>
      <c r="D41" s="46"/>
      <c r="E41" s="47"/>
      <c r="F41" s="46"/>
      <c r="G41" s="47"/>
      <c r="H41" s="46"/>
      <c r="I41" s="47"/>
      <c r="J41" s="46"/>
      <c r="K41" s="47"/>
      <c r="L41" s="46"/>
      <c r="M41" s="47"/>
      <c r="N41" s="33">
        <f t="shared" si="14"/>
        <v>0</v>
      </c>
      <c r="O41" s="28">
        <f t="shared" si="12"/>
        <v>0</v>
      </c>
    </row>
    <row r="42" spans="1:15" ht="15.75" thickBot="1">
      <c r="A42" s="60"/>
      <c r="B42" s="63"/>
      <c r="C42" s="20" t="s">
        <v>33</v>
      </c>
      <c r="D42" s="17"/>
      <c r="E42" s="19"/>
      <c r="F42" s="17"/>
      <c r="G42" s="19"/>
      <c r="H42" s="17"/>
      <c r="I42" s="19"/>
      <c r="J42" s="17"/>
      <c r="K42" s="19"/>
      <c r="L42" s="18"/>
      <c r="M42" s="18"/>
      <c r="N42" s="2">
        <f>SUM(N35:N41)</f>
        <v>0</v>
      </c>
      <c r="O42" s="31">
        <f>SUM(O35:O41)</f>
        <v>0</v>
      </c>
    </row>
    <row r="43" spans="1:15" ht="15.75" thickBot="1">
      <c r="A43" s="15"/>
      <c r="B43" s="17"/>
      <c r="C43" s="13" t="s">
        <v>32</v>
      </c>
      <c r="D43" s="13"/>
      <c r="E43" s="13"/>
      <c r="F43" s="13"/>
      <c r="G43" s="13"/>
      <c r="H43" s="13"/>
      <c r="I43" s="13"/>
      <c r="J43" s="13"/>
      <c r="K43" s="13"/>
      <c r="L43" s="13"/>
      <c r="M43" s="13"/>
      <c r="N43" s="3"/>
      <c r="O43" s="30">
        <f>SUM(O10,O18,O26,O34,O42)</f>
        <v>0</v>
      </c>
    </row>
    <row r="44" spans="1:15" ht="15.75" thickBot="1">
      <c r="A44" s="15"/>
      <c r="B44" s="17"/>
      <c r="C44" s="13" t="s">
        <v>34</v>
      </c>
      <c r="D44" s="13"/>
      <c r="E44" s="13"/>
      <c r="F44" s="13"/>
      <c r="G44" s="13"/>
      <c r="H44" s="13"/>
      <c r="I44" s="13"/>
      <c r="J44" s="13"/>
      <c r="K44" s="13"/>
      <c r="L44" s="13"/>
      <c r="M44" s="13"/>
      <c r="N44" s="3"/>
      <c r="O44" s="48">
        <v>0</v>
      </c>
    </row>
    <row r="45" spans="1:15" ht="15.75" thickBot="1">
      <c r="A45" s="16"/>
      <c r="B45" s="16"/>
      <c r="C45" s="21" t="s">
        <v>35</v>
      </c>
      <c r="D45" s="21"/>
      <c r="E45" s="21"/>
      <c r="F45" s="21"/>
      <c r="G45" s="21"/>
      <c r="H45" s="21"/>
      <c r="I45" s="21"/>
      <c r="J45" s="21"/>
      <c r="K45" s="21"/>
      <c r="L45" s="21"/>
      <c r="M45" s="21"/>
      <c r="N45" s="34"/>
      <c r="O45" s="32">
        <f>+O43-O44</f>
        <v>0</v>
      </c>
    </row>
  </sheetData>
  <sheetProtection sheet="1" objects="1" scenarios="1"/>
  <mergeCells count="8">
    <mergeCell ref="A3:A42"/>
    <mergeCell ref="B3:B10"/>
    <mergeCell ref="B11:B18"/>
    <mergeCell ref="D1:E1"/>
    <mergeCell ref="I1:J1"/>
    <mergeCell ref="B19:B26"/>
    <mergeCell ref="B27:B34"/>
    <mergeCell ref="B35:B42"/>
  </mergeCells>
  <conditionalFormatting sqref="C3:C9">
    <cfRule type="expression" dxfId="13" priority="3">
      <formula>MONTH($C3)&lt;&gt;NM</formula>
    </cfRule>
  </conditionalFormatting>
  <conditionalFormatting sqref="C35:C41">
    <cfRule type="expression" dxfId="12" priority="1">
      <formula>MONTH($C35)&lt;&gt;NM</formula>
    </cfRule>
  </conditionalFormatting>
  <dataValidations count="1">
    <dataValidation type="list" allowBlank="1" showInputMessage="1" showErrorMessage="1" sqref="D1">
      <formula1>MOIS</formula1>
    </dataValidation>
  </dataValidations>
  <pageMargins left="0.7" right="0.7" top="0.75" bottom="0.75" header="0.3" footer="0.3"/>
  <pageSetup paperSize="9" orientation="portrait" verticalDpi="0" r:id="rId1"/>
</worksheet>
</file>

<file path=xl/worksheets/sheet7.xml><?xml version="1.0" encoding="utf-8"?>
<worksheet xmlns="http://schemas.openxmlformats.org/spreadsheetml/2006/main" xmlns:r="http://schemas.openxmlformats.org/officeDocument/2006/relationships">
  <sheetPr codeName="Feuil3"/>
  <dimension ref="A1:O45"/>
  <sheetViews>
    <sheetView zoomScale="115" zoomScaleNormal="115" workbookViewId="0">
      <pane xSplit="3" ySplit="2" topLeftCell="D3" activePane="bottomRight" state="frozen"/>
      <selection pane="topRight" activeCell="D1" sqref="D1"/>
      <selection pane="bottomLeft" activeCell="A3" sqref="A3"/>
      <selection pane="bottomRight" activeCell="I1" sqref="I1:J1"/>
    </sheetView>
  </sheetViews>
  <sheetFormatPr baseColWidth="10" defaultRowHeight="15"/>
  <cols>
    <col min="1" max="1" width="10.140625" customWidth="1"/>
    <col min="2" max="2" width="11.85546875" bestFit="1" customWidth="1"/>
    <col min="3" max="3" width="27.7109375" customWidth="1"/>
    <col min="4" max="5" width="8.140625" style="1" customWidth="1"/>
    <col min="6" max="13" width="8.140625" customWidth="1"/>
    <col min="14" max="14" width="12.42578125" customWidth="1"/>
    <col min="15" max="15" width="13.140625" customWidth="1"/>
  </cols>
  <sheetData>
    <row r="1" spans="1:15" ht="15.75" thickBot="1">
      <c r="A1" s="22" t="s">
        <v>26</v>
      </c>
      <c r="B1" s="35">
        <f>YEAR(Paramètres!B1)</f>
        <v>2017</v>
      </c>
      <c r="C1" t="s">
        <v>27</v>
      </c>
      <c r="D1" s="55" t="s">
        <v>9</v>
      </c>
      <c r="E1" s="56"/>
      <c r="F1" s="24">
        <f>VLOOKUP(M,M_N,2,FALSE)</f>
        <v>7</v>
      </c>
      <c r="H1" s="3" t="s">
        <v>31</v>
      </c>
      <c r="I1" s="57">
        <v>41454</v>
      </c>
      <c r="J1" s="58"/>
    </row>
    <row r="2" spans="1:15" ht="17.25" customHeight="1" thickBot="1">
      <c r="A2" s="23"/>
      <c r="B2" s="14" t="s">
        <v>29</v>
      </c>
      <c r="C2" s="13"/>
      <c r="D2" s="36" t="s">
        <v>4</v>
      </c>
      <c r="E2" s="37" t="s">
        <v>5</v>
      </c>
      <c r="F2" s="36" t="s">
        <v>4</v>
      </c>
      <c r="G2" s="37" t="s">
        <v>5</v>
      </c>
      <c r="H2" s="36" t="s">
        <v>4</v>
      </c>
      <c r="I2" s="37" t="s">
        <v>5</v>
      </c>
      <c r="J2" s="36" t="s">
        <v>4</v>
      </c>
      <c r="K2" s="37" t="s">
        <v>5</v>
      </c>
      <c r="L2" s="36" t="s">
        <v>4</v>
      </c>
      <c r="M2" s="37" t="s">
        <v>5</v>
      </c>
      <c r="N2" s="14" t="s">
        <v>15</v>
      </c>
      <c r="O2" s="29" t="s">
        <v>16</v>
      </c>
    </row>
    <row r="3" spans="1:15">
      <c r="A3" s="59" t="str">
        <f>M</f>
        <v>Juillet</v>
      </c>
      <c r="B3" s="61">
        <f ca="1">NOSEMAINE(C9)</f>
        <v>26</v>
      </c>
      <c r="C3" s="26">
        <f>DATE(AN,VLOOKUP(M,M_N,2,FALSE),ROW()-2)-WEEKDAY(DATE($B$1,VLOOKUP(M,M_N,2,FALSE),ROW()-2),2)+1</f>
        <v>41450</v>
      </c>
      <c r="D3" s="38"/>
      <c r="E3" s="39"/>
      <c r="F3" s="38"/>
      <c r="G3" s="39"/>
      <c r="H3" s="38"/>
      <c r="I3" s="39"/>
      <c r="J3" s="38"/>
      <c r="K3" s="39"/>
      <c r="L3" s="38"/>
      <c r="M3" s="39"/>
      <c r="N3" s="33">
        <f>E3-D3+ G3-F3+ I3-H3 + K3-J3 + M3-L3</f>
        <v>0</v>
      </c>
      <c r="O3" s="28">
        <f t="shared" ref="O3:O9" si="0">N3-IF(MONTH($C3)&lt;&gt;NM,0,IF(C3&gt;$I$1,0,(HJ*VLOOKUP(WEEKDAY(C3,2),J_T,3,FALSE))))</f>
        <v>0</v>
      </c>
    </row>
    <row r="4" spans="1:15">
      <c r="A4" s="60"/>
      <c r="B4" s="62"/>
      <c r="C4" s="26">
        <f>C3+1</f>
        <v>41451</v>
      </c>
      <c r="D4" s="38"/>
      <c r="E4" s="39"/>
      <c r="F4" s="38"/>
      <c r="G4" s="39"/>
      <c r="H4" s="38"/>
      <c r="I4" s="39"/>
      <c r="J4" s="38"/>
      <c r="K4" s="39"/>
      <c r="L4" s="38"/>
      <c r="M4" s="39"/>
      <c r="N4" s="33">
        <f>E4-D4+ G4-F4+ I4-H4 + K4-J4 + M4-L4</f>
        <v>0</v>
      </c>
      <c r="O4" s="28">
        <f t="shared" si="0"/>
        <v>0</v>
      </c>
    </row>
    <row r="5" spans="1:15">
      <c r="A5" s="60"/>
      <c r="B5" s="62"/>
      <c r="C5" s="26">
        <f t="shared" ref="C5:C8" si="1">C4+1</f>
        <v>41452</v>
      </c>
      <c r="D5" s="38"/>
      <c r="E5" s="39"/>
      <c r="F5" s="38"/>
      <c r="G5" s="39"/>
      <c r="H5" s="38"/>
      <c r="I5" s="39"/>
      <c r="J5" s="38"/>
      <c r="K5" s="39"/>
      <c r="L5" s="38"/>
      <c r="M5" s="39"/>
      <c r="N5" s="33">
        <f t="shared" ref="N5:N9" si="2">E5-D5+ G5-F5+ I5-H5 + K5-J5 + M5-L5</f>
        <v>0</v>
      </c>
      <c r="O5" s="28">
        <f t="shared" si="0"/>
        <v>0</v>
      </c>
    </row>
    <row r="6" spans="1:15">
      <c r="A6" s="60"/>
      <c r="B6" s="62"/>
      <c r="C6" s="26">
        <f t="shared" si="1"/>
        <v>41453</v>
      </c>
      <c r="D6" s="38"/>
      <c r="E6" s="39"/>
      <c r="F6" s="38"/>
      <c r="G6" s="39"/>
      <c r="H6" s="38"/>
      <c r="I6" s="39"/>
      <c r="J6" s="38"/>
      <c r="K6" s="39"/>
      <c r="L6" s="38"/>
      <c r="M6" s="39"/>
      <c r="N6" s="33">
        <f t="shared" si="2"/>
        <v>0</v>
      </c>
      <c r="O6" s="28">
        <f t="shared" si="0"/>
        <v>0</v>
      </c>
    </row>
    <row r="7" spans="1:15">
      <c r="A7" s="60"/>
      <c r="B7" s="62"/>
      <c r="C7" s="26">
        <f t="shared" si="1"/>
        <v>41454</v>
      </c>
      <c r="D7" s="38"/>
      <c r="E7" s="39"/>
      <c r="F7" s="38"/>
      <c r="G7" s="39"/>
      <c r="H7" s="38"/>
      <c r="I7" s="39"/>
      <c r="J7" s="38"/>
      <c r="K7" s="39"/>
      <c r="L7" s="38"/>
      <c r="M7" s="39"/>
      <c r="N7" s="33">
        <f t="shared" si="2"/>
        <v>0</v>
      </c>
      <c r="O7" s="28">
        <f t="shared" si="0"/>
        <v>0</v>
      </c>
    </row>
    <row r="8" spans="1:15">
      <c r="A8" s="60"/>
      <c r="B8" s="62"/>
      <c r="C8" s="26">
        <f t="shared" si="1"/>
        <v>41455</v>
      </c>
      <c r="D8" s="38"/>
      <c r="E8" s="39"/>
      <c r="F8" s="38"/>
      <c r="G8" s="39"/>
      <c r="H8" s="38"/>
      <c r="I8" s="39"/>
      <c r="J8" s="38"/>
      <c r="K8" s="39"/>
      <c r="L8" s="38"/>
      <c r="M8" s="39"/>
      <c r="N8" s="33">
        <f t="shared" si="2"/>
        <v>0</v>
      </c>
      <c r="O8" s="28">
        <f t="shared" si="0"/>
        <v>0</v>
      </c>
    </row>
    <row r="9" spans="1:15" ht="15.75" thickBot="1">
      <c r="A9" s="60"/>
      <c r="B9" s="62"/>
      <c r="C9" s="27">
        <f>C8+1</f>
        <v>41456</v>
      </c>
      <c r="D9" s="38"/>
      <c r="E9" s="39"/>
      <c r="F9" s="38"/>
      <c r="G9" s="39"/>
      <c r="H9" s="38"/>
      <c r="I9" s="39"/>
      <c r="J9" s="38"/>
      <c r="K9" s="39"/>
      <c r="L9" s="38"/>
      <c r="M9" s="39"/>
      <c r="N9" s="33">
        <f t="shared" si="2"/>
        <v>0</v>
      </c>
      <c r="O9" s="28">
        <f t="shared" si="0"/>
        <v>0</v>
      </c>
    </row>
    <row r="10" spans="1:15" ht="15.75" thickBot="1">
      <c r="A10" s="60"/>
      <c r="B10" s="63"/>
      <c r="C10" s="17" t="s">
        <v>33</v>
      </c>
      <c r="D10" s="40"/>
      <c r="E10" s="41"/>
      <c r="F10" s="40"/>
      <c r="G10" s="41"/>
      <c r="H10" s="40"/>
      <c r="I10" s="41"/>
      <c r="J10" s="40"/>
      <c r="K10" s="41"/>
      <c r="L10" s="40"/>
      <c r="M10" s="41"/>
      <c r="N10" s="2">
        <f>SUM(N3:N9)</f>
        <v>0</v>
      </c>
      <c r="O10" s="30">
        <f>SUM(O3:O9)</f>
        <v>0</v>
      </c>
    </row>
    <row r="11" spans="1:15">
      <c r="A11" s="60"/>
      <c r="B11" s="61">
        <f ca="1">NOSEMAINE(C17)</f>
        <v>27</v>
      </c>
      <c r="C11" s="25">
        <f>C9+1</f>
        <v>41457</v>
      </c>
      <c r="D11" s="38"/>
      <c r="E11" s="39"/>
      <c r="F11" s="38"/>
      <c r="G11" s="39"/>
      <c r="H11" s="38"/>
      <c r="I11" s="39"/>
      <c r="J11" s="38"/>
      <c r="K11" s="39"/>
      <c r="L11" s="38"/>
      <c r="M11" s="39"/>
      <c r="N11" s="33">
        <f>E11-D11+ G11-F11+ I11-H11 + K11-J11 + M11-L11</f>
        <v>0</v>
      </c>
      <c r="O11" s="28">
        <f t="shared" ref="O11:O17" si="3">N11-IF(MONTH($C11)&lt;&gt;NM,0,IF(C11&gt;$I$1,0,(HJ*VLOOKUP(WEEKDAY(C11,2),J_T,3,FALSE))))</f>
        <v>0</v>
      </c>
    </row>
    <row r="12" spans="1:15">
      <c r="A12" s="60"/>
      <c r="B12" s="62"/>
      <c r="C12" s="26">
        <f>C11+1</f>
        <v>41458</v>
      </c>
      <c r="D12" s="42"/>
      <c r="E12" s="43"/>
      <c r="F12" s="42"/>
      <c r="G12" s="43"/>
      <c r="H12" s="42"/>
      <c r="I12" s="43"/>
      <c r="J12" s="42"/>
      <c r="K12" s="43"/>
      <c r="L12" s="42"/>
      <c r="M12" s="43"/>
      <c r="N12" s="33">
        <f>E12-D12+ G12-F12+ I12-H12 + K12-J12 + M12-L12</f>
        <v>0</v>
      </c>
      <c r="O12" s="28">
        <f t="shared" si="3"/>
        <v>0</v>
      </c>
    </row>
    <row r="13" spans="1:15">
      <c r="A13" s="60"/>
      <c r="B13" s="62"/>
      <c r="C13" s="26">
        <f t="shared" ref="C13:C17" si="4">C12+1</f>
        <v>41459</v>
      </c>
      <c r="D13" s="42"/>
      <c r="E13" s="43"/>
      <c r="F13" s="42"/>
      <c r="G13" s="43"/>
      <c r="H13" s="42"/>
      <c r="I13" s="43"/>
      <c r="J13" s="42"/>
      <c r="K13" s="43"/>
      <c r="L13" s="42"/>
      <c r="M13" s="43"/>
      <c r="N13" s="33">
        <f t="shared" ref="N13:N17" si="5">E13-D13+ G13-F13+ I13-H13 + K13-J13 + M13-L13</f>
        <v>0</v>
      </c>
      <c r="O13" s="28">
        <f t="shared" si="3"/>
        <v>0</v>
      </c>
    </row>
    <row r="14" spans="1:15">
      <c r="A14" s="60"/>
      <c r="B14" s="62"/>
      <c r="C14" s="26">
        <f t="shared" si="4"/>
        <v>41460</v>
      </c>
      <c r="D14" s="42"/>
      <c r="E14" s="43"/>
      <c r="F14" s="42"/>
      <c r="G14" s="43"/>
      <c r="H14" s="42"/>
      <c r="I14" s="43"/>
      <c r="J14" s="42"/>
      <c r="K14" s="43"/>
      <c r="L14" s="42"/>
      <c r="M14" s="43"/>
      <c r="N14" s="33">
        <f t="shared" si="5"/>
        <v>0</v>
      </c>
      <c r="O14" s="28">
        <f t="shared" si="3"/>
        <v>0</v>
      </c>
    </row>
    <row r="15" spans="1:15">
      <c r="A15" s="60"/>
      <c r="B15" s="62"/>
      <c r="C15" s="26">
        <f t="shared" si="4"/>
        <v>41461</v>
      </c>
      <c r="D15" s="42"/>
      <c r="E15" s="43"/>
      <c r="F15" s="42"/>
      <c r="G15" s="43"/>
      <c r="H15" s="42"/>
      <c r="I15" s="43"/>
      <c r="J15" s="42"/>
      <c r="K15" s="43"/>
      <c r="L15" s="42"/>
      <c r="M15" s="43"/>
      <c r="N15" s="33">
        <f t="shared" si="5"/>
        <v>0</v>
      </c>
      <c r="O15" s="28">
        <f t="shared" si="3"/>
        <v>0</v>
      </c>
    </row>
    <row r="16" spans="1:15">
      <c r="A16" s="60"/>
      <c r="B16" s="62"/>
      <c r="C16" s="26">
        <f t="shared" si="4"/>
        <v>41462</v>
      </c>
      <c r="D16" s="42"/>
      <c r="E16" s="43"/>
      <c r="F16" s="42"/>
      <c r="G16" s="43"/>
      <c r="H16" s="42"/>
      <c r="I16" s="43"/>
      <c r="J16" s="42"/>
      <c r="K16" s="43"/>
      <c r="L16" s="42"/>
      <c r="M16" s="43"/>
      <c r="N16" s="33">
        <f t="shared" si="5"/>
        <v>0</v>
      </c>
      <c r="O16" s="28">
        <f t="shared" si="3"/>
        <v>0</v>
      </c>
    </row>
    <row r="17" spans="1:15" ht="15.75" thickBot="1">
      <c r="A17" s="60"/>
      <c r="B17" s="62"/>
      <c r="C17" s="26">
        <f t="shared" si="4"/>
        <v>41463</v>
      </c>
      <c r="D17" s="42"/>
      <c r="E17" s="43"/>
      <c r="F17" s="42"/>
      <c r="G17" s="43"/>
      <c r="H17" s="42"/>
      <c r="I17" s="43"/>
      <c r="J17" s="42"/>
      <c r="K17" s="43"/>
      <c r="L17" s="42"/>
      <c r="M17" s="43"/>
      <c r="N17" s="33">
        <f t="shared" si="5"/>
        <v>0</v>
      </c>
      <c r="O17" s="28">
        <f t="shared" si="3"/>
        <v>0</v>
      </c>
    </row>
    <row r="18" spans="1:15" ht="15.75" thickBot="1">
      <c r="A18" s="60"/>
      <c r="B18" s="63"/>
      <c r="C18" s="17" t="s">
        <v>33</v>
      </c>
      <c r="D18" s="40"/>
      <c r="E18" s="41"/>
      <c r="F18" s="40"/>
      <c r="G18" s="41"/>
      <c r="H18" s="40"/>
      <c r="I18" s="41"/>
      <c r="J18" s="40"/>
      <c r="K18" s="41"/>
      <c r="L18" s="40"/>
      <c r="M18" s="41"/>
      <c r="N18" s="2">
        <f>SUM(N11:N17)</f>
        <v>0</v>
      </c>
      <c r="O18" s="30">
        <f>SUM(O11:O17)</f>
        <v>0</v>
      </c>
    </row>
    <row r="19" spans="1:15">
      <c r="A19" s="60"/>
      <c r="B19" s="61">
        <f ca="1">NOSEMAINE(C25)</f>
        <v>28</v>
      </c>
      <c r="C19" s="26">
        <f>C17+1</f>
        <v>41464</v>
      </c>
      <c r="D19" s="38"/>
      <c r="E19" s="39"/>
      <c r="F19" s="42"/>
      <c r="G19" s="43"/>
      <c r="H19" s="42"/>
      <c r="I19" s="43"/>
      <c r="J19" s="42"/>
      <c r="K19" s="43"/>
      <c r="L19" s="42"/>
      <c r="M19" s="43"/>
      <c r="N19" s="33">
        <f>E19-D19+ G19-F19+ I19-H19 + K19-J19 + M19-L19</f>
        <v>0</v>
      </c>
      <c r="O19" s="28">
        <f t="shared" ref="O19:O25" si="6">N19-IF(MONTH($C19)&lt;&gt;NM,0,IF(C19&gt;$I$1,0,(HJ*VLOOKUP(WEEKDAY(C19,2),J_T,3,FALSE))))</f>
        <v>0</v>
      </c>
    </row>
    <row r="20" spans="1:15">
      <c r="A20" s="60"/>
      <c r="B20" s="62"/>
      <c r="C20" s="26">
        <f>C19+1</f>
        <v>41465</v>
      </c>
      <c r="D20" s="42"/>
      <c r="E20" s="43"/>
      <c r="F20" s="42"/>
      <c r="G20" s="43"/>
      <c r="H20" s="42"/>
      <c r="I20" s="43"/>
      <c r="J20" s="42"/>
      <c r="K20" s="43"/>
      <c r="L20" s="42"/>
      <c r="M20" s="43"/>
      <c r="N20" s="33">
        <f>E20-D20+ G20-F20+ I20-H20 + K20-J20 + M20-L20</f>
        <v>0</v>
      </c>
      <c r="O20" s="28">
        <f t="shared" si="6"/>
        <v>0</v>
      </c>
    </row>
    <row r="21" spans="1:15">
      <c r="A21" s="60"/>
      <c r="B21" s="62"/>
      <c r="C21" s="26">
        <f t="shared" ref="C21:C25" si="7">C20+1</f>
        <v>41466</v>
      </c>
      <c r="D21" s="42"/>
      <c r="E21" s="43"/>
      <c r="F21" s="42"/>
      <c r="G21" s="43"/>
      <c r="H21" s="42"/>
      <c r="I21" s="43"/>
      <c r="J21" s="42"/>
      <c r="K21" s="43"/>
      <c r="L21" s="42"/>
      <c r="M21" s="43"/>
      <c r="N21" s="33">
        <f t="shared" ref="N21:N25" si="8">E21-D21+ G21-F21+ I21-H21 + K21-J21 + M21-L21</f>
        <v>0</v>
      </c>
      <c r="O21" s="28">
        <f t="shared" si="6"/>
        <v>0</v>
      </c>
    </row>
    <row r="22" spans="1:15">
      <c r="A22" s="60"/>
      <c r="B22" s="62"/>
      <c r="C22" s="26">
        <f t="shared" si="7"/>
        <v>41467</v>
      </c>
      <c r="D22" s="42"/>
      <c r="E22" s="43"/>
      <c r="F22" s="42"/>
      <c r="G22" s="43"/>
      <c r="H22" s="42"/>
      <c r="I22" s="43"/>
      <c r="J22" s="42"/>
      <c r="K22" s="43"/>
      <c r="L22" s="42"/>
      <c r="M22" s="43"/>
      <c r="N22" s="33">
        <f t="shared" si="8"/>
        <v>0</v>
      </c>
      <c r="O22" s="28">
        <f t="shared" si="6"/>
        <v>0</v>
      </c>
    </row>
    <row r="23" spans="1:15">
      <c r="A23" s="60"/>
      <c r="B23" s="62"/>
      <c r="C23" s="26">
        <f t="shared" si="7"/>
        <v>41468</v>
      </c>
      <c r="D23" s="42"/>
      <c r="E23" s="43"/>
      <c r="F23" s="42"/>
      <c r="G23" s="43"/>
      <c r="H23" s="42"/>
      <c r="I23" s="43"/>
      <c r="J23" s="42"/>
      <c r="K23" s="43"/>
      <c r="L23" s="42"/>
      <c r="M23" s="43"/>
      <c r="N23" s="33">
        <f t="shared" si="8"/>
        <v>0</v>
      </c>
      <c r="O23" s="28">
        <f t="shared" si="6"/>
        <v>0</v>
      </c>
    </row>
    <row r="24" spans="1:15">
      <c r="A24" s="60"/>
      <c r="B24" s="62"/>
      <c r="C24" s="26">
        <f t="shared" si="7"/>
        <v>41469</v>
      </c>
      <c r="D24" s="42"/>
      <c r="E24" s="43"/>
      <c r="F24" s="42"/>
      <c r="G24" s="43"/>
      <c r="H24" s="42"/>
      <c r="I24" s="43"/>
      <c r="J24" s="42"/>
      <c r="K24" s="43"/>
      <c r="L24" s="42"/>
      <c r="M24" s="43"/>
      <c r="N24" s="33">
        <f t="shared" si="8"/>
        <v>0</v>
      </c>
      <c r="O24" s="28">
        <f t="shared" si="6"/>
        <v>0</v>
      </c>
    </row>
    <row r="25" spans="1:15" ht="15.75" thickBot="1">
      <c r="A25" s="60"/>
      <c r="B25" s="62"/>
      <c r="C25" s="27">
        <f t="shared" si="7"/>
        <v>41470</v>
      </c>
      <c r="D25" s="44"/>
      <c r="E25" s="45"/>
      <c r="F25" s="44"/>
      <c r="G25" s="45"/>
      <c r="H25" s="44"/>
      <c r="I25" s="45"/>
      <c r="J25" s="44"/>
      <c r="K25" s="45"/>
      <c r="L25" s="44"/>
      <c r="M25" s="45"/>
      <c r="N25" s="33">
        <f t="shared" si="8"/>
        <v>0</v>
      </c>
      <c r="O25" s="28">
        <f t="shared" si="6"/>
        <v>0</v>
      </c>
    </row>
    <row r="26" spans="1:15" ht="15.75" thickBot="1">
      <c r="A26" s="60"/>
      <c r="B26" s="63"/>
      <c r="C26" s="17" t="s">
        <v>33</v>
      </c>
      <c r="D26" s="40"/>
      <c r="E26" s="41"/>
      <c r="F26" s="40"/>
      <c r="G26" s="41"/>
      <c r="H26" s="40"/>
      <c r="I26" s="41"/>
      <c r="J26" s="40"/>
      <c r="K26" s="41"/>
      <c r="L26" s="40"/>
      <c r="M26" s="41"/>
      <c r="N26" s="2">
        <f>SUM(N19:N25)</f>
        <v>0</v>
      </c>
      <c r="O26" s="30">
        <f>SUM(O19:O25)</f>
        <v>0</v>
      </c>
    </row>
    <row r="27" spans="1:15">
      <c r="A27" s="60"/>
      <c r="B27" s="61">
        <f ca="1">NOSEMAINE(C33)</f>
        <v>29</v>
      </c>
      <c r="C27" s="25">
        <f>C25+1</f>
        <v>41471</v>
      </c>
      <c r="D27" s="42"/>
      <c r="E27" s="43"/>
      <c r="F27" s="42"/>
      <c r="G27" s="43"/>
      <c r="H27" s="42"/>
      <c r="I27" s="43"/>
      <c r="J27" s="42"/>
      <c r="K27" s="43"/>
      <c r="L27" s="42"/>
      <c r="M27" s="43"/>
      <c r="N27" s="33">
        <f>E27-D27+ G27-F27+ I27-H27 + K27-J27 + M27-L27</f>
        <v>0</v>
      </c>
      <c r="O27" s="28">
        <f t="shared" ref="O27:O33" si="9">N27-IF(MONTH($C27)&lt;&gt;NM,0,IF(C27&gt;$I$1,0,(HJ*VLOOKUP(WEEKDAY(C27,2),J_T,3,FALSE))))</f>
        <v>0</v>
      </c>
    </row>
    <row r="28" spans="1:15">
      <c r="A28" s="60"/>
      <c r="B28" s="62"/>
      <c r="C28" s="26">
        <f>C27+1</f>
        <v>41472</v>
      </c>
      <c r="D28" s="42"/>
      <c r="E28" s="43"/>
      <c r="F28" s="42"/>
      <c r="G28" s="43"/>
      <c r="H28" s="42"/>
      <c r="I28" s="43"/>
      <c r="J28" s="42"/>
      <c r="K28" s="43"/>
      <c r="L28" s="42"/>
      <c r="M28" s="43"/>
      <c r="N28" s="33">
        <f>E28-D28+ G28-F28+ I28-H28 + K28-J28 + M28-L28</f>
        <v>0</v>
      </c>
      <c r="O28" s="28">
        <f t="shared" si="9"/>
        <v>0</v>
      </c>
    </row>
    <row r="29" spans="1:15">
      <c r="A29" s="60"/>
      <c r="B29" s="62"/>
      <c r="C29" s="26">
        <f t="shared" ref="C29:C33" si="10">C28+1</f>
        <v>41473</v>
      </c>
      <c r="D29" s="42"/>
      <c r="E29" s="43"/>
      <c r="F29" s="42"/>
      <c r="G29" s="43"/>
      <c r="H29" s="42"/>
      <c r="I29" s="43"/>
      <c r="J29" s="42"/>
      <c r="K29" s="43"/>
      <c r="L29" s="42"/>
      <c r="M29" s="43"/>
      <c r="N29" s="33">
        <f t="shared" ref="N29:N33" si="11">E29-D29+ G29-F29+ I29-H29 + K29-J29 + M29-L29</f>
        <v>0</v>
      </c>
      <c r="O29" s="28">
        <f t="shared" si="9"/>
        <v>0</v>
      </c>
    </row>
    <row r="30" spans="1:15">
      <c r="A30" s="60"/>
      <c r="B30" s="62"/>
      <c r="C30" s="26">
        <f t="shared" si="10"/>
        <v>41474</v>
      </c>
      <c r="D30" s="42"/>
      <c r="E30" s="43"/>
      <c r="F30" s="42"/>
      <c r="G30" s="43"/>
      <c r="H30" s="42"/>
      <c r="I30" s="43"/>
      <c r="J30" s="42"/>
      <c r="K30" s="43"/>
      <c r="L30" s="42"/>
      <c r="M30" s="43"/>
      <c r="N30" s="33">
        <f t="shared" si="11"/>
        <v>0</v>
      </c>
      <c r="O30" s="28">
        <f t="shared" si="9"/>
        <v>0</v>
      </c>
    </row>
    <row r="31" spans="1:15">
      <c r="A31" s="60"/>
      <c r="B31" s="62"/>
      <c r="C31" s="26">
        <f t="shared" si="10"/>
        <v>41475</v>
      </c>
      <c r="D31" s="42"/>
      <c r="E31" s="43"/>
      <c r="F31" s="42"/>
      <c r="G31" s="43"/>
      <c r="H31" s="42"/>
      <c r="I31" s="43"/>
      <c r="J31" s="42"/>
      <c r="K31" s="43"/>
      <c r="L31" s="42"/>
      <c r="M31" s="43"/>
      <c r="N31" s="33">
        <f t="shared" si="11"/>
        <v>0</v>
      </c>
      <c r="O31" s="28">
        <f t="shared" si="9"/>
        <v>0</v>
      </c>
    </row>
    <row r="32" spans="1:15">
      <c r="A32" s="60"/>
      <c r="B32" s="62"/>
      <c r="C32" s="26">
        <f t="shared" si="10"/>
        <v>41476</v>
      </c>
      <c r="D32" s="42"/>
      <c r="E32" s="43"/>
      <c r="F32" s="42"/>
      <c r="G32" s="43"/>
      <c r="H32" s="42"/>
      <c r="I32" s="43"/>
      <c r="J32" s="42"/>
      <c r="K32" s="43"/>
      <c r="L32" s="42"/>
      <c r="M32" s="43"/>
      <c r="N32" s="33">
        <f t="shared" si="11"/>
        <v>0</v>
      </c>
      <c r="O32" s="28">
        <f t="shared" si="9"/>
        <v>0</v>
      </c>
    </row>
    <row r="33" spans="1:15" ht="15.75" thickBot="1">
      <c r="A33" s="60"/>
      <c r="B33" s="62"/>
      <c r="C33" s="27">
        <f t="shared" si="10"/>
        <v>41477</v>
      </c>
      <c r="D33" s="44"/>
      <c r="E33" s="45"/>
      <c r="F33" s="44"/>
      <c r="G33" s="45"/>
      <c r="H33" s="44"/>
      <c r="I33" s="45"/>
      <c r="J33" s="44"/>
      <c r="K33" s="45"/>
      <c r="L33" s="44"/>
      <c r="M33" s="45"/>
      <c r="N33" s="33">
        <f t="shared" si="11"/>
        <v>0</v>
      </c>
      <c r="O33" s="28">
        <f t="shared" si="9"/>
        <v>0</v>
      </c>
    </row>
    <row r="34" spans="1:15" ht="15.75" thickBot="1">
      <c r="A34" s="60"/>
      <c r="B34" s="63"/>
      <c r="C34" s="17" t="s">
        <v>33</v>
      </c>
      <c r="D34" s="40"/>
      <c r="E34" s="41"/>
      <c r="F34" s="40"/>
      <c r="G34" s="41"/>
      <c r="H34" s="40"/>
      <c r="I34" s="41"/>
      <c r="J34" s="40"/>
      <c r="K34" s="41"/>
      <c r="L34" s="40"/>
      <c r="M34" s="41"/>
      <c r="N34" s="2">
        <f>SUM(N27:N33)</f>
        <v>0</v>
      </c>
      <c r="O34" s="30">
        <f>SUM(O27:O33)</f>
        <v>0</v>
      </c>
    </row>
    <row r="35" spans="1:15">
      <c r="A35" s="60"/>
      <c r="B35" s="61">
        <f ca="1">NOSEMAINE(C41)</f>
        <v>30</v>
      </c>
      <c r="C35" s="25">
        <f>C33+1</f>
        <v>41478</v>
      </c>
      <c r="D35" s="42"/>
      <c r="E35" s="43"/>
      <c r="F35" s="42"/>
      <c r="G35" s="43"/>
      <c r="H35" s="42"/>
      <c r="I35" s="43"/>
      <c r="J35" s="42"/>
      <c r="K35" s="43"/>
      <c r="L35" s="42"/>
      <c r="M35" s="43"/>
      <c r="N35" s="33">
        <f>E35-D35+ G35-F35+ I35-H35 + K35-J35 + M35-L35</f>
        <v>0</v>
      </c>
      <c r="O35" s="28">
        <f t="shared" ref="O35:O41" si="12">N35-IF(MONTH($C35)&lt;&gt;NM,0,IF(C35&gt;$I$1,0,(HJ*VLOOKUP(WEEKDAY(C35,2),J_T,3,FALSE))))</f>
        <v>0</v>
      </c>
    </row>
    <row r="36" spans="1:15">
      <c r="A36" s="60"/>
      <c r="B36" s="62"/>
      <c r="C36" s="26">
        <f>C35+1</f>
        <v>41479</v>
      </c>
      <c r="D36" s="42"/>
      <c r="E36" s="43"/>
      <c r="F36" s="42"/>
      <c r="G36" s="43"/>
      <c r="H36" s="42"/>
      <c r="I36" s="43"/>
      <c r="J36" s="42"/>
      <c r="K36" s="43"/>
      <c r="L36" s="42"/>
      <c r="M36" s="43"/>
      <c r="N36" s="33">
        <f>E36-D36+ G36-F36+ I36-H36 + K36-J36 + M36-L36</f>
        <v>0</v>
      </c>
      <c r="O36" s="28">
        <f t="shared" si="12"/>
        <v>0</v>
      </c>
    </row>
    <row r="37" spans="1:15">
      <c r="A37" s="60"/>
      <c r="B37" s="62"/>
      <c r="C37" s="26">
        <f t="shared" ref="C37:C41" si="13">C36+1</f>
        <v>41480</v>
      </c>
      <c r="D37" s="42"/>
      <c r="E37" s="43"/>
      <c r="F37" s="42"/>
      <c r="G37" s="43"/>
      <c r="H37" s="42"/>
      <c r="I37" s="43"/>
      <c r="J37" s="42"/>
      <c r="K37" s="43"/>
      <c r="L37" s="42"/>
      <c r="M37" s="43"/>
      <c r="N37" s="33">
        <f t="shared" ref="N37:N41" si="14">E37-D37+ G37-F37+ I37-H37 + K37-J37 + M37-L37</f>
        <v>0</v>
      </c>
      <c r="O37" s="28">
        <f t="shared" si="12"/>
        <v>0</v>
      </c>
    </row>
    <row r="38" spans="1:15">
      <c r="A38" s="60"/>
      <c r="B38" s="62"/>
      <c r="C38" s="26">
        <f t="shared" si="13"/>
        <v>41481</v>
      </c>
      <c r="D38" s="42"/>
      <c r="E38" s="43"/>
      <c r="F38" s="42"/>
      <c r="G38" s="43"/>
      <c r="H38" s="42"/>
      <c r="I38" s="43"/>
      <c r="J38" s="42"/>
      <c r="K38" s="43"/>
      <c r="L38" s="42"/>
      <c r="M38" s="43"/>
      <c r="N38" s="33">
        <f t="shared" si="14"/>
        <v>0</v>
      </c>
      <c r="O38" s="28">
        <f t="shared" si="12"/>
        <v>0</v>
      </c>
    </row>
    <row r="39" spans="1:15">
      <c r="A39" s="60"/>
      <c r="B39" s="62"/>
      <c r="C39" s="26">
        <f t="shared" si="13"/>
        <v>41482</v>
      </c>
      <c r="D39" s="42"/>
      <c r="E39" s="43"/>
      <c r="F39" s="42"/>
      <c r="G39" s="43"/>
      <c r="H39" s="42"/>
      <c r="I39" s="43"/>
      <c r="J39" s="42"/>
      <c r="K39" s="43"/>
      <c r="L39" s="42"/>
      <c r="M39" s="43"/>
      <c r="N39" s="33">
        <f t="shared" si="14"/>
        <v>0</v>
      </c>
      <c r="O39" s="28">
        <f t="shared" si="12"/>
        <v>0</v>
      </c>
    </row>
    <row r="40" spans="1:15">
      <c r="A40" s="60"/>
      <c r="B40" s="62"/>
      <c r="C40" s="26">
        <f t="shared" si="13"/>
        <v>41483</v>
      </c>
      <c r="D40" s="42"/>
      <c r="E40" s="43"/>
      <c r="F40" s="42"/>
      <c r="G40" s="43"/>
      <c r="H40" s="42"/>
      <c r="I40" s="43"/>
      <c r="J40" s="42"/>
      <c r="K40" s="43"/>
      <c r="L40" s="42"/>
      <c r="M40" s="43"/>
      <c r="N40" s="33">
        <f t="shared" si="14"/>
        <v>0</v>
      </c>
      <c r="O40" s="28">
        <f t="shared" si="12"/>
        <v>0</v>
      </c>
    </row>
    <row r="41" spans="1:15" ht="15.75" thickBot="1">
      <c r="A41" s="60"/>
      <c r="B41" s="62"/>
      <c r="C41" s="27">
        <f t="shared" si="13"/>
        <v>41484</v>
      </c>
      <c r="D41" s="46"/>
      <c r="E41" s="47"/>
      <c r="F41" s="46"/>
      <c r="G41" s="47"/>
      <c r="H41" s="46"/>
      <c r="I41" s="47"/>
      <c r="J41" s="46"/>
      <c r="K41" s="47"/>
      <c r="L41" s="46"/>
      <c r="M41" s="47"/>
      <c r="N41" s="33">
        <f t="shared" si="14"/>
        <v>0</v>
      </c>
      <c r="O41" s="28">
        <f t="shared" si="12"/>
        <v>0</v>
      </c>
    </row>
    <row r="42" spans="1:15" ht="15.75" thickBot="1">
      <c r="A42" s="60"/>
      <c r="B42" s="63"/>
      <c r="C42" s="20" t="s">
        <v>33</v>
      </c>
      <c r="D42" s="17"/>
      <c r="E42" s="19"/>
      <c r="F42" s="17"/>
      <c r="G42" s="19"/>
      <c r="H42" s="17"/>
      <c r="I42" s="19"/>
      <c r="J42" s="17"/>
      <c r="K42" s="19"/>
      <c r="L42" s="18"/>
      <c r="M42" s="18"/>
      <c r="N42" s="2">
        <f>SUM(N35:N41)</f>
        <v>0</v>
      </c>
      <c r="O42" s="31">
        <f>SUM(O35:O41)</f>
        <v>0</v>
      </c>
    </row>
    <row r="43" spans="1:15" ht="15.75" thickBot="1">
      <c r="A43" s="15"/>
      <c r="B43" s="17"/>
      <c r="C43" s="13" t="s">
        <v>32</v>
      </c>
      <c r="D43" s="13"/>
      <c r="E43" s="13"/>
      <c r="F43" s="13"/>
      <c r="G43" s="13"/>
      <c r="H43" s="13"/>
      <c r="I43" s="13"/>
      <c r="J43" s="13"/>
      <c r="K43" s="13"/>
      <c r="L43" s="13"/>
      <c r="M43" s="13"/>
      <c r="N43" s="3"/>
      <c r="O43" s="30">
        <f>SUM(O10,O18,O26,O34,O42)</f>
        <v>0</v>
      </c>
    </row>
    <row r="44" spans="1:15" ht="15.75" thickBot="1">
      <c r="A44" s="15"/>
      <c r="B44" s="17"/>
      <c r="C44" s="13" t="s">
        <v>34</v>
      </c>
      <c r="D44" s="13"/>
      <c r="E44" s="13"/>
      <c r="F44" s="13"/>
      <c r="G44" s="13"/>
      <c r="H44" s="13"/>
      <c r="I44" s="13"/>
      <c r="J44" s="13"/>
      <c r="K44" s="13"/>
      <c r="L44" s="13"/>
      <c r="M44" s="13"/>
      <c r="N44" s="3"/>
      <c r="O44" s="48">
        <v>0</v>
      </c>
    </row>
    <row r="45" spans="1:15" ht="15.75" thickBot="1">
      <c r="A45" s="16"/>
      <c r="B45" s="16"/>
      <c r="C45" s="21" t="s">
        <v>35</v>
      </c>
      <c r="D45" s="21"/>
      <c r="E45" s="21"/>
      <c r="F45" s="21"/>
      <c r="G45" s="21"/>
      <c r="H45" s="21"/>
      <c r="I45" s="21"/>
      <c r="J45" s="21"/>
      <c r="K45" s="21"/>
      <c r="L45" s="21"/>
      <c r="M45" s="21"/>
      <c r="N45" s="34"/>
      <c r="O45" s="32">
        <f>+O43-O44</f>
        <v>0</v>
      </c>
    </row>
  </sheetData>
  <sheetProtection sheet="1" objects="1" scenarios="1"/>
  <mergeCells count="8">
    <mergeCell ref="D1:E1"/>
    <mergeCell ref="I1:J1"/>
    <mergeCell ref="A3:A42"/>
    <mergeCell ref="B3:B10"/>
    <mergeCell ref="B11:B18"/>
    <mergeCell ref="B19:B26"/>
    <mergeCell ref="B27:B34"/>
    <mergeCell ref="B35:B42"/>
  </mergeCells>
  <conditionalFormatting sqref="C3:C9">
    <cfRule type="expression" dxfId="11" priority="2">
      <formula>MONTH($C3)&lt;&gt;NM</formula>
    </cfRule>
  </conditionalFormatting>
  <conditionalFormatting sqref="C35:C41">
    <cfRule type="expression" dxfId="10" priority="1">
      <formula>MONTH($C35)&lt;&gt;NM</formula>
    </cfRule>
  </conditionalFormatting>
  <dataValidations count="1">
    <dataValidation type="list" allowBlank="1" showInputMessage="1" showErrorMessage="1" sqref="D1">
      <formula1>MOIS</formula1>
    </dataValidation>
  </dataValidations>
  <pageMargins left="0.7" right="0.7" top="0.75" bottom="0.75" header="0.3" footer="0.3"/>
  <pageSetup paperSize="9" orientation="portrait" verticalDpi="0" r:id="rId1"/>
</worksheet>
</file>

<file path=xl/worksheets/sheet8.xml><?xml version="1.0" encoding="utf-8"?>
<worksheet xmlns="http://schemas.openxmlformats.org/spreadsheetml/2006/main" xmlns:r="http://schemas.openxmlformats.org/officeDocument/2006/relationships">
  <sheetPr codeName="Feuil10"/>
  <dimension ref="A1:O45"/>
  <sheetViews>
    <sheetView zoomScale="115" zoomScaleNormal="115" workbookViewId="0">
      <pane xSplit="3" ySplit="2" topLeftCell="D3" activePane="bottomRight" state="frozen"/>
      <selection pane="topRight" activeCell="D1" sqref="D1"/>
      <selection pane="bottomLeft" activeCell="A3" sqref="A3"/>
      <selection pane="bottomRight" activeCell="I1" sqref="I1:J1"/>
    </sheetView>
  </sheetViews>
  <sheetFormatPr baseColWidth="10" defaultRowHeight="15"/>
  <cols>
    <col min="1" max="1" width="10.140625" customWidth="1"/>
    <col min="2" max="2" width="11.85546875" bestFit="1" customWidth="1"/>
    <col min="3" max="3" width="27.7109375" customWidth="1"/>
    <col min="4" max="5" width="8.140625" style="1" customWidth="1"/>
    <col min="6" max="13" width="8.140625" customWidth="1"/>
    <col min="14" max="14" width="12.42578125" customWidth="1"/>
    <col min="15" max="15" width="13.140625" customWidth="1"/>
  </cols>
  <sheetData>
    <row r="1" spans="1:15" ht="15.75" thickBot="1">
      <c r="A1" s="22" t="s">
        <v>26</v>
      </c>
      <c r="B1" s="35">
        <f>YEAR(Paramètres!B1)</f>
        <v>2017</v>
      </c>
      <c r="C1" t="s">
        <v>27</v>
      </c>
      <c r="D1" s="55" t="s">
        <v>10</v>
      </c>
      <c r="E1" s="56"/>
      <c r="F1" s="24">
        <f>VLOOKUP(M,M_N,2,FALSE)</f>
        <v>8</v>
      </c>
      <c r="H1" s="3" t="s">
        <v>31</v>
      </c>
      <c r="I1" s="57">
        <v>41485</v>
      </c>
      <c r="J1" s="58"/>
    </row>
    <row r="2" spans="1:15" ht="17.25" customHeight="1" thickBot="1">
      <c r="A2" s="23"/>
      <c r="B2" s="14" t="s">
        <v>29</v>
      </c>
      <c r="C2" s="13"/>
      <c r="D2" s="36" t="s">
        <v>4</v>
      </c>
      <c r="E2" s="37" t="s">
        <v>5</v>
      </c>
      <c r="F2" s="36" t="s">
        <v>4</v>
      </c>
      <c r="G2" s="37" t="s">
        <v>5</v>
      </c>
      <c r="H2" s="36" t="s">
        <v>4</v>
      </c>
      <c r="I2" s="37" t="s">
        <v>5</v>
      </c>
      <c r="J2" s="36" t="s">
        <v>4</v>
      </c>
      <c r="K2" s="37" t="s">
        <v>5</v>
      </c>
      <c r="L2" s="36" t="s">
        <v>4</v>
      </c>
      <c r="M2" s="37" t="s">
        <v>5</v>
      </c>
      <c r="N2" s="14" t="s">
        <v>15</v>
      </c>
      <c r="O2" s="29" t="s">
        <v>16</v>
      </c>
    </row>
    <row r="3" spans="1:15">
      <c r="A3" s="59" t="str">
        <f>M</f>
        <v>Août</v>
      </c>
      <c r="B3" s="61">
        <f ca="1">NOSEMAINE(C9)</f>
        <v>31</v>
      </c>
      <c r="C3" s="26">
        <f>DATE(AN,VLOOKUP(M,M_N,2,FALSE),ROW()-2)-WEEKDAY(DATE($B$1,VLOOKUP(M,M_N,2,FALSE),ROW()-2),2)+1</f>
        <v>41485</v>
      </c>
      <c r="D3" s="38"/>
      <c r="E3" s="39"/>
      <c r="F3" s="38"/>
      <c r="G3" s="39"/>
      <c r="H3" s="38"/>
      <c r="I3" s="39"/>
      <c r="J3" s="38"/>
      <c r="K3" s="39"/>
      <c r="L3" s="38"/>
      <c r="M3" s="39"/>
      <c r="N3" s="33">
        <f>E3-D3+ G3-F3+ I3-H3 + K3-J3 + M3-L3</f>
        <v>0</v>
      </c>
      <c r="O3" s="28">
        <f t="shared" ref="O3:O9" si="0">N3-IF(MONTH($C3)&lt;&gt;NM,0,IF(C3&gt;$I$1,0,(HJ*VLOOKUP(WEEKDAY(C3,2),J_T,3,FALSE))))</f>
        <v>0</v>
      </c>
    </row>
    <row r="4" spans="1:15">
      <c r="A4" s="60"/>
      <c r="B4" s="62"/>
      <c r="C4" s="26">
        <f>C3+1</f>
        <v>41486</v>
      </c>
      <c r="D4" s="38"/>
      <c r="E4" s="39"/>
      <c r="F4" s="38"/>
      <c r="G4" s="39"/>
      <c r="H4" s="38"/>
      <c r="I4" s="39"/>
      <c r="J4" s="38"/>
      <c r="K4" s="39"/>
      <c r="L4" s="38"/>
      <c r="M4" s="39"/>
      <c r="N4" s="33">
        <f>E4-D4+ G4-F4+ I4-H4 + K4-J4 + M4-L4</f>
        <v>0</v>
      </c>
      <c r="O4" s="28">
        <f t="shared" si="0"/>
        <v>0</v>
      </c>
    </row>
    <row r="5" spans="1:15">
      <c r="A5" s="60"/>
      <c r="B5" s="62"/>
      <c r="C5" s="26">
        <f t="shared" ref="C5:C8" si="1">C4+1</f>
        <v>41487</v>
      </c>
      <c r="D5" s="38"/>
      <c r="E5" s="39"/>
      <c r="F5" s="38"/>
      <c r="G5" s="39"/>
      <c r="H5" s="38"/>
      <c r="I5" s="39"/>
      <c r="J5" s="38"/>
      <c r="K5" s="39"/>
      <c r="L5" s="38"/>
      <c r="M5" s="39"/>
      <c r="N5" s="33">
        <f t="shared" ref="N5:N9" si="2">E5-D5+ G5-F5+ I5-H5 + K5-J5 + M5-L5</f>
        <v>0</v>
      </c>
      <c r="O5" s="28">
        <f t="shared" si="0"/>
        <v>0</v>
      </c>
    </row>
    <row r="6" spans="1:15">
      <c r="A6" s="60"/>
      <c r="B6" s="62"/>
      <c r="C6" s="26">
        <f t="shared" si="1"/>
        <v>41488</v>
      </c>
      <c r="D6" s="38"/>
      <c r="E6" s="39"/>
      <c r="F6" s="38"/>
      <c r="G6" s="39"/>
      <c r="H6" s="38"/>
      <c r="I6" s="39"/>
      <c r="J6" s="38"/>
      <c r="K6" s="39"/>
      <c r="L6" s="38"/>
      <c r="M6" s="39"/>
      <c r="N6" s="33">
        <f t="shared" si="2"/>
        <v>0</v>
      </c>
      <c r="O6" s="28">
        <f t="shared" si="0"/>
        <v>0</v>
      </c>
    </row>
    <row r="7" spans="1:15">
      <c r="A7" s="60"/>
      <c r="B7" s="62"/>
      <c r="C7" s="26">
        <f t="shared" si="1"/>
        <v>41489</v>
      </c>
      <c r="D7" s="38"/>
      <c r="E7" s="39"/>
      <c r="F7" s="38"/>
      <c r="G7" s="39"/>
      <c r="H7" s="38"/>
      <c r="I7" s="39"/>
      <c r="J7" s="38"/>
      <c r="K7" s="39"/>
      <c r="L7" s="38"/>
      <c r="M7" s="39"/>
      <c r="N7" s="33">
        <f t="shared" si="2"/>
        <v>0</v>
      </c>
      <c r="O7" s="28">
        <f t="shared" si="0"/>
        <v>0</v>
      </c>
    </row>
    <row r="8" spans="1:15">
      <c r="A8" s="60"/>
      <c r="B8" s="62"/>
      <c r="C8" s="26">
        <f t="shared" si="1"/>
        <v>41490</v>
      </c>
      <c r="D8" s="38"/>
      <c r="E8" s="39"/>
      <c r="F8" s="38"/>
      <c r="G8" s="39"/>
      <c r="H8" s="38"/>
      <c r="I8" s="39"/>
      <c r="J8" s="38"/>
      <c r="K8" s="39"/>
      <c r="L8" s="38"/>
      <c r="M8" s="39"/>
      <c r="N8" s="33">
        <f t="shared" si="2"/>
        <v>0</v>
      </c>
      <c r="O8" s="28">
        <f t="shared" si="0"/>
        <v>0</v>
      </c>
    </row>
    <row r="9" spans="1:15" ht="15.75" thickBot="1">
      <c r="A9" s="60"/>
      <c r="B9" s="62"/>
      <c r="C9" s="27">
        <f>C8+1</f>
        <v>41491</v>
      </c>
      <c r="D9" s="38"/>
      <c r="E9" s="39"/>
      <c r="F9" s="38"/>
      <c r="G9" s="39"/>
      <c r="H9" s="38"/>
      <c r="I9" s="39"/>
      <c r="J9" s="38"/>
      <c r="K9" s="39"/>
      <c r="L9" s="38"/>
      <c r="M9" s="39"/>
      <c r="N9" s="33">
        <f t="shared" si="2"/>
        <v>0</v>
      </c>
      <c r="O9" s="28">
        <f t="shared" si="0"/>
        <v>0</v>
      </c>
    </row>
    <row r="10" spans="1:15" ht="15.75" thickBot="1">
      <c r="A10" s="60"/>
      <c r="B10" s="63"/>
      <c r="C10" s="17" t="s">
        <v>33</v>
      </c>
      <c r="D10" s="40"/>
      <c r="E10" s="41"/>
      <c r="F10" s="40"/>
      <c r="G10" s="41"/>
      <c r="H10" s="40"/>
      <c r="I10" s="41"/>
      <c r="J10" s="40"/>
      <c r="K10" s="41"/>
      <c r="L10" s="40"/>
      <c r="M10" s="41"/>
      <c r="N10" s="2">
        <f>SUM(N3:N9)</f>
        <v>0</v>
      </c>
      <c r="O10" s="30">
        <f>SUM(O3:O9)</f>
        <v>0</v>
      </c>
    </row>
    <row r="11" spans="1:15">
      <c r="A11" s="60"/>
      <c r="B11" s="61">
        <f ca="1">NOSEMAINE(C17)</f>
        <v>32</v>
      </c>
      <c r="C11" s="25">
        <f>C9+1</f>
        <v>41492</v>
      </c>
      <c r="D11" s="38"/>
      <c r="E11" s="39"/>
      <c r="F11" s="38"/>
      <c r="G11" s="39"/>
      <c r="H11" s="38"/>
      <c r="I11" s="39"/>
      <c r="J11" s="38"/>
      <c r="K11" s="39"/>
      <c r="L11" s="38"/>
      <c r="M11" s="39"/>
      <c r="N11" s="33">
        <f>E11-D11+ G11-F11+ I11-H11 + K11-J11 + M11-L11</f>
        <v>0</v>
      </c>
      <c r="O11" s="28">
        <f t="shared" ref="O11:O17" si="3">N11-IF(MONTH($C11)&lt;&gt;NM,0,IF(C11&gt;$I$1,0,(HJ*VLOOKUP(WEEKDAY(C11,2),J_T,3,FALSE))))</f>
        <v>0</v>
      </c>
    </row>
    <row r="12" spans="1:15">
      <c r="A12" s="60"/>
      <c r="B12" s="62"/>
      <c r="C12" s="26">
        <f>C11+1</f>
        <v>41493</v>
      </c>
      <c r="D12" s="42"/>
      <c r="E12" s="43"/>
      <c r="F12" s="42"/>
      <c r="G12" s="43"/>
      <c r="H12" s="42"/>
      <c r="I12" s="43"/>
      <c r="J12" s="42"/>
      <c r="K12" s="43"/>
      <c r="L12" s="42"/>
      <c r="M12" s="43"/>
      <c r="N12" s="33">
        <f>E12-D12+ G12-F12+ I12-H12 + K12-J12 + M12-L12</f>
        <v>0</v>
      </c>
      <c r="O12" s="28">
        <f t="shared" si="3"/>
        <v>0</v>
      </c>
    </row>
    <row r="13" spans="1:15">
      <c r="A13" s="60"/>
      <c r="B13" s="62"/>
      <c r="C13" s="26">
        <f t="shared" ref="C13:C17" si="4">C12+1</f>
        <v>41494</v>
      </c>
      <c r="D13" s="42"/>
      <c r="E13" s="43"/>
      <c r="F13" s="42"/>
      <c r="G13" s="43"/>
      <c r="H13" s="42"/>
      <c r="I13" s="43"/>
      <c r="J13" s="42"/>
      <c r="K13" s="43"/>
      <c r="L13" s="42"/>
      <c r="M13" s="43"/>
      <c r="N13" s="33">
        <f t="shared" ref="N13:N17" si="5">E13-D13+ G13-F13+ I13-H13 + K13-J13 + M13-L13</f>
        <v>0</v>
      </c>
      <c r="O13" s="28">
        <f t="shared" si="3"/>
        <v>0</v>
      </c>
    </row>
    <row r="14" spans="1:15">
      <c r="A14" s="60"/>
      <c r="B14" s="62"/>
      <c r="C14" s="26">
        <f t="shared" si="4"/>
        <v>41495</v>
      </c>
      <c r="D14" s="42"/>
      <c r="E14" s="43"/>
      <c r="F14" s="42"/>
      <c r="G14" s="43"/>
      <c r="H14" s="42"/>
      <c r="I14" s="43"/>
      <c r="J14" s="42"/>
      <c r="K14" s="43"/>
      <c r="L14" s="42"/>
      <c r="M14" s="43"/>
      <c r="N14" s="33">
        <f t="shared" si="5"/>
        <v>0</v>
      </c>
      <c r="O14" s="28">
        <f t="shared" si="3"/>
        <v>0</v>
      </c>
    </row>
    <row r="15" spans="1:15">
      <c r="A15" s="60"/>
      <c r="B15" s="62"/>
      <c r="C15" s="26">
        <f t="shared" si="4"/>
        <v>41496</v>
      </c>
      <c r="D15" s="42"/>
      <c r="E15" s="43"/>
      <c r="F15" s="42"/>
      <c r="G15" s="43"/>
      <c r="H15" s="42"/>
      <c r="I15" s="43"/>
      <c r="J15" s="42"/>
      <c r="K15" s="43"/>
      <c r="L15" s="42"/>
      <c r="M15" s="43"/>
      <c r="N15" s="33">
        <f t="shared" si="5"/>
        <v>0</v>
      </c>
      <c r="O15" s="28">
        <f t="shared" si="3"/>
        <v>0</v>
      </c>
    </row>
    <row r="16" spans="1:15">
      <c r="A16" s="60"/>
      <c r="B16" s="62"/>
      <c r="C16" s="26">
        <f t="shared" si="4"/>
        <v>41497</v>
      </c>
      <c r="D16" s="42"/>
      <c r="E16" s="43"/>
      <c r="F16" s="42"/>
      <c r="G16" s="43"/>
      <c r="H16" s="42"/>
      <c r="I16" s="43"/>
      <c r="J16" s="42"/>
      <c r="K16" s="43"/>
      <c r="L16" s="42"/>
      <c r="M16" s="43"/>
      <c r="N16" s="33">
        <f t="shared" si="5"/>
        <v>0</v>
      </c>
      <c r="O16" s="28">
        <f t="shared" si="3"/>
        <v>0</v>
      </c>
    </row>
    <row r="17" spans="1:15" ht="15.75" thickBot="1">
      <c r="A17" s="60"/>
      <c r="B17" s="62"/>
      <c r="C17" s="26">
        <f t="shared" si="4"/>
        <v>41498</v>
      </c>
      <c r="D17" s="42"/>
      <c r="E17" s="43"/>
      <c r="F17" s="42"/>
      <c r="G17" s="43"/>
      <c r="H17" s="42"/>
      <c r="I17" s="43"/>
      <c r="J17" s="42"/>
      <c r="K17" s="43"/>
      <c r="L17" s="42"/>
      <c r="M17" s="43"/>
      <c r="N17" s="33">
        <f t="shared" si="5"/>
        <v>0</v>
      </c>
      <c r="O17" s="28">
        <f t="shared" si="3"/>
        <v>0</v>
      </c>
    </row>
    <row r="18" spans="1:15" ht="15.75" thickBot="1">
      <c r="A18" s="60"/>
      <c r="B18" s="63"/>
      <c r="C18" s="17" t="s">
        <v>33</v>
      </c>
      <c r="D18" s="40"/>
      <c r="E18" s="41"/>
      <c r="F18" s="40"/>
      <c r="G18" s="41"/>
      <c r="H18" s="40"/>
      <c r="I18" s="41"/>
      <c r="J18" s="40"/>
      <c r="K18" s="41"/>
      <c r="L18" s="40"/>
      <c r="M18" s="41"/>
      <c r="N18" s="2">
        <f>SUM(N11:N17)</f>
        <v>0</v>
      </c>
      <c r="O18" s="30">
        <f>SUM(O11:O17)</f>
        <v>0</v>
      </c>
    </row>
    <row r="19" spans="1:15">
      <c r="A19" s="60"/>
      <c r="B19" s="61">
        <f ca="1">NOSEMAINE(C25)</f>
        <v>33</v>
      </c>
      <c r="C19" s="26">
        <f>C17+1</f>
        <v>41499</v>
      </c>
      <c r="D19" s="38"/>
      <c r="E19" s="39"/>
      <c r="F19" s="42"/>
      <c r="G19" s="43"/>
      <c r="H19" s="42"/>
      <c r="I19" s="43"/>
      <c r="J19" s="42"/>
      <c r="K19" s="43"/>
      <c r="L19" s="42"/>
      <c r="M19" s="43"/>
      <c r="N19" s="33">
        <f>E19-D19+ G19-F19+ I19-H19 + K19-J19 + M19-L19</f>
        <v>0</v>
      </c>
      <c r="O19" s="28">
        <f t="shared" ref="O19:O25" si="6">N19-IF(MONTH($C19)&lt;&gt;NM,0,IF(C19&gt;$I$1,0,(HJ*VLOOKUP(WEEKDAY(C19,2),J_T,3,FALSE))))</f>
        <v>0</v>
      </c>
    </row>
    <row r="20" spans="1:15">
      <c r="A20" s="60"/>
      <c r="B20" s="62"/>
      <c r="C20" s="26">
        <f>C19+1</f>
        <v>41500</v>
      </c>
      <c r="D20" s="42"/>
      <c r="E20" s="43"/>
      <c r="F20" s="42"/>
      <c r="G20" s="43"/>
      <c r="H20" s="42"/>
      <c r="I20" s="43"/>
      <c r="J20" s="42"/>
      <c r="K20" s="43"/>
      <c r="L20" s="42"/>
      <c r="M20" s="43"/>
      <c r="N20" s="33">
        <f>E20-D20+ G20-F20+ I20-H20 + K20-J20 + M20-L20</f>
        <v>0</v>
      </c>
      <c r="O20" s="28">
        <f t="shared" si="6"/>
        <v>0</v>
      </c>
    </row>
    <row r="21" spans="1:15">
      <c r="A21" s="60"/>
      <c r="B21" s="62"/>
      <c r="C21" s="26">
        <f t="shared" ref="C21:C25" si="7">C20+1</f>
        <v>41501</v>
      </c>
      <c r="D21" s="42"/>
      <c r="E21" s="43"/>
      <c r="F21" s="42"/>
      <c r="G21" s="43"/>
      <c r="H21" s="42"/>
      <c r="I21" s="43"/>
      <c r="J21" s="42"/>
      <c r="K21" s="43"/>
      <c r="L21" s="42"/>
      <c r="M21" s="43"/>
      <c r="N21" s="33">
        <f t="shared" ref="N21:N25" si="8">E21-D21+ G21-F21+ I21-H21 + K21-J21 + M21-L21</f>
        <v>0</v>
      </c>
      <c r="O21" s="28">
        <f t="shared" si="6"/>
        <v>0</v>
      </c>
    </row>
    <row r="22" spans="1:15">
      <c r="A22" s="60"/>
      <c r="B22" s="62"/>
      <c r="C22" s="26">
        <f t="shared" si="7"/>
        <v>41502</v>
      </c>
      <c r="D22" s="42"/>
      <c r="E22" s="43"/>
      <c r="F22" s="42"/>
      <c r="G22" s="43"/>
      <c r="H22" s="42"/>
      <c r="I22" s="43"/>
      <c r="J22" s="42"/>
      <c r="K22" s="43"/>
      <c r="L22" s="42"/>
      <c r="M22" s="43"/>
      <c r="N22" s="33">
        <f t="shared" si="8"/>
        <v>0</v>
      </c>
      <c r="O22" s="28">
        <f t="shared" si="6"/>
        <v>0</v>
      </c>
    </row>
    <row r="23" spans="1:15">
      <c r="A23" s="60"/>
      <c r="B23" s="62"/>
      <c r="C23" s="26">
        <f t="shared" si="7"/>
        <v>41503</v>
      </c>
      <c r="D23" s="42"/>
      <c r="E23" s="43"/>
      <c r="F23" s="42"/>
      <c r="G23" s="43"/>
      <c r="H23" s="42"/>
      <c r="I23" s="43"/>
      <c r="J23" s="42"/>
      <c r="K23" s="43"/>
      <c r="L23" s="42"/>
      <c r="M23" s="43"/>
      <c r="N23" s="33">
        <f t="shared" si="8"/>
        <v>0</v>
      </c>
      <c r="O23" s="28">
        <f t="shared" si="6"/>
        <v>0</v>
      </c>
    </row>
    <row r="24" spans="1:15">
      <c r="A24" s="60"/>
      <c r="B24" s="62"/>
      <c r="C24" s="26">
        <f t="shared" si="7"/>
        <v>41504</v>
      </c>
      <c r="D24" s="42"/>
      <c r="E24" s="43"/>
      <c r="F24" s="42"/>
      <c r="G24" s="43"/>
      <c r="H24" s="42"/>
      <c r="I24" s="43"/>
      <c r="J24" s="42"/>
      <c r="K24" s="43"/>
      <c r="L24" s="42"/>
      <c r="M24" s="43"/>
      <c r="N24" s="33">
        <f t="shared" si="8"/>
        <v>0</v>
      </c>
      <c r="O24" s="28">
        <f t="shared" si="6"/>
        <v>0</v>
      </c>
    </row>
    <row r="25" spans="1:15" ht="15.75" thickBot="1">
      <c r="A25" s="60"/>
      <c r="B25" s="62"/>
      <c r="C25" s="27">
        <f t="shared" si="7"/>
        <v>41505</v>
      </c>
      <c r="D25" s="44"/>
      <c r="E25" s="45"/>
      <c r="F25" s="44"/>
      <c r="G25" s="45"/>
      <c r="H25" s="44"/>
      <c r="I25" s="45"/>
      <c r="J25" s="44"/>
      <c r="K25" s="45"/>
      <c r="L25" s="44"/>
      <c r="M25" s="45"/>
      <c r="N25" s="33">
        <f t="shared" si="8"/>
        <v>0</v>
      </c>
      <c r="O25" s="28">
        <f t="shared" si="6"/>
        <v>0</v>
      </c>
    </row>
    <row r="26" spans="1:15" ht="15.75" thickBot="1">
      <c r="A26" s="60"/>
      <c r="B26" s="63"/>
      <c r="C26" s="17" t="s">
        <v>33</v>
      </c>
      <c r="D26" s="40"/>
      <c r="E26" s="41"/>
      <c r="F26" s="40"/>
      <c r="G26" s="41"/>
      <c r="H26" s="40"/>
      <c r="I26" s="41"/>
      <c r="J26" s="40"/>
      <c r="K26" s="41"/>
      <c r="L26" s="40"/>
      <c r="M26" s="41"/>
      <c r="N26" s="2">
        <f>SUM(N19:N25)</f>
        <v>0</v>
      </c>
      <c r="O26" s="30">
        <f>SUM(O19:O25)</f>
        <v>0</v>
      </c>
    </row>
    <row r="27" spans="1:15">
      <c r="A27" s="60"/>
      <c r="B27" s="61">
        <f ca="1">NOSEMAINE(C33)</f>
        <v>34</v>
      </c>
      <c r="C27" s="25">
        <f>C25+1</f>
        <v>41506</v>
      </c>
      <c r="D27" s="42"/>
      <c r="E27" s="43"/>
      <c r="F27" s="42"/>
      <c r="G27" s="43"/>
      <c r="H27" s="42"/>
      <c r="I27" s="43"/>
      <c r="J27" s="42"/>
      <c r="K27" s="43"/>
      <c r="L27" s="42"/>
      <c r="M27" s="43"/>
      <c r="N27" s="33">
        <f>E27-D27+ G27-F27+ I27-H27 + K27-J27 + M27-L27</f>
        <v>0</v>
      </c>
      <c r="O27" s="28">
        <f t="shared" ref="O27:O33" si="9">N27-IF(MONTH($C27)&lt;&gt;NM,0,IF(C27&gt;$I$1,0,(HJ*VLOOKUP(WEEKDAY(C27,2),J_T,3,FALSE))))</f>
        <v>0</v>
      </c>
    </row>
    <row r="28" spans="1:15">
      <c r="A28" s="60"/>
      <c r="B28" s="62"/>
      <c r="C28" s="26">
        <f>C27+1</f>
        <v>41507</v>
      </c>
      <c r="D28" s="42"/>
      <c r="E28" s="43"/>
      <c r="F28" s="42"/>
      <c r="G28" s="43"/>
      <c r="H28" s="42"/>
      <c r="I28" s="43"/>
      <c r="J28" s="42"/>
      <c r="K28" s="43"/>
      <c r="L28" s="42"/>
      <c r="M28" s="43"/>
      <c r="N28" s="33">
        <f>E28-D28+ G28-F28+ I28-H28 + K28-J28 + M28-L28</f>
        <v>0</v>
      </c>
      <c r="O28" s="28">
        <f t="shared" si="9"/>
        <v>0</v>
      </c>
    </row>
    <row r="29" spans="1:15">
      <c r="A29" s="60"/>
      <c r="B29" s="62"/>
      <c r="C29" s="26">
        <f t="shared" ref="C29:C33" si="10">C28+1</f>
        <v>41508</v>
      </c>
      <c r="D29" s="42"/>
      <c r="E29" s="43"/>
      <c r="F29" s="42"/>
      <c r="G29" s="43"/>
      <c r="H29" s="42"/>
      <c r="I29" s="43"/>
      <c r="J29" s="42"/>
      <c r="K29" s="43"/>
      <c r="L29" s="42"/>
      <c r="M29" s="43"/>
      <c r="N29" s="33">
        <f t="shared" ref="N29:N33" si="11">E29-D29+ G29-F29+ I29-H29 + K29-J29 + M29-L29</f>
        <v>0</v>
      </c>
      <c r="O29" s="28">
        <f t="shared" si="9"/>
        <v>0</v>
      </c>
    </row>
    <row r="30" spans="1:15">
      <c r="A30" s="60"/>
      <c r="B30" s="62"/>
      <c r="C30" s="26">
        <f t="shared" si="10"/>
        <v>41509</v>
      </c>
      <c r="D30" s="42"/>
      <c r="E30" s="43"/>
      <c r="F30" s="42"/>
      <c r="G30" s="43"/>
      <c r="H30" s="42"/>
      <c r="I30" s="43"/>
      <c r="J30" s="42"/>
      <c r="K30" s="43"/>
      <c r="L30" s="42"/>
      <c r="M30" s="43"/>
      <c r="N30" s="33">
        <f t="shared" si="11"/>
        <v>0</v>
      </c>
      <c r="O30" s="28">
        <f t="shared" si="9"/>
        <v>0</v>
      </c>
    </row>
    <row r="31" spans="1:15">
      <c r="A31" s="60"/>
      <c r="B31" s="62"/>
      <c r="C31" s="26">
        <f t="shared" si="10"/>
        <v>41510</v>
      </c>
      <c r="D31" s="42"/>
      <c r="E31" s="43"/>
      <c r="F31" s="42"/>
      <c r="G31" s="43"/>
      <c r="H31" s="42"/>
      <c r="I31" s="43"/>
      <c r="J31" s="42"/>
      <c r="K31" s="43"/>
      <c r="L31" s="42"/>
      <c r="M31" s="43"/>
      <c r="N31" s="33">
        <f t="shared" si="11"/>
        <v>0</v>
      </c>
      <c r="O31" s="28">
        <f t="shared" si="9"/>
        <v>0</v>
      </c>
    </row>
    <row r="32" spans="1:15">
      <c r="A32" s="60"/>
      <c r="B32" s="62"/>
      <c r="C32" s="26">
        <f t="shared" si="10"/>
        <v>41511</v>
      </c>
      <c r="D32" s="42"/>
      <c r="E32" s="43"/>
      <c r="F32" s="42"/>
      <c r="G32" s="43"/>
      <c r="H32" s="42"/>
      <c r="I32" s="43"/>
      <c r="J32" s="42"/>
      <c r="K32" s="43"/>
      <c r="L32" s="42"/>
      <c r="M32" s="43"/>
      <c r="N32" s="33">
        <f t="shared" si="11"/>
        <v>0</v>
      </c>
      <c r="O32" s="28">
        <f t="shared" si="9"/>
        <v>0</v>
      </c>
    </row>
    <row r="33" spans="1:15" ht="15.75" thickBot="1">
      <c r="A33" s="60"/>
      <c r="B33" s="62"/>
      <c r="C33" s="27">
        <f t="shared" si="10"/>
        <v>41512</v>
      </c>
      <c r="D33" s="44"/>
      <c r="E33" s="45"/>
      <c r="F33" s="44"/>
      <c r="G33" s="45"/>
      <c r="H33" s="44"/>
      <c r="I33" s="45"/>
      <c r="J33" s="44"/>
      <c r="K33" s="45"/>
      <c r="L33" s="44"/>
      <c r="M33" s="45"/>
      <c r="N33" s="33">
        <f t="shared" si="11"/>
        <v>0</v>
      </c>
      <c r="O33" s="28">
        <f t="shared" si="9"/>
        <v>0</v>
      </c>
    </row>
    <row r="34" spans="1:15" ht="15.75" thickBot="1">
      <c r="A34" s="60"/>
      <c r="B34" s="63"/>
      <c r="C34" s="17" t="s">
        <v>33</v>
      </c>
      <c r="D34" s="40"/>
      <c r="E34" s="41"/>
      <c r="F34" s="40"/>
      <c r="G34" s="41"/>
      <c r="H34" s="40"/>
      <c r="I34" s="41"/>
      <c r="J34" s="40"/>
      <c r="K34" s="41"/>
      <c r="L34" s="40"/>
      <c r="M34" s="41"/>
      <c r="N34" s="2">
        <f>SUM(N27:N33)</f>
        <v>0</v>
      </c>
      <c r="O34" s="30">
        <f>SUM(O27:O33)</f>
        <v>0</v>
      </c>
    </row>
    <row r="35" spans="1:15">
      <c r="A35" s="60"/>
      <c r="B35" s="61">
        <f ca="1">NOSEMAINE(C41)</f>
        <v>35</v>
      </c>
      <c r="C35" s="25">
        <f>C33+1</f>
        <v>41513</v>
      </c>
      <c r="D35" s="42"/>
      <c r="E35" s="43"/>
      <c r="F35" s="42"/>
      <c r="G35" s="43"/>
      <c r="H35" s="42"/>
      <c r="I35" s="43"/>
      <c r="J35" s="42"/>
      <c r="K35" s="43"/>
      <c r="L35" s="42"/>
      <c r="M35" s="43"/>
      <c r="N35" s="33">
        <f>E35-D35+ G35-F35+ I35-H35 + K35-J35 + M35-L35</f>
        <v>0</v>
      </c>
      <c r="O35" s="28">
        <f t="shared" ref="O35:O41" si="12">N35-IF(MONTH($C35)&lt;&gt;NM,0,IF(C35&gt;$I$1,0,(HJ*VLOOKUP(WEEKDAY(C35,2),J_T,3,FALSE))))</f>
        <v>0</v>
      </c>
    </row>
    <row r="36" spans="1:15">
      <c r="A36" s="60"/>
      <c r="B36" s="62"/>
      <c r="C36" s="26">
        <f>C35+1</f>
        <v>41514</v>
      </c>
      <c r="D36" s="42"/>
      <c r="E36" s="43"/>
      <c r="F36" s="42"/>
      <c r="G36" s="43"/>
      <c r="H36" s="42"/>
      <c r="I36" s="43"/>
      <c r="J36" s="42"/>
      <c r="K36" s="43"/>
      <c r="L36" s="42"/>
      <c r="M36" s="43"/>
      <c r="N36" s="33">
        <f>E36-D36+ G36-F36+ I36-H36 + K36-J36 + M36-L36</f>
        <v>0</v>
      </c>
      <c r="O36" s="28">
        <f t="shared" si="12"/>
        <v>0</v>
      </c>
    </row>
    <row r="37" spans="1:15">
      <c r="A37" s="60"/>
      <c r="B37" s="62"/>
      <c r="C37" s="26">
        <f t="shared" ref="C37:C41" si="13">C36+1</f>
        <v>41515</v>
      </c>
      <c r="D37" s="42"/>
      <c r="E37" s="43"/>
      <c r="F37" s="42"/>
      <c r="G37" s="43"/>
      <c r="H37" s="42"/>
      <c r="I37" s="43"/>
      <c r="J37" s="42"/>
      <c r="K37" s="43"/>
      <c r="L37" s="42"/>
      <c r="M37" s="43"/>
      <c r="N37" s="33">
        <f t="shared" ref="N37:N41" si="14">E37-D37+ G37-F37+ I37-H37 + K37-J37 + M37-L37</f>
        <v>0</v>
      </c>
      <c r="O37" s="28">
        <f t="shared" si="12"/>
        <v>0</v>
      </c>
    </row>
    <row r="38" spans="1:15">
      <c r="A38" s="60"/>
      <c r="B38" s="62"/>
      <c r="C38" s="26">
        <f t="shared" si="13"/>
        <v>41516</v>
      </c>
      <c r="D38" s="42"/>
      <c r="E38" s="43"/>
      <c r="F38" s="42"/>
      <c r="G38" s="43"/>
      <c r="H38" s="42"/>
      <c r="I38" s="43"/>
      <c r="J38" s="42"/>
      <c r="K38" s="43"/>
      <c r="L38" s="42"/>
      <c r="M38" s="43"/>
      <c r="N38" s="33">
        <f t="shared" si="14"/>
        <v>0</v>
      </c>
      <c r="O38" s="28">
        <f t="shared" si="12"/>
        <v>0</v>
      </c>
    </row>
    <row r="39" spans="1:15">
      <c r="A39" s="60"/>
      <c r="B39" s="62"/>
      <c r="C39" s="26">
        <f t="shared" si="13"/>
        <v>41517</v>
      </c>
      <c r="D39" s="42"/>
      <c r="E39" s="43"/>
      <c r="F39" s="42"/>
      <c r="G39" s="43"/>
      <c r="H39" s="42"/>
      <c r="I39" s="43"/>
      <c r="J39" s="42"/>
      <c r="K39" s="43"/>
      <c r="L39" s="42"/>
      <c r="M39" s="43"/>
      <c r="N39" s="33">
        <f t="shared" si="14"/>
        <v>0</v>
      </c>
      <c r="O39" s="28">
        <f t="shared" si="12"/>
        <v>0</v>
      </c>
    </row>
    <row r="40" spans="1:15">
      <c r="A40" s="60"/>
      <c r="B40" s="62"/>
      <c r="C40" s="26">
        <f t="shared" si="13"/>
        <v>41518</v>
      </c>
      <c r="D40" s="42"/>
      <c r="E40" s="43"/>
      <c r="F40" s="42"/>
      <c r="G40" s="43"/>
      <c r="H40" s="42"/>
      <c r="I40" s="43"/>
      <c r="J40" s="42"/>
      <c r="K40" s="43"/>
      <c r="L40" s="42"/>
      <c r="M40" s="43"/>
      <c r="N40" s="33">
        <f t="shared" si="14"/>
        <v>0</v>
      </c>
      <c r="O40" s="28">
        <f t="shared" si="12"/>
        <v>0</v>
      </c>
    </row>
    <row r="41" spans="1:15" ht="15.75" thickBot="1">
      <c r="A41" s="60"/>
      <c r="B41" s="62"/>
      <c r="C41" s="27">
        <f t="shared" si="13"/>
        <v>41519</v>
      </c>
      <c r="D41" s="46"/>
      <c r="E41" s="47"/>
      <c r="F41" s="46"/>
      <c r="G41" s="47"/>
      <c r="H41" s="46"/>
      <c r="I41" s="47"/>
      <c r="J41" s="46"/>
      <c r="K41" s="47"/>
      <c r="L41" s="46"/>
      <c r="M41" s="47"/>
      <c r="N41" s="33">
        <f t="shared" si="14"/>
        <v>0</v>
      </c>
      <c r="O41" s="28">
        <f t="shared" si="12"/>
        <v>0</v>
      </c>
    </row>
    <row r="42" spans="1:15" ht="15.75" thickBot="1">
      <c r="A42" s="60"/>
      <c r="B42" s="63"/>
      <c r="C42" s="20" t="s">
        <v>33</v>
      </c>
      <c r="D42" s="17"/>
      <c r="E42" s="19"/>
      <c r="F42" s="17"/>
      <c r="G42" s="19"/>
      <c r="H42" s="17"/>
      <c r="I42" s="19"/>
      <c r="J42" s="17"/>
      <c r="K42" s="19"/>
      <c r="L42" s="18"/>
      <c r="M42" s="18"/>
      <c r="N42" s="2">
        <f>SUM(N35:N41)</f>
        <v>0</v>
      </c>
      <c r="O42" s="31">
        <f>SUM(O35:O41)</f>
        <v>0</v>
      </c>
    </row>
    <row r="43" spans="1:15" ht="15.75" thickBot="1">
      <c r="A43" s="15"/>
      <c r="B43" s="17"/>
      <c r="C43" s="13" t="s">
        <v>32</v>
      </c>
      <c r="D43" s="13"/>
      <c r="E43" s="13"/>
      <c r="F43" s="13"/>
      <c r="G43" s="13"/>
      <c r="H43" s="13"/>
      <c r="I43" s="13"/>
      <c r="J43" s="13"/>
      <c r="K43" s="13"/>
      <c r="L43" s="13"/>
      <c r="M43" s="13"/>
      <c r="N43" s="3"/>
      <c r="O43" s="30">
        <f>SUM(O10,O18,O26,O34,O42)</f>
        <v>0</v>
      </c>
    </row>
    <row r="44" spans="1:15" ht="15.75" thickBot="1">
      <c r="A44" s="15"/>
      <c r="B44" s="17"/>
      <c r="C44" s="13" t="s">
        <v>34</v>
      </c>
      <c r="D44" s="13"/>
      <c r="E44" s="13"/>
      <c r="F44" s="13"/>
      <c r="G44" s="13"/>
      <c r="H44" s="13"/>
      <c r="I44" s="13"/>
      <c r="J44" s="13"/>
      <c r="K44" s="13"/>
      <c r="L44" s="13"/>
      <c r="M44" s="13"/>
      <c r="N44" s="3"/>
      <c r="O44" s="48">
        <v>0</v>
      </c>
    </row>
    <row r="45" spans="1:15" ht="15.75" thickBot="1">
      <c r="A45" s="16"/>
      <c r="B45" s="16"/>
      <c r="C45" s="21" t="s">
        <v>35</v>
      </c>
      <c r="D45" s="21"/>
      <c r="E45" s="21"/>
      <c r="F45" s="21"/>
      <c r="G45" s="21"/>
      <c r="H45" s="21"/>
      <c r="I45" s="21"/>
      <c r="J45" s="21"/>
      <c r="K45" s="21"/>
      <c r="L45" s="21"/>
      <c r="M45" s="21"/>
      <c r="N45" s="34"/>
      <c r="O45" s="32">
        <f>+O43-O44</f>
        <v>0</v>
      </c>
    </row>
  </sheetData>
  <sheetProtection sheet="1" objects="1" scenarios="1"/>
  <mergeCells count="8">
    <mergeCell ref="D1:E1"/>
    <mergeCell ref="I1:J1"/>
    <mergeCell ref="A3:A42"/>
    <mergeCell ref="B3:B10"/>
    <mergeCell ref="B11:B18"/>
    <mergeCell ref="B19:B26"/>
    <mergeCell ref="B27:B34"/>
    <mergeCell ref="B35:B42"/>
  </mergeCells>
  <conditionalFormatting sqref="C3:C9">
    <cfRule type="expression" dxfId="9" priority="2">
      <formula>MONTH($C3)&lt;&gt;NM</formula>
    </cfRule>
  </conditionalFormatting>
  <conditionalFormatting sqref="C35:C41">
    <cfRule type="expression" dxfId="8" priority="1">
      <formula>MONTH($C35)&lt;&gt;NM</formula>
    </cfRule>
  </conditionalFormatting>
  <dataValidations count="1">
    <dataValidation type="list" allowBlank="1" showInputMessage="1" showErrorMessage="1" sqref="D1">
      <formula1>MOIS</formula1>
    </dataValidation>
  </dataValidations>
  <pageMargins left="0.7" right="0.7" top="0.75" bottom="0.75" header="0.3" footer="0.3"/>
  <pageSetup paperSize="9" orientation="portrait" verticalDpi="0" r:id="rId1"/>
</worksheet>
</file>

<file path=xl/worksheets/sheet9.xml><?xml version="1.0" encoding="utf-8"?>
<worksheet xmlns="http://schemas.openxmlformats.org/spreadsheetml/2006/main" xmlns:r="http://schemas.openxmlformats.org/officeDocument/2006/relationships">
  <sheetPr codeName="Feuil9"/>
  <dimension ref="A1:O45"/>
  <sheetViews>
    <sheetView zoomScale="115" zoomScaleNormal="115" workbookViewId="0">
      <pane xSplit="3" ySplit="2" topLeftCell="D3" activePane="bottomRight" state="frozen"/>
      <selection pane="topRight" activeCell="D1" sqref="D1"/>
      <selection pane="bottomLeft" activeCell="A3" sqref="A3"/>
      <selection pane="bottomRight" activeCell="I1" sqref="I1:J1"/>
    </sheetView>
  </sheetViews>
  <sheetFormatPr baseColWidth="10" defaultRowHeight="15"/>
  <cols>
    <col min="1" max="1" width="10.140625" customWidth="1"/>
    <col min="2" max="2" width="11.85546875" bestFit="1" customWidth="1"/>
    <col min="3" max="3" width="27.7109375" customWidth="1"/>
    <col min="4" max="5" width="8.140625" style="1" customWidth="1"/>
    <col min="6" max="13" width="8.140625" customWidth="1"/>
    <col min="14" max="14" width="12.42578125" customWidth="1"/>
    <col min="15" max="15" width="13.140625" customWidth="1"/>
  </cols>
  <sheetData>
    <row r="1" spans="1:15" ht="15.75" thickBot="1">
      <c r="A1" s="22" t="s">
        <v>26</v>
      </c>
      <c r="B1" s="35">
        <f>YEAR(Paramètres!B1)</f>
        <v>2017</v>
      </c>
      <c r="C1" t="s">
        <v>27</v>
      </c>
      <c r="D1" s="55" t="s">
        <v>11</v>
      </c>
      <c r="E1" s="56"/>
      <c r="F1" s="24">
        <f>VLOOKUP(M,M_N,2,FALSE)</f>
        <v>9</v>
      </c>
      <c r="H1" s="3" t="s">
        <v>31</v>
      </c>
      <c r="I1" s="57">
        <v>41516</v>
      </c>
      <c r="J1" s="58"/>
    </row>
    <row r="2" spans="1:15" ht="17.25" customHeight="1" thickBot="1">
      <c r="A2" s="23"/>
      <c r="B2" s="14" t="s">
        <v>29</v>
      </c>
      <c r="C2" s="13"/>
      <c r="D2" s="36" t="s">
        <v>4</v>
      </c>
      <c r="E2" s="37" t="s">
        <v>5</v>
      </c>
      <c r="F2" s="36" t="s">
        <v>4</v>
      </c>
      <c r="G2" s="37" t="s">
        <v>5</v>
      </c>
      <c r="H2" s="36" t="s">
        <v>4</v>
      </c>
      <c r="I2" s="37" t="s">
        <v>5</v>
      </c>
      <c r="J2" s="36" t="s">
        <v>4</v>
      </c>
      <c r="K2" s="37" t="s">
        <v>5</v>
      </c>
      <c r="L2" s="36" t="s">
        <v>4</v>
      </c>
      <c r="M2" s="37" t="s">
        <v>5</v>
      </c>
      <c r="N2" s="14" t="s">
        <v>15</v>
      </c>
      <c r="O2" s="29" t="s">
        <v>16</v>
      </c>
    </row>
    <row r="3" spans="1:15">
      <c r="A3" s="59" t="str">
        <f>M</f>
        <v>Septembre</v>
      </c>
      <c r="B3" s="61">
        <f ca="1">NOSEMAINE(C9)</f>
        <v>35</v>
      </c>
      <c r="C3" s="26">
        <f>DATE(AN,VLOOKUP(M,M_N,2,FALSE),ROW()-2)-WEEKDAY(DATE($B$1,VLOOKUP(M,M_N,2,FALSE),ROW()-2),2)+1</f>
        <v>41513</v>
      </c>
      <c r="D3" s="38"/>
      <c r="E3" s="39"/>
      <c r="F3" s="38"/>
      <c r="G3" s="39"/>
      <c r="H3" s="38"/>
      <c r="I3" s="39"/>
      <c r="J3" s="38"/>
      <c r="K3" s="39"/>
      <c r="L3" s="38"/>
      <c r="M3" s="39"/>
      <c r="N3" s="33">
        <f>E3-D3+ G3-F3+ I3-H3 + K3-J3 + M3-L3</f>
        <v>0</v>
      </c>
      <c r="O3" s="28">
        <f t="shared" ref="O3:O9" si="0">N3-IF(MONTH($C3)&lt;&gt;NM,0,IF(C3&gt;$I$1,0,(HJ*VLOOKUP(WEEKDAY(C3,2),J_T,3,FALSE))))</f>
        <v>0</v>
      </c>
    </row>
    <row r="4" spans="1:15">
      <c r="A4" s="60"/>
      <c r="B4" s="62"/>
      <c r="C4" s="26">
        <f>C3+1</f>
        <v>41514</v>
      </c>
      <c r="D4" s="38"/>
      <c r="E4" s="39"/>
      <c r="F4" s="38"/>
      <c r="G4" s="39"/>
      <c r="H4" s="38"/>
      <c r="I4" s="39"/>
      <c r="J4" s="38"/>
      <c r="K4" s="39"/>
      <c r="L4" s="38"/>
      <c r="M4" s="39"/>
      <c r="N4" s="33">
        <f>E4-D4+ G4-F4+ I4-H4 + K4-J4 + M4-L4</f>
        <v>0</v>
      </c>
      <c r="O4" s="28">
        <f t="shared" si="0"/>
        <v>0</v>
      </c>
    </row>
    <row r="5" spans="1:15">
      <c r="A5" s="60"/>
      <c r="B5" s="62"/>
      <c r="C5" s="26">
        <f t="shared" ref="C5:C8" si="1">C4+1</f>
        <v>41515</v>
      </c>
      <c r="D5" s="38"/>
      <c r="E5" s="39"/>
      <c r="F5" s="38"/>
      <c r="G5" s="39"/>
      <c r="H5" s="38"/>
      <c r="I5" s="39"/>
      <c r="J5" s="38"/>
      <c r="K5" s="39"/>
      <c r="L5" s="38"/>
      <c r="M5" s="39"/>
      <c r="N5" s="33">
        <f t="shared" ref="N5:N9" si="2">E5-D5+ G5-F5+ I5-H5 + K5-J5 + M5-L5</f>
        <v>0</v>
      </c>
      <c r="O5" s="28">
        <f t="shared" si="0"/>
        <v>0</v>
      </c>
    </row>
    <row r="6" spans="1:15">
      <c r="A6" s="60"/>
      <c r="B6" s="62"/>
      <c r="C6" s="26">
        <f t="shared" si="1"/>
        <v>41516</v>
      </c>
      <c r="D6" s="38"/>
      <c r="E6" s="39"/>
      <c r="F6" s="38"/>
      <c r="G6" s="39"/>
      <c r="H6" s="38"/>
      <c r="I6" s="39"/>
      <c r="J6" s="38"/>
      <c r="K6" s="39"/>
      <c r="L6" s="38"/>
      <c r="M6" s="39"/>
      <c r="N6" s="33">
        <f t="shared" si="2"/>
        <v>0</v>
      </c>
      <c r="O6" s="28">
        <f t="shared" si="0"/>
        <v>0</v>
      </c>
    </row>
    <row r="7" spans="1:15">
      <c r="A7" s="60"/>
      <c r="B7" s="62"/>
      <c r="C7" s="26">
        <f t="shared" si="1"/>
        <v>41517</v>
      </c>
      <c r="D7" s="38"/>
      <c r="E7" s="39"/>
      <c r="F7" s="38"/>
      <c r="G7" s="39"/>
      <c r="H7" s="38"/>
      <c r="I7" s="39"/>
      <c r="J7" s="38"/>
      <c r="K7" s="39"/>
      <c r="L7" s="38"/>
      <c r="M7" s="39"/>
      <c r="N7" s="33">
        <f t="shared" si="2"/>
        <v>0</v>
      </c>
      <c r="O7" s="28">
        <f t="shared" si="0"/>
        <v>0</v>
      </c>
    </row>
    <row r="8" spans="1:15">
      <c r="A8" s="60"/>
      <c r="B8" s="62"/>
      <c r="C8" s="26">
        <f t="shared" si="1"/>
        <v>41518</v>
      </c>
      <c r="D8" s="38"/>
      <c r="E8" s="39"/>
      <c r="F8" s="38"/>
      <c r="G8" s="39"/>
      <c r="H8" s="38"/>
      <c r="I8" s="39"/>
      <c r="J8" s="38"/>
      <c r="K8" s="39"/>
      <c r="L8" s="38"/>
      <c r="M8" s="39"/>
      <c r="N8" s="33">
        <f t="shared" si="2"/>
        <v>0</v>
      </c>
      <c r="O8" s="28">
        <f t="shared" si="0"/>
        <v>0</v>
      </c>
    </row>
    <row r="9" spans="1:15" ht="15.75" thickBot="1">
      <c r="A9" s="60"/>
      <c r="B9" s="62"/>
      <c r="C9" s="27">
        <f>C8+1</f>
        <v>41519</v>
      </c>
      <c r="D9" s="38"/>
      <c r="E9" s="39"/>
      <c r="F9" s="38"/>
      <c r="G9" s="39"/>
      <c r="H9" s="38"/>
      <c r="I9" s="39"/>
      <c r="J9" s="38"/>
      <c r="K9" s="39"/>
      <c r="L9" s="38"/>
      <c r="M9" s="39"/>
      <c r="N9" s="33">
        <f t="shared" si="2"/>
        <v>0</v>
      </c>
      <c r="O9" s="28">
        <f t="shared" si="0"/>
        <v>0</v>
      </c>
    </row>
    <row r="10" spans="1:15" ht="15.75" thickBot="1">
      <c r="A10" s="60"/>
      <c r="B10" s="63"/>
      <c r="C10" s="17" t="s">
        <v>33</v>
      </c>
      <c r="D10" s="40"/>
      <c r="E10" s="41"/>
      <c r="F10" s="40"/>
      <c r="G10" s="41"/>
      <c r="H10" s="40"/>
      <c r="I10" s="41"/>
      <c r="J10" s="40"/>
      <c r="K10" s="41"/>
      <c r="L10" s="40"/>
      <c r="M10" s="41"/>
      <c r="N10" s="2">
        <f>SUM(N3:N9)</f>
        <v>0</v>
      </c>
      <c r="O10" s="30">
        <f>SUM(O3:O9)</f>
        <v>0</v>
      </c>
    </row>
    <row r="11" spans="1:15">
      <c r="A11" s="60"/>
      <c r="B11" s="61">
        <f ca="1">NOSEMAINE(C17)</f>
        <v>36</v>
      </c>
      <c r="C11" s="25">
        <f>C9+1</f>
        <v>41520</v>
      </c>
      <c r="D11" s="38"/>
      <c r="E11" s="39"/>
      <c r="F11" s="38"/>
      <c r="G11" s="39"/>
      <c r="H11" s="38"/>
      <c r="I11" s="39"/>
      <c r="J11" s="38"/>
      <c r="K11" s="39"/>
      <c r="L11" s="38"/>
      <c r="M11" s="39"/>
      <c r="N11" s="33">
        <f>E11-D11+ G11-F11+ I11-H11 + K11-J11 + M11-L11</f>
        <v>0</v>
      </c>
      <c r="O11" s="28">
        <f t="shared" ref="O11:O17" si="3">N11-IF(MONTH($C11)&lt;&gt;NM,0,IF(C11&gt;$I$1,0,(HJ*VLOOKUP(WEEKDAY(C11,2),J_T,3,FALSE))))</f>
        <v>0</v>
      </c>
    </row>
    <row r="12" spans="1:15">
      <c r="A12" s="60"/>
      <c r="B12" s="62"/>
      <c r="C12" s="26">
        <f>C11+1</f>
        <v>41521</v>
      </c>
      <c r="D12" s="42"/>
      <c r="E12" s="43"/>
      <c r="F12" s="42"/>
      <c r="G12" s="43"/>
      <c r="H12" s="42"/>
      <c r="I12" s="43"/>
      <c r="J12" s="42"/>
      <c r="K12" s="43"/>
      <c r="L12" s="42"/>
      <c r="M12" s="43"/>
      <c r="N12" s="33">
        <f>E12-D12+ G12-F12+ I12-H12 + K12-J12 + M12-L12</f>
        <v>0</v>
      </c>
      <c r="O12" s="28">
        <f t="shared" si="3"/>
        <v>0</v>
      </c>
    </row>
    <row r="13" spans="1:15">
      <c r="A13" s="60"/>
      <c r="B13" s="62"/>
      <c r="C13" s="26">
        <f t="shared" ref="C13:C17" si="4">C12+1</f>
        <v>41522</v>
      </c>
      <c r="D13" s="42"/>
      <c r="E13" s="43"/>
      <c r="F13" s="42"/>
      <c r="G13" s="43"/>
      <c r="H13" s="42"/>
      <c r="I13" s="43"/>
      <c r="J13" s="42"/>
      <c r="K13" s="43"/>
      <c r="L13" s="42"/>
      <c r="M13" s="43"/>
      <c r="N13" s="33">
        <f t="shared" ref="N13:N17" si="5">E13-D13+ G13-F13+ I13-H13 + K13-J13 + M13-L13</f>
        <v>0</v>
      </c>
      <c r="O13" s="28">
        <f t="shared" si="3"/>
        <v>0</v>
      </c>
    </row>
    <row r="14" spans="1:15">
      <c r="A14" s="60"/>
      <c r="B14" s="62"/>
      <c r="C14" s="26">
        <f t="shared" si="4"/>
        <v>41523</v>
      </c>
      <c r="D14" s="42"/>
      <c r="E14" s="43"/>
      <c r="F14" s="42"/>
      <c r="G14" s="43"/>
      <c r="H14" s="42"/>
      <c r="I14" s="43"/>
      <c r="J14" s="42"/>
      <c r="K14" s="43"/>
      <c r="L14" s="42"/>
      <c r="M14" s="43"/>
      <c r="N14" s="33">
        <f t="shared" si="5"/>
        <v>0</v>
      </c>
      <c r="O14" s="28">
        <f t="shared" si="3"/>
        <v>0</v>
      </c>
    </row>
    <row r="15" spans="1:15">
      <c r="A15" s="60"/>
      <c r="B15" s="62"/>
      <c r="C15" s="26">
        <f t="shared" si="4"/>
        <v>41524</v>
      </c>
      <c r="D15" s="42"/>
      <c r="E15" s="43"/>
      <c r="F15" s="42"/>
      <c r="G15" s="43"/>
      <c r="H15" s="42"/>
      <c r="I15" s="43"/>
      <c r="J15" s="42"/>
      <c r="K15" s="43"/>
      <c r="L15" s="42"/>
      <c r="M15" s="43"/>
      <c r="N15" s="33">
        <f t="shared" si="5"/>
        <v>0</v>
      </c>
      <c r="O15" s="28">
        <f t="shared" si="3"/>
        <v>0</v>
      </c>
    </row>
    <row r="16" spans="1:15">
      <c r="A16" s="60"/>
      <c r="B16" s="62"/>
      <c r="C16" s="26">
        <f t="shared" si="4"/>
        <v>41525</v>
      </c>
      <c r="D16" s="42"/>
      <c r="E16" s="43"/>
      <c r="F16" s="42"/>
      <c r="G16" s="43"/>
      <c r="H16" s="42"/>
      <c r="I16" s="43"/>
      <c r="J16" s="42"/>
      <c r="K16" s="43"/>
      <c r="L16" s="42"/>
      <c r="M16" s="43"/>
      <c r="N16" s="33">
        <f t="shared" si="5"/>
        <v>0</v>
      </c>
      <c r="O16" s="28">
        <f t="shared" si="3"/>
        <v>0</v>
      </c>
    </row>
    <row r="17" spans="1:15" ht="15.75" thickBot="1">
      <c r="A17" s="60"/>
      <c r="B17" s="62"/>
      <c r="C17" s="26">
        <f t="shared" si="4"/>
        <v>41526</v>
      </c>
      <c r="D17" s="42"/>
      <c r="E17" s="43"/>
      <c r="F17" s="42"/>
      <c r="G17" s="43"/>
      <c r="H17" s="42"/>
      <c r="I17" s="43"/>
      <c r="J17" s="42"/>
      <c r="K17" s="43"/>
      <c r="L17" s="42"/>
      <c r="M17" s="43"/>
      <c r="N17" s="33">
        <f t="shared" si="5"/>
        <v>0</v>
      </c>
      <c r="O17" s="28">
        <f t="shared" si="3"/>
        <v>0</v>
      </c>
    </row>
    <row r="18" spans="1:15" ht="15.75" thickBot="1">
      <c r="A18" s="60"/>
      <c r="B18" s="63"/>
      <c r="C18" s="17" t="s">
        <v>33</v>
      </c>
      <c r="D18" s="40"/>
      <c r="E18" s="41"/>
      <c r="F18" s="40"/>
      <c r="G18" s="41"/>
      <c r="H18" s="40"/>
      <c r="I18" s="41"/>
      <c r="J18" s="40"/>
      <c r="K18" s="41"/>
      <c r="L18" s="40"/>
      <c r="M18" s="41"/>
      <c r="N18" s="2">
        <f>SUM(N11:N17)</f>
        <v>0</v>
      </c>
      <c r="O18" s="30">
        <f>SUM(O11:O17)</f>
        <v>0</v>
      </c>
    </row>
    <row r="19" spans="1:15">
      <c r="A19" s="60"/>
      <c r="B19" s="61">
        <f ca="1">NOSEMAINE(C25)</f>
        <v>37</v>
      </c>
      <c r="C19" s="26">
        <f>C17+1</f>
        <v>41527</v>
      </c>
      <c r="D19" s="38"/>
      <c r="E19" s="39"/>
      <c r="F19" s="42"/>
      <c r="G19" s="43"/>
      <c r="H19" s="42"/>
      <c r="I19" s="43"/>
      <c r="J19" s="42"/>
      <c r="K19" s="43"/>
      <c r="L19" s="42"/>
      <c r="M19" s="43"/>
      <c r="N19" s="33">
        <f>E19-D19+ G19-F19+ I19-H19 + K19-J19 + M19-L19</f>
        <v>0</v>
      </c>
      <c r="O19" s="28">
        <f t="shared" ref="O19:O25" si="6">N19-IF(MONTH($C19)&lt;&gt;NM,0,IF(C19&gt;$I$1,0,(HJ*VLOOKUP(WEEKDAY(C19,2),J_T,3,FALSE))))</f>
        <v>0</v>
      </c>
    </row>
    <row r="20" spans="1:15">
      <c r="A20" s="60"/>
      <c r="B20" s="62"/>
      <c r="C20" s="26">
        <f>C19+1</f>
        <v>41528</v>
      </c>
      <c r="D20" s="42"/>
      <c r="E20" s="43"/>
      <c r="F20" s="42"/>
      <c r="G20" s="43"/>
      <c r="H20" s="42"/>
      <c r="I20" s="43"/>
      <c r="J20" s="42"/>
      <c r="K20" s="43"/>
      <c r="L20" s="42"/>
      <c r="M20" s="43"/>
      <c r="N20" s="33">
        <f>E20-D20+ G20-F20+ I20-H20 + K20-J20 + M20-L20</f>
        <v>0</v>
      </c>
      <c r="O20" s="28">
        <f t="shared" si="6"/>
        <v>0</v>
      </c>
    </row>
    <row r="21" spans="1:15">
      <c r="A21" s="60"/>
      <c r="B21" s="62"/>
      <c r="C21" s="26">
        <f t="shared" ref="C21:C25" si="7">C20+1</f>
        <v>41529</v>
      </c>
      <c r="D21" s="42"/>
      <c r="E21" s="43"/>
      <c r="F21" s="42"/>
      <c r="G21" s="43"/>
      <c r="H21" s="42"/>
      <c r="I21" s="43"/>
      <c r="J21" s="42"/>
      <c r="K21" s="43"/>
      <c r="L21" s="42"/>
      <c r="M21" s="43"/>
      <c r="N21" s="33">
        <f t="shared" ref="N21:N25" si="8">E21-D21+ G21-F21+ I21-H21 + K21-J21 + M21-L21</f>
        <v>0</v>
      </c>
      <c r="O21" s="28">
        <f t="shared" si="6"/>
        <v>0</v>
      </c>
    </row>
    <row r="22" spans="1:15">
      <c r="A22" s="60"/>
      <c r="B22" s="62"/>
      <c r="C22" s="26">
        <f t="shared" si="7"/>
        <v>41530</v>
      </c>
      <c r="D22" s="42"/>
      <c r="E22" s="43"/>
      <c r="F22" s="42"/>
      <c r="G22" s="43"/>
      <c r="H22" s="42"/>
      <c r="I22" s="43"/>
      <c r="J22" s="42"/>
      <c r="K22" s="43"/>
      <c r="L22" s="42"/>
      <c r="M22" s="43"/>
      <c r="N22" s="33">
        <f t="shared" si="8"/>
        <v>0</v>
      </c>
      <c r="O22" s="28">
        <f t="shared" si="6"/>
        <v>0</v>
      </c>
    </row>
    <row r="23" spans="1:15">
      <c r="A23" s="60"/>
      <c r="B23" s="62"/>
      <c r="C23" s="26">
        <f t="shared" si="7"/>
        <v>41531</v>
      </c>
      <c r="D23" s="42"/>
      <c r="E23" s="43"/>
      <c r="F23" s="42"/>
      <c r="G23" s="43"/>
      <c r="H23" s="42"/>
      <c r="I23" s="43"/>
      <c r="J23" s="42"/>
      <c r="K23" s="43"/>
      <c r="L23" s="42"/>
      <c r="M23" s="43"/>
      <c r="N23" s="33">
        <f t="shared" si="8"/>
        <v>0</v>
      </c>
      <c r="O23" s="28">
        <f t="shared" si="6"/>
        <v>0</v>
      </c>
    </row>
    <row r="24" spans="1:15">
      <c r="A24" s="60"/>
      <c r="B24" s="62"/>
      <c r="C24" s="26">
        <f t="shared" si="7"/>
        <v>41532</v>
      </c>
      <c r="D24" s="42"/>
      <c r="E24" s="43"/>
      <c r="F24" s="42"/>
      <c r="G24" s="43"/>
      <c r="H24" s="42"/>
      <c r="I24" s="43"/>
      <c r="J24" s="42"/>
      <c r="K24" s="43"/>
      <c r="L24" s="42"/>
      <c r="M24" s="43"/>
      <c r="N24" s="33">
        <f t="shared" si="8"/>
        <v>0</v>
      </c>
      <c r="O24" s="28">
        <f t="shared" si="6"/>
        <v>0</v>
      </c>
    </row>
    <row r="25" spans="1:15" ht="15.75" thickBot="1">
      <c r="A25" s="60"/>
      <c r="B25" s="62"/>
      <c r="C25" s="27">
        <f t="shared" si="7"/>
        <v>41533</v>
      </c>
      <c r="D25" s="44"/>
      <c r="E25" s="45"/>
      <c r="F25" s="44"/>
      <c r="G25" s="45"/>
      <c r="H25" s="44"/>
      <c r="I25" s="45"/>
      <c r="J25" s="44"/>
      <c r="K25" s="45"/>
      <c r="L25" s="44"/>
      <c r="M25" s="45"/>
      <c r="N25" s="33">
        <f t="shared" si="8"/>
        <v>0</v>
      </c>
      <c r="O25" s="28">
        <f t="shared" si="6"/>
        <v>0</v>
      </c>
    </row>
    <row r="26" spans="1:15" ht="15.75" thickBot="1">
      <c r="A26" s="60"/>
      <c r="B26" s="63"/>
      <c r="C26" s="17" t="s">
        <v>33</v>
      </c>
      <c r="D26" s="40"/>
      <c r="E26" s="41"/>
      <c r="F26" s="40"/>
      <c r="G26" s="41"/>
      <c r="H26" s="40"/>
      <c r="I26" s="41"/>
      <c r="J26" s="40"/>
      <c r="K26" s="41"/>
      <c r="L26" s="40"/>
      <c r="M26" s="41"/>
      <c r="N26" s="2">
        <f>SUM(N19:N25)</f>
        <v>0</v>
      </c>
      <c r="O26" s="30">
        <f>SUM(O19:O25)</f>
        <v>0</v>
      </c>
    </row>
    <row r="27" spans="1:15">
      <c r="A27" s="60"/>
      <c r="B27" s="61">
        <f ca="1">NOSEMAINE(C33)</f>
        <v>38</v>
      </c>
      <c r="C27" s="25">
        <f>C25+1</f>
        <v>41534</v>
      </c>
      <c r="D27" s="42"/>
      <c r="E27" s="43"/>
      <c r="F27" s="42"/>
      <c r="G27" s="43"/>
      <c r="H27" s="42"/>
      <c r="I27" s="43"/>
      <c r="J27" s="42"/>
      <c r="K27" s="43"/>
      <c r="L27" s="42"/>
      <c r="M27" s="43"/>
      <c r="N27" s="33">
        <f>E27-D27+ G27-F27+ I27-H27 + K27-J27 + M27-L27</f>
        <v>0</v>
      </c>
      <c r="O27" s="28">
        <f t="shared" ref="O27:O33" si="9">N27-IF(MONTH($C27)&lt;&gt;NM,0,IF(C27&gt;$I$1,0,(HJ*VLOOKUP(WEEKDAY(C27,2),J_T,3,FALSE))))</f>
        <v>0</v>
      </c>
    </row>
    <row r="28" spans="1:15">
      <c r="A28" s="60"/>
      <c r="B28" s="62"/>
      <c r="C28" s="26">
        <f>C27+1</f>
        <v>41535</v>
      </c>
      <c r="D28" s="42"/>
      <c r="E28" s="43"/>
      <c r="F28" s="42"/>
      <c r="G28" s="43"/>
      <c r="H28" s="42"/>
      <c r="I28" s="43"/>
      <c r="J28" s="42"/>
      <c r="K28" s="43"/>
      <c r="L28" s="42"/>
      <c r="M28" s="43"/>
      <c r="N28" s="33">
        <f>E28-D28+ G28-F28+ I28-H28 + K28-J28 + M28-L28</f>
        <v>0</v>
      </c>
      <c r="O28" s="28">
        <f t="shared" si="9"/>
        <v>0</v>
      </c>
    </row>
    <row r="29" spans="1:15">
      <c r="A29" s="60"/>
      <c r="B29" s="62"/>
      <c r="C29" s="26">
        <f t="shared" ref="C29:C33" si="10">C28+1</f>
        <v>41536</v>
      </c>
      <c r="D29" s="42"/>
      <c r="E29" s="43"/>
      <c r="F29" s="42"/>
      <c r="G29" s="43"/>
      <c r="H29" s="42"/>
      <c r="I29" s="43"/>
      <c r="J29" s="42"/>
      <c r="K29" s="43"/>
      <c r="L29" s="42"/>
      <c r="M29" s="43"/>
      <c r="N29" s="33">
        <f t="shared" ref="N29:N33" si="11">E29-D29+ G29-F29+ I29-H29 + K29-J29 + M29-L29</f>
        <v>0</v>
      </c>
      <c r="O29" s="28">
        <f t="shared" si="9"/>
        <v>0</v>
      </c>
    </row>
    <row r="30" spans="1:15">
      <c r="A30" s="60"/>
      <c r="B30" s="62"/>
      <c r="C30" s="26">
        <f t="shared" si="10"/>
        <v>41537</v>
      </c>
      <c r="D30" s="42"/>
      <c r="E30" s="43"/>
      <c r="F30" s="42"/>
      <c r="G30" s="43"/>
      <c r="H30" s="42"/>
      <c r="I30" s="43"/>
      <c r="J30" s="42"/>
      <c r="K30" s="43"/>
      <c r="L30" s="42"/>
      <c r="M30" s="43"/>
      <c r="N30" s="33">
        <f t="shared" si="11"/>
        <v>0</v>
      </c>
      <c r="O30" s="28">
        <f t="shared" si="9"/>
        <v>0</v>
      </c>
    </row>
    <row r="31" spans="1:15">
      <c r="A31" s="60"/>
      <c r="B31" s="62"/>
      <c r="C31" s="26">
        <f t="shared" si="10"/>
        <v>41538</v>
      </c>
      <c r="D31" s="42"/>
      <c r="E31" s="43"/>
      <c r="F31" s="42"/>
      <c r="G31" s="43"/>
      <c r="H31" s="42"/>
      <c r="I31" s="43"/>
      <c r="J31" s="42"/>
      <c r="K31" s="43"/>
      <c r="L31" s="42"/>
      <c r="M31" s="43"/>
      <c r="N31" s="33">
        <f t="shared" si="11"/>
        <v>0</v>
      </c>
      <c r="O31" s="28">
        <f t="shared" si="9"/>
        <v>0</v>
      </c>
    </row>
    <row r="32" spans="1:15">
      <c r="A32" s="60"/>
      <c r="B32" s="62"/>
      <c r="C32" s="26">
        <f t="shared" si="10"/>
        <v>41539</v>
      </c>
      <c r="D32" s="42"/>
      <c r="E32" s="43"/>
      <c r="F32" s="42"/>
      <c r="G32" s="43"/>
      <c r="H32" s="42"/>
      <c r="I32" s="43"/>
      <c r="J32" s="42"/>
      <c r="K32" s="43"/>
      <c r="L32" s="42"/>
      <c r="M32" s="43"/>
      <c r="N32" s="33">
        <f t="shared" si="11"/>
        <v>0</v>
      </c>
      <c r="O32" s="28">
        <f t="shared" si="9"/>
        <v>0</v>
      </c>
    </row>
    <row r="33" spans="1:15" ht="15.75" thickBot="1">
      <c r="A33" s="60"/>
      <c r="B33" s="62"/>
      <c r="C33" s="27">
        <f t="shared" si="10"/>
        <v>41540</v>
      </c>
      <c r="D33" s="44"/>
      <c r="E33" s="45"/>
      <c r="F33" s="44"/>
      <c r="G33" s="45"/>
      <c r="H33" s="44"/>
      <c r="I33" s="45"/>
      <c r="J33" s="44"/>
      <c r="K33" s="45"/>
      <c r="L33" s="44"/>
      <c r="M33" s="45"/>
      <c r="N33" s="33">
        <f t="shared" si="11"/>
        <v>0</v>
      </c>
      <c r="O33" s="28">
        <f t="shared" si="9"/>
        <v>0</v>
      </c>
    </row>
    <row r="34" spans="1:15" ht="15.75" thickBot="1">
      <c r="A34" s="60"/>
      <c r="B34" s="63"/>
      <c r="C34" s="17" t="s">
        <v>33</v>
      </c>
      <c r="D34" s="40"/>
      <c r="E34" s="41"/>
      <c r="F34" s="40"/>
      <c r="G34" s="41"/>
      <c r="H34" s="40"/>
      <c r="I34" s="41"/>
      <c r="J34" s="40"/>
      <c r="K34" s="41"/>
      <c r="L34" s="40"/>
      <c r="M34" s="41"/>
      <c r="N34" s="2">
        <f>SUM(N27:N33)</f>
        <v>0</v>
      </c>
      <c r="O34" s="30">
        <f>SUM(O27:O33)</f>
        <v>0</v>
      </c>
    </row>
    <row r="35" spans="1:15">
      <c r="A35" s="60"/>
      <c r="B35" s="61">
        <f ca="1">NOSEMAINE(C41)</f>
        <v>39</v>
      </c>
      <c r="C35" s="25">
        <f>C33+1</f>
        <v>41541</v>
      </c>
      <c r="D35" s="42"/>
      <c r="E35" s="43"/>
      <c r="F35" s="42"/>
      <c r="G35" s="43"/>
      <c r="H35" s="42"/>
      <c r="I35" s="43"/>
      <c r="J35" s="42"/>
      <c r="K35" s="43"/>
      <c r="L35" s="42"/>
      <c r="M35" s="43"/>
      <c r="N35" s="33">
        <f>E35-D35+ G35-F35+ I35-H35 + K35-J35 + M35-L35</f>
        <v>0</v>
      </c>
      <c r="O35" s="28">
        <f t="shared" ref="O35:O41" si="12">N35-IF(MONTH($C35)&lt;&gt;NM,0,IF(C35&gt;$I$1,0,(HJ*VLOOKUP(WEEKDAY(C35,2),J_T,3,FALSE))))</f>
        <v>0</v>
      </c>
    </row>
    <row r="36" spans="1:15">
      <c r="A36" s="60"/>
      <c r="B36" s="62"/>
      <c r="C36" s="26">
        <f>C35+1</f>
        <v>41542</v>
      </c>
      <c r="D36" s="42"/>
      <c r="E36" s="43"/>
      <c r="F36" s="42"/>
      <c r="G36" s="43"/>
      <c r="H36" s="42"/>
      <c r="I36" s="43"/>
      <c r="J36" s="42"/>
      <c r="K36" s="43"/>
      <c r="L36" s="42"/>
      <c r="M36" s="43"/>
      <c r="N36" s="33">
        <f>E36-D36+ G36-F36+ I36-H36 + K36-J36 + M36-L36</f>
        <v>0</v>
      </c>
      <c r="O36" s="28">
        <f t="shared" si="12"/>
        <v>0</v>
      </c>
    </row>
    <row r="37" spans="1:15">
      <c r="A37" s="60"/>
      <c r="B37" s="62"/>
      <c r="C37" s="26">
        <f t="shared" ref="C37:C41" si="13">C36+1</f>
        <v>41543</v>
      </c>
      <c r="D37" s="42"/>
      <c r="E37" s="43"/>
      <c r="F37" s="42"/>
      <c r="G37" s="43"/>
      <c r="H37" s="42"/>
      <c r="I37" s="43"/>
      <c r="J37" s="42"/>
      <c r="K37" s="43"/>
      <c r="L37" s="42"/>
      <c r="M37" s="43"/>
      <c r="N37" s="33">
        <f t="shared" ref="N37:N41" si="14">E37-D37+ G37-F37+ I37-H37 + K37-J37 + M37-L37</f>
        <v>0</v>
      </c>
      <c r="O37" s="28">
        <f t="shared" si="12"/>
        <v>0</v>
      </c>
    </row>
    <row r="38" spans="1:15">
      <c r="A38" s="60"/>
      <c r="B38" s="62"/>
      <c r="C38" s="26">
        <f t="shared" si="13"/>
        <v>41544</v>
      </c>
      <c r="D38" s="42"/>
      <c r="E38" s="43"/>
      <c r="F38" s="42"/>
      <c r="G38" s="43"/>
      <c r="H38" s="42"/>
      <c r="I38" s="43"/>
      <c r="J38" s="42"/>
      <c r="K38" s="43"/>
      <c r="L38" s="42"/>
      <c r="M38" s="43"/>
      <c r="N38" s="33">
        <f t="shared" si="14"/>
        <v>0</v>
      </c>
      <c r="O38" s="28">
        <f t="shared" si="12"/>
        <v>0</v>
      </c>
    </row>
    <row r="39" spans="1:15">
      <c r="A39" s="60"/>
      <c r="B39" s="62"/>
      <c r="C39" s="26">
        <f t="shared" si="13"/>
        <v>41545</v>
      </c>
      <c r="D39" s="42"/>
      <c r="E39" s="43"/>
      <c r="F39" s="42"/>
      <c r="G39" s="43"/>
      <c r="H39" s="42"/>
      <c r="I39" s="43"/>
      <c r="J39" s="42"/>
      <c r="K39" s="43"/>
      <c r="L39" s="42"/>
      <c r="M39" s="43"/>
      <c r="N39" s="33">
        <f t="shared" si="14"/>
        <v>0</v>
      </c>
      <c r="O39" s="28">
        <f t="shared" si="12"/>
        <v>0</v>
      </c>
    </row>
    <row r="40" spans="1:15">
      <c r="A40" s="60"/>
      <c r="B40" s="62"/>
      <c r="C40" s="26">
        <f t="shared" si="13"/>
        <v>41546</v>
      </c>
      <c r="D40" s="42"/>
      <c r="E40" s="43"/>
      <c r="F40" s="42"/>
      <c r="G40" s="43"/>
      <c r="H40" s="42"/>
      <c r="I40" s="43"/>
      <c r="J40" s="42"/>
      <c r="K40" s="43"/>
      <c r="L40" s="42"/>
      <c r="M40" s="43"/>
      <c r="N40" s="33">
        <f t="shared" si="14"/>
        <v>0</v>
      </c>
      <c r="O40" s="28">
        <f t="shared" si="12"/>
        <v>0</v>
      </c>
    </row>
    <row r="41" spans="1:15" ht="15.75" thickBot="1">
      <c r="A41" s="60"/>
      <c r="B41" s="62"/>
      <c r="C41" s="27">
        <f t="shared" si="13"/>
        <v>41547</v>
      </c>
      <c r="D41" s="46"/>
      <c r="E41" s="47"/>
      <c r="F41" s="46"/>
      <c r="G41" s="47"/>
      <c r="H41" s="46"/>
      <c r="I41" s="47"/>
      <c r="J41" s="46"/>
      <c r="K41" s="47"/>
      <c r="L41" s="46"/>
      <c r="M41" s="47"/>
      <c r="N41" s="33">
        <f t="shared" si="14"/>
        <v>0</v>
      </c>
      <c r="O41" s="28">
        <f t="shared" si="12"/>
        <v>0</v>
      </c>
    </row>
    <row r="42" spans="1:15" ht="15.75" thickBot="1">
      <c r="A42" s="60"/>
      <c r="B42" s="63"/>
      <c r="C42" s="20" t="s">
        <v>33</v>
      </c>
      <c r="D42" s="17"/>
      <c r="E42" s="19"/>
      <c r="F42" s="17"/>
      <c r="G42" s="19"/>
      <c r="H42" s="17"/>
      <c r="I42" s="19"/>
      <c r="J42" s="17"/>
      <c r="K42" s="19"/>
      <c r="L42" s="18"/>
      <c r="M42" s="18"/>
      <c r="N42" s="2">
        <f>SUM(N35:N41)</f>
        <v>0</v>
      </c>
      <c r="O42" s="31">
        <f>SUM(O35:O41)</f>
        <v>0</v>
      </c>
    </row>
    <row r="43" spans="1:15" ht="15.75" thickBot="1">
      <c r="A43" s="15"/>
      <c r="B43" s="17"/>
      <c r="C43" s="13" t="s">
        <v>32</v>
      </c>
      <c r="D43" s="13"/>
      <c r="E43" s="13"/>
      <c r="F43" s="13"/>
      <c r="G43" s="13"/>
      <c r="H43" s="13"/>
      <c r="I43" s="13"/>
      <c r="J43" s="13"/>
      <c r="K43" s="13"/>
      <c r="L43" s="13"/>
      <c r="M43" s="13"/>
      <c r="N43" s="3"/>
      <c r="O43" s="30">
        <f>SUM(O10,O18,O26,O34,O42)</f>
        <v>0</v>
      </c>
    </row>
    <row r="44" spans="1:15" ht="15.75" thickBot="1">
      <c r="A44" s="15"/>
      <c r="B44" s="17"/>
      <c r="C44" s="13" t="s">
        <v>34</v>
      </c>
      <c r="D44" s="13"/>
      <c r="E44" s="13"/>
      <c r="F44" s="13"/>
      <c r="G44" s="13"/>
      <c r="H44" s="13"/>
      <c r="I44" s="13"/>
      <c r="J44" s="13"/>
      <c r="K44" s="13"/>
      <c r="L44" s="13"/>
      <c r="M44" s="13"/>
      <c r="N44" s="3"/>
      <c r="O44" s="48">
        <v>0</v>
      </c>
    </row>
    <row r="45" spans="1:15" ht="15.75" thickBot="1">
      <c r="A45" s="16"/>
      <c r="B45" s="16"/>
      <c r="C45" s="21" t="s">
        <v>35</v>
      </c>
      <c r="D45" s="21"/>
      <c r="E45" s="21"/>
      <c r="F45" s="21"/>
      <c r="G45" s="21"/>
      <c r="H45" s="21"/>
      <c r="I45" s="21"/>
      <c r="J45" s="21"/>
      <c r="K45" s="21"/>
      <c r="L45" s="21"/>
      <c r="M45" s="21"/>
      <c r="N45" s="34"/>
      <c r="O45" s="32">
        <f>+O43-O44</f>
        <v>0</v>
      </c>
    </row>
  </sheetData>
  <sheetProtection sheet="1" objects="1" scenarios="1"/>
  <mergeCells count="8">
    <mergeCell ref="D1:E1"/>
    <mergeCell ref="I1:J1"/>
    <mergeCell ref="A3:A42"/>
    <mergeCell ref="B3:B10"/>
    <mergeCell ref="B11:B18"/>
    <mergeCell ref="B19:B26"/>
    <mergeCell ref="B27:B34"/>
    <mergeCell ref="B35:B42"/>
  </mergeCells>
  <conditionalFormatting sqref="C3:C9">
    <cfRule type="expression" dxfId="7" priority="2">
      <formula>MONTH($C3)&lt;&gt;NM</formula>
    </cfRule>
  </conditionalFormatting>
  <conditionalFormatting sqref="C35:C41">
    <cfRule type="expression" dxfId="6" priority="1">
      <formula>MONTH($C35)&lt;&gt;NM</formula>
    </cfRule>
  </conditionalFormatting>
  <dataValidations count="1">
    <dataValidation type="list" allowBlank="1" showInputMessage="1" showErrorMessage="1" sqref="D1">
      <formula1>MOIS</formula1>
    </dataValidation>
  </dataValidations>
  <pageMargins left="0.7" right="0.7" top="0.75" bottom="0.75" header="0.3" footer="0.3"/>
  <pageSetup paperSize="9" orientation="portrait" verticalDpi="0" r:id="rId1"/>
</worksheet>
</file>

<file path=xl/worksheets/sheet10.xml><?xml version="1.0" encoding="utf-8"?>
<worksheet xmlns="http://schemas.openxmlformats.org/spreadsheetml/2006/main" xmlns:r="http://schemas.openxmlformats.org/officeDocument/2006/relationships">
  <sheetPr codeName="Feuil11"/>
  <dimension ref="A1:O45"/>
  <sheetViews>
    <sheetView zoomScale="115" zoomScaleNormal="115" workbookViewId="0">
      <pane xSplit="3" ySplit="2" topLeftCell="D3" activePane="bottomRight" state="frozen"/>
      <selection pane="topRight" activeCell="D1" sqref="D1"/>
      <selection pane="bottomLeft" activeCell="A3" sqref="A3"/>
      <selection pane="bottomRight" activeCell="I1" sqref="I1:J1"/>
    </sheetView>
  </sheetViews>
  <sheetFormatPr baseColWidth="10" defaultRowHeight="15"/>
  <cols>
    <col min="1" max="1" width="10.140625" customWidth="1"/>
    <col min="2" max="2" width="11.85546875" bestFit="1" customWidth="1"/>
    <col min="3" max="3" width="27.7109375" customWidth="1"/>
    <col min="4" max="5" width="8.140625" style="1" customWidth="1"/>
    <col min="6" max="13" width="8.140625" customWidth="1"/>
    <col min="14" max="14" width="12.42578125" customWidth="1"/>
    <col min="15" max="15" width="13.140625" customWidth="1"/>
  </cols>
  <sheetData>
    <row r="1" spans="1:15" ht="15.75" thickBot="1">
      <c r="A1" s="22" t="s">
        <v>26</v>
      </c>
      <c r="B1" s="35">
        <f>YEAR(Paramètres!B1)</f>
        <v>2017</v>
      </c>
      <c r="C1" t="s">
        <v>27</v>
      </c>
      <c r="D1" s="55" t="s">
        <v>12</v>
      </c>
      <c r="E1" s="56"/>
      <c r="F1" s="24">
        <f>VLOOKUP(M,M_N,2,FALSE)</f>
        <v>10</v>
      </c>
      <c r="H1" s="3" t="s">
        <v>31</v>
      </c>
      <c r="I1" s="57">
        <v>41546</v>
      </c>
      <c r="J1" s="58"/>
    </row>
    <row r="2" spans="1:15" ht="17.25" customHeight="1" thickBot="1">
      <c r="A2" s="23"/>
      <c r="B2" s="14" t="s">
        <v>29</v>
      </c>
      <c r="C2" s="13"/>
      <c r="D2" s="36" t="s">
        <v>4</v>
      </c>
      <c r="E2" s="37" t="s">
        <v>5</v>
      </c>
      <c r="F2" s="36" t="s">
        <v>4</v>
      </c>
      <c r="G2" s="37" t="s">
        <v>5</v>
      </c>
      <c r="H2" s="36" t="s">
        <v>4</v>
      </c>
      <c r="I2" s="37" t="s">
        <v>5</v>
      </c>
      <c r="J2" s="36" t="s">
        <v>4</v>
      </c>
      <c r="K2" s="37" t="s">
        <v>5</v>
      </c>
      <c r="L2" s="36" t="s">
        <v>4</v>
      </c>
      <c r="M2" s="37" t="s">
        <v>5</v>
      </c>
      <c r="N2" s="14" t="s">
        <v>15</v>
      </c>
      <c r="O2" s="29" t="s">
        <v>16</v>
      </c>
    </row>
    <row r="3" spans="1:15">
      <c r="A3" s="59" t="str">
        <f>M</f>
        <v>Octobre</v>
      </c>
      <c r="B3" s="61">
        <f ca="1">NOSEMAINE(C9)</f>
        <v>39</v>
      </c>
      <c r="C3" s="26">
        <f>DATE(AN,VLOOKUP(M,M_N,2,FALSE),ROW()-2)-WEEKDAY(DATE($B$1,VLOOKUP(M,M_N,2,FALSE),ROW()-2),2)+1</f>
        <v>41541</v>
      </c>
      <c r="D3" s="38"/>
      <c r="E3" s="39"/>
      <c r="F3" s="38"/>
      <c r="G3" s="39"/>
      <c r="H3" s="38"/>
      <c r="I3" s="39"/>
      <c r="J3" s="38"/>
      <c r="K3" s="39"/>
      <c r="L3" s="38"/>
      <c r="M3" s="39"/>
      <c r="N3" s="33">
        <f>E3-D3+ G3-F3+ I3-H3 + K3-J3 + M3-L3</f>
        <v>0</v>
      </c>
      <c r="O3" s="28">
        <f t="shared" ref="O3:O9" si="0">N3-IF(MONTH($C3)&lt;&gt;NM,0,IF(C3&gt;$I$1,0,(HJ*VLOOKUP(WEEKDAY(C3,2),J_T,3,FALSE))))</f>
        <v>0</v>
      </c>
    </row>
    <row r="4" spans="1:15">
      <c r="A4" s="60"/>
      <c r="B4" s="62"/>
      <c r="C4" s="26">
        <f>C3+1</f>
        <v>41542</v>
      </c>
      <c r="D4" s="38"/>
      <c r="E4" s="39"/>
      <c r="F4" s="38"/>
      <c r="G4" s="39"/>
      <c r="H4" s="38"/>
      <c r="I4" s="39"/>
      <c r="J4" s="38"/>
      <c r="K4" s="39"/>
      <c r="L4" s="38"/>
      <c r="M4" s="39"/>
      <c r="N4" s="33">
        <f>E4-D4+ G4-F4+ I4-H4 + K4-J4 + M4-L4</f>
        <v>0</v>
      </c>
      <c r="O4" s="28">
        <f t="shared" si="0"/>
        <v>0</v>
      </c>
    </row>
    <row r="5" spans="1:15">
      <c r="A5" s="60"/>
      <c r="B5" s="62"/>
      <c r="C5" s="26">
        <f t="shared" ref="C5:C8" si="1">C4+1</f>
        <v>41543</v>
      </c>
      <c r="D5" s="38"/>
      <c r="E5" s="39"/>
      <c r="F5" s="38"/>
      <c r="G5" s="39"/>
      <c r="H5" s="38"/>
      <c r="I5" s="39"/>
      <c r="J5" s="38"/>
      <c r="K5" s="39"/>
      <c r="L5" s="38"/>
      <c r="M5" s="39"/>
      <c r="N5" s="33">
        <f t="shared" ref="N5:N9" si="2">E5-D5+ G5-F5+ I5-H5 + K5-J5 + M5-L5</f>
        <v>0</v>
      </c>
      <c r="O5" s="28">
        <f t="shared" si="0"/>
        <v>0</v>
      </c>
    </row>
    <row r="6" spans="1:15">
      <c r="A6" s="60"/>
      <c r="B6" s="62"/>
      <c r="C6" s="26">
        <f t="shared" si="1"/>
        <v>41544</v>
      </c>
      <c r="D6" s="38"/>
      <c r="E6" s="39"/>
      <c r="F6" s="38"/>
      <c r="G6" s="39"/>
      <c r="H6" s="38"/>
      <c r="I6" s="39"/>
      <c r="J6" s="38"/>
      <c r="K6" s="39"/>
      <c r="L6" s="38"/>
      <c r="M6" s="39"/>
      <c r="N6" s="33">
        <f t="shared" si="2"/>
        <v>0</v>
      </c>
      <c r="O6" s="28">
        <f t="shared" si="0"/>
        <v>0</v>
      </c>
    </row>
    <row r="7" spans="1:15">
      <c r="A7" s="60"/>
      <c r="B7" s="62"/>
      <c r="C7" s="26">
        <f t="shared" si="1"/>
        <v>41545</v>
      </c>
      <c r="D7" s="38"/>
      <c r="E7" s="39"/>
      <c r="F7" s="38"/>
      <c r="G7" s="39"/>
      <c r="H7" s="38"/>
      <c r="I7" s="39"/>
      <c r="J7" s="38"/>
      <c r="K7" s="39"/>
      <c r="L7" s="38"/>
      <c r="M7" s="39"/>
      <c r="N7" s="33">
        <f t="shared" si="2"/>
        <v>0</v>
      </c>
      <c r="O7" s="28">
        <f t="shared" si="0"/>
        <v>0</v>
      </c>
    </row>
    <row r="8" spans="1:15">
      <c r="A8" s="60"/>
      <c r="B8" s="62"/>
      <c r="C8" s="26">
        <f t="shared" si="1"/>
        <v>41546</v>
      </c>
      <c r="D8" s="38"/>
      <c r="E8" s="39"/>
      <c r="F8" s="38"/>
      <c r="G8" s="39"/>
      <c r="H8" s="38"/>
      <c r="I8" s="39"/>
      <c r="J8" s="38"/>
      <c r="K8" s="39"/>
      <c r="L8" s="38"/>
      <c r="M8" s="39"/>
      <c r="N8" s="33">
        <f t="shared" si="2"/>
        <v>0</v>
      </c>
      <c r="O8" s="28">
        <f t="shared" si="0"/>
        <v>0</v>
      </c>
    </row>
    <row r="9" spans="1:15" ht="15.75" thickBot="1">
      <c r="A9" s="60"/>
      <c r="B9" s="62"/>
      <c r="C9" s="27">
        <f>C8+1</f>
        <v>41547</v>
      </c>
      <c r="D9" s="38"/>
      <c r="E9" s="39"/>
      <c r="F9" s="38"/>
      <c r="G9" s="39"/>
      <c r="H9" s="38"/>
      <c r="I9" s="39"/>
      <c r="J9" s="38"/>
      <c r="K9" s="39"/>
      <c r="L9" s="38"/>
      <c r="M9" s="39"/>
      <c r="N9" s="33">
        <f t="shared" si="2"/>
        <v>0</v>
      </c>
      <c r="O9" s="28">
        <f t="shared" si="0"/>
        <v>0</v>
      </c>
    </row>
    <row r="10" spans="1:15" ht="15.75" thickBot="1">
      <c r="A10" s="60"/>
      <c r="B10" s="63"/>
      <c r="C10" s="17" t="s">
        <v>33</v>
      </c>
      <c r="D10" s="40"/>
      <c r="E10" s="41"/>
      <c r="F10" s="40"/>
      <c r="G10" s="41"/>
      <c r="H10" s="40"/>
      <c r="I10" s="41"/>
      <c r="J10" s="40"/>
      <c r="K10" s="41"/>
      <c r="L10" s="40"/>
      <c r="M10" s="41"/>
      <c r="N10" s="2">
        <f>SUM(N3:N9)</f>
        <v>0</v>
      </c>
      <c r="O10" s="30">
        <f>SUM(O3:O9)</f>
        <v>0</v>
      </c>
    </row>
    <row r="11" spans="1:15">
      <c r="A11" s="60"/>
      <c r="B11" s="61">
        <f ca="1">NOSEMAINE(C17)</f>
        <v>40</v>
      </c>
      <c r="C11" s="25">
        <f>C9+1</f>
        <v>41548</v>
      </c>
      <c r="D11" s="38"/>
      <c r="E11" s="39"/>
      <c r="F11" s="38"/>
      <c r="G11" s="39"/>
      <c r="H11" s="38"/>
      <c r="I11" s="39"/>
      <c r="J11" s="38"/>
      <c r="K11" s="39"/>
      <c r="L11" s="38"/>
      <c r="M11" s="39"/>
      <c r="N11" s="33">
        <f>E11-D11+ G11-F11+ I11-H11 + K11-J11 + M11-L11</f>
        <v>0</v>
      </c>
      <c r="O11" s="28">
        <f t="shared" ref="O11:O17" si="3">N11-IF(MONTH($C11)&lt;&gt;NM,0,IF(C11&gt;$I$1,0,(HJ*VLOOKUP(WEEKDAY(C11,2),J_T,3,FALSE))))</f>
        <v>0</v>
      </c>
    </row>
    <row r="12" spans="1:15">
      <c r="A12" s="60"/>
      <c r="B12" s="62"/>
      <c r="C12" s="26">
        <f>C11+1</f>
        <v>41549</v>
      </c>
      <c r="D12" s="42"/>
      <c r="E12" s="43"/>
      <c r="F12" s="42"/>
      <c r="G12" s="43"/>
      <c r="H12" s="42"/>
      <c r="I12" s="43"/>
      <c r="J12" s="42"/>
      <c r="K12" s="43"/>
      <c r="L12" s="42"/>
      <c r="M12" s="43"/>
      <c r="N12" s="33">
        <f>E12-D12+ G12-F12+ I12-H12 + K12-J12 + M12-L12</f>
        <v>0</v>
      </c>
      <c r="O12" s="28">
        <f t="shared" si="3"/>
        <v>0</v>
      </c>
    </row>
    <row r="13" spans="1:15">
      <c r="A13" s="60"/>
      <c r="B13" s="62"/>
      <c r="C13" s="26">
        <f t="shared" ref="C13:C17" si="4">C12+1</f>
        <v>41550</v>
      </c>
      <c r="D13" s="42"/>
      <c r="E13" s="43"/>
      <c r="F13" s="42"/>
      <c r="G13" s="43"/>
      <c r="H13" s="42"/>
      <c r="I13" s="43"/>
      <c r="J13" s="42"/>
      <c r="K13" s="43"/>
      <c r="L13" s="42"/>
      <c r="M13" s="43"/>
      <c r="N13" s="33">
        <f t="shared" ref="N13:N17" si="5">E13-D13+ G13-F13+ I13-H13 + K13-J13 + M13-L13</f>
        <v>0</v>
      </c>
      <c r="O13" s="28">
        <f t="shared" si="3"/>
        <v>0</v>
      </c>
    </row>
    <row r="14" spans="1:15">
      <c r="A14" s="60"/>
      <c r="B14" s="62"/>
      <c r="C14" s="26">
        <f t="shared" si="4"/>
        <v>41551</v>
      </c>
      <c r="D14" s="42"/>
      <c r="E14" s="43"/>
      <c r="F14" s="42"/>
      <c r="G14" s="43"/>
      <c r="H14" s="42"/>
      <c r="I14" s="43"/>
      <c r="J14" s="42"/>
      <c r="K14" s="43"/>
      <c r="L14" s="42"/>
      <c r="M14" s="43"/>
      <c r="N14" s="33">
        <f t="shared" si="5"/>
        <v>0</v>
      </c>
      <c r="O14" s="28">
        <f t="shared" si="3"/>
        <v>0</v>
      </c>
    </row>
    <row r="15" spans="1:15">
      <c r="A15" s="60"/>
      <c r="B15" s="62"/>
      <c r="C15" s="26">
        <f t="shared" si="4"/>
        <v>41552</v>
      </c>
      <c r="D15" s="42"/>
      <c r="E15" s="43"/>
      <c r="F15" s="42"/>
      <c r="G15" s="43"/>
      <c r="H15" s="42"/>
      <c r="I15" s="43"/>
      <c r="J15" s="42"/>
      <c r="K15" s="43"/>
      <c r="L15" s="42"/>
      <c r="M15" s="43"/>
      <c r="N15" s="33">
        <f t="shared" si="5"/>
        <v>0</v>
      </c>
      <c r="O15" s="28">
        <f t="shared" si="3"/>
        <v>0</v>
      </c>
    </row>
    <row r="16" spans="1:15">
      <c r="A16" s="60"/>
      <c r="B16" s="62"/>
      <c r="C16" s="26">
        <f t="shared" si="4"/>
        <v>41553</v>
      </c>
      <c r="D16" s="42"/>
      <c r="E16" s="43"/>
      <c r="F16" s="42"/>
      <c r="G16" s="43"/>
      <c r="H16" s="42"/>
      <c r="I16" s="43"/>
      <c r="J16" s="42"/>
      <c r="K16" s="43"/>
      <c r="L16" s="42"/>
      <c r="M16" s="43"/>
      <c r="N16" s="33">
        <f t="shared" si="5"/>
        <v>0</v>
      </c>
      <c r="O16" s="28">
        <f t="shared" si="3"/>
        <v>0</v>
      </c>
    </row>
    <row r="17" spans="1:15" ht="15.75" thickBot="1">
      <c r="A17" s="60"/>
      <c r="B17" s="62"/>
      <c r="C17" s="26">
        <f t="shared" si="4"/>
        <v>41554</v>
      </c>
      <c r="D17" s="42"/>
      <c r="E17" s="43"/>
      <c r="F17" s="42"/>
      <c r="G17" s="43"/>
      <c r="H17" s="42"/>
      <c r="I17" s="43"/>
      <c r="J17" s="42"/>
      <c r="K17" s="43"/>
      <c r="L17" s="42"/>
      <c r="M17" s="43"/>
      <c r="N17" s="33">
        <f t="shared" si="5"/>
        <v>0</v>
      </c>
      <c r="O17" s="28">
        <f t="shared" si="3"/>
        <v>0</v>
      </c>
    </row>
    <row r="18" spans="1:15" ht="15.75" thickBot="1">
      <c r="A18" s="60"/>
      <c r="B18" s="63"/>
      <c r="C18" s="17" t="s">
        <v>33</v>
      </c>
      <c r="D18" s="40"/>
      <c r="E18" s="41"/>
      <c r="F18" s="40"/>
      <c r="G18" s="41"/>
      <c r="H18" s="40"/>
      <c r="I18" s="41"/>
      <c r="J18" s="40"/>
      <c r="K18" s="41"/>
      <c r="L18" s="40"/>
      <c r="M18" s="41"/>
      <c r="N18" s="2">
        <f>SUM(N11:N17)</f>
        <v>0</v>
      </c>
      <c r="O18" s="30">
        <f>SUM(O11:O17)</f>
        <v>0</v>
      </c>
    </row>
    <row r="19" spans="1:15">
      <c r="A19" s="60"/>
      <c r="B19" s="61">
        <f ca="1">NOSEMAINE(C25)</f>
        <v>41</v>
      </c>
      <c r="C19" s="26">
        <f>C17+1</f>
        <v>41555</v>
      </c>
      <c r="D19" s="38"/>
      <c r="E19" s="39"/>
      <c r="F19" s="42"/>
      <c r="G19" s="43"/>
      <c r="H19" s="42"/>
      <c r="I19" s="43"/>
      <c r="J19" s="42"/>
      <c r="K19" s="43"/>
      <c r="L19" s="42"/>
      <c r="M19" s="43"/>
      <c r="N19" s="33">
        <f>E19-D19+ G19-F19+ I19-H19 + K19-J19 + M19-L19</f>
        <v>0</v>
      </c>
      <c r="O19" s="28">
        <f t="shared" ref="O19:O25" si="6">N19-IF(MONTH($C19)&lt;&gt;NM,0,IF(C19&gt;$I$1,0,(HJ*VLOOKUP(WEEKDAY(C19,2),J_T,3,FALSE))))</f>
        <v>0</v>
      </c>
    </row>
    <row r="20" spans="1:15">
      <c r="A20" s="60"/>
      <c r="B20" s="62"/>
      <c r="C20" s="26">
        <f>C19+1</f>
        <v>41556</v>
      </c>
      <c r="D20" s="42"/>
      <c r="E20" s="43"/>
      <c r="F20" s="42"/>
      <c r="G20" s="43"/>
      <c r="H20" s="42"/>
      <c r="I20" s="43"/>
      <c r="J20" s="42"/>
      <c r="K20" s="43"/>
      <c r="L20" s="42"/>
      <c r="M20" s="43"/>
      <c r="N20" s="33">
        <f>E20-D20+ G20-F20+ I20-H20 + K20-J20 + M20-L20</f>
        <v>0</v>
      </c>
      <c r="O20" s="28">
        <f t="shared" si="6"/>
        <v>0</v>
      </c>
    </row>
    <row r="21" spans="1:15">
      <c r="A21" s="60"/>
      <c r="B21" s="62"/>
      <c r="C21" s="26">
        <f t="shared" ref="C21:C25" si="7">C20+1</f>
        <v>41557</v>
      </c>
      <c r="D21" s="42"/>
      <c r="E21" s="43"/>
      <c r="F21" s="42"/>
      <c r="G21" s="43"/>
      <c r="H21" s="42"/>
      <c r="I21" s="43"/>
      <c r="J21" s="42"/>
      <c r="K21" s="43"/>
      <c r="L21" s="42"/>
      <c r="M21" s="43"/>
      <c r="N21" s="33">
        <f t="shared" ref="N21:N25" si="8">E21-D21+ G21-F21+ I21-H21 + K21-J21 + M21-L21</f>
        <v>0</v>
      </c>
      <c r="O21" s="28">
        <f t="shared" si="6"/>
        <v>0</v>
      </c>
    </row>
    <row r="22" spans="1:15">
      <c r="A22" s="60"/>
      <c r="B22" s="62"/>
      <c r="C22" s="26">
        <f t="shared" si="7"/>
        <v>41558</v>
      </c>
      <c r="D22" s="42"/>
      <c r="E22" s="43"/>
      <c r="F22" s="42"/>
      <c r="G22" s="43"/>
      <c r="H22" s="42"/>
      <c r="I22" s="43"/>
      <c r="J22" s="42"/>
      <c r="K22" s="43"/>
      <c r="L22" s="42"/>
      <c r="M22" s="43"/>
      <c r="N22" s="33">
        <f t="shared" si="8"/>
        <v>0</v>
      </c>
      <c r="O22" s="28">
        <f t="shared" si="6"/>
        <v>0</v>
      </c>
    </row>
    <row r="23" spans="1:15">
      <c r="A23" s="60"/>
      <c r="B23" s="62"/>
      <c r="C23" s="26">
        <f t="shared" si="7"/>
        <v>41559</v>
      </c>
      <c r="D23" s="42"/>
      <c r="E23" s="43"/>
      <c r="F23" s="42"/>
      <c r="G23" s="43"/>
      <c r="H23" s="42"/>
      <c r="I23" s="43"/>
      <c r="J23" s="42"/>
      <c r="K23" s="43"/>
      <c r="L23" s="42"/>
      <c r="M23" s="43"/>
      <c r="N23" s="33">
        <f t="shared" si="8"/>
        <v>0</v>
      </c>
      <c r="O23" s="28">
        <f t="shared" si="6"/>
        <v>0</v>
      </c>
    </row>
    <row r="24" spans="1:15">
      <c r="A24" s="60"/>
      <c r="B24" s="62"/>
      <c r="C24" s="26">
        <f t="shared" si="7"/>
        <v>41560</v>
      </c>
      <c r="D24" s="42"/>
      <c r="E24" s="43"/>
      <c r="F24" s="42"/>
      <c r="G24" s="43"/>
      <c r="H24" s="42"/>
      <c r="I24" s="43"/>
      <c r="J24" s="42"/>
      <c r="K24" s="43"/>
      <c r="L24" s="42"/>
      <c r="M24" s="43"/>
      <c r="N24" s="33">
        <f t="shared" si="8"/>
        <v>0</v>
      </c>
      <c r="O24" s="28">
        <f t="shared" si="6"/>
        <v>0</v>
      </c>
    </row>
    <row r="25" spans="1:15" ht="15.75" thickBot="1">
      <c r="A25" s="60"/>
      <c r="B25" s="62"/>
      <c r="C25" s="27">
        <f t="shared" si="7"/>
        <v>41561</v>
      </c>
      <c r="D25" s="44"/>
      <c r="E25" s="45"/>
      <c r="F25" s="44"/>
      <c r="G25" s="45"/>
      <c r="H25" s="44"/>
      <c r="I25" s="45"/>
      <c r="J25" s="44"/>
      <c r="K25" s="45"/>
      <c r="L25" s="44"/>
      <c r="M25" s="45"/>
      <c r="N25" s="33">
        <f t="shared" si="8"/>
        <v>0</v>
      </c>
      <c r="O25" s="28">
        <f t="shared" si="6"/>
        <v>0</v>
      </c>
    </row>
    <row r="26" spans="1:15" ht="15.75" thickBot="1">
      <c r="A26" s="60"/>
      <c r="B26" s="63"/>
      <c r="C26" s="17" t="s">
        <v>33</v>
      </c>
      <c r="D26" s="40"/>
      <c r="E26" s="41"/>
      <c r="F26" s="40"/>
      <c r="G26" s="41"/>
      <c r="H26" s="40"/>
      <c r="I26" s="41"/>
      <c r="J26" s="40"/>
      <c r="K26" s="41"/>
      <c r="L26" s="40"/>
      <c r="M26" s="41"/>
      <c r="N26" s="2">
        <f>SUM(N19:N25)</f>
        <v>0</v>
      </c>
      <c r="O26" s="30">
        <f>SUM(O19:O25)</f>
        <v>0</v>
      </c>
    </row>
    <row r="27" spans="1:15">
      <c r="A27" s="60"/>
      <c r="B27" s="61">
        <f ca="1">NOSEMAINE(C33)</f>
        <v>42</v>
      </c>
      <c r="C27" s="25">
        <f>C25+1</f>
        <v>41562</v>
      </c>
      <c r="D27" s="42"/>
      <c r="E27" s="43"/>
      <c r="F27" s="42"/>
      <c r="G27" s="43"/>
      <c r="H27" s="42"/>
      <c r="I27" s="43"/>
      <c r="J27" s="42"/>
      <c r="K27" s="43"/>
      <c r="L27" s="42"/>
      <c r="M27" s="43"/>
      <c r="N27" s="33">
        <f>E27-D27+ G27-F27+ I27-H27 + K27-J27 + M27-L27</f>
        <v>0</v>
      </c>
      <c r="O27" s="28">
        <f t="shared" ref="O27:O33" si="9">N27-IF(MONTH($C27)&lt;&gt;NM,0,IF(C27&gt;$I$1,0,(HJ*VLOOKUP(WEEKDAY(C27,2),J_T,3,FALSE))))</f>
        <v>0</v>
      </c>
    </row>
    <row r="28" spans="1:15">
      <c r="A28" s="60"/>
      <c r="B28" s="62"/>
      <c r="C28" s="26">
        <f>C27+1</f>
        <v>41563</v>
      </c>
      <c r="D28" s="42"/>
      <c r="E28" s="43"/>
      <c r="F28" s="42"/>
      <c r="G28" s="43"/>
      <c r="H28" s="42"/>
      <c r="I28" s="43"/>
      <c r="J28" s="42"/>
      <c r="K28" s="43"/>
      <c r="L28" s="42"/>
      <c r="M28" s="43"/>
      <c r="N28" s="33">
        <f>E28-D28+ G28-F28+ I28-H28 + K28-J28 + M28-L28</f>
        <v>0</v>
      </c>
      <c r="O28" s="28">
        <f t="shared" si="9"/>
        <v>0</v>
      </c>
    </row>
    <row r="29" spans="1:15">
      <c r="A29" s="60"/>
      <c r="B29" s="62"/>
      <c r="C29" s="26">
        <f t="shared" ref="C29:C33" si="10">C28+1</f>
        <v>41564</v>
      </c>
      <c r="D29" s="42"/>
      <c r="E29" s="43"/>
      <c r="F29" s="42"/>
      <c r="G29" s="43"/>
      <c r="H29" s="42"/>
      <c r="I29" s="43"/>
      <c r="J29" s="42"/>
      <c r="K29" s="43"/>
      <c r="L29" s="42"/>
      <c r="M29" s="43"/>
      <c r="N29" s="33">
        <f t="shared" ref="N29:N33" si="11">E29-D29+ G29-F29+ I29-H29 + K29-J29 + M29-L29</f>
        <v>0</v>
      </c>
      <c r="O29" s="28">
        <f t="shared" si="9"/>
        <v>0</v>
      </c>
    </row>
    <row r="30" spans="1:15">
      <c r="A30" s="60"/>
      <c r="B30" s="62"/>
      <c r="C30" s="26">
        <f t="shared" si="10"/>
        <v>41565</v>
      </c>
      <c r="D30" s="42"/>
      <c r="E30" s="43"/>
      <c r="F30" s="42"/>
      <c r="G30" s="43"/>
      <c r="H30" s="42"/>
      <c r="I30" s="43"/>
      <c r="J30" s="42"/>
      <c r="K30" s="43"/>
      <c r="L30" s="42"/>
      <c r="M30" s="43"/>
      <c r="N30" s="33">
        <f t="shared" si="11"/>
        <v>0</v>
      </c>
      <c r="O30" s="28">
        <f t="shared" si="9"/>
        <v>0</v>
      </c>
    </row>
    <row r="31" spans="1:15">
      <c r="A31" s="60"/>
      <c r="B31" s="62"/>
      <c r="C31" s="26">
        <f t="shared" si="10"/>
        <v>41566</v>
      </c>
      <c r="D31" s="42"/>
      <c r="E31" s="43"/>
      <c r="F31" s="42"/>
      <c r="G31" s="43"/>
      <c r="H31" s="42"/>
      <c r="I31" s="43"/>
      <c r="J31" s="42"/>
      <c r="K31" s="43"/>
      <c r="L31" s="42"/>
      <c r="M31" s="43"/>
      <c r="N31" s="33">
        <f t="shared" si="11"/>
        <v>0</v>
      </c>
      <c r="O31" s="28">
        <f t="shared" si="9"/>
        <v>0</v>
      </c>
    </row>
    <row r="32" spans="1:15">
      <c r="A32" s="60"/>
      <c r="B32" s="62"/>
      <c r="C32" s="26">
        <f t="shared" si="10"/>
        <v>41567</v>
      </c>
      <c r="D32" s="42"/>
      <c r="E32" s="43"/>
      <c r="F32" s="42"/>
      <c r="G32" s="43"/>
      <c r="H32" s="42"/>
      <c r="I32" s="43"/>
      <c r="J32" s="42"/>
      <c r="K32" s="43"/>
      <c r="L32" s="42"/>
      <c r="M32" s="43"/>
      <c r="N32" s="33">
        <f t="shared" si="11"/>
        <v>0</v>
      </c>
      <c r="O32" s="28">
        <f t="shared" si="9"/>
        <v>0</v>
      </c>
    </row>
    <row r="33" spans="1:15" ht="15.75" thickBot="1">
      <c r="A33" s="60"/>
      <c r="B33" s="62"/>
      <c r="C33" s="27">
        <f t="shared" si="10"/>
        <v>41568</v>
      </c>
      <c r="D33" s="44"/>
      <c r="E33" s="45"/>
      <c r="F33" s="44"/>
      <c r="G33" s="45"/>
      <c r="H33" s="44"/>
      <c r="I33" s="45"/>
      <c r="J33" s="44"/>
      <c r="K33" s="45"/>
      <c r="L33" s="44"/>
      <c r="M33" s="45"/>
      <c r="N33" s="33">
        <f t="shared" si="11"/>
        <v>0</v>
      </c>
      <c r="O33" s="28">
        <f t="shared" si="9"/>
        <v>0</v>
      </c>
    </row>
    <row r="34" spans="1:15" ht="15.75" thickBot="1">
      <c r="A34" s="60"/>
      <c r="B34" s="63"/>
      <c r="C34" s="17" t="s">
        <v>33</v>
      </c>
      <c r="D34" s="40"/>
      <c r="E34" s="41"/>
      <c r="F34" s="40"/>
      <c r="G34" s="41"/>
      <c r="H34" s="40"/>
      <c r="I34" s="41"/>
      <c r="J34" s="40"/>
      <c r="K34" s="41"/>
      <c r="L34" s="40"/>
      <c r="M34" s="41"/>
      <c r="N34" s="2">
        <f>SUM(N27:N33)</f>
        <v>0</v>
      </c>
      <c r="O34" s="30">
        <f>SUM(O27:O33)</f>
        <v>0</v>
      </c>
    </row>
    <row r="35" spans="1:15">
      <c r="A35" s="60"/>
      <c r="B35" s="61">
        <f ca="1">NOSEMAINE(C41)</f>
        <v>43</v>
      </c>
      <c r="C35" s="25">
        <f>C33+1</f>
        <v>41569</v>
      </c>
      <c r="D35" s="42"/>
      <c r="E35" s="43"/>
      <c r="F35" s="42"/>
      <c r="G35" s="43"/>
      <c r="H35" s="42"/>
      <c r="I35" s="43"/>
      <c r="J35" s="42"/>
      <c r="K35" s="43"/>
      <c r="L35" s="42"/>
      <c r="M35" s="43"/>
      <c r="N35" s="33">
        <f>E35-D35+ G35-F35+ I35-H35 + K35-J35 + M35-L35</f>
        <v>0</v>
      </c>
      <c r="O35" s="28">
        <f t="shared" ref="O35:O41" si="12">N35-IF(MONTH($C35)&lt;&gt;NM,0,IF(C35&gt;$I$1,0,(HJ*VLOOKUP(WEEKDAY(C35,2),J_T,3,FALSE))))</f>
        <v>0</v>
      </c>
    </row>
    <row r="36" spans="1:15">
      <c r="A36" s="60"/>
      <c r="B36" s="62"/>
      <c r="C36" s="26">
        <f>C35+1</f>
        <v>41570</v>
      </c>
      <c r="D36" s="42"/>
      <c r="E36" s="43"/>
      <c r="F36" s="42"/>
      <c r="G36" s="43"/>
      <c r="H36" s="42"/>
      <c r="I36" s="43"/>
      <c r="J36" s="42"/>
      <c r="K36" s="43"/>
      <c r="L36" s="42"/>
      <c r="M36" s="43"/>
      <c r="N36" s="33">
        <f>E36-D36+ G36-F36+ I36-H36 + K36-J36 + M36-L36</f>
        <v>0</v>
      </c>
      <c r="O36" s="28">
        <f t="shared" si="12"/>
        <v>0</v>
      </c>
    </row>
    <row r="37" spans="1:15">
      <c r="A37" s="60"/>
      <c r="B37" s="62"/>
      <c r="C37" s="26">
        <f t="shared" ref="C37:C41" si="13">C36+1</f>
        <v>41571</v>
      </c>
      <c r="D37" s="42"/>
      <c r="E37" s="43"/>
      <c r="F37" s="42"/>
      <c r="G37" s="43"/>
      <c r="H37" s="42"/>
      <c r="I37" s="43"/>
      <c r="J37" s="42"/>
      <c r="K37" s="43"/>
      <c r="L37" s="42"/>
      <c r="M37" s="43"/>
      <c r="N37" s="33">
        <f t="shared" ref="N37:N41" si="14">E37-D37+ G37-F37+ I37-H37 + K37-J37 + M37-L37</f>
        <v>0</v>
      </c>
      <c r="O37" s="28">
        <f t="shared" si="12"/>
        <v>0</v>
      </c>
    </row>
    <row r="38" spans="1:15">
      <c r="A38" s="60"/>
      <c r="B38" s="62"/>
      <c r="C38" s="26">
        <f t="shared" si="13"/>
        <v>41572</v>
      </c>
      <c r="D38" s="42"/>
      <c r="E38" s="43"/>
      <c r="F38" s="42"/>
      <c r="G38" s="43"/>
      <c r="H38" s="42"/>
      <c r="I38" s="43"/>
      <c r="J38" s="42"/>
      <c r="K38" s="43"/>
      <c r="L38" s="42"/>
      <c r="M38" s="43"/>
      <c r="N38" s="33">
        <f t="shared" si="14"/>
        <v>0</v>
      </c>
      <c r="O38" s="28">
        <f t="shared" si="12"/>
        <v>0</v>
      </c>
    </row>
    <row r="39" spans="1:15">
      <c r="A39" s="60"/>
      <c r="B39" s="62"/>
      <c r="C39" s="26">
        <f t="shared" si="13"/>
        <v>41573</v>
      </c>
      <c r="D39" s="42"/>
      <c r="E39" s="43"/>
      <c r="F39" s="42"/>
      <c r="G39" s="43"/>
      <c r="H39" s="42"/>
      <c r="I39" s="43"/>
      <c r="J39" s="42"/>
      <c r="K39" s="43"/>
      <c r="L39" s="42"/>
      <c r="M39" s="43"/>
      <c r="N39" s="33">
        <f t="shared" si="14"/>
        <v>0</v>
      </c>
      <c r="O39" s="28">
        <f t="shared" si="12"/>
        <v>0</v>
      </c>
    </row>
    <row r="40" spans="1:15">
      <c r="A40" s="60"/>
      <c r="B40" s="62"/>
      <c r="C40" s="26">
        <f t="shared" si="13"/>
        <v>41574</v>
      </c>
      <c r="D40" s="42"/>
      <c r="E40" s="43"/>
      <c r="F40" s="42"/>
      <c r="G40" s="43"/>
      <c r="H40" s="42"/>
      <c r="I40" s="43"/>
      <c r="J40" s="42"/>
      <c r="K40" s="43"/>
      <c r="L40" s="42"/>
      <c r="M40" s="43"/>
      <c r="N40" s="33">
        <f t="shared" si="14"/>
        <v>0</v>
      </c>
      <c r="O40" s="28">
        <f t="shared" si="12"/>
        <v>0</v>
      </c>
    </row>
    <row r="41" spans="1:15" ht="15.75" thickBot="1">
      <c r="A41" s="60"/>
      <c r="B41" s="62"/>
      <c r="C41" s="27">
        <f t="shared" si="13"/>
        <v>41575</v>
      </c>
      <c r="D41" s="46"/>
      <c r="E41" s="47"/>
      <c r="F41" s="46"/>
      <c r="G41" s="47"/>
      <c r="H41" s="46"/>
      <c r="I41" s="47"/>
      <c r="J41" s="46"/>
      <c r="K41" s="47"/>
      <c r="L41" s="46"/>
      <c r="M41" s="47"/>
      <c r="N41" s="33">
        <f t="shared" si="14"/>
        <v>0</v>
      </c>
      <c r="O41" s="28">
        <f t="shared" si="12"/>
        <v>0</v>
      </c>
    </row>
    <row r="42" spans="1:15" ht="15.75" thickBot="1">
      <c r="A42" s="60"/>
      <c r="B42" s="63"/>
      <c r="C42" s="20" t="s">
        <v>33</v>
      </c>
      <c r="D42" s="17"/>
      <c r="E42" s="19"/>
      <c r="F42" s="17"/>
      <c r="G42" s="19"/>
      <c r="H42" s="17"/>
      <c r="I42" s="19"/>
      <c r="J42" s="17"/>
      <c r="K42" s="19"/>
      <c r="L42" s="18"/>
      <c r="M42" s="18"/>
      <c r="N42" s="2">
        <f>SUM(N35:N41)</f>
        <v>0</v>
      </c>
      <c r="O42" s="31">
        <f>SUM(O35:O41)</f>
        <v>0</v>
      </c>
    </row>
    <row r="43" spans="1:15" ht="15.75" thickBot="1">
      <c r="A43" s="15"/>
      <c r="B43" s="17"/>
      <c r="C43" s="13" t="s">
        <v>32</v>
      </c>
      <c r="D43" s="13"/>
      <c r="E43" s="13"/>
      <c r="F43" s="13"/>
      <c r="G43" s="13"/>
      <c r="H43" s="13"/>
      <c r="I43" s="13"/>
      <c r="J43" s="13"/>
      <c r="K43" s="13"/>
      <c r="L43" s="13"/>
      <c r="M43" s="13"/>
      <c r="N43" s="3"/>
      <c r="O43" s="30">
        <f>SUM(O10,O18,O26,O34,O42)</f>
        <v>0</v>
      </c>
    </row>
    <row r="44" spans="1:15" ht="15.75" thickBot="1">
      <c r="A44" s="15"/>
      <c r="B44" s="17"/>
      <c r="C44" s="13" t="s">
        <v>34</v>
      </c>
      <c r="D44" s="13"/>
      <c r="E44" s="13"/>
      <c r="F44" s="13"/>
      <c r="G44" s="13"/>
      <c r="H44" s="13"/>
      <c r="I44" s="13"/>
      <c r="J44" s="13"/>
      <c r="K44" s="13"/>
      <c r="L44" s="13"/>
      <c r="M44" s="13"/>
      <c r="N44" s="3"/>
      <c r="O44" s="48">
        <v>0</v>
      </c>
    </row>
    <row r="45" spans="1:15" ht="15.75" thickBot="1">
      <c r="A45" s="16"/>
      <c r="B45" s="16"/>
      <c r="C45" s="21" t="s">
        <v>35</v>
      </c>
      <c r="D45" s="21"/>
      <c r="E45" s="21"/>
      <c r="F45" s="21"/>
      <c r="G45" s="21"/>
      <c r="H45" s="21"/>
      <c r="I45" s="21"/>
      <c r="J45" s="21"/>
      <c r="K45" s="21"/>
      <c r="L45" s="21"/>
      <c r="M45" s="21"/>
      <c r="N45" s="34"/>
      <c r="O45" s="32">
        <f>+O43-O44</f>
        <v>0</v>
      </c>
    </row>
  </sheetData>
  <sheetProtection sheet="1" objects="1" scenarios="1"/>
  <mergeCells count="8">
    <mergeCell ref="D1:E1"/>
    <mergeCell ref="I1:J1"/>
    <mergeCell ref="A3:A42"/>
    <mergeCell ref="B3:B10"/>
    <mergeCell ref="B11:B18"/>
    <mergeCell ref="B19:B26"/>
    <mergeCell ref="B27:B34"/>
    <mergeCell ref="B35:B42"/>
  </mergeCells>
  <conditionalFormatting sqref="C3:C9">
    <cfRule type="expression" dxfId="5" priority="2">
      <formula>MONTH($C3)&lt;&gt;NM</formula>
    </cfRule>
  </conditionalFormatting>
  <conditionalFormatting sqref="C35:C41">
    <cfRule type="expression" dxfId="4" priority="1">
      <formula>MONTH($C35)&lt;&gt;NM</formula>
    </cfRule>
  </conditionalFormatting>
  <dataValidations count="1">
    <dataValidation type="list" allowBlank="1" showInputMessage="1" showErrorMessage="1" sqref="D1">
      <formula1>MOIS</formula1>
    </dataValidation>
  </dataValidations>
  <pageMargins left="0.7" right="0.7" top="0.75" bottom="0.75" header="0.3" footer="0.3"/>
  <pageSetup paperSize="9" orientation="portrait" verticalDpi="0" r:id="rId1"/>
</worksheet>
</file>

<file path=xl/worksheets/sheet11.xml><?xml version="1.0" encoding="utf-8"?>
<worksheet xmlns="http://schemas.openxmlformats.org/spreadsheetml/2006/main" xmlns:r="http://schemas.openxmlformats.org/officeDocument/2006/relationships">
  <sheetPr codeName="Feuil12"/>
  <dimension ref="A1:O45"/>
  <sheetViews>
    <sheetView zoomScale="115" zoomScaleNormal="115" workbookViewId="0">
      <pane xSplit="3" ySplit="2" topLeftCell="D3" activePane="bottomRight" state="frozen"/>
      <selection pane="topRight" activeCell="D1" sqref="D1"/>
      <selection pane="bottomLeft" activeCell="A3" sqref="A3"/>
      <selection pane="bottomRight" activeCell="I1" sqref="I1:J1"/>
    </sheetView>
  </sheetViews>
  <sheetFormatPr baseColWidth="10" defaultRowHeight="15"/>
  <cols>
    <col min="1" max="1" width="10.140625" customWidth="1"/>
    <col min="2" max="2" width="11.85546875" bestFit="1" customWidth="1"/>
    <col min="3" max="3" width="27.7109375" customWidth="1"/>
    <col min="4" max="5" width="8.140625" style="1" customWidth="1"/>
    <col min="6" max="13" width="8.140625" customWidth="1"/>
    <col min="14" max="14" width="12.42578125" customWidth="1"/>
    <col min="15" max="15" width="13.140625" customWidth="1"/>
  </cols>
  <sheetData>
    <row r="1" spans="1:15" ht="15.75" thickBot="1">
      <c r="A1" s="22" t="s">
        <v>26</v>
      </c>
      <c r="B1" s="35">
        <f>YEAR(Paramètres!B1)</f>
        <v>2017</v>
      </c>
      <c r="C1" t="s">
        <v>27</v>
      </c>
      <c r="D1" s="55" t="s">
        <v>13</v>
      </c>
      <c r="E1" s="56"/>
      <c r="F1" s="24">
        <f>VLOOKUP(M,M_N,2,FALSE)</f>
        <v>11</v>
      </c>
      <c r="H1" s="3" t="s">
        <v>31</v>
      </c>
      <c r="I1" s="57">
        <v>41577</v>
      </c>
      <c r="J1" s="58"/>
    </row>
    <row r="2" spans="1:15" ht="17.25" customHeight="1" thickBot="1">
      <c r="A2" s="23"/>
      <c r="B2" s="14" t="s">
        <v>29</v>
      </c>
      <c r="C2" s="13"/>
      <c r="D2" s="36" t="s">
        <v>4</v>
      </c>
      <c r="E2" s="37" t="s">
        <v>5</v>
      </c>
      <c r="F2" s="36" t="s">
        <v>4</v>
      </c>
      <c r="G2" s="37" t="s">
        <v>5</v>
      </c>
      <c r="H2" s="36" t="s">
        <v>4</v>
      </c>
      <c r="I2" s="37" t="s">
        <v>5</v>
      </c>
      <c r="J2" s="36" t="s">
        <v>4</v>
      </c>
      <c r="K2" s="37" t="s">
        <v>5</v>
      </c>
      <c r="L2" s="36" t="s">
        <v>4</v>
      </c>
      <c r="M2" s="37" t="s">
        <v>5</v>
      </c>
      <c r="N2" s="14" t="s">
        <v>15</v>
      </c>
      <c r="O2" s="29" t="s">
        <v>16</v>
      </c>
    </row>
    <row r="3" spans="1:15">
      <c r="A3" s="59" t="str">
        <f>M</f>
        <v>Novembre</v>
      </c>
      <c r="B3" s="61">
        <f ca="1">NOSEMAINE(C9)</f>
        <v>44</v>
      </c>
      <c r="C3" s="26">
        <f>DATE(AN,VLOOKUP(M,M_N,2,FALSE),ROW()-2)-WEEKDAY(DATE($B$1,VLOOKUP(M,M_N,2,FALSE),ROW()-2),2)+1</f>
        <v>41576</v>
      </c>
      <c r="D3" s="38"/>
      <c r="E3" s="39"/>
      <c r="F3" s="38"/>
      <c r="G3" s="39"/>
      <c r="H3" s="38"/>
      <c r="I3" s="39"/>
      <c r="J3" s="38"/>
      <c r="K3" s="39"/>
      <c r="L3" s="38"/>
      <c r="M3" s="39"/>
      <c r="N3" s="33">
        <f>E3-D3+ G3-F3+ I3-H3 + K3-J3 + M3-L3</f>
        <v>0</v>
      </c>
      <c r="O3" s="28">
        <f t="shared" ref="O3:O9" si="0">N3-IF(MONTH($C3)&lt;&gt;NM,0,IF(C3&gt;$I$1,0,(HJ*VLOOKUP(WEEKDAY(C3,2),J_T,3,FALSE))))</f>
        <v>0</v>
      </c>
    </row>
    <row r="4" spans="1:15">
      <c r="A4" s="60"/>
      <c r="B4" s="62"/>
      <c r="C4" s="26">
        <f>C3+1</f>
        <v>41577</v>
      </c>
      <c r="D4" s="38"/>
      <c r="E4" s="39"/>
      <c r="F4" s="38"/>
      <c r="G4" s="39"/>
      <c r="H4" s="38"/>
      <c r="I4" s="39"/>
      <c r="J4" s="38"/>
      <c r="K4" s="39"/>
      <c r="L4" s="38"/>
      <c r="M4" s="39"/>
      <c r="N4" s="33">
        <f>E4-D4+ G4-F4+ I4-H4 + K4-J4 + M4-L4</f>
        <v>0</v>
      </c>
      <c r="O4" s="28">
        <f t="shared" si="0"/>
        <v>0</v>
      </c>
    </row>
    <row r="5" spans="1:15">
      <c r="A5" s="60"/>
      <c r="B5" s="62"/>
      <c r="C5" s="26">
        <f t="shared" ref="C5:C8" si="1">C4+1</f>
        <v>41578</v>
      </c>
      <c r="D5" s="38"/>
      <c r="E5" s="39"/>
      <c r="F5" s="38"/>
      <c r="G5" s="39"/>
      <c r="H5" s="38"/>
      <c r="I5" s="39"/>
      <c r="J5" s="38"/>
      <c r="K5" s="39"/>
      <c r="L5" s="38"/>
      <c r="M5" s="39"/>
      <c r="N5" s="33">
        <f t="shared" ref="N5:N9" si="2">E5-D5+ G5-F5+ I5-H5 + K5-J5 + M5-L5</f>
        <v>0</v>
      </c>
      <c r="O5" s="28">
        <f t="shared" si="0"/>
        <v>0</v>
      </c>
    </row>
    <row r="6" spans="1:15">
      <c r="A6" s="60"/>
      <c r="B6" s="62"/>
      <c r="C6" s="26">
        <f t="shared" si="1"/>
        <v>41579</v>
      </c>
      <c r="D6" s="38"/>
      <c r="E6" s="39"/>
      <c r="F6" s="38"/>
      <c r="G6" s="39"/>
      <c r="H6" s="38"/>
      <c r="I6" s="39"/>
      <c r="J6" s="38"/>
      <c r="K6" s="39"/>
      <c r="L6" s="38"/>
      <c r="M6" s="39"/>
      <c r="N6" s="33">
        <f t="shared" si="2"/>
        <v>0</v>
      </c>
      <c r="O6" s="28">
        <f t="shared" si="0"/>
        <v>0</v>
      </c>
    </row>
    <row r="7" spans="1:15">
      <c r="A7" s="60"/>
      <c r="B7" s="62"/>
      <c r="C7" s="26">
        <f t="shared" si="1"/>
        <v>41580</v>
      </c>
      <c r="D7" s="38"/>
      <c r="E7" s="39"/>
      <c r="F7" s="38"/>
      <c r="G7" s="39"/>
      <c r="H7" s="38"/>
      <c r="I7" s="39"/>
      <c r="J7" s="38"/>
      <c r="K7" s="39"/>
      <c r="L7" s="38"/>
      <c r="M7" s="39"/>
      <c r="N7" s="33">
        <f t="shared" si="2"/>
        <v>0</v>
      </c>
      <c r="O7" s="28">
        <f t="shared" si="0"/>
        <v>0</v>
      </c>
    </row>
    <row r="8" spans="1:15">
      <c r="A8" s="60"/>
      <c r="B8" s="62"/>
      <c r="C8" s="26">
        <f t="shared" si="1"/>
        <v>41581</v>
      </c>
      <c r="D8" s="38"/>
      <c r="E8" s="39"/>
      <c r="F8" s="38"/>
      <c r="G8" s="39"/>
      <c r="H8" s="38"/>
      <c r="I8" s="39"/>
      <c r="J8" s="38"/>
      <c r="K8" s="39"/>
      <c r="L8" s="38"/>
      <c r="M8" s="39"/>
      <c r="N8" s="33">
        <f t="shared" si="2"/>
        <v>0</v>
      </c>
      <c r="O8" s="28">
        <f t="shared" si="0"/>
        <v>0</v>
      </c>
    </row>
    <row r="9" spans="1:15" ht="15.75" thickBot="1">
      <c r="A9" s="60"/>
      <c r="B9" s="62"/>
      <c r="C9" s="27">
        <f>C8+1</f>
        <v>41582</v>
      </c>
      <c r="D9" s="38"/>
      <c r="E9" s="39"/>
      <c r="F9" s="38"/>
      <c r="G9" s="39"/>
      <c r="H9" s="38"/>
      <c r="I9" s="39"/>
      <c r="J9" s="38"/>
      <c r="K9" s="39"/>
      <c r="L9" s="38"/>
      <c r="M9" s="39"/>
      <c r="N9" s="33">
        <f t="shared" si="2"/>
        <v>0</v>
      </c>
      <c r="O9" s="28">
        <f t="shared" si="0"/>
        <v>0</v>
      </c>
    </row>
    <row r="10" spans="1:15" ht="15.75" thickBot="1">
      <c r="A10" s="60"/>
      <c r="B10" s="63"/>
      <c r="C10" s="17" t="s">
        <v>33</v>
      </c>
      <c r="D10" s="40"/>
      <c r="E10" s="41"/>
      <c r="F10" s="40"/>
      <c r="G10" s="41"/>
      <c r="H10" s="40"/>
      <c r="I10" s="41"/>
      <c r="J10" s="40"/>
      <c r="K10" s="41"/>
      <c r="L10" s="40"/>
      <c r="M10" s="41"/>
      <c r="N10" s="2">
        <f>SUM(N3:N9)</f>
        <v>0</v>
      </c>
      <c r="O10" s="30">
        <f>SUM(O3:O9)</f>
        <v>0</v>
      </c>
    </row>
    <row r="11" spans="1:15">
      <c r="A11" s="60"/>
      <c r="B11" s="61">
        <f ca="1">NOSEMAINE(C17)</f>
        <v>45</v>
      </c>
      <c r="C11" s="25">
        <f>C9+1</f>
        <v>41583</v>
      </c>
      <c r="D11" s="38"/>
      <c r="E11" s="39"/>
      <c r="F11" s="38"/>
      <c r="G11" s="39"/>
      <c r="H11" s="38"/>
      <c r="I11" s="39"/>
      <c r="J11" s="38"/>
      <c r="K11" s="39"/>
      <c r="L11" s="38"/>
      <c r="M11" s="39"/>
      <c r="N11" s="33">
        <f>E11-D11+ G11-F11+ I11-H11 + K11-J11 + M11-L11</f>
        <v>0</v>
      </c>
      <c r="O11" s="28">
        <f t="shared" ref="O11:O17" si="3">N11-IF(MONTH($C11)&lt;&gt;NM,0,IF(C11&gt;$I$1,0,(HJ*VLOOKUP(WEEKDAY(C11,2),J_T,3,FALSE))))</f>
        <v>0</v>
      </c>
    </row>
    <row r="12" spans="1:15">
      <c r="A12" s="60"/>
      <c r="B12" s="62"/>
      <c r="C12" s="26">
        <f>C11+1</f>
        <v>41584</v>
      </c>
      <c r="D12" s="42"/>
      <c r="E12" s="43"/>
      <c r="F12" s="42"/>
      <c r="G12" s="43"/>
      <c r="H12" s="42"/>
      <c r="I12" s="43"/>
      <c r="J12" s="42"/>
      <c r="K12" s="43"/>
      <c r="L12" s="42"/>
      <c r="M12" s="43"/>
      <c r="N12" s="33">
        <f>E12-D12+ G12-F12+ I12-H12 + K12-J12 + M12-L12</f>
        <v>0</v>
      </c>
      <c r="O12" s="28">
        <f t="shared" si="3"/>
        <v>0</v>
      </c>
    </row>
    <row r="13" spans="1:15">
      <c r="A13" s="60"/>
      <c r="B13" s="62"/>
      <c r="C13" s="26">
        <f t="shared" ref="C13:C17" si="4">C12+1</f>
        <v>41585</v>
      </c>
      <c r="D13" s="42"/>
      <c r="E13" s="43"/>
      <c r="F13" s="42"/>
      <c r="G13" s="43"/>
      <c r="H13" s="42"/>
      <c r="I13" s="43"/>
      <c r="J13" s="42"/>
      <c r="K13" s="43"/>
      <c r="L13" s="42"/>
      <c r="M13" s="43"/>
      <c r="N13" s="33">
        <f t="shared" ref="N13:N17" si="5">E13-D13+ G13-F13+ I13-H13 + K13-J13 + M13-L13</f>
        <v>0</v>
      </c>
      <c r="O13" s="28">
        <f t="shared" si="3"/>
        <v>0</v>
      </c>
    </row>
    <row r="14" spans="1:15">
      <c r="A14" s="60"/>
      <c r="B14" s="62"/>
      <c r="C14" s="26">
        <f t="shared" si="4"/>
        <v>41586</v>
      </c>
      <c r="D14" s="42"/>
      <c r="E14" s="43"/>
      <c r="F14" s="42"/>
      <c r="G14" s="43"/>
      <c r="H14" s="42"/>
      <c r="I14" s="43"/>
      <c r="J14" s="42"/>
      <c r="K14" s="43"/>
      <c r="L14" s="42"/>
      <c r="M14" s="43"/>
      <c r="N14" s="33">
        <f t="shared" si="5"/>
        <v>0</v>
      </c>
      <c r="O14" s="28">
        <f t="shared" si="3"/>
        <v>0</v>
      </c>
    </row>
    <row r="15" spans="1:15">
      <c r="A15" s="60"/>
      <c r="B15" s="62"/>
      <c r="C15" s="26">
        <f t="shared" si="4"/>
        <v>41587</v>
      </c>
      <c r="D15" s="42"/>
      <c r="E15" s="43"/>
      <c r="F15" s="42"/>
      <c r="G15" s="43"/>
      <c r="H15" s="42"/>
      <c r="I15" s="43"/>
      <c r="J15" s="42"/>
      <c r="K15" s="43"/>
      <c r="L15" s="42"/>
      <c r="M15" s="43"/>
      <c r="N15" s="33">
        <f t="shared" si="5"/>
        <v>0</v>
      </c>
      <c r="O15" s="28">
        <f t="shared" si="3"/>
        <v>0</v>
      </c>
    </row>
    <row r="16" spans="1:15">
      <c r="A16" s="60"/>
      <c r="B16" s="62"/>
      <c r="C16" s="26">
        <f t="shared" si="4"/>
        <v>41588</v>
      </c>
      <c r="D16" s="42"/>
      <c r="E16" s="43"/>
      <c r="F16" s="42"/>
      <c r="G16" s="43"/>
      <c r="H16" s="42"/>
      <c r="I16" s="43"/>
      <c r="J16" s="42"/>
      <c r="K16" s="43"/>
      <c r="L16" s="42"/>
      <c r="M16" s="43"/>
      <c r="N16" s="33">
        <f t="shared" si="5"/>
        <v>0</v>
      </c>
      <c r="O16" s="28">
        <f t="shared" si="3"/>
        <v>0</v>
      </c>
    </row>
    <row r="17" spans="1:15" ht="15.75" thickBot="1">
      <c r="A17" s="60"/>
      <c r="B17" s="62"/>
      <c r="C17" s="26">
        <f t="shared" si="4"/>
        <v>41589</v>
      </c>
      <c r="D17" s="42"/>
      <c r="E17" s="43"/>
      <c r="F17" s="42"/>
      <c r="G17" s="43"/>
      <c r="H17" s="42"/>
      <c r="I17" s="43"/>
      <c r="J17" s="42"/>
      <c r="K17" s="43"/>
      <c r="L17" s="42"/>
      <c r="M17" s="43"/>
      <c r="N17" s="33">
        <f t="shared" si="5"/>
        <v>0</v>
      </c>
      <c r="O17" s="28">
        <f t="shared" si="3"/>
        <v>0</v>
      </c>
    </row>
    <row r="18" spans="1:15" ht="15.75" thickBot="1">
      <c r="A18" s="60"/>
      <c r="B18" s="63"/>
      <c r="C18" s="17" t="s">
        <v>33</v>
      </c>
      <c r="D18" s="40"/>
      <c r="E18" s="41"/>
      <c r="F18" s="40"/>
      <c r="G18" s="41"/>
      <c r="H18" s="40"/>
      <c r="I18" s="41"/>
      <c r="J18" s="40"/>
      <c r="K18" s="41"/>
      <c r="L18" s="40"/>
      <c r="M18" s="41"/>
      <c r="N18" s="2">
        <f>SUM(N11:N17)</f>
        <v>0</v>
      </c>
      <c r="O18" s="30">
        <f>SUM(O11:O17)</f>
        <v>0</v>
      </c>
    </row>
    <row r="19" spans="1:15">
      <c r="A19" s="60"/>
      <c r="B19" s="61">
        <f ca="1">NOSEMAINE(C25)</f>
        <v>46</v>
      </c>
      <c r="C19" s="26">
        <f>C17+1</f>
        <v>41590</v>
      </c>
      <c r="D19" s="38"/>
      <c r="E19" s="39"/>
      <c r="F19" s="42"/>
      <c r="G19" s="43"/>
      <c r="H19" s="42"/>
      <c r="I19" s="43"/>
      <c r="J19" s="42"/>
      <c r="K19" s="43"/>
      <c r="L19" s="42"/>
      <c r="M19" s="43"/>
      <c r="N19" s="33">
        <f>E19-D19+ G19-F19+ I19-H19 + K19-J19 + M19-L19</f>
        <v>0</v>
      </c>
      <c r="O19" s="28">
        <f t="shared" ref="O19:O25" si="6">N19-IF(MONTH($C19)&lt;&gt;NM,0,IF(C19&gt;$I$1,0,(HJ*VLOOKUP(WEEKDAY(C19,2),J_T,3,FALSE))))</f>
        <v>0</v>
      </c>
    </row>
    <row r="20" spans="1:15">
      <c r="A20" s="60"/>
      <c r="B20" s="62"/>
      <c r="C20" s="26">
        <f>C19+1</f>
        <v>41591</v>
      </c>
      <c r="D20" s="42"/>
      <c r="E20" s="43"/>
      <c r="F20" s="42"/>
      <c r="G20" s="43"/>
      <c r="H20" s="42"/>
      <c r="I20" s="43"/>
      <c r="J20" s="42"/>
      <c r="K20" s="43"/>
      <c r="L20" s="42"/>
      <c r="M20" s="43"/>
      <c r="N20" s="33">
        <f>E20-D20+ G20-F20+ I20-H20 + K20-J20 + M20-L20</f>
        <v>0</v>
      </c>
      <c r="O20" s="28">
        <f t="shared" si="6"/>
        <v>0</v>
      </c>
    </row>
    <row r="21" spans="1:15">
      <c r="A21" s="60"/>
      <c r="B21" s="62"/>
      <c r="C21" s="26">
        <f t="shared" ref="C21:C25" si="7">C20+1</f>
        <v>41592</v>
      </c>
      <c r="D21" s="42"/>
      <c r="E21" s="43"/>
      <c r="F21" s="42"/>
      <c r="G21" s="43"/>
      <c r="H21" s="42"/>
      <c r="I21" s="43"/>
      <c r="J21" s="42"/>
      <c r="K21" s="43"/>
      <c r="L21" s="42"/>
      <c r="M21" s="43"/>
      <c r="N21" s="33">
        <f t="shared" ref="N21:N25" si="8">E21-D21+ G21-F21+ I21-H21 + K21-J21 + M21-L21</f>
        <v>0</v>
      </c>
      <c r="O21" s="28">
        <f t="shared" si="6"/>
        <v>0</v>
      </c>
    </row>
    <row r="22" spans="1:15">
      <c r="A22" s="60"/>
      <c r="B22" s="62"/>
      <c r="C22" s="26">
        <f t="shared" si="7"/>
        <v>41593</v>
      </c>
      <c r="D22" s="42"/>
      <c r="E22" s="43"/>
      <c r="F22" s="42"/>
      <c r="G22" s="43"/>
      <c r="H22" s="42"/>
      <c r="I22" s="43"/>
      <c r="J22" s="42"/>
      <c r="K22" s="43"/>
      <c r="L22" s="42"/>
      <c r="M22" s="43"/>
      <c r="N22" s="33">
        <f t="shared" si="8"/>
        <v>0</v>
      </c>
      <c r="O22" s="28">
        <f t="shared" si="6"/>
        <v>0</v>
      </c>
    </row>
    <row r="23" spans="1:15">
      <c r="A23" s="60"/>
      <c r="B23" s="62"/>
      <c r="C23" s="26">
        <f t="shared" si="7"/>
        <v>41594</v>
      </c>
      <c r="D23" s="42"/>
      <c r="E23" s="43"/>
      <c r="F23" s="42"/>
      <c r="G23" s="43"/>
      <c r="H23" s="42"/>
      <c r="I23" s="43"/>
      <c r="J23" s="42"/>
      <c r="K23" s="43"/>
      <c r="L23" s="42"/>
      <c r="M23" s="43"/>
      <c r="N23" s="33">
        <f t="shared" si="8"/>
        <v>0</v>
      </c>
      <c r="O23" s="28">
        <f t="shared" si="6"/>
        <v>0</v>
      </c>
    </row>
    <row r="24" spans="1:15">
      <c r="A24" s="60"/>
      <c r="B24" s="62"/>
      <c r="C24" s="26">
        <f t="shared" si="7"/>
        <v>41595</v>
      </c>
      <c r="D24" s="42"/>
      <c r="E24" s="43"/>
      <c r="F24" s="42"/>
      <c r="G24" s="43"/>
      <c r="H24" s="42"/>
      <c r="I24" s="43"/>
      <c r="J24" s="42"/>
      <c r="K24" s="43"/>
      <c r="L24" s="42"/>
      <c r="M24" s="43"/>
      <c r="N24" s="33">
        <f t="shared" si="8"/>
        <v>0</v>
      </c>
      <c r="O24" s="28">
        <f t="shared" si="6"/>
        <v>0</v>
      </c>
    </row>
    <row r="25" spans="1:15" ht="15.75" thickBot="1">
      <c r="A25" s="60"/>
      <c r="B25" s="62"/>
      <c r="C25" s="27">
        <f t="shared" si="7"/>
        <v>41596</v>
      </c>
      <c r="D25" s="44"/>
      <c r="E25" s="45"/>
      <c r="F25" s="44"/>
      <c r="G25" s="45"/>
      <c r="H25" s="44"/>
      <c r="I25" s="45"/>
      <c r="J25" s="44"/>
      <c r="K25" s="45"/>
      <c r="L25" s="44"/>
      <c r="M25" s="45"/>
      <c r="N25" s="33">
        <f t="shared" si="8"/>
        <v>0</v>
      </c>
      <c r="O25" s="28">
        <f t="shared" si="6"/>
        <v>0</v>
      </c>
    </row>
    <row r="26" spans="1:15" ht="15.75" thickBot="1">
      <c r="A26" s="60"/>
      <c r="B26" s="63"/>
      <c r="C26" s="17" t="s">
        <v>33</v>
      </c>
      <c r="D26" s="40"/>
      <c r="E26" s="41"/>
      <c r="F26" s="40"/>
      <c r="G26" s="41"/>
      <c r="H26" s="40"/>
      <c r="I26" s="41"/>
      <c r="J26" s="40"/>
      <c r="K26" s="41"/>
      <c r="L26" s="40"/>
      <c r="M26" s="41"/>
      <c r="N26" s="2">
        <f>SUM(N19:N25)</f>
        <v>0</v>
      </c>
      <c r="O26" s="30">
        <f>SUM(O19:O25)</f>
        <v>0</v>
      </c>
    </row>
    <row r="27" spans="1:15">
      <c r="A27" s="60"/>
      <c r="B27" s="61">
        <f ca="1">NOSEMAINE(C33)</f>
        <v>47</v>
      </c>
      <c r="C27" s="25">
        <f>C25+1</f>
        <v>41597</v>
      </c>
      <c r="D27" s="42"/>
      <c r="E27" s="43"/>
      <c r="F27" s="42"/>
      <c r="G27" s="43"/>
      <c r="H27" s="42"/>
      <c r="I27" s="43"/>
      <c r="J27" s="42"/>
      <c r="K27" s="43"/>
      <c r="L27" s="42"/>
      <c r="M27" s="43"/>
      <c r="N27" s="33">
        <f>E27-D27+ G27-F27+ I27-H27 + K27-J27 + M27-L27</f>
        <v>0</v>
      </c>
      <c r="O27" s="28">
        <f t="shared" ref="O27:O33" si="9">N27-IF(MONTH($C27)&lt;&gt;NM,0,IF(C27&gt;$I$1,0,(HJ*VLOOKUP(WEEKDAY(C27,2),J_T,3,FALSE))))</f>
        <v>0</v>
      </c>
    </row>
    <row r="28" spans="1:15">
      <c r="A28" s="60"/>
      <c r="B28" s="62"/>
      <c r="C28" s="26">
        <f>C27+1</f>
        <v>41598</v>
      </c>
      <c r="D28" s="42"/>
      <c r="E28" s="43"/>
      <c r="F28" s="42"/>
      <c r="G28" s="43"/>
      <c r="H28" s="42"/>
      <c r="I28" s="43"/>
      <c r="J28" s="42"/>
      <c r="K28" s="43"/>
      <c r="L28" s="42"/>
      <c r="M28" s="43"/>
      <c r="N28" s="33">
        <f>E28-D28+ G28-F28+ I28-H28 + K28-J28 + M28-L28</f>
        <v>0</v>
      </c>
      <c r="O28" s="28">
        <f t="shared" si="9"/>
        <v>0</v>
      </c>
    </row>
    <row r="29" spans="1:15">
      <c r="A29" s="60"/>
      <c r="B29" s="62"/>
      <c r="C29" s="26">
        <f t="shared" ref="C29:C33" si="10">C28+1</f>
        <v>41599</v>
      </c>
      <c r="D29" s="42"/>
      <c r="E29" s="43"/>
      <c r="F29" s="42"/>
      <c r="G29" s="43"/>
      <c r="H29" s="42"/>
      <c r="I29" s="43"/>
      <c r="J29" s="42"/>
      <c r="K29" s="43"/>
      <c r="L29" s="42"/>
      <c r="M29" s="43"/>
      <c r="N29" s="33">
        <f t="shared" ref="N29:N33" si="11">E29-D29+ G29-F29+ I29-H29 + K29-J29 + M29-L29</f>
        <v>0</v>
      </c>
      <c r="O29" s="28">
        <f t="shared" si="9"/>
        <v>0</v>
      </c>
    </row>
    <row r="30" spans="1:15">
      <c r="A30" s="60"/>
      <c r="B30" s="62"/>
      <c r="C30" s="26">
        <f t="shared" si="10"/>
        <v>41600</v>
      </c>
      <c r="D30" s="42"/>
      <c r="E30" s="43"/>
      <c r="F30" s="42"/>
      <c r="G30" s="43"/>
      <c r="H30" s="42"/>
      <c r="I30" s="43"/>
      <c r="J30" s="42"/>
      <c r="K30" s="43"/>
      <c r="L30" s="42"/>
      <c r="M30" s="43"/>
      <c r="N30" s="33">
        <f t="shared" si="11"/>
        <v>0</v>
      </c>
      <c r="O30" s="28">
        <f t="shared" si="9"/>
        <v>0</v>
      </c>
    </row>
    <row r="31" spans="1:15">
      <c r="A31" s="60"/>
      <c r="B31" s="62"/>
      <c r="C31" s="26">
        <f t="shared" si="10"/>
        <v>41601</v>
      </c>
      <c r="D31" s="42"/>
      <c r="E31" s="43"/>
      <c r="F31" s="42"/>
      <c r="G31" s="43"/>
      <c r="H31" s="42"/>
      <c r="I31" s="43"/>
      <c r="J31" s="42"/>
      <c r="K31" s="43"/>
      <c r="L31" s="42"/>
      <c r="M31" s="43"/>
      <c r="N31" s="33">
        <f t="shared" si="11"/>
        <v>0</v>
      </c>
      <c r="O31" s="28">
        <f t="shared" si="9"/>
        <v>0</v>
      </c>
    </row>
    <row r="32" spans="1:15">
      <c r="A32" s="60"/>
      <c r="B32" s="62"/>
      <c r="C32" s="26">
        <f t="shared" si="10"/>
        <v>41602</v>
      </c>
      <c r="D32" s="42"/>
      <c r="E32" s="43"/>
      <c r="F32" s="42"/>
      <c r="G32" s="43"/>
      <c r="H32" s="42"/>
      <c r="I32" s="43"/>
      <c r="J32" s="42"/>
      <c r="K32" s="43"/>
      <c r="L32" s="42"/>
      <c r="M32" s="43"/>
      <c r="N32" s="33">
        <f t="shared" si="11"/>
        <v>0</v>
      </c>
      <c r="O32" s="28">
        <f t="shared" si="9"/>
        <v>0</v>
      </c>
    </row>
    <row r="33" spans="1:15" ht="15.75" thickBot="1">
      <c r="A33" s="60"/>
      <c r="B33" s="62"/>
      <c r="C33" s="27">
        <f t="shared" si="10"/>
        <v>41603</v>
      </c>
      <c r="D33" s="44"/>
      <c r="E33" s="45"/>
      <c r="F33" s="44"/>
      <c r="G33" s="45"/>
      <c r="H33" s="44"/>
      <c r="I33" s="45"/>
      <c r="J33" s="44"/>
      <c r="K33" s="45"/>
      <c r="L33" s="44"/>
      <c r="M33" s="45"/>
      <c r="N33" s="33">
        <f t="shared" si="11"/>
        <v>0</v>
      </c>
      <c r="O33" s="28">
        <f t="shared" si="9"/>
        <v>0</v>
      </c>
    </row>
    <row r="34" spans="1:15" ht="15.75" thickBot="1">
      <c r="A34" s="60"/>
      <c r="B34" s="63"/>
      <c r="C34" s="17" t="s">
        <v>33</v>
      </c>
      <c r="D34" s="40"/>
      <c r="E34" s="41"/>
      <c r="F34" s="40"/>
      <c r="G34" s="41"/>
      <c r="H34" s="40"/>
      <c r="I34" s="41"/>
      <c r="J34" s="40"/>
      <c r="K34" s="41"/>
      <c r="L34" s="40"/>
      <c r="M34" s="41"/>
      <c r="N34" s="2">
        <f>SUM(N27:N33)</f>
        <v>0</v>
      </c>
      <c r="O34" s="30">
        <f>SUM(O27:O33)</f>
        <v>0</v>
      </c>
    </row>
    <row r="35" spans="1:15">
      <c r="A35" s="60"/>
      <c r="B35" s="61">
        <f ca="1">NOSEMAINE(C41)</f>
        <v>48</v>
      </c>
      <c r="C35" s="25">
        <f>C33+1</f>
        <v>41604</v>
      </c>
      <c r="D35" s="42"/>
      <c r="E35" s="43"/>
      <c r="F35" s="42"/>
      <c r="G35" s="43"/>
      <c r="H35" s="42"/>
      <c r="I35" s="43"/>
      <c r="J35" s="42"/>
      <c r="K35" s="43"/>
      <c r="L35" s="42"/>
      <c r="M35" s="43"/>
      <c r="N35" s="33">
        <f>E35-D35+ G35-F35+ I35-H35 + K35-J35 + M35-L35</f>
        <v>0</v>
      </c>
      <c r="O35" s="28">
        <f t="shared" ref="O35:O41" si="12">N35-IF(MONTH($C35)&lt;&gt;NM,0,IF(C35&gt;$I$1,0,(HJ*VLOOKUP(WEEKDAY(C35,2),J_T,3,FALSE))))</f>
        <v>0</v>
      </c>
    </row>
    <row r="36" spans="1:15">
      <c r="A36" s="60"/>
      <c r="B36" s="62"/>
      <c r="C36" s="26">
        <f>C35+1</f>
        <v>41605</v>
      </c>
      <c r="D36" s="42"/>
      <c r="E36" s="43"/>
      <c r="F36" s="42"/>
      <c r="G36" s="43"/>
      <c r="H36" s="42"/>
      <c r="I36" s="43"/>
      <c r="J36" s="42"/>
      <c r="K36" s="43"/>
      <c r="L36" s="42"/>
      <c r="M36" s="43"/>
      <c r="N36" s="33">
        <f>E36-D36+ G36-F36+ I36-H36 + K36-J36 + M36-L36</f>
        <v>0</v>
      </c>
      <c r="O36" s="28">
        <f t="shared" si="12"/>
        <v>0</v>
      </c>
    </row>
    <row r="37" spans="1:15">
      <c r="A37" s="60"/>
      <c r="B37" s="62"/>
      <c r="C37" s="26">
        <f t="shared" ref="C37:C41" si="13">C36+1</f>
        <v>41606</v>
      </c>
      <c r="D37" s="42"/>
      <c r="E37" s="43"/>
      <c r="F37" s="42"/>
      <c r="G37" s="43"/>
      <c r="H37" s="42"/>
      <c r="I37" s="43"/>
      <c r="J37" s="42"/>
      <c r="K37" s="43"/>
      <c r="L37" s="42"/>
      <c r="M37" s="43"/>
      <c r="N37" s="33">
        <f t="shared" ref="N37:N41" si="14">E37-D37+ G37-F37+ I37-H37 + K37-J37 + M37-L37</f>
        <v>0</v>
      </c>
      <c r="O37" s="28">
        <f t="shared" si="12"/>
        <v>0</v>
      </c>
    </row>
    <row r="38" spans="1:15">
      <c r="A38" s="60"/>
      <c r="B38" s="62"/>
      <c r="C38" s="26">
        <f t="shared" si="13"/>
        <v>41607</v>
      </c>
      <c r="D38" s="42"/>
      <c r="E38" s="43"/>
      <c r="F38" s="42"/>
      <c r="G38" s="43"/>
      <c r="H38" s="42"/>
      <c r="I38" s="43"/>
      <c r="J38" s="42"/>
      <c r="K38" s="43"/>
      <c r="L38" s="42"/>
      <c r="M38" s="43"/>
      <c r="N38" s="33">
        <f t="shared" si="14"/>
        <v>0</v>
      </c>
      <c r="O38" s="28">
        <f t="shared" si="12"/>
        <v>0</v>
      </c>
    </row>
    <row r="39" spans="1:15">
      <c r="A39" s="60"/>
      <c r="B39" s="62"/>
      <c r="C39" s="26">
        <f t="shared" si="13"/>
        <v>41608</v>
      </c>
      <c r="D39" s="42"/>
      <c r="E39" s="43"/>
      <c r="F39" s="42"/>
      <c r="G39" s="43"/>
      <c r="H39" s="42"/>
      <c r="I39" s="43"/>
      <c r="J39" s="42"/>
      <c r="K39" s="43"/>
      <c r="L39" s="42"/>
      <c r="M39" s="43"/>
      <c r="N39" s="33">
        <f t="shared" si="14"/>
        <v>0</v>
      </c>
      <c r="O39" s="28">
        <f t="shared" si="12"/>
        <v>0</v>
      </c>
    </row>
    <row r="40" spans="1:15">
      <c r="A40" s="60"/>
      <c r="B40" s="62"/>
      <c r="C40" s="26">
        <f t="shared" si="13"/>
        <v>41609</v>
      </c>
      <c r="D40" s="42"/>
      <c r="E40" s="43"/>
      <c r="F40" s="42"/>
      <c r="G40" s="43"/>
      <c r="H40" s="42"/>
      <c r="I40" s="43"/>
      <c r="J40" s="42"/>
      <c r="K40" s="43"/>
      <c r="L40" s="42"/>
      <c r="M40" s="43"/>
      <c r="N40" s="33">
        <f t="shared" si="14"/>
        <v>0</v>
      </c>
      <c r="O40" s="28">
        <f t="shared" si="12"/>
        <v>0</v>
      </c>
    </row>
    <row r="41" spans="1:15" ht="15.75" thickBot="1">
      <c r="A41" s="60"/>
      <c r="B41" s="62"/>
      <c r="C41" s="27">
        <f t="shared" si="13"/>
        <v>41610</v>
      </c>
      <c r="D41" s="46"/>
      <c r="E41" s="47"/>
      <c r="F41" s="46"/>
      <c r="G41" s="47"/>
      <c r="H41" s="46"/>
      <c r="I41" s="47"/>
      <c r="J41" s="46"/>
      <c r="K41" s="47"/>
      <c r="L41" s="46"/>
      <c r="M41" s="47"/>
      <c r="N41" s="33">
        <f t="shared" si="14"/>
        <v>0</v>
      </c>
      <c r="O41" s="28">
        <f t="shared" si="12"/>
        <v>0</v>
      </c>
    </row>
    <row r="42" spans="1:15" ht="15.75" thickBot="1">
      <c r="A42" s="60"/>
      <c r="B42" s="63"/>
      <c r="C42" s="20" t="s">
        <v>33</v>
      </c>
      <c r="D42" s="17"/>
      <c r="E42" s="19"/>
      <c r="F42" s="17"/>
      <c r="G42" s="19"/>
      <c r="H42" s="17"/>
      <c r="I42" s="19"/>
      <c r="J42" s="17"/>
      <c r="K42" s="19"/>
      <c r="L42" s="18"/>
      <c r="M42" s="18"/>
      <c r="N42" s="2">
        <f>SUM(N35:N41)</f>
        <v>0</v>
      </c>
      <c r="O42" s="31">
        <f>SUM(O35:O41)</f>
        <v>0</v>
      </c>
    </row>
    <row r="43" spans="1:15" ht="15.75" thickBot="1">
      <c r="A43" s="15"/>
      <c r="B43" s="17"/>
      <c r="C43" s="13" t="s">
        <v>32</v>
      </c>
      <c r="D43" s="13"/>
      <c r="E43" s="13"/>
      <c r="F43" s="13"/>
      <c r="G43" s="13"/>
      <c r="H43" s="13"/>
      <c r="I43" s="13"/>
      <c r="J43" s="13"/>
      <c r="K43" s="13"/>
      <c r="L43" s="13"/>
      <c r="M43" s="13"/>
      <c r="N43" s="3"/>
      <c r="O43" s="30">
        <f>SUM(O10,O18,O26,O34,O42)</f>
        <v>0</v>
      </c>
    </row>
    <row r="44" spans="1:15" ht="15.75" thickBot="1">
      <c r="A44" s="15"/>
      <c r="B44" s="17"/>
      <c r="C44" s="13" t="s">
        <v>34</v>
      </c>
      <c r="D44" s="13"/>
      <c r="E44" s="13"/>
      <c r="F44" s="13"/>
      <c r="G44" s="13"/>
      <c r="H44" s="13"/>
      <c r="I44" s="13"/>
      <c r="J44" s="13"/>
      <c r="K44" s="13"/>
      <c r="L44" s="13"/>
      <c r="M44" s="13"/>
      <c r="N44" s="3"/>
      <c r="O44" s="48">
        <v>0</v>
      </c>
    </row>
    <row r="45" spans="1:15" ht="15.75" thickBot="1">
      <c r="A45" s="16"/>
      <c r="B45" s="16"/>
      <c r="C45" s="21" t="s">
        <v>35</v>
      </c>
      <c r="D45" s="21"/>
      <c r="E45" s="21"/>
      <c r="F45" s="21"/>
      <c r="G45" s="21"/>
      <c r="H45" s="21"/>
      <c r="I45" s="21"/>
      <c r="J45" s="21"/>
      <c r="K45" s="21"/>
      <c r="L45" s="21"/>
      <c r="M45" s="21"/>
      <c r="N45" s="34"/>
      <c r="O45" s="32">
        <f>+O43-O44</f>
        <v>0</v>
      </c>
    </row>
  </sheetData>
  <sheetProtection sheet="1" objects="1" scenarios="1"/>
  <mergeCells count="8">
    <mergeCell ref="D1:E1"/>
    <mergeCell ref="I1:J1"/>
    <mergeCell ref="A3:A42"/>
    <mergeCell ref="B3:B10"/>
    <mergeCell ref="B11:B18"/>
    <mergeCell ref="B19:B26"/>
    <mergeCell ref="B27:B34"/>
    <mergeCell ref="B35:B42"/>
  </mergeCells>
  <conditionalFormatting sqref="C3:C9">
    <cfRule type="expression" dxfId="3" priority="2">
      <formula>MONTH($C3)&lt;&gt;NM</formula>
    </cfRule>
  </conditionalFormatting>
  <conditionalFormatting sqref="C35:C41">
    <cfRule type="expression" dxfId="2" priority="1">
      <formula>MONTH($C35)&lt;&gt;NM</formula>
    </cfRule>
  </conditionalFormatting>
  <dataValidations count="1">
    <dataValidation type="list" allowBlank="1" showInputMessage="1" showErrorMessage="1" sqref="D1">
      <formula1>MOIS</formula1>
    </dataValidation>
  </dataValidations>
  <pageMargins left="0.7" right="0.7" top="0.75" bottom="0.75" header="0.3" footer="0.3"/>
  <pageSetup paperSize="9" orientation="portrait" verticalDpi="0" r:id="rId1"/>
</worksheet>
</file>

<file path=xl/worksheets/sheet12.xml><?xml version="1.0" encoding="utf-8"?>
<worksheet xmlns="http://schemas.openxmlformats.org/spreadsheetml/2006/main" xmlns:r="http://schemas.openxmlformats.org/officeDocument/2006/relationships">
  <sheetPr codeName="Feuil13"/>
  <dimension ref="A1:O45"/>
  <sheetViews>
    <sheetView zoomScale="115" zoomScaleNormal="115" workbookViewId="0">
      <pane xSplit="3" ySplit="2" topLeftCell="D3" activePane="bottomRight" state="frozen"/>
      <selection pane="topRight" activeCell="D1" sqref="D1"/>
      <selection pane="bottomLeft" activeCell="A3" sqref="A3"/>
      <selection pane="bottomRight" activeCell="I1" sqref="I1:J1"/>
    </sheetView>
  </sheetViews>
  <sheetFormatPr baseColWidth="10" defaultRowHeight="15"/>
  <cols>
    <col min="1" max="1" width="10.140625" customWidth="1"/>
    <col min="2" max="2" width="11.85546875" bestFit="1" customWidth="1"/>
    <col min="3" max="3" width="27.7109375" customWidth="1"/>
    <col min="4" max="5" width="8.140625" style="1" customWidth="1"/>
    <col min="6" max="13" width="8.140625" customWidth="1"/>
    <col min="14" max="14" width="12.42578125" customWidth="1"/>
    <col min="15" max="15" width="13.140625" customWidth="1"/>
  </cols>
  <sheetData>
    <row r="1" spans="1:15" ht="15.75" thickBot="1">
      <c r="A1" s="22" t="s">
        <v>26</v>
      </c>
      <c r="B1" s="35">
        <f>YEAR(Paramètres!B1)</f>
        <v>2017</v>
      </c>
      <c r="C1" t="s">
        <v>27</v>
      </c>
      <c r="D1" s="55" t="s">
        <v>14</v>
      </c>
      <c r="E1" s="56"/>
      <c r="F1" s="24">
        <f>VLOOKUP(M,M_N,2,FALSE)</f>
        <v>12</v>
      </c>
      <c r="H1" s="3" t="s">
        <v>31</v>
      </c>
      <c r="I1" s="57">
        <v>41607</v>
      </c>
      <c r="J1" s="58"/>
    </row>
    <row r="2" spans="1:15" ht="17.25" customHeight="1" thickBot="1">
      <c r="A2" s="23"/>
      <c r="B2" s="14" t="s">
        <v>29</v>
      </c>
      <c r="C2" s="13"/>
      <c r="D2" s="36" t="s">
        <v>4</v>
      </c>
      <c r="E2" s="37" t="s">
        <v>5</v>
      </c>
      <c r="F2" s="36" t="s">
        <v>4</v>
      </c>
      <c r="G2" s="37" t="s">
        <v>5</v>
      </c>
      <c r="H2" s="36" t="s">
        <v>4</v>
      </c>
      <c r="I2" s="37" t="s">
        <v>5</v>
      </c>
      <c r="J2" s="36" t="s">
        <v>4</v>
      </c>
      <c r="K2" s="37" t="s">
        <v>5</v>
      </c>
      <c r="L2" s="36" t="s">
        <v>4</v>
      </c>
      <c r="M2" s="37" t="s">
        <v>5</v>
      </c>
      <c r="N2" s="14" t="s">
        <v>15</v>
      </c>
      <c r="O2" s="29" t="s">
        <v>16</v>
      </c>
    </row>
    <row r="3" spans="1:15">
      <c r="A3" s="59" t="str">
        <f>M</f>
        <v>Décembre</v>
      </c>
      <c r="B3" s="61">
        <f ca="1">NOSEMAINE(C9)</f>
        <v>48</v>
      </c>
      <c r="C3" s="26">
        <f>DATE(AN,VLOOKUP(M,M_N,2,FALSE),ROW()-2)-WEEKDAY(DATE($B$1,VLOOKUP(M,M_N,2,FALSE),ROW()-2),2)+1</f>
        <v>41604</v>
      </c>
      <c r="D3" s="38"/>
      <c r="E3" s="39"/>
      <c r="F3" s="38"/>
      <c r="G3" s="39"/>
      <c r="H3" s="38"/>
      <c r="I3" s="39"/>
      <c r="J3" s="38"/>
      <c r="K3" s="39"/>
      <c r="L3" s="38"/>
      <c r="M3" s="39"/>
      <c r="N3" s="33">
        <f>E3-D3+ G3-F3+ I3-H3 + K3-J3 + M3-L3</f>
        <v>0</v>
      </c>
      <c r="O3" s="28">
        <f t="shared" ref="O3:O9" si="0">N3-IF(MONTH($C3)&lt;&gt;NM,0,IF(C3&gt;$I$1,0,(HJ*VLOOKUP(WEEKDAY(C3,2),J_T,3,FALSE))))</f>
        <v>0</v>
      </c>
    </row>
    <row r="4" spans="1:15">
      <c r="A4" s="60"/>
      <c r="B4" s="62"/>
      <c r="C4" s="26">
        <f>C3+1</f>
        <v>41605</v>
      </c>
      <c r="D4" s="38"/>
      <c r="E4" s="39"/>
      <c r="F4" s="38"/>
      <c r="G4" s="39"/>
      <c r="H4" s="38"/>
      <c r="I4" s="39"/>
      <c r="J4" s="38"/>
      <c r="K4" s="39"/>
      <c r="L4" s="38"/>
      <c r="M4" s="39"/>
      <c r="N4" s="33">
        <f>E4-D4+ G4-F4+ I4-H4 + K4-J4 + M4-L4</f>
        <v>0</v>
      </c>
      <c r="O4" s="28">
        <f t="shared" si="0"/>
        <v>0</v>
      </c>
    </row>
    <row r="5" spans="1:15">
      <c r="A5" s="60"/>
      <c r="B5" s="62"/>
      <c r="C5" s="26">
        <f t="shared" ref="C5:C8" si="1">C4+1</f>
        <v>41606</v>
      </c>
      <c r="D5" s="38"/>
      <c r="E5" s="39"/>
      <c r="F5" s="38"/>
      <c r="G5" s="39"/>
      <c r="H5" s="38"/>
      <c r="I5" s="39"/>
      <c r="J5" s="38"/>
      <c r="K5" s="39"/>
      <c r="L5" s="38"/>
      <c r="M5" s="39"/>
      <c r="N5" s="33">
        <f t="shared" ref="N5:N9" si="2">E5-D5+ G5-F5+ I5-H5 + K5-J5 + M5-L5</f>
        <v>0</v>
      </c>
      <c r="O5" s="28">
        <f t="shared" si="0"/>
        <v>0</v>
      </c>
    </row>
    <row r="6" spans="1:15">
      <c r="A6" s="60"/>
      <c r="B6" s="62"/>
      <c r="C6" s="26">
        <f t="shared" si="1"/>
        <v>41607</v>
      </c>
      <c r="D6" s="38"/>
      <c r="E6" s="39"/>
      <c r="F6" s="38"/>
      <c r="G6" s="39"/>
      <c r="H6" s="38"/>
      <c r="I6" s="39"/>
      <c r="J6" s="38"/>
      <c r="K6" s="39"/>
      <c r="L6" s="38"/>
      <c r="M6" s="39"/>
      <c r="N6" s="33">
        <f t="shared" si="2"/>
        <v>0</v>
      </c>
      <c r="O6" s="28">
        <f t="shared" si="0"/>
        <v>0</v>
      </c>
    </row>
    <row r="7" spans="1:15">
      <c r="A7" s="60"/>
      <c r="B7" s="62"/>
      <c r="C7" s="26">
        <f t="shared" si="1"/>
        <v>41608</v>
      </c>
      <c r="D7" s="38"/>
      <c r="E7" s="39"/>
      <c r="F7" s="38"/>
      <c r="G7" s="39"/>
      <c r="H7" s="38"/>
      <c r="I7" s="39"/>
      <c r="J7" s="38"/>
      <c r="K7" s="39"/>
      <c r="L7" s="38"/>
      <c r="M7" s="39"/>
      <c r="N7" s="33">
        <f t="shared" si="2"/>
        <v>0</v>
      </c>
      <c r="O7" s="28">
        <f t="shared" si="0"/>
        <v>0</v>
      </c>
    </row>
    <row r="8" spans="1:15">
      <c r="A8" s="60"/>
      <c r="B8" s="62"/>
      <c r="C8" s="26">
        <f t="shared" si="1"/>
        <v>41609</v>
      </c>
      <c r="D8" s="38"/>
      <c r="E8" s="39"/>
      <c r="F8" s="38"/>
      <c r="G8" s="39"/>
      <c r="H8" s="38"/>
      <c r="I8" s="39"/>
      <c r="J8" s="38"/>
      <c r="K8" s="39"/>
      <c r="L8" s="38"/>
      <c r="M8" s="39"/>
      <c r="N8" s="33">
        <f t="shared" si="2"/>
        <v>0</v>
      </c>
      <c r="O8" s="28">
        <f t="shared" si="0"/>
        <v>0</v>
      </c>
    </row>
    <row r="9" spans="1:15" ht="15.75" thickBot="1">
      <c r="A9" s="60"/>
      <c r="B9" s="62"/>
      <c r="C9" s="27">
        <f>C8+1</f>
        <v>41610</v>
      </c>
      <c r="D9" s="38"/>
      <c r="E9" s="39"/>
      <c r="F9" s="38"/>
      <c r="G9" s="39"/>
      <c r="H9" s="38"/>
      <c r="I9" s="39"/>
      <c r="J9" s="38"/>
      <c r="K9" s="39"/>
      <c r="L9" s="38"/>
      <c r="M9" s="39"/>
      <c r="N9" s="33">
        <f t="shared" si="2"/>
        <v>0</v>
      </c>
      <c r="O9" s="28">
        <f t="shared" si="0"/>
        <v>0</v>
      </c>
    </row>
    <row r="10" spans="1:15" ht="15.75" thickBot="1">
      <c r="A10" s="60"/>
      <c r="B10" s="63"/>
      <c r="C10" s="17" t="s">
        <v>33</v>
      </c>
      <c r="D10" s="40"/>
      <c r="E10" s="41"/>
      <c r="F10" s="40"/>
      <c r="G10" s="41"/>
      <c r="H10" s="40"/>
      <c r="I10" s="41"/>
      <c r="J10" s="40"/>
      <c r="K10" s="41"/>
      <c r="L10" s="40"/>
      <c r="M10" s="41"/>
      <c r="N10" s="2">
        <f>SUM(N3:N9)</f>
        <v>0</v>
      </c>
      <c r="O10" s="30">
        <f>SUM(O3:O9)</f>
        <v>0</v>
      </c>
    </row>
    <row r="11" spans="1:15">
      <c r="A11" s="60"/>
      <c r="B11" s="61">
        <f ca="1">NOSEMAINE(C17)</f>
        <v>49</v>
      </c>
      <c r="C11" s="25">
        <f>C9+1</f>
        <v>41611</v>
      </c>
      <c r="D11" s="38"/>
      <c r="E11" s="39"/>
      <c r="F11" s="38"/>
      <c r="G11" s="39"/>
      <c r="H11" s="38"/>
      <c r="I11" s="39"/>
      <c r="J11" s="38"/>
      <c r="K11" s="39"/>
      <c r="L11" s="38"/>
      <c r="M11" s="39"/>
      <c r="N11" s="33">
        <f>E11-D11+ G11-F11+ I11-H11 + K11-J11 + M11-L11</f>
        <v>0</v>
      </c>
      <c r="O11" s="28">
        <f t="shared" ref="O11:O17" si="3">N11-IF(MONTH($C11)&lt;&gt;NM,0,IF(C11&gt;$I$1,0,(HJ*VLOOKUP(WEEKDAY(C11,2),J_T,3,FALSE))))</f>
        <v>0</v>
      </c>
    </row>
    <row r="12" spans="1:15">
      <c r="A12" s="60"/>
      <c r="B12" s="62"/>
      <c r="C12" s="26">
        <f>C11+1</f>
        <v>41612</v>
      </c>
      <c r="D12" s="42"/>
      <c r="E12" s="43"/>
      <c r="F12" s="42"/>
      <c r="G12" s="43"/>
      <c r="H12" s="42"/>
      <c r="I12" s="43"/>
      <c r="J12" s="42"/>
      <c r="K12" s="43"/>
      <c r="L12" s="42"/>
      <c r="M12" s="43"/>
      <c r="N12" s="33">
        <f>E12-D12+ G12-F12+ I12-H12 + K12-J12 + M12-L12</f>
        <v>0</v>
      </c>
      <c r="O12" s="28">
        <f t="shared" si="3"/>
        <v>0</v>
      </c>
    </row>
    <row r="13" spans="1:15">
      <c r="A13" s="60"/>
      <c r="B13" s="62"/>
      <c r="C13" s="26">
        <f t="shared" ref="C13:C17" si="4">C12+1</f>
        <v>41613</v>
      </c>
      <c r="D13" s="42"/>
      <c r="E13" s="43"/>
      <c r="F13" s="42"/>
      <c r="G13" s="43"/>
      <c r="H13" s="42"/>
      <c r="I13" s="43"/>
      <c r="J13" s="42"/>
      <c r="K13" s="43"/>
      <c r="L13" s="42"/>
      <c r="M13" s="43"/>
      <c r="N13" s="33">
        <f t="shared" ref="N13:N17" si="5">E13-D13+ G13-F13+ I13-H13 + K13-J13 + M13-L13</f>
        <v>0</v>
      </c>
      <c r="O13" s="28">
        <f t="shared" si="3"/>
        <v>0</v>
      </c>
    </row>
    <row r="14" spans="1:15">
      <c r="A14" s="60"/>
      <c r="B14" s="62"/>
      <c r="C14" s="26">
        <f t="shared" si="4"/>
        <v>41614</v>
      </c>
      <c r="D14" s="42"/>
      <c r="E14" s="43"/>
      <c r="F14" s="42"/>
      <c r="G14" s="43"/>
      <c r="H14" s="42"/>
      <c r="I14" s="43"/>
      <c r="J14" s="42"/>
      <c r="K14" s="43"/>
      <c r="L14" s="42"/>
      <c r="M14" s="43"/>
      <c r="N14" s="33">
        <f t="shared" si="5"/>
        <v>0</v>
      </c>
      <c r="O14" s="28">
        <f t="shared" si="3"/>
        <v>0</v>
      </c>
    </row>
    <row r="15" spans="1:15">
      <c r="A15" s="60"/>
      <c r="B15" s="62"/>
      <c r="C15" s="26">
        <f t="shared" si="4"/>
        <v>41615</v>
      </c>
      <c r="D15" s="42"/>
      <c r="E15" s="43"/>
      <c r="F15" s="42"/>
      <c r="G15" s="43"/>
      <c r="H15" s="42"/>
      <c r="I15" s="43"/>
      <c r="J15" s="42"/>
      <c r="K15" s="43"/>
      <c r="L15" s="42"/>
      <c r="M15" s="43"/>
      <c r="N15" s="33">
        <f t="shared" si="5"/>
        <v>0</v>
      </c>
      <c r="O15" s="28">
        <f t="shared" si="3"/>
        <v>0</v>
      </c>
    </row>
    <row r="16" spans="1:15">
      <c r="A16" s="60"/>
      <c r="B16" s="62"/>
      <c r="C16" s="26">
        <f t="shared" si="4"/>
        <v>41616</v>
      </c>
      <c r="D16" s="42"/>
      <c r="E16" s="43"/>
      <c r="F16" s="42"/>
      <c r="G16" s="43"/>
      <c r="H16" s="42"/>
      <c r="I16" s="43"/>
      <c r="J16" s="42"/>
      <c r="K16" s="43"/>
      <c r="L16" s="42"/>
      <c r="M16" s="43"/>
      <c r="N16" s="33">
        <f t="shared" si="5"/>
        <v>0</v>
      </c>
      <c r="O16" s="28">
        <f t="shared" si="3"/>
        <v>0</v>
      </c>
    </row>
    <row r="17" spans="1:15" ht="15.75" thickBot="1">
      <c r="A17" s="60"/>
      <c r="B17" s="62"/>
      <c r="C17" s="26">
        <f t="shared" si="4"/>
        <v>41617</v>
      </c>
      <c r="D17" s="42"/>
      <c r="E17" s="43"/>
      <c r="F17" s="42"/>
      <c r="G17" s="43"/>
      <c r="H17" s="42"/>
      <c r="I17" s="43"/>
      <c r="J17" s="42"/>
      <c r="K17" s="43"/>
      <c r="L17" s="42"/>
      <c r="M17" s="43"/>
      <c r="N17" s="33">
        <f t="shared" si="5"/>
        <v>0</v>
      </c>
      <c r="O17" s="28">
        <f t="shared" si="3"/>
        <v>0</v>
      </c>
    </row>
    <row r="18" spans="1:15" ht="15.75" thickBot="1">
      <c r="A18" s="60"/>
      <c r="B18" s="63"/>
      <c r="C18" s="17" t="s">
        <v>33</v>
      </c>
      <c r="D18" s="40"/>
      <c r="E18" s="41"/>
      <c r="F18" s="40"/>
      <c r="G18" s="41"/>
      <c r="H18" s="40"/>
      <c r="I18" s="41"/>
      <c r="J18" s="40"/>
      <c r="K18" s="41"/>
      <c r="L18" s="40"/>
      <c r="M18" s="41"/>
      <c r="N18" s="2">
        <f>SUM(N11:N17)</f>
        <v>0</v>
      </c>
      <c r="O18" s="30">
        <f>SUM(O11:O17)</f>
        <v>0</v>
      </c>
    </row>
    <row r="19" spans="1:15">
      <c r="A19" s="60"/>
      <c r="B19" s="61">
        <f ca="1">NOSEMAINE(C25)</f>
        <v>50</v>
      </c>
      <c r="C19" s="26">
        <f>C17+1</f>
        <v>41618</v>
      </c>
      <c r="D19" s="38"/>
      <c r="E19" s="39"/>
      <c r="F19" s="42"/>
      <c r="G19" s="43"/>
      <c r="H19" s="42"/>
      <c r="I19" s="43"/>
      <c r="J19" s="42"/>
      <c r="K19" s="43"/>
      <c r="L19" s="42"/>
      <c r="M19" s="43"/>
      <c r="N19" s="33">
        <f>E19-D19+ G19-F19+ I19-H19 + K19-J19 + M19-L19</f>
        <v>0</v>
      </c>
      <c r="O19" s="28">
        <f t="shared" ref="O19:O25" si="6">N19-IF(MONTH($C19)&lt;&gt;NM,0,IF(C19&gt;$I$1,0,(HJ*VLOOKUP(WEEKDAY(C19,2),J_T,3,FALSE))))</f>
        <v>0</v>
      </c>
    </row>
    <row r="20" spans="1:15">
      <c r="A20" s="60"/>
      <c r="B20" s="62"/>
      <c r="C20" s="26">
        <f>C19+1</f>
        <v>41619</v>
      </c>
      <c r="D20" s="42"/>
      <c r="E20" s="43"/>
      <c r="F20" s="42"/>
      <c r="G20" s="43"/>
      <c r="H20" s="42"/>
      <c r="I20" s="43"/>
      <c r="J20" s="42"/>
      <c r="K20" s="43"/>
      <c r="L20" s="42"/>
      <c r="M20" s="43"/>
      <c r="N20" s="33">
        <f>E20-D20+ G20-F20+ I20-H20 + K20-J20 + M20-L20</f>
        <v>0</v>
      </c>
      <c r="O20" s="28">
        <f t="shared" si="6"/>
        <v>0</v>
      </c>
    </row>
    <row r="21" spans="1:15">
      <c r="A21" s="60"/>
      <c r="B21" s="62"/>
      <c r="C21" s="26">
        <f t="shared" ref="C21:C25" si="7">C20+1</f>
        <v>41620</v>
      </c>
      <c r="D21" s="42"/>
      <c r="E21" s="43"/>
      <c r="F21" s="42"/>
      <c r="G21" s="43"/>
      <c r="H21" s="42"/>
      <c r="I21" s="43"/>
      <c r="J21" s="42"/>
      <c r="K21" s="43"/>
      <c r="L21" s="42"/>
      <c r="M21" s="43"/>
      <c r="N21" s="33">
        <f t="shared" ref="N21:N25" si="8">E21-D21+ G21-F21+ I21-H21 + K21-J21 + M21-L21</f>
        <v>0</v>
      </c>
      <c r="O21" s="28">
        <f t="shared" si="6"/>
        <v>0</v>
      </c>
    </row>
    <row r="22" spans="1:15">
      <c r="A22" s="60"/>
      <c r="B22" s="62"/>
      <c r="C22" s="26">
        <f t="shared" si="7"/>
        <v>41621</v>
      </c>
      <c r="D22" s="42"/>
      <c r="E22" s="43"/>
      <c r="F22" s="42"/>
      <c r="G22" s="43"/>
      <c r="H22" s="42"/>
      <c r="I22" s="43"/>
      <c r="J22" s="42"/>
      <c r="K22" s="43"/>
      <c r="L22" s="42"/>
      <c r="M22" s="43"/>
      <c r="N22" s="33">
        <f t="shared" si="8"/>
        <v>0</v>
      </c>
      <c r="O22" s="28">
        <f t="shared" si="6"/>
        <v>0</v>
      </c>
    </row>
    <row r="23" spans="1:15">
      <c r="A23" s="60"/>
      <c r="B23" s="62"/>
      <c r="C23" s="26">
        <f t="shared" si="7"/>
        <v>41622</v>
      </c>
      <c r="D23" s="42"/>
      <c r="E23" s="43"/>
      <c r="F23" s="42"/>
      <c r="G23" s="43"/>
      <c r="H23" s="42"/>
      <c r="I23" s="43"/>
      <c r="J23" s="42"/>
      <c r="K23" s="43"/>
      <c r="L23" s="42"/>
      <c r="M23" s="43"/>
      <c r="N23" s="33">
        <f t="shared" si="8"/>
        <v>0</v>
      </c>
      <c r="O23" s="28">
        <f t="shared" si="6"/>
        <v>0</v>
      </c>
    </row>
    <row r="24" spans="1:15">
      <c r="A24" s="60"/>
      <c r="B24" s="62"/>
      <c r="C24" s="26">
        <f t="shared" si="7"/>
        <v>41623</v>
      </c>
      <c r="D24" s="42"/>
      <c r="E24" s="43"/>
      <c r="F24" s="42"/>
      <c r="G24" s="43"/>
      <c r="H24" s="42"/>
      <c r="I24" s="43"/>
      <c r="J24" s="42"/>
      <c r="K24" s="43"/>
      <c r="L24" s="42"/>
      <c r="M24" s="43"/>
      <c r="N24" s="33">
        <f t="shared" si="8"/>
        <v>0</v>
      </c>
      <c r="O24" s="28">
        <f t="shared" si="6"/>
        <v>0</v>
      </c>
    </row>
    <row r="25" spans="1:15" ht="15.75" thickBot="1">
      <c r="A25" s="60"/>
      <c r="B25" s="62"/>
      <c r="C25" s="27">
        <f t="shared" si="7"/>
        <v>41624</v>
      </c>
      <c r="D25" s="44"/>
      <c r="E25" s="45"/>
      <c r="F25" s="44"/>
      <c r="G25" s="45"/>
      <c r="H25" s="44"/>
      <c r="I25" s="45"/>
      <c r="J25" s="44"/>
      <c r="K25" s="45"/>
      <c r="L25" s="44"/>
      <c r="M25" s="45"/>
      <c r="N25" s="33">
        <f t="shared" si="8"/>
        <v>0</v>
      </c>
      <c r="O25" s="28">
        <f t="shared" si="6"/>
        <v>0</v>
      </c>
    </row>
    <row r="26" spans="1:15" ht="15.75" thickBot="1">
      <c r="A26" s="60"/>
      <c r="B26" s="63"/>
      <c r="C26" s="17" t="s">
        <v>33</v>
      </c>
      <c r="D26" s="40"/>
      <c r="E26" s="41"/>
      <c r="F26" s="40"/>
      <c r="G26" s="41"/>
      <c r="H26" s="40"/>
      <c r="I26" s="41"/>
      <c r="J26" s="40"/>
      <c r="K26" s="41"/>
      <c r="L26" s="40"/>
      <c r="M26" s="41"/>
      <c r="N26" s="2">
        <f>SUM(N19:N25)</f>
        <v>0</v>
      </c>
      <c r="O26" s="30">
        <f>SUM(O19:O25)</f>
        <v>0</v>
      </c>
    </row>
    <row r="27" spans="1:15">
      <c r="A27" s="60"/>
      <c r="B27" s="61">
        <f ca="1">NOSEMAINE(C33)</f>
        <v>51</v>
      </c>
      <c r="C27" s="25">
        <f>C25+1</f>
        <v>41625</v>
      </c>
      <c r="D27" s="42"/>
      <c r="E27" s="43"/>
      <c r="F27" s="42"/>
      <c r="G27" s="43"/>
      <c r="H27" s="42"/>
      <c r="I27" s="43"/>
      <c r="J27" s="42"/>
      <c r="K27" s="43"/>
      <c r="L27" s="42"/>
      <c r="M27" s="43"/>
      <c r="N27" s="33">
        <f>E27-D27+ G27-F27+ I27-H27 + K27-J27 + M27-L27</f>
        <v>0</v>
      </c>
      <c r="O27" s="28">
        <f t="shared" ref="O27:O33" si="9">N27-IF(MONTH($C27)&lt;&gt;NM,0,IF(C27&gt;$I$1,0,(HJ*VLOOKUP(WEEKDAY(C27,2),J_T,3,FALSE))))</f>
        <v>0</v>
      </c>
    </row>
    <row r="28" spans="1:15">
      <c r="A28" s="60"/>
      <c r="B28" s="62"/>
      <c r="C28" s="26">
        <f>C27+1</f>
        <v>41626</v>
      </c>
      <c r="D28" s="42"/>
      <c r="E28" s="43"/>
      <c r="F28" s="42"/>
      <c r="G28" s="43"/>
      <c r="H28" s="42"/>
      <c r="I28" s="43"/>
      <c r="J28" s="42"/>
      <c r="K28" s="43"/>
      <c r="L28" s="42"/>
      <c r="M28" s="43"/>
      <c r="N28" s="33">
        <f>E28-D28+ G28-F28+ I28-H28 + K28-J28 + M28-L28</f>
        <v>0</v>
      </c>
      <c r="O28" s="28">
        <f t="shared" si="9"/>
        <v>0</v>
      </c>
    </row>
    <row r="29" spans="1:15">
      <c r="A29" s="60"/>
      <c r="B29" s="62"/>
      <c r="C29" s="26">
        <f t="shared" ref="C29:C33" si="10">C28+1</f>
        <v>41627</v>
      </c>
      <c r="D29" s="42"/>
      <c r="E29" s="43"/>
      <c r="F29" s="42"/>
      <c r="G29" s="43"/>
      <c r="H29" s="42"/>
      <c r="I29" s="43"/>
      <c r="J29" s="42"/>
      <c r="K29" s="43"/>
      <c r="L29" s="42"/>
      <c r="M29" s="43"/>
      <c r="N29" s="33">
        <f t="shared" ref="N29:N33" si="11">E29-D29+ G29-F29+ I29-H29 + K29-J29 + M29-L29</f>
        <v>0</v>
      </c>
      <c r="O29" s="28">
        <f t="shared" si="9"/>
        <v>0</v>
      </c>
    </row>
    <row r="30" spans="1:15">
      <c r="A30" s="60"/>
      <c r="B30" s="62"/>
      <c r="C30" s="26">
        <f t="shared" si="10"/>
        <v>41628</v>
      </c>
      <c r="D30" s="42"/>
      <c r="E30" s="43"/>
      <c r="F30" s="42"/>
      <c r="G30" s="43"/>
      <c r="H30" s="42"/>
      <c r="I30" s="43"/>
      <c r="J30" s="42"/>
      <c r="K30" s="43"/>
      <c r="L30" s="42"/>
      <c r="M30" s="43"/>
      <c r="N30" s="33">
        <f t="shared" si="11"/>
        <v>0</v>
      </c>
      <c r="O30" s="28">
        <f t="shared" si="9"/>
        <v>0</v>
      </c>
    </row>
    <row r="31" spans="1:15">
      <c r="A31" s="60"/>
      <c r="B31" s="62"/>
      <c r="C31" s="26">
        <f t="shared" si="10"/>
        <v>41629</v>
      </c>
      <c r="D31" s="42"/>
      <c r="E31" s="43"/>
      <c r="F31" s="42"/>
      <c r="G31" s="43"/>
      <c r="H31" s="42"/>
      <c r="I31" s="43"/>
      <c r="J31" s="42"/>
      <c r="K31" s="43"/>
      <c r="L31" s="42"/>
      <c r="M31" s="43"/>
      <c r="N31" s="33">
        <f t="shared" si="11"/>
        <v>0</v>
      </c>
      <c r="O31" s="28">
        <f t="shared" si="9"/>
        <v>0</v>
      </c>
    </row>
    <row r="32" spans="1:15">
      <c r="A32" s="60"/>
      <c r="B32" s="62"/>
      <c r="C32" s="26">
        <f t="shared" si="10"/>
        <v>41630</v>
      </c>
      <c r="D32" s="42"/>
      <c r="E32" s="43"/>
      <c r="F32" s="42"/>
      <c r="G32" s="43"/>
      <c r="H32" s="42"/>
      <c r="I32" s="43"/>
      <c r="J32" s="42"/>
      <c r="K32" s="43"/>
      <c r="L32" s="42"/>
      <c r="M32" s="43"/>
      <c r="N32" s="33">
        <f t="shared" si="11"/>
        <v>0</v>
      </c>
      <c r="O32" s="28">
        <f t="shared" si="9"/>
        <v>0</v>
      </c>
    </row>
    <row r="33" spans="1:15" ht="15.75" thickBot="1">
      <c r="A33" s="60"/>
      <c r="B33" s="62"/>
      <c r="C33" s="27">
        <f t="shared" si="10"/>
        <v>41631</v>
      </c>
      <c r="D33" s="44"/>
      <c r="E33" s="45"/>
      <c r="F33" s="44"/>
      <c r="G33" s="45"/>
      <c r="H33" s="44"/>
      <c r="I33" s="45"/>
      <c r="J33" s="44"/>
      <c r="K33" s="45"/>
      <c r="L33" s="44"/>
      <c r="M33" s="45"/>
      <c r="N33" s="33">
        <f t="shared" si="11"/>
        <v>0</v>
      </c>
      <c r="O33" s="28">
        <f t="shared" si="9"/>
        <v>0</v>
      </c>
    </row>
    <row r="34" spans="1:15" ht="15.75" thickBot="1">
      <c r="A34" s="60"/>
      <c r="B34" s="63"/>
      <c r="C34" s="17" t="s">
        <v>33</v>
      </c>
      <c r="D34" s="40"/>
      <c r="E34" s="41"/>
      <c r="F34" s="40"/>
      <c r="G34" s="41"/>
      <c r="H34" s="40"/>
      <c r="I34" s="41"/>
      <c r="J34" s="40"/>
      <c r="K34" s="41"/>
      <c r="L34" s="40"/>
      <c r="M34" s="41"/>
      <c r="N34" s="2">
        <f>SUM(N27:N33)</f>
        <v>0</v>
      </c>
      <c r="O34" s="30">
        <f>SUM(O27:O33)</f>
        <v>0</v>
      </c>
    </row>
    <row r="35" spans="1:15">
      <c r="A35" s="60"/>
      <c r="B35" s="61">
        <f ca="1">NOSEMAINE(C41)</f>
        <v>52</v>
      </c>
      <c r="C35" s="25">
        <f>C33+1</f>
        <v>41632</v>
      </c>
      <c r="D35" s="42"/>
      <c r="E35" s="43"/>
      <c r="F35" s="42"/>
      <c r="G35" s="43"/>
      <c r="H35" s="42"/>
      <c r="I35" s="43"/>
      <c r="J35" s="42"/>
      <c r="K35" s="43"/>
      <c r="L35" s="42"/>
      <c r="M35" s="43"/>
      <c r="N35" s="33">
        <f>E35-D35+ G35-F35+ I35-H35 + K35-J35 + M35-L35</f>
        <v>0</v>
      </c>
      <c r="O35" s="28">
        <f t="shared" ref="O35:O41" si="12">N35-IF(MONTH($C35)&lt;&gt;NM,0,IF(C35&gt;$I$1,0,(HJ*VLOOKUP(WEEKDAY(C35,2),J_T,3,FALSE))))</f>
        <v>0</v>
      </c>
    </row>
    <row r="36" spans="1:15">
      <c r="A36" s="60"/>
      <c r="B36" s="62"/>
      <c r="C36" s="26">
        <f>C35+1</f>
        <v>41633</v>
      </c>
      <c r="D36" s="42"/>
      <c r="E36" s="43"/>
      <c r="F36" s="42"/>
      <c r="G36" s="43"/>
      <c r="H36" s="42"/>
      <c r="I36" s="43"/>
      <c r="J36" s="42"/>
      <c r="K36" s="43"/>
      <c r="L36" s="42"/>
      <c r="M36" s="43"/>
      <c r="N36" s="33">
        <f>E36-D36+ G36-F36+ I36-H36 + K36-J36 + M36-L36</f>
        <v>0</v>
      </c>
      <c r="O36" s="28">
        <f t="shared" si="12"/>
        <v>0</v>
      </c>
    </row>
    <row r="37" spans="1:15">
      <c r="A37" s="60"/>
      <c r="B37" s="62"/>
      <c r="C37" s="26">
        <f t="shared" ref="C37:C41" si="13">C36+1</f>
        <v>41634</v>
      </c>
      <c r="D37" s="42"/>
      <c r="E37" s="43"/>
      <c r="F37" s="42"/>
      <c r="G37" s="43"/>
      <c r="H37" s="42"/>
      <c r="I37" s="43"/>
      <c r="J37" s="42"/>
      <c r="K37" s="43"/>
      <c r="L37" s="42"/>
      <c r="M37" s="43"/>
      <c r="N37" s="33">
        <f t="shared" ref="N37:N41" si="14">E37-D37+ G37-F37+ I37-H37 + K37-J37 + M37-L37</f>
        <v>0</v>
      </c>
      <c r="O37" s="28">
        <f t="shared" si="12"/>
        <v>0</v>
      </c>
    </row>
    <row r="38" spans="1:15">
      <c r="A38" s="60"/>
      <c r="B38" s="62"/>
      <c r="C38" s="26">
        <f t="shared" si="13"/>
        <v>41635</v>
      </c>
      <c r="D38" s="42"/>
      <c r="E38" s="43"/>
      <c r="F38" s="42"/>
      <c r="G38" s="43"/>
      <c r="H38" s="42"/>
      <c r="I38" s="43"/>
      <c r="J38" s="42"/>
      <c r="K38" s="43"/>
      <c r="L38" s="42"/>
      <c r="M38" s="43"/>
      <c r="N38" s="33">
        <f t="shared" si="14"/>
        <v>0</v>
      </c>
      <c r="O38" s="28">
        <f t="shared" si="12"/>
        <v>0</v>
      </c>
    </row>
    <row r="39" spans="1:15">
      <c r="A39" s="60"/>
      <c r="B39" s="62"/>
      <c r="C39" s="26">
        <f t="shared" si="13"/>
        <v>41636</v>
      </c>
      <c r="D39" s="42"/>
      <c r="E39" s="43"/>
      <c r="F39" s="42"/>
      <c r="G39" s="43"/>
      <c r="H39" s="42"/>
      <c r="I39" s="43"/>
      <c r="J39" s="42"/>
      <c r="K39" s="43"/>
      <c r="L39" s="42"/>
      <c r="M39" s="43"/>
      <c r="N39" s="33">
        <f t="shared" si="14"/>
        <v>0</v>
      </c>
      <c r="O39" s="28">
        <f t="shared" si="12"/>
        <v>0</v>
      </c>
    </row>
    <row r="40" spans="1:15">
      <c r="A40" s="60"/>
      <c r="B40" s="62"/>
      <c r="C40" s="26">
        <f t="shared" si="13"/>
        <v>41637</v>
      </c>
      <c r="D40" s="42"/>
      <c r="E40" s="43"/>
      <c r="F40" s="42"/>
      <c r="G40" s="43"/>
      <c r="H40" s="42"/>
      <c r="I40" s="43"/>
      <c r="J40" s="42"/>
      <c r="K40" s="43"/>
      <c r="L40" s="42"/>
      <c r="M40" s="43"/>
      <c r="N40" s="33">
        <f t="shared" si="14"/>
        <v>0</v>
      </c>
      <c r="O40" s="28">
        <f t="shared" si="12"/>
        <v>0</v>
      </c>
    </row>
    <row r="41" spans="1:15" ht="15.75" thickBot="1">
      <c r="A41" s="60"/>
      <c r="B41" s="62"/>
      <c r="C41" s="27">
        <f t="shared" si="13"/>
        <v>41638</v>
      </c>
      <c r="D41" s="46"/>
      <c r="E41" s="47"/>
      <c r="F41" s="46"/>
      <c r="G41" s="47"/>
      <c r="H41" s="46"/>
      <c r="I41" s="47"/>
      <c r="J41" s="46"/>
      <c r="K41" s="47"/>
      <c r="L41" s="46"/>
      <c r="M41" s="47"/>
      <c r="N41" s="33">
        <f t="shared" si="14"/>
        <v>0</v>
      </c>
      <c r="O41" s="28">
        <f t="shared" si="12"/>
        <v>0</v>
      </c>
    </row>
    <row r="42" spans="1:15" ht="15.75" thickBot="1">
      <c r="A42" s="60"/>
      <c r="B42" s="63"/>
      <c r="C42" s="20" t="s">
        <v>33</v>
      </c>
      <c r="D42" s="17"/>
      <c r="E42" s="19"/>
      <c r="F42" s="17"/>
      <c r="G42" s="19"/>
      <c r="H42" s="17"/>
      <c r="I42" s="19"/>
      <c r="J42" s="17"/>
      <c r="K42" s="19"/>
      <c r="L42" s="18"/>
      <c r="M42" s="18"/>
      <c r="N42" s="2">
        <f>SUM(N35:N41)</f>
        <v>0</v>
      </c>
      <c r="O42" s="31">
        <f>SUM(O35:O41)</f>
        <v>0</v>
      </c>
    </row>
    <row r="43" spans="1:15" ht="15.75" thickBot="1">
      <c r="A43" s="15"/>
      <c r="B43" s="17"/>
      <c r="C43" s="13" t="s">
        <v>32</v>
      </c>
      <c r="D43" s="13"/>
      <c r="E43" s="13"/>
      <c r="F43" s="13"/>
      <c r="G43" s="13"/>
      <c r="H43" s="13"/>
      <c r="I43" s="13"/>
      <c r="J43" s="13"/>
      <c r="K43" s="13"/>
      <c r="L43" s="13"/>
      <c r="M43" s="13"/>
      <c r="N43" s="3"/>
      <c r="O43" s="30">
        <f>SUM(O10,O18,O26,O34,O42)</f>
        <v>0</v>
      </c>
    </row>
    <row r="44" spans="1:15" ht="15.75" thickBot="1">
      <c r="A44" s="15"/>
      <c r="B44" s="17"/>
      <c r="C44" s="13" t="s">
        <v>34</v>
      </c>
      <c r="D44" s="13"/>
      <c r="E44" s="13"/>
      <c r="F44" s="13"/>
      <c r="G44" s="13"/>
      <c r="H44" s="13"/>
      <c r="I44" s="13"/>
      <c r="J44" s="13"/>
      <c r="K44" s="13"/>
      <c r="L44" s="13"/>
      <c r="M44" s="13"/>
      <c r="N44" s="3"/>
      <c r="O44" s="48">
        <v>0</v>
      </c>
    </row>
    <row r="45" spans="1:15" ht="15.75" thickBot="1">
      <c r="A45" s="16"/>
      <c r="B45" s="16"/>
      <c r="C45" s="21" t="s">
        <v>35</v>
      </c>
      <c r="D45" s="21"/>
      <c r="E45" s="21"/>
      <c r="F45" s="21"/>
      <c r="G45" s="21"/>
      <c r="H45" s="21"/>
      <c r="I45" s="21"/>
      <c r="J45" s="21"/>
      <c r="K45" s="21"/>
      <c r="L45" s="21"/>
      <c r="M45" s="21"/>
      <c r="N45" s="34"/>
      <c r="O45" s="32">
        <f>+O43-O44</f>
        <v>0</v>
      </c>
    </row>
  </sheetData>
  <sheetProtection sheet="1" objects="1" scenarios="1"/>
  <mergeCells count="8">
    <mergeCell ref="D1:E1"/>
    <mergeCell ref="I1:J1"/>
    <mergeCell ref="A3:A42"/>
    <mergeCell ref="B3:B10"/>
    <mergeCell ref="B11:B18"/>
    <mergeCell ref="B19:B26"/>
    <mergeCell ref="B27:B34"/>
    <mergeCell ref="B35:B42"/>
  </mergeCells>
  <conditionalFormatting sqref="C3:C9">
    <cfRule type="expression" dxfId="1" priority="2">
      <formula>MONTH($C3)&lt;&gt;NM</formula>
    </cfRule>
  </conditionalFormatting>
  <conditionalFormatting sqref="C35:C41">
    <cfRule type="expression" dxfId="0" priority="1">
      <formula>MONTH($C35)&lt;&gt;NM</formula>
    </cfRule>
  </conditionalFormatting>
  <dataValidations count="1">
    <dataValidation type="list" allowBlank="1" showInputMessage="1" showErrorMessage="1" sqref="D1">
      <formula1>MOIS</formula1>
    </dataValidation>
  </dataValidations>
  <pageMargins left="0.7" right="0.7" top="0.75" bottom="0.75" header="0.3" footer="0.3"/>
  <pageSetup paperSize="9" orientation="portrait" verticalDpi="0" r:id="rId1"/>
</worksheet>
</file>

<file path=xl/worksheets/sheet13.xml><?xml version="1.0" encoding="utf-8"?>
<worksheet xmlns="http://schemas.openxmlformats.org/spreadsheetml/2006/main" xmlns:r="http://schemas.openxmlformats.org/officeDocument/2006/relationships">
  <sheetPr codeName="Feuil2"/>
  <dimension ref="A1:C26"/>
  <sheetViews>
    <sheetView workbookViewId="0">
      <selection activeCell="B1" sqref="B1"/>
    </sheetView>
  </sheetViews>
  <sheetFormatPr baseColWidth="10" defaultRowHeight="15"/>
  <cols>
    <col min="1" max="1" width="11.85546875" customWidth="1"/>
  </cols>
  <sheetData>
    <row r="1" spans="1:3">
      <c r="A1" t="s">
        <v>36</v>
      </c>
      <c r="B1" s="51">
        <v>41274</v>
      </c>
    </row>
    <row r="2" spans="1:3" ht="15.75" thickBot="1"/>
    <row r="3" spans="1:3" ht="15.75" thickBot="1">
      <c r="A3" s="4" t="s">
        <v>19</v>
      </c>
      <c r="B3" s="52">
        <v>0.29166666666666669</v>
      </c>
    </row>
    <row r="4" spans="1:3" ht="15.75" thickBot="1">
      <c r="A4" s="4"/>
      <c r="B4" s="8"/>
    </row>
    <row r="5" spans="1:3" ht="15.75" thickBot="1">
      <c r="A5" s="17" t="s">
        <v>30</v>
      </c>
      <c r="B5" s="4" t="s">
        <v>17</v>
      </c>
      <c r="C5" s="5" t="s">
        <v>18</v>
      </c>
    </row>
    <row r="6" spans="1:3">
      <c r="A6" s="15">
        <v>1</v>
      </c>
      <c r="B6" s="6" t="s">
        <v>0</v>
      </c>
      <c r="C6" s="53">
        <v>1</v>
      </c>
    </row>
    <row r="7" spans="1:3">
      <c r="A7" s="15">
        <v>2</v>
      </c>
      <c r="B7" s="6" t="s">
        <v>1</v>
      </c>
      <c r="C7" s="53">
        <v>1</v>
      </c>
    </row>
    <row r="8" spans="1:3">
      <c r="A8" s="15">
        <v>3</v>
      </c>
      <c r="B8" s="6" t="s">
        <v>2</v>
      </c>
      <c r="C8" s="53">
        <v>0.5</v>
      </c>
    </row>
    <row r="9" spans="1:3">
      <c r="A9" s="15">
        <v>4</v>
      </c>
      <c r="B9" s="6" t="s">
        <v>28</v>
      </c>
      <c r="C9" s="53">
        <v>1</v>
      </c>
    </row>
    <row r="10" spans="1:3">
      <c r="A10" s="15">
        <v>5</v>
      </c>
      <c r="B10" s="6" t="s">
        <v>3</v>
      </c>
      <c r="C10" s="53">
        <v>1</v>
      </c>
    </row>
    <row r="11" spans="1:3">
      <c r="A11" s="15">
        <v>6</v>
      </c>
      <c r="B11" s="6" t="s">
        <v>6</v>
      </c>
      <c r="C11" s="53">
        <v>1</v>
      </c>
    </row>
    <row r="12" spans="1:3" ht="15.75" thickBot="1">
      <c r="A12" s="16">
        <v>7</v>
      </c>
      <c r="B12" s="7" t="s">
        <v>7</v>
      </c>
      <c r="C12" s="54">
        <v>0</v>
      </c>
    </row>
    <row r="14" spans="1:3" ht="15.75" thickBot="1">
      <c r="A14" t="s">
        <v>20</v>
      </c>
    </row>
    <row r="15" spans="1:3">
      <c r="A15" s="12" t="s">
        <v>21</v>
      </c>
      <c r="B15" s="9">
        <v>1</v>
      </c>
    </row>
    <row r="16" spans="1:3">
      <c r="A16" s="6" t="s">
        <v>22</v>
      </c>
      <c r="B16" s="10">
        <v>2</v>
      </c>
    </row>
    <row r="17" spans="1:2">
      <c r="A17" s="6" t="s">
        <v>23</v>
      </c>
      <c r="B17" s="10">
        <v>3</v>
      </c>
    </row>
    <row r="18" spans="1:2">
      <c r="A18" s="6" t="s">
        <v>24</v>
      </c>
      <c r="B18" s="10">
        <v>4</v>
      </c>
    </row>
    <row r="19" spans="1:2">
      <c r="A19" s="6" t="s">
        <v>25</v>
      </c>
      <c r="B19" s="10">
        <v>5</v>
      </c>
    </row>
    <row r="20" spans="1:2">
      <c r="A20" s="6" t="s">
        <v>8</v>
      </c>
      <c r="B20" s="10">
        <v>6</v>
      </c>
    </row>
    <row r="21" spans="1:2">
      <c r="A21" s="6" t="s">
        <v>9</v>
      </c>
      <c r="B21" s="10">
        <v>7</v>
      </c>
    </row>
    <row r="22" spans="1:2">
      <c r="A22" s="6" t="s">
        <v>10</v>
      </c>
      <c r="B22" s="10">
        <v>8</v>
      </c>
    </row>
    <row r="23" spans="1:2">
      <c r="A23" s="6" t="s">
        <v>11</v>
      </c>
      <c r="B23" s="10">
        <v>9</v>
      </c>
    </row>
    <row r="24" spans="1:2">
      <c r="A24" s="6" t="s">
        <v>12</v>
      </c>
      <c r="B24" s="10">
        <v>10</v>
      </c>
    </row>
    <row r="25" spans="1:2">
      <c r="A25" s="6" t="s">
        <v>13</v>
      </c>
      <c r="B25" s="10">
        <v>11</v>
      </c>
    </row>
    <row r="26" spans="1:2" ht="15.75" thickBot="1">
      <c r="A26" s="7" t="s">
        <v>14</v>
      </c>
      <c r="B26" s="11">
        <v>12</v>
      </c>
    </row>
  </sheetData>
  <dataValidations count="1">
    <dataValidation type="decimal" allowBlank="1" showInputMessage="1" showErrorMessage="1" sqref="C6:C12">
      <formula1>0</formula1>
      <formula2>1</formula2>
    </dataValidation>
  </dataValidations>
  <pageMargins left="0.7" right="0.7" top="0.75" bottom="0.75" header="0.3" footer="0.3"/>
  <legacyDrawing r:id="rId1"/>
</worksheet>
</file>

<file path=xl/worksheets/sheet14.xml><?xml version="1.0" encoding="utf-8"?>
<worksheet xmlns="http://schemas.openxmlformats.org/spreadsheetml/2006/main" xmlns:r="http://schemas.openxmlformats.org/officeDocument/2006/relationships">
  <sheetPr codeName="Feuil14"/>
  <dimension ref="A1:B10"/>
  <sheetViews>
    <sheetView tabSelected="1" workbookViewId="0">
      <selection activeCell="B10" sqref="B10"/>
    </sheetView>
  </sheetViews>
  <sheetFormatPr baseColWidth="10" defaultRowHeight="15"/>
  <cols>
    <col min="1" max="1" width="4.85546875" style="49" customWidth="1"/>
    <col min="2" max="2" width="79.85546875" style="49" customWidth="1"/>
  </cols>
  <sheetData>
    <row r="1" spans="1:2">
      <c r="A1" s="64" t="s">
        <v>37</v>
      </c>
      <c r="B1" s="64"/>
    </row>
    <row r="2" spans="1:2" ht="255">
      <c r="A2" s="49">
        <v>0</v>
      </c>
      <c r="B2" s="49" t="s">
        <v>39</v>
      </c>
    </row>
    <row r="3" spans="1:2" ht="90">
      <c r="A3" s="49">
        <v>1</v>
      </c>
      <c r="B3" s="49" t="s">
        <v>40</v>
      </c>
    </row>
    <row r="4" spans="1:2" ht="180">
      <c r="A4" s="49">
        <v>2</v>
      </c>
      <c r="B4" s="49" t="s">
        <v>41</v>
      </c>
    </row>
    <row r="5" spans="1:2" ht="165">
      <c r="A5" s="49">
        <v>3</v>
      </c>
      <c r="B5" s="49" t="s">
        <v>42</v>
      </c>
    </row>
    <row r="6" spans="1:2" ht="60">
      <c r="A6" s="49">
        <v>4</v>
      </c>
      <c r="B6" s="49" t="s">
        <v>38</v>
      </c>
    </row>
    <row r="7" spans="1:2" ht="120">
      <c r="A7" s="49">
        <v>5</v>
      </c>
      <c r="B7" s="49" t="s">
        <v>43</v>
      </c>
    </row>
    <row r="8" spans="1:2" ht="60">
      <c r="A8" s="49">
        <v>6</v>
      </c>
      <c r="B8" s="49" t="s">
        <v>44</v>
      </c>
    </row>
    <row r="9" spans="1:2" ht="45">
      <c r="A9" s="49">
        <v>7</v>
      </c>
      <c r="B9" s="49" t="s">
        <v>45</v>
      </c>
    </row>
    <row r="10" spans="1:2">
      <c r="B10" s="49" t="s">
        <v>46</v>
      </c>
    </row>
  </sheetData>
  <mergeCells count="1">
    <mergeCell ref="A1:B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14</vt:i4>
      </vt:variant>
      <vt:variant>
        <vt:lpstr>Plages nommées</vt:lpstr>
      </vt:variant>
      <vt:variant>
        <vt:i4>42</vt:i4>
      </vt:variant>
    </vt:vector>
  </HeadingPairs>
  <TitlesOfParts>
    <vt:vector size="56" baseType="lpstr">
      <vt:lpstr>JANVIER</vt:lpstr>
      <vt:lpstr>FEVRIER</vt:lpstr>
      <vt:lpstr>MARS</vt:lpstr>
      <vt:lpstr>AVRIL</vt:lpstr>
      <vt:lpstr>MAI</vt:lpstr>
      <vt:lpstr>JUIN</vt:lpstr>
      <vt:lpstr>JUILLET</vt:lpstr>
      <vt:lpstr>AOUT</vt:lpstr>
      <vt:lpstr>SEPTEMBRE</vt:lpstr>
      <vt:lpstr>OCTOBRE</vt:lpstr>
      <vt:lpstr>NOVEMBRE</vt:lpstr>
      <vt:lpstr>DECEMBRE</vt:lpstr>
      <vt:lpstr>Paramètres</vt:lpstr>
      <vt:lpstr>Mode d'emploi</vt:lpstr>
      <vt:lpstr>AOUT!AN</vt:lpstr>
      <vt:lpstr>AVRIL!AN</vt:lpstr>
      <vt:lpstr>DECEMBRE!AN</vt:lpstr>
      <vt:lpstr>FEVRIER!AN</vt:lpstr>
      <vt:lpstr>JANVIER!AN</vt:lpstr>
      <vt:lpstr>JUILLET!AN</vt:lpstr>
      <vt:lpstr>MAI!AN</vt:lpstr>
      <vt:lpstr>MARS!AN</vt:lpstr>
      <vt:lpstr>NOVEMBRE!AN</vt:lpstr>
      <vt:lpstr>OCTOBRE!AN</vt:lpstr>
      <vt:lpstr>SEPTEMBRE!AN</vt:lpstr>
      <vt:lpstr>AN</vt:lpstr>
      <vt:lpstr>DD</vt:lpstr>
      <vt:lpstr>HJ</vt:lpstr>
      <vt:lpstr>J_T</vt:lpstr>
      <vt:lpstr>JOUR</vt:lpstr>
      <vt:lpstr>AOUT!M</vt:lpstr>
      <vt:lpstr>AVRIL!M</vt:lpstr>
      <vt:lpstr>DECEMBRE!M</vt:lpstr>
      <vt:lpstr>FEVRIER!M</vt:lpstr>
      <vt:lpstr>JANVIER!M</vt:lpstr>
      <vt:lpstr>JUILLET!M</vt:lpstr>
      <vt:lpstr>MAI!M</vt:lpstr>
      <vt:lpstr>MARS!M</vt:lpstr>
      <vt:lpstr>NOVEMBRE!M</vt:lpstr>
      <vt:lpstr>OCTOBRE!M</vt:lpstr>
      <vt:lpstr>SEPTEMBRE!M</vt:lpstr>
      <vt:lpstr>M</vt:lpstr>
      <vt:lpstr>M_N</vt:lpstr>
      <vt:lpstr>MOIS</vt:lpstr>
      <vt:lpstr>AOUT!NM</vt:lpstr>
      <vt:lpstr>AVRIL!NM</vt:lpstr>
      <vt:lpstr>DECEMBRE!NM</vt:lpstr>
      <vt:lpstr>FEVRIER!NM</vt:lpstr>
      <vt:lpstr>JANVIER!NM</vt:lpstr>
      <vt:lpstr>JUILLET!NM</vt:lpstr>
      <vt:lpstr>MAI!NM</vt:lpstr>
      <vt:lpstr>MARS!NM</vt:lpstr>
      <vt:lpstr>NOVEMBRE!NM</vt:lpstr>
      <vt:lpstr>OCTOBRE!NM</vt:lpstr>
      <vt:lpstr>SEPTEMBRE!NM</vt:lpstr>
      <vt:lpstr>NM</vt:lpstr>
    </vt:vector>
  </TitlesOfParts>
  <Company>Microsoft</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Valentine</dc:creator>
  <cp:lastModifiedBy>CHRISTIAN</cp:lastModifiedBy>
  <dcterms:created xsi:type="dcterms:W3CDTF">2017-06-16T12:10:43Z</dcterms:created>
  <dcterms:modified xsi:type="dcterms:W3CDTF">2017-06-20T23:02:13Z</dcterms:modified>
</cp:coreProperties>
</file>