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89E8C83F-679F-4E8F-BB59-A40397C76529}" xr6:coauthVersionLast="47" xr6:coauthVersionMax="47" xr10:uidLastSave="{00000000-0000-0000-0000-000000000000}"/>
  <bookViews>
    <workbookView xWindow="-120" yWindow="-120" windowWidth="51840" windowHeight="21120" xr2:uid="{02E16A6E-3D77-4751-BAFB-FC9C81B44C37}"/>
  </bookViews>
  <sheets>
    <sheet name="base génerale" sheetId="1" r:id="rId1"/>
    <sheet name="U15 Men" sheetId="2" r:id="rId2"/>
    <sheet name="U18 Women" sheetId="6" r:id="rId3"/>
    <sheet name="U15 Women" sheetId="7" r:id="rId4"/>
    <sheet name="U15 Women (2)" sheetId="8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8" l="1" a="1"/>
  <c r="B10" i="8"/>
  <c r="C10" i="8"/>
  <c r="D10" i="8"/>
  <c r="E10" i="8"/>
  <c r="F10" i="8"/>
  <c r="G10" i="8"/>
  <c r="H10" i="8"/>
  <c r="C11" i="8"/>
  <c r="D11" i="8"/>
  <c r="E11" i="8"/>
  <c r="F11" i="8"/>
  <c r="G11" i="8"/>
  <c r="H11" i="8"/>
  <c r="C12" i="8"/>
  <c r="D12" i="8"/>
  <c r="E12" i="8"/>
  <c r="F12" i="8"/>
  <c r="G12" i="8"/>
  <c r="H12" i="8"/>
  <c r="C13" i="8"/>
  <c r="D13" i="8"/>
  <c r="E13" i="8"/>
  <c r="F13" i="8"/>
  <c r="G13" i="8"/>
  <c r="H13" i="8"/>
  <c r="C14" i="8"/>
  <c r="D14" i="8"/>
  <c r="E14" i="8"/>
  <c r="F14" i="8"/>
  <c r="G14" i="8"/>
  <c r="H14" i="8"/>
  <c r="C15" i="8"/>
  <c r="D15" i="8"/>
  <c r="E15" i="8"/>
  <c r="F15" i="8"/>
  <c r="G15" i="8"/>
  <c r="H15" i="8"/>
  <c r="C16" i="8"/>
  <c r="D16" i="8"/>
  <c r="E16" i="8"/>
  <c r="F16" i="8"/>
  <c r="G16" i="8"/>
  <c r="H16" i="8"/>
  <c r="T30" i="8"/>
  <c r="Q30" i="8"/>
  <c r="N30" i="8"/>
  <c r="H30" i="8"/>
  <c r="F30" i="8"/>
  <c r="E30" i="8"/>
  <c r="D30" i="8"/>
  <c r="C30" i="8"/>
  <c r="G30" i="8" s="1"/>
  <c r="T29" i="8"/>
  <c r="Q29" i="8"/>
  <c r="N29" i="8"/>
  <c r="H29" i="8"/>
  <c r="G29" i="8"/>
  <c r="F29" i="8"/>
  <c r="E29" i="8"/>
  <c r="D29" i="8"/>
  <c r="C29" i="8"/>
  <c r="T28" i="8"/>
  <c r="Q28" i="8"/>
  <c r="N28" i="8"/>
  <c r="H28" i="8"/>
  <c r="F28" i="8"/>
  <c r="E28" i="8"/>
  <c r="D28" i="8"/>
  <c r="C28" i="8"/>
  <c r="G28" i="8" s="1"/>
  <c r="T27" i="8"/>
  <c r="Q27" i="8"/>
  <c r="N27" i="8"/>
  <c r="H27" i="8"/>
  <c r="G27" i="8"/>
  <c r="F27" i="8"/>
  <c r="E27" i="8"/>
  <c r="D27" i="8"/>
  <c r="C27" i="8"/>
  <c r="T26" i="8"/>
  <c r="Q26" i="8"/>
  <c r="N26" i="8"/>
  <c r="H26" i="8"/>
  <c r="G26" i="8"/>
  <c r="F26" i="8"/>
  <c r="E26" i="8"/>
  <c r="D26" i="8"/>
  <c r="C26" i="8"/>
  <c r="T25" i="8"/>
  <c r="Q25" i="8"/>
  <c r="N25" i="8"/>
  <c r="H25" i="8"/>
  <c r="F25" i="8"/>
  <c r="E25" i="8"/>
  <c r="D25" i="8"/>
  <c r="C25" i="8"/>
  <c r="G25" i="8" s="1"/>
  <c r="T24" i="8"/>
  <c r="Q24" i="8"/>
  <c r="N24" i="8"/>
  <c r="H24" i="8"/>
  <c r="G24" i="8"/>
  <c r="F24" i="8"/>
  <c r="E24" i="8"/>
  <c r="D24" i="8"/>
  <c r="C24" i="8"/>
  <c r="T23" i="8"/>
  <c r="Q23" i="8"/>
  <c r="N23" i="8"/>
  <c r="H23" i="8"/>
  <c r="F23" i="8"/>
  <c r="E23" i="8"/>
  <c r="D23" i="8"/>
  <c r="C23" i="8"/>
  <c r="G23" i="8" s="1"/>
  <c r="T22" i="8"/>
  <c r="Q22" i="8"/>
  <c r="N22" i="8"/>
  <c r="H22" i="8"/>
  <c r="F22" i="8"/>
  <c r="E22" i="8"/>
  <c r="D22" i="8"/>
  <c r="C22" i="8"/>
  <c r="G22" i="8" s="1"/>
  <c r="T21" i="8"/>
  <c r="Q21" i="8"/>
  <c r="N21" i="8"/>
  <c r="H21" i="8"/>
  <c r="G21" i="8"/>
  <c r="F21" i="8"/>
  <c r="E21" i="8"/>
  <c r="D21" i="8"/>
  <c r="C21" i="8"/>
  <c r="T20" i="8"/>
  <c r="Q20" i="8"/>
  <c r="N20" i="8"/>
  <c r="H20" i="8"/>
  <c r="F20" i="8"/>
  <c r="E20" i="8"/>
  <c r="D20" i="8"/>
  <c r="C20" i="8"/>
  <c r="G20" i="8" s="1"/>
  <c r="T19" i="8"/>
  <c r="Q19" i="8"/>
  <c r="N19" i="8"/>
  <c r="H19" i="8"/>
  <c r="G19" i="8"/>
  <c r="F19" i="8"/>
  <c r="E19" i="8"/>
  <c r="D19" i="8"/>
  <c r="C19" i="8"/>
  <c r="T18" i="8"/>
  <c r="Q18" i="8"/>
  <c r="N18" i="8"/>
  <c r="H18" i="8"/>
  <c r="F18" i="8"/>
  <c r="E18" i="8"/>
  <c r="D18" i="8"/>
  <c r="C18" i="8"/>
  <c r="G18" i="8" s="1"/>
  <c r="T17" i="8"/>
  <c r="Q17" i="8"/>
  <c r="N17" i="8"/>
  <c r="H17" i="8"/>
  <c r="F17" i="8"/>
  <c r="E17" i="8"/>
  <c r="D17" i="8"/>
  <c r="C17" i="8"/>
  <c r="G17" i="8" s="1"/>
  <c r="T16" i="8"/>
  <c r="Q16" i="8"/>
  <c r="N16" i="8"/>
  <c r="T15" i="8"/>
  <c r="Q15" i="8"/>
  <c r="N15" i="8"/>
  <c r="B10" i="7" a="1"/>
  <c r="B10" i="7"/>
  <c r="T30" i="7"/>
  <c r="Q30" i="7"/>
  <c r="N30" i="7"/>
  <c r="H30" i="7"/>
  <c r="F30" i="7"/>
  <c r="E30" i="7"/>
  <c r="D30" i="7"/>
  <c r="C30" i="7"/>
  <c r="G30" i="7" s="1"/>
  <c r="T29" i="7"/>
  <c r="Q29" i="7"/>
  <c r="N29" i="7"/>
  <c r="H29" i="7"/>
  <c r="G29" i="7"/>
  <c r="F29" i="7"/>
  <c r="E29" i="7"/>
  <c r="D29" i="7"/>
  <c r="C29" i="7"/>
  <c r="T28" i="7"/>
  <c r="Q28" i="7"/>
  <c r="N28" i="7"/>
  <c r="H28" i="7"/>
  <c r="G28" i="7"/>
  <c r="F28" i="7"/>
  <c r="E28" i="7"/>
  <c r="D28" i="7"/>
  <c r="C28" i="7"/>
  <c r="T27" i="7"/>
  <c r="Q27" i="7"/>
  <c r="N27" i="7"/>
  <c r="H27" i="7"/>
  <c r="F27" i="7"/>
  <c r="E27" i="7"/>
  <c r="D27" i="7"/>
  <c r="C27" i="7"/>
  <c r="G27" i="7" s="1"/>
  <c r="T26" i="7"/>
  <c r="Q26" i="7"/>
  <c r="N26" i="7"/>
  <c r="H26" i="7"/>
  <c r="F26" i="7"/>
  <c r="E26" i="7"/>
  <c r="D26" i="7"/>
  <c r="C26" i="7"/>
  <c r="G26" i="7" s="1"/>
  <c r="T25" i="7"/>
  <c r="Q25" i="7"/>
  <c r="N25" i="7"/>
  <c r="H25" i="7"/>
  <c r="F25" i="7"/>
  <c r="E25" i="7"/>
  <c r="D25" i="7"/>
  <c r="C25" i="7"/>
  <c r="G25" i="7" s="1"/>
  <c r="T24" i="7"/>
  <c r="Q24" i="7"/>
  <c r="N24" i="7"/>
  <c r="H24" i="7"/>
  <c r="F24" i="7"/>
  <c r="E24" i="7"/>
  <c r="D24" i="7"/>
  <c r="C24" i="7"/>
  <c r="G24" i="7" s="1"/>
  <c r="T23" i="7"/>
  <c r="Q23" i="7"/>
  <c r="N23" i="7"/>
  <c r="H23" i="7"/>
  <c r="G23" i="7"/>
  <c r="F23" i="7"/>
  <c r="E23" i="7"/>
  <c r="D23" i="7"/>
  <c r="C23" i="7"/>
  <c r="T22" i="7"/>
  <c r="Q22" i="7"/>
  <c r="N22" i="7"/>
  <c r="H22" i="7"/>
  <c r="G22" i="7"/>
  <c r="F22" i="7"/>
  <c r="E22" i="7"/>
  <c r="D22" i="7"/>
  <c r="C22" i="7"/>
  <c r="T21" i="7"/>
  <c r="Q21" i="7"/>
  <c r="N21" i="7"/>
  <c r="H21" i="7"/>
  <c r="G21" i="7"/>
  <c r="F21" i="7"/>
  <c r="E21" i="7"/>
  <c r="D21" i="7"/>
  <c r="C21" i="7"/>
  <c r="T20" i="7"/>
  <c r="Q20" i="7"/>
  <c r="N20" i="7"/>
  <c r="H20" i="7"/>
  <c r="G20" i="7"/>
  <c r="F20" i="7"/>
  <c r="E20" i="7"/>
  <c r="D20" i="7"/>
  <c r="C20" i="7"/>
  <c r="T19" i="7"/>
  <c r="Q19" i="7"/>
  <c r="N19" i="7"/>
  <c r="H19" i="7"/>
  <c r="F19" i="7"/>
  <c r="E19" i="7"/>
  <c r="D19" i="7"/>
  <c r="C19" i="7"/>
  <c r="G19" i="7" s="1"/>
  <c r="T18" i="7"/>
  <c r="Q18" i="7"/>
  <c r="N18" i="7"/>
  <c r="H18" i="7"/>
  <c r="F18" i="7"/>
  <c r="E18" i="7"/>
  <c r="D18" i="7"/>
  <c r="C18" i="7"/>
  <c r="G18" i="7" s="1"/>
  <c r="T17" i="7"/>
  <c r="Q17" i="7"/>
  <c r="N17" i="7"/>
  <c r="H17" i="7"/>
  <c r="F17" i="7"/>
  <c r="E17" i="7"/>
  <c r="D17" i="7"/>
  <c r="C17" i="7"/>
  <c r="G17" i="7" s="1"/>
  <c r="T16" i="7"/>
  <c r="Q16" i="7"/>
  <c r="N16" i="7"/>
  <c r="H16" i="7"/>
  <c r="F16" i="7"/>
  <c r="E16" i="7"/>
  <c r="D16" i="7"/>
  <c r="C16" i="7"/>
  <c r="G16" i="7" s="1"/>
  <c r="T15" i="7"/>
  <c r="Q15" i="7"/>
  <c r="N15" i="7"/>
  <c r="H15" i="7"/>
  <c r="G15" i="7"/>
  <c r="F15" i="7"/>
  <c r="E15" i="7"/>
  <c r="D15" i="7"/>
  <c r="C15" i="7"/>
  <c r="T14" i="7"/>
  <c r="Q14" i="7"/>
  <c r="N14" i="7"/>
  <c r="H14" i="7"/>
  <c r="G14" i="7"/>
  <c r="F14" i="7"/>
  <c r="E14" i="7"/>
  <c r="D14" i="7"/>
  <c r="C14" i="7"/>
  <c r="T30" i="6"/>
  <c r="Q30" i="6"/>
  <c r="N30" i="6"/>
  <c r="H30" i="6"/>
  <c r="G30" i="6"/>
  <c r="F30" i="6"/>
  <c r="E30" i="6"/>
  <c r="D30" i="6"/>
  <c r="C30" i="6"/>
  <c r="T29" i="6"/>
  <c r="Q29" i="6"/>
  <c r="N29" i="6"/>
  <c r="H29" i="6"/>
  <c r="F29" i="6"/>
  <c r="E29" i="6"/>
  <c r="D29" i="6"/>
  <c r="C29" i="6"/>
  <c r="G29" i="6" s="1"/>
  <c r="T28" i="6"/>
  <c r="Q28" i="6"/>
  <c r="N28" i="6"/>
  <c r="H28" i="6"/>
  <c r="G28" i="6"/>
  <c r="F28" i="6"/>
  <c r="E28" i="6"/>
  <c r="D28" i="6"/>
  <c r="C28" i="6"/>
  <c r="T27" i="6"/>
  <c r="Q27" i="6"/>
  <c r="N27" i="6"/>
  <c r="H27" i="6"/>
  <c r="F27" i="6"/>
  <c r="E27" i="6"/>
  <c r="D27" i="6"/>
  <c r="C27" i="6"/>
  <c r="G27" i="6" s="1"/>
  <c r="T26" i="6"/>
  <c r="Q26" i="6"/>
  <c r="N26" i="6"/>
  <c r="H26" i="6"/>
  <c r="F26" i="6"/>
  <c r="E26" i="6"/>
  <c r="D26" i="6"/>
  <c r="C26" i="6"/>
  <c r="G26" i="6" s="1"/>
  <c r="T25" i="6"/>
  <c r="Q25" i="6"/>
  <c r="N25" i="6"/>
  <c r="H25" i="6"/>
  <c r="G25" i="6"/>
  <c r="F25" i="6"/>
  <c r="E25" i="6"/>
  <c r="D25" i="6"/>
  <c r="C25" i="6"/>
  <c r="T24" i="6"/>
  <c r="Q24" i="6"/>
  <c r="N24" i="6"/>
  <c r="H24" i="6"/>
  <c r="F24" i="6"/>
  <c r="E24" i="6"/>
  <c r="D24" i="6"/>
  <c r="C24" i="6"/>
  <c r="G24" i="6" s="1"/>
  <c r="T23" i="6"/>
  <c r="Q23" i="6"/>
  <c r="N23" i="6"/>
  <c r="H23" i="6"/>
  <c r="G23" i="6"/>
  <c r="F23" i="6"/>
  <c r="E23" i="6"/>
  <c r="D23" i="6"/>
  <c r="C23" i="6"/>
  <c r="T22" i="6"/>
  <c r="Q22" i="6"/>
  <c r="N22" i="6"/>
  <c r="H22" i="6"/>
  <c r="G22" i="6"/>
  <c r="F22" i="6"/>
  <c r="E22" i="6"/>
  <c r="D22" i="6"/>
  <c r="C22" i="6"/>
  <c r="T21" i="6"/>
  <c r="Q21" i="6"/>
  <c r="N21" i="6"/>
  <c r="H21" i="6"/>
  <c r="F21" i="6"/>
  <c r="E21" i="6"/>
  <c r="D21" i="6"/>
  <c r="C21" i="6"/>
  <c r="G21" i="6" s="1"/>
  <c r="T20" i="6"/>
  <c r="Q20" i="6"/>
  <c r="N20" i="6"/>
  <c r="H20" i="6"/>
  <c r="G20" i="6"/>
  <c r="F20" i="6"/>
  <c r="E20" i="6"/>
  <c r="D20" i="6"/>
  <c r="C20" i="6"/>
  <c r="T19" i="6"/>
  <c r="Q19" i="6"/>
  <c r="N19" i="6"/>
  <c r="H19" i="6"/>
  <c r="F19" i="6"/>
  <c r="E19" i="6"/>
  <c r="D19" i="6"/>
  <c r="C19" i="6"/>
  <c r="G19" i="6" s="1"/>
  <c r="T18" i="6"/>
  <c r="Q18" i="6"/>
  <c r="N18" i="6"/>
  <c r="H18" i="6"/>
  <c r="F18" i="6"/>
  <c r="E18" i="6"/>
  <c r="D18" i="6"/>
  <c r="C18" i="6"/>
  <c r="G18" i="6" s="1"/>
  <c r="T17" i="6"/>
  <c r="Q17" i="6"/>
  <c r="N17" i="6"/>
  <c r="H17" i="6"/>
  <c r="G17" i="6"/>
  <c r="F17" i="6"/>
  <c r="E17" i="6"/>
  <c r="D17" i="6"/>
  <c r="C17" i="6"/>
  <c r="T16" i="6"/>
  <c r="Q16" i="6"/>
  <c r="N16" i="6"/>
  <c r="H16" i="6"/>
  <c r="F16" i="6"/>
  <c r="E16" i="6"/>
  <c r="D16" i="6"/>
  <c r="C16" i="6"/>
  <c r="G16" i="6" s="1"/>
  <c r="T15" i="6"/>
  <c r="Q15" i="6"/>
  <c r="N15" i="6"/>
  <c r="H15" i="6"/>
  <c r="G15" i="6"/>
  <c r="F15" i="6"/>
  <c r="E15" i="6"/>
  <c r="D15" i="6"/>
  <c r="C15" i="6"/>
  <c r="B10" i="6" a="1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G10" i="1"/>
  <c r="G11" i="1"/>
  <c r="G12" i="1"/>
  <c r="G13" i="1"/>
  <c r="G14" i="1"/>
  <c r="G15" i="1"/>
  <c r="G16" i="1"/>
  <c r="G17" i="1"/>
  <c r="D14" i="2" s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9" i="1"/>
  <c r="E30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C14" i="2"/>
  <c r="C15" i="2"/>
  <c r="G15" i="2" s="1"/>
  <c r="C16" i="2"/>
  <c r="G16" i="2" s="1"/>
  <c r="C17" i="2"/>
  <c r="G17" i="2" s="1"/>
  <c r="C18" i="2"/>
  <c r="G18" i="2" s="1"/>
  <c r="C19" i="2"/>
  <c r="G19" i="2" s="1"/>
  <c r="C20" i="2"/>
  <c r="G20" i="2" s="1"/>
  <c r="C21" i="2"/>
  <c r="G21" i="2" s="1"/>
  <c r="C22" i="2"/>
  <c r="G22" i="2" s="1"/>
  <c r="C23" i="2"/>
  <c r="G23" i="2" s="1"/>
  <c r="C24" i="2"/>
  <c r="G24" i="2" s="1"/>
  <c r="C25" i="2"/>
  <c r="G25" i="2" s="1"/>
  <c r="C26" i="2"/>
  <c r="G26" i="2" s="1"/>
  <c r="C27" i="2"/>
  <c r="G27" i="2" s="1"/>
  <c r="C28" i="2"/>
  <c r="G28" i="2" s="1"/>
  <c r="C29" i="2"/>
  <c r="G29" i="2" s="1"/>
  <c r="C30" i="2"/>
  <c r="G30" i="2" s="1"/>
  <c r="B10" i="2" a="1"/>
  <c r="B10" i="2" s="1"/>
  <c r="E10" i="2" s="1"/>
  <c r="E13" i="7" l="1"/>
  <c r="C12" i="7"/>
  <c r="D13" i="7"/>
  <c r="D12" i="7"/>
  <c r="E12" i="7"/>
  <c r="D11" i="7"/>
  <c r="C11" i="7"/>
  <c r="E11" i="7"/>
  <c r="C13" i="7"/>
  <c r="E14" i="6"/>
  <c r="D14" i="6"/>
  <c r="D11" i="6"/>
  <c r="C11" i="6"/>
  <c r="B10" i="6"/>
  <c r="C12" i="6"/>
  <c r="C13" i="6"/>
  <c r="D12" i="6"/>
  <c r="E11" i="6"/>
  <c r="D13" i="6"/>
  <c r="E13" i="6"/>
  <c r="E12" i="6"/>
  <c r="C14" i="6"/>
  <c r="C10" i="2"/>
  <c r="C13" i="2"/>
  <c r="E13" i="2"/>
  <c r="C11" i="2"/>
  <c r="E12" i="2"/>
  <c r="C12" i="2"/>
  <c r="D10" i="2"/>
  <c r="E11" i="2"/>
  <c r="D11" i="2"/>
  <c r="D13" i="2"/>
  <c r="D12" i="2"/>
  <c r="M18" i="8" l="1"/>
  <c r="M23" i="8"/>
  <c r="M17" i="8"/>
  <c r="M28" i="8"/>
  <c r="M20" i="8"/>
  <c r="M26" i="8"/>
  <c r="M29" i="8"/>
  <c r="M21" i="8"/>
  <c r="M14" i="8"/>
  <c r="M12" i="8"/>
  <c r="M24" i="8"/>
  <c r="M16" i="8"/>
  <c r="M25" i="8"/>
  <c r="M27" i="8"/>
  <c r="M11" i="8"/>
  <c r="M30" i="8"/>
  <c r="M10" i="8"/>
  <c r="P29" i="8"/>
  <c r="P21" i="8"/>
  <c r="P13" i="8"/>
  <c r="P20" i="8"/>
  <c r="P23" i="8"/>
  <c r="P24" i="8"/>
  <c r="P16" i="8"/>
  <c r="P10" i="8"/>
  <c r="P26" i="8"/>
  <c r="P27" i="8"/>
  <c r="P19" i="8"/>
  <c r="P11" i="8"/>
  <c r="P30" i="8"/>
  <c r="P22" i="8"/>
  <c r="P14" i="8"/>
  <c r="P28" i="8"/>
  <c r="P18" i="8"/>
  <c r="P25" i="8"/>
  <c r="P17" i="8"/>
  <c r="P12" i="8"/>
  <c r="P15" i="8"/>
  <c r="E10" i="7"/>
  <c r="D10" i="7"/>
  <c r="C10" i="7"/>
  <c r="D10" i="6"/>
  <c r="C10" i="6"/>
  <c r="E10" i="6"/>
  <c r="P21" i="2"/>
  <c r="M10" i="2"/>
  <c r="P11" i="2"/>
  <c r="M19" i="2"/>
  <c r="M27" i="2"/>
  <c r="M18" i="2"/>
  <c r="M24" i="2"/>
  <c r="P12" i="2"/>
  <c r="P20" i="2"/>
  <c r="P29" i="2"/>
  <c r="P28" i="2"/>
  <c r="M28" i="2"/>
  <c r="M20" i="2"/>
  <c r="M12" i="2"/>
  <c r="P19" i="2"/>
  <c r="P30" i="2"/>
  <c r="M21" i="2"/>
  <c r="M13" i="2"/>
  <c r="M17" i="2"/>
  <c r="P23" i="2"/>
  <c r="P16" i="2"/>
  <c r="M30" i="2"/>
  <c r="M15" i="2"/>
  <c r="M26" i="2"/>
  <c r="M25" i="2"/>
  <c r="P14" i="2"/>
  <c r="P15" i="2"/>
  <c r="P27" i="2"/>
  <c r="P18" i="2"/>
  <c r="M22" i="2"/>
  <c r="M29" i="2"/>
  <c r="M11" i="2"/>
  <c r="N11" i="2" s="1"/>
  <c r="P10" i="2"/>
  <c r="P22" i="2"/>
  <c r="M14" i="2"/>
  <c r="P24" i="2"/>
  <c r="P17" i="2"/>
  <c r="P26" i="2"/>
  <c r="M23" i="2"/>
  <c r="P25" i="2"/>
  <c r="P13" i="2"/>
  <c r="M16" i="2"/>
  <c r="M19" i="8" l="1"/>
  <c r="M13" i="8"/>
  <c r="M15" i="8"/>
  <c r="M22" i="8"/>
  <c r="N11" i="8"/>
  <c r="N12" i="8" s="1"/>
  <c r="N13" i="8" s="1"/>
  <c r="N14" i="8" s="1"/>
  <c r="Q11" i="8"/>
  <c r="Q12" i="8" s="1"/>
  <c r="Q13" i="8" s="1"/>
  <c r="Q14" i="8" s="1"/>
  <c r="M26" i="7"/>
  <c r="M18" i="7"/>
  <c r="M29" i="7"/>
  <c r="M21" i="7"/>
  <c r="M24" i="7"/>
  <c r="M16" i="7"/>
  <c r="M13" i="7"/>
  <c r="M27" i="7"/>
  <c r="M19" i="7"/>
  <c r="M11" i="7"/>
  <c r="M14" i="7"/>
  <c r="M15" i="7"/>
  <c r="M30" i="7"/>
  <c r="M22" i="7"/>
  <c r="M25" i="7"/>
  <c r="M17" i="7"/>
  <c r="M10" i="7"/>
  <c r="M23" i="7"/>
  <c r="M28" i="7"/>
  <c r="M20" i="7"/>
  <c r="M12" i="7"/>
  <c r="P29" i="7"/>
  <c r="P24" i="7"/>
  <c r="P16" i="7"/>
  <c r="P27" i="7"/>
  <c r="P19" i="7"/>
  <c r="P11" i="7"/>
  <c r="Q11" i="7" s="1"/>
  <c r="Q12" i="7" s="1"/>
  <c r="Q13" i="7" s="1"/>
  <c r="P30" i="7"/>
  <c r="P22" i="7"/>
  <c r="P14" i="7"/>
  <c r="P25" i="7"/>
  <c r="P17" i="7"/>
  <c r="P12" i="7"/>
  <c r="P10" i="7"/>
  <c r="P13" i="7"/>
  <c r="P28" i="7"/>
  <c r="P20" i="7"/>
  <c r="P23" i="7"/>
  <c r="P15" i="7"/>
  <c r="P21" i="7"/>
  <c r="P26" i="7"/>
  <c r="P18" i="7"/>
  <c r="F10" i="7"/>
  <c r="G10" i="7"/>
  <c r="P14" i="6"/>
  <c r="P25" i="6"/>
  <c r="P17" i="6"/>
  <c r="P18" i="6"/>
  <c r="P29" i="6"/>
  <c r="P16" i="6"/>
  <c r="P19" i="6"/>
  <c r="P28" i="6"/>
  <c r="P20" i="6"/>
  <c r="P12" i="6"/>
  <c r="P10" i="6"/>
  <c r="P21" i="6"/>
  <c r="P13" i="6"/>
  <c r="P24" i="6"/>
  <c r="P27" i="6"/>
  <c r="P11" i="6"/>
  <c r="Q11" i="6" s="1"/>
  <c r="P30" i="6"/>
  <c r="P23" i="6"/>
  <c r="P15" i="6"/>
  <c r="P26" i="6"/>
  <c r="P22" i="6"/>
  <c r="M27" i="6"/>
  <c r="M19" i="6"/>
  <c r="M11" i="6"/>
  <c r="M28" i="6"/>
  <c r="M15" i="6"/>
  <c r="M26" i="6"/>
  <c r="M18" i="6"/>
  <c r="M21" i="6"/>
  <c r="M13" i="6"/>
  <c r="M30" i="6"/>
  <c r="M22" i="6"/>
  <c r="M14" i="6"/>
  <c r="M20" i="6"/>
  <c r="M23" i="6"/>
  <c r="M29" i="6"/>
  <c r="M24" i="6"/>
  <c r="M16" i="6"/>
  <c r="M25" i="6"/>
  <c r="M17" i="6"/>
  <c r="M10" i="6"/>
  <c r="M12" i="6"/>
  <c r="N12" i="2"/>
  <c r="N13" i="2" s="1"/>
  <c r="N14" i="2" s="1"/>
  <c r="F13" i="2"/>
  <c r="F14" i="2"/>
  <c r="Q11" i="2"/>
  <c r="Q12" i="2" s="1"/>
  <c r="Q13" i="2" s="1"/>
  <c r="Q14" i="2" s="1"/>
  <c r="G14" i="2" s="1"/>
  <c r="G13" i="2"/>
  <c r="H13" i="2" s="1"/>
  <c r="F10" i="2"/>
  <c r="G12" i="2"/>
  <c r="H10" i="7" l="1"/>
  <c r="G13" i="7"/>
  <c r="G11" i="7"/>
  <c r="G12" i="7"/>
  <c r="N11" i="7"/>
  <c r="N12" i="7" s="1"/>
  <c r="N13" i="7" s="1"/>
  <c r="F11" i="7"/>
  <c r="H11" i="7" s="1"/>
  <c r="F12" i="7"/>
  <c r="H12" i="7" s="1"/>
  <c r="F13" i="7"/>
  <c r="H13" i="7" s="1"/>
  <c r="G12" i="6"/>
  <c r="G13" i="6"/>
  <c r="G14" i="6"/>
  <c r="F14" i="6"/>
  <c r="H14" i="6" s="1"/>
  <c r="F11" i="6"/>
  <c r="F13" i="6"/>
  <c r="H13" i="6" s="1"/>
  <c r="F10" i="6"/>
  <c r="H10" i="6" s="1"/>
  <c r="F12" i="6"/>
  <c r="H12" i="6" s="1"/>
  <c r="N11" i="6"/>
  <c r="N12" i="6" s="1"/>
  <c r="N13" i="6" s="1"/>
  <c r="N14" i="6" s="1"/>
  <c r="Q12" i="6"/>
  <c r="Q13" i="6" s="1"/>
  <c r="Q14" i="6" s="1"/>
  <c r="G10" i="6"/>
  <c r="G10" i="2"/>
  <c r="H10" i="2" s="1"/>
  <c r="H14" i="2"/>
  <c r="F11" i="2"/>
  <c r="G11" i="2"/>
  <c r="F12" i="2"/>
  <c r="H12" i="2" s="1"/>
  <c r="S22" i="8" l="1"/>
  <c r="S28" i="8"/>
  <c r="S14" i="8"/>
  <c r="S20" i="8"/>
  <c r="S27" i="8"/>
  <c r="S25" i="8"/>
  <c r="S23" i="8"/>
  <c r="S19" i="8"/>
  <c r="S15" i="8"/>
  <c r="S11" i="8"/>
  <c r="S26" i="8"/>
  <c r="S29" i="8"/>
  <c r="S18" i="8"/>
  <c r="S24" i="8"/>
  <c r="S21" i="8"/>
  <c r="S16" i="8"/>
  <c r="S12" i="8"/>
  <c r="S17" i="8"/>
  <c r="S10" i="8"/>
  <c r="S13" i="8"/>
  <c r="S30" i="8"/>
  <c r="S30" i="7"/>
  <c r="S22" i="7"/>
  <c r="S14" i="7"/>
  <c r="S25" i="7"/>
  <c r="S17" i="7"/>
  <c r="S28" i="7"/>
  <c r="S20" i="7"/>
  <c r="S12" i="7"/>
  <c r="S23" i="7"/>
  <c r="S15" i="7"/>
  <c r="S10" i="7"/>
  <c r="I13" i="7" s="1"/>
  <c r="S19" i="7"/>
  <c r="S26" i="7"/>
  <c r="S18" i="7"/>
  <c r="S29" i="7"/>
  <c r="S21" i="7"/>
  <c r="S13" i="7"/>
  <c r="S27" i="7"/>
  <c r="S11" i="7"/>
  <c r="T11" i="7" s="1"/>
  <c r="S24" i="7"/>
  <c r="S16" i="7"/>
  <c r="I10" i="7"/>
  <c r="G11" i="6"/>
  <c r="H11" i="6" s="1"/>
  <c r="H11" i="2"/>
  <c r="I14" i="8" l="1"/>
  <c r="I15" i="8"/>
  <c r="I13" i="8"/>
  <c r="I12" i="8"/>
  <c r="I11" i="8"/>
  <c r="I10" i="8"/>
  <c r="I16" i="8"/>
  <c r="I21" i="8"/>
  <c r="I18" i="8"/>
  <c r="I25" i="8"/>
  <c r="I24" i="8"/>
  <c r="I17" i="8"/>
  <c r="I22" i="8"/>
  <c r="I20" i="8"/>
  <c r="I19" i="8"/>
  <c r="I28" i="8"/>
  <c r="I29" i="8"/>
  <c r="I26" i="8"/>
  <c r="I27" i="8"/>
  <c r="I23" i="8"/>
  <c r="I30" i="8"/>
  <c r="T11" i="8"/>
  <c r="T12" i="8" s="1"/>
  <c r="T13" i="8" s="1"/>
  <c r="T14" i="8" s="1"/>
  <c r="I11" i="7"/>
  <c r="T12" i="7"/>
  <c r="T13" i="7" s="1"/>
  <c r="I26" i="7"/>
  <c r="I18" i="7"/>
  <c r="I29" i="7"/>
  <c r="I21" i="7"/>
  <c r="I19" i="7"/>
  <c r="I27" i="7"/>
  <c r="I30" i="7"/>
  <c r="I28" i="7"/>
  <c r="I20" i="7"/>
  <c r="I23" i="7"/>
  <c r="I15" i="7"/>
  <c r="I25" i="7"/>
  <c r="I14" i="7"/>
  <c r="I24" i="7"/>
  <c r="I22" i="7"/>
  <c r="I16" i="7"/>
  <c r="I17" i="7"/>
  <c r="I12" i="7"/>
  <c r="S22" i="6"/>
  <c r="S14" i="6"/>
  <c r="S19" i="6"/>
  <c r="S26" i="6"/>
  <c r="S27" i="6"/>
  <c r="S25" i="6"/>
  <c r="S16" i="6"/>
  <c r="S13" i="6"/>
  <c r="S10" i="6"/>
  <c r="S11" i="6"/>
  <c r="S18" i="6"/>
  <c r="S24" i="6"/>
  <c r="S21" i="6"/>
  <c r="S20" i="6"/>
  <c r="S15" i="6"/>
  <c r="S17" i="6"/>
  <c r="S30" i="6"/>
  <c r="S12" i="6"/>
  <c r="S29" i="6"/>
  <c r="S28" i="6"/>
  <c r="S23" i="6"/>
  <c r="S17" i="2"/>
  <c r="S23" i="2"/>
  <c r="S29" i="2"/>
  <c r="S25" i="2"/>
  <c r="S16" i="2"/>
  <c r="S22" i="2"/>
  <c r="S11" i="2"/>
  <c r="T11" i="2" s="1"/>
  <c r="S18" i="2"/>
  <c r="S15" i="2"/>
  <c r="S27" i="2"/>
  <c r="S26" i="2"/>
  <c r="S20" i="2"/>
  <c r="S19" i="2"/>
  <c r="S24" i="2"/>
  <c r="S21" i="2"/>
  <c r="S12" i="2"/>
  <c r="S14" i="2"/>
  <c r="S28" i="2"/>
  <c r="S30" i="2"/>
  <c r="S10" i="2"/>
  <c r="S13" i="2"/>
  <c r="T11" i="6" l="1"/>
  <c r="T12" i="6" s="1"/>
  <c r="T13" i="6" s="1"/>
  <c r="T14" i="6" s="1"/>
  <c r="I24" i="6"/>
  <c r="I16" i="6"/>
  <c r="I29" i="6"/>
  <c r="I21" i="6"/>
  <c r="I23" i="6"/>
  <c r="I25" i="6"/>
  <c r="I26" i="6"/>
  <c r="I27" i="6"/>
  <c r="I18" i="6"/>
  <c r="I19" i="6"/>
  <c r="I22" i="6"/>
  <c r="I28" i="6"/>
  <c r="I15" i="6"/>
  <c r="I30" i="6"/>
  <c r="I17" i="6"/>
  <c r="I20" i="6"/>
  <c r="I14" i="6"/>
  <c r="I12" i="6"/>
  <c r="I13" i="6"/>
  <c r="I10" i="6"/>
  <c r="I11" i="6"/>
  <c r="T12" i="2"/>
  <c r="T13" i="2" s="1"/>
  <c r="T14" i="2" s="1"/>
  <c r="I25" i="2"/>
  <c r="I22" i="2"/>
  <c r="I30" i="2"/>
  <c r="I15" i="2"/>
  <c r="I16" i="2"/>
  <c r="I26" i="2"/>
  <c r="I14" i="2"/>
  <c r="I23" i="2"/>
  <c r="I24" i="2"/>
  <c r="I17" i="2"/>
  <c r="I18" i="2"/>
  <c r="I21" i="2"/>
  <c r="I19" i="2"/>
  <c r="I20" i="2"/>
  <c r="I29" i="2"/>
  <c r="I28" i="2"/>
  <c r="I27" i="2"/>
  <c r="I13" i="2"/>
  <c r="I10" i="2"/>
  <c r="I12" i="2"/>
  <c r="I11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<sst xmlns="http://schemas.openxmlformats.org/spreadsheetml/2006/main" count="98" uniqueCount="31">
  <si>
    <t>N° Dossard</t>
  </si>
  <si>
    <t>Nom/Prénom</t>
  </si>
  <si>
    <t>Départ</t>
  </si>
  <si>
    <t>Arrivée</t>
  </si>
  <si>
    <t>Temps Réalisé</t>
  </si>
  <si>
    <t>Catégories</t>
  </si>
  <si>
    <t>U15 Men</t>
  </si>
  <si>
    <t>U18 Women</t>
  </si>
  <si>
    <t>Ahmed</t>
  </si>
  <si>
    <t>Amina</t>
  </si>
  <si>
    <t>Said</t>
  </si>
  <si>
    <t>Naima</t>
  </si>
  <si>
    <t>Jawad</t>
  </si>
  <si>
    <t>Fatima</t>
  </si>
  <si>
    <t>Karim</t>
  </si>
  <si>
    <t>Laila</t>
  </si>
  <si>
    <t>Q</t>
  </si>
  <si>
    <t>N De Balises</t>
  </si>
  <si>
    <t>Podium</t>
  </si>
  <si>
    <t>N de Balises</t>
  </si>
  <si>
    <t>Classement Balise</t>
  </si>
  <si>
    <t>Résultat</t>
  </si>
  <si>
    <t>Ordre</t>
  </si>
  <si>
    <t>Classement Temps</t>
  </si>
  <si>
    <t>Class.temps</t>
  </si>
  <si>
    <t>Class.Balise</t>
  </si>
  <si>
    <t>Class.Moyen</t>
  </si>
  <si>
    <t>Classement Moyen</t>
  </si>
  <si>
    <t>Tartempion</t>
  </si>
  <si>
    <t>U15 Women</t>
  </si>
  <si>
    <t>U18 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</si>
</sst>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i/>
      <sz val="12"/>
      <color theme="1"/>
      <name val="Amasis MT Pro"/>
      <family val="1"/>
    </font>
    <font>
      <i/>
      <sz val="11"/>
      <color theme="1"/>
      <name val="ADLaM Display"/>
    </font>
    <font>
      <sz val="8"/>
      <name val="Aptos Narrow"/>
      <family val="2"/>
      <scheme val="minor"/>
    </font>
    <font>
      <b/>
      <sz val="18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21" fontId="1" fillId="0" borderId="1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21" fontId="1" fillId="3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21" fontId="1" fillId="4" borderId="1" xfId="0" applyNumberFormat="1" applyFont="1" applyFill="1" applyBorder="1" applyAlignment="1">
      <alignment horizontal="center"/>
    </xf>
    <xf numFmtId="0" fontId="2" fillId="4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1" fontId="1" fillId="0" borderId="9" xfId="0" applyNumberFormat="1" applyFont="1" applyBorder="1" applyAlignment="1">
      <alignment horizontal="center"/>
    </xf>
    <xf numFmtId="21" fontId="1" fillId="0" borderId="10" xfId="0" applyNumberFormat="1" applyFont="1" applyBorder="1" applyAlignment="1">
      <alignment horizontal="center"/>
    </xf>
    <xf numFmtId="21" fontId="1" fillId="0" borderId="11" xfId="0" applyNumberFormat="1" applyFont="1" applyBorder="1" applyAlignment="1">
      <alignment horizontal="center"/>
    </xf>
    <xf numFmtId="0" fontId="2" fillId="6" borderId="1" xfId="0" applyFont="1" applyFill="1" applyBorder="1"/>
    <xf numFmtId="21" fontId="1" fillId="6" borderId="1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33CC"/>
      <color rgb="FFFF33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0</xdr:rowOff>
    </xdr:from>
    <xdr:to>
      <xdr:col>10</xdr:col>
      <xdr:colOff>752475</xdr:colOff>
      <xdr:row>6</xdr:row>
      <xdr:rowOff>9525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78513DA-ECFC-9567-8972-662F365AFF6F}"/>
            </a:ext>
          </a:extLst>
        </xdr:cNvPr>
        <xdr:cNvSpPr/>
      </xdr:nvSpPr>
      <xdr:spPr>
        <a:xfrm>
          <a:off x="800100" y="571500"/>
          <a:ext cx="8648700" cy="58102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i="1">
              <a:latin typeface="Eras Bold ITC" panose="020B0907030504020204" pitchFamily="34" charset="0"/>
            </a:rPr>
            <a:t>Gestion</a:t>
          </a:r>
          <a:r>
            <a:rPr lang="fr-FR" sz="2000" b="1" i="1" baseline="0">
              <a:latin typeface="Eras Bold ITC" panose="020B0907030504020204" pitchFamily="34" charset="0"/>
            </a:rPr>
            <a:t> Course d'Orientation </a:t>
          </a:r>
          <a:endParaRPr lang="fr-FR" sz="2000" b="1" i="1">
            <a:latin typeface="Eras Bold ITC" panose="020B0907030504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95A3C-5FF7-4D4D-B402-ED790027167E}">
  <sheetPr codeName="Feuil1">
    <tabColor rgb="FFFFC000"/>
  </sheetPr>
  <dimension ref="B8:N33"/>
  <sheetViews>
    <sheetView tabSelected="1" workbookViewId="0">
      <selection activeCell="C10" sqref="C10"/>
    </sheetView>
  </sheetViews>
  <sheetFormatPr baseColWidth="10" defaultRowHeight="15" x14ac:dyDescent="0.25"/>
  <cols>
    <col min="2" max="2" width="13.5703125" bestFit="1" customWidth="1"/>
    <col min="3" max="3" width="14.7109375" bestFit="1" customWidth="1"/>
    <col min="4" max="4" width="16.28515625" bestFit="1" customWidth="1"/>
    <col min="7" max="7" width="17.28515625" bestFit="1" customWidth="1"/>
    <col min="8" max="8" width="14.7109375" bestFit="1" customWidth="1"/>
  </cols>
  <sheetData>
    <row r="8" spans="2:11" ht="16.5" x14ac:dyDescent="0.25">
      <c r="B8" s="1" t="s">
        <v>0</v>
      </c>
      <c r="C8" s="1" t="s">
        <v>5</v>
      </c>
      <c r="D8" s="1" t="s">
        <v>1</v>
      </c>
      <c r="E8" s="1" t="s">
        <v>2</v>
      </c>
      <c r="F8" s="1" t="s">
        <v>3</v>
      </c>
      <c r="G8" s="1" t="s">
        <v>4</v>
      </c>
      <c r="H8" s="1" t="s">
        <v>19</v>
      </c>
      <c r="I8" s="1"/>
      <c r="J8" s="1"/>
      <c r="K8" s="1"/>
    </row>
    <row r="9" spans="2:11" ht="16.5" x14ac:dyDescent="0.3">
      <c r="B9" s="6">
        <v>23</v>
      </c>
      <c r="C9" s="6" t="s">
        <v>6</v>
      </c>
      <c r="D9" s="6" t="s">
        <v>8</v>
      </c>
      <c r="E9" s="7">
        <v>0.45833333333333331</v>
      </c>
      <c r="F9" s="7">
        <v>0.5</v>
      </c>
      <c r="G9" s="7">
        <f>IF(F9="","",MROUND((F9-E9), "0:0:1"))</f>
        <v>4.1666666666666664E-2</v>
      </c>
      <c r="H9" s="6">
        <v>2</v>
      </c>
      <c r="I9" s="6"/>
      <c r="J9" s="6"/>
      <c r="K9" s="6"/>
    </row>
    <row r="10" spans="2:11" ht="16.5" x14ac:dyDescent="0.3">
      <c r="B10" s="4">
        <v>34</v>
      </c>
      <c r="C10" s="4" t="s">
        <v>7</v>
      </c>
      <c r="D10" s="4" t="s">
        <v>9</v>
      </c>
      <c r="E10" s="5">
        <v>0.46180555555555558</v>
      </c>
      <c r="F10" s="5">
        <v>0.51041666666666663</v>
      </c>
      <c r="G10" s="7">
        <f t="shared" ref="G10:G33" si="0">IF(F10="","",MROUND((F10-E10), "0:0:1"))</f>
        <v>4.8611111111111112E-2</v>
      </c>
      <c r="H10" s="4"/>
      <c r="I10" s="4"/>
      <c r="J10" s="4"/>
      <c r="K10" s="4"/>
    </row>
    <row r="11" spans="2:11" ht="16.5" x14ac:dyDescent="0.3">
      <c r="B11" s="6">
        <v>24</v>
      </c>
      <c r="C11" s="6" t="s">
        <v>6</v>
      </c>
      <c r="D11" s="6" t="s">
        <v>10</v>
      </c>
      <c r="E11" s="7">
        <v>0.46527777777777779</v>
      </c>
      <c r="F11" s="7">
        <v>0.51388888888888884</v>
      </c>
      <c r="G11" s="7">
        <f t="shared" si="0"/>
        <v>4.8611111111111112E-2</v>
      </c>
      <c r="H11" s="6">
        <v>3</v>
      </c>
      <c r="I11" s="6"/>
      <c r="J11" s="6"/>
      <c r="K11" s="6"/>
    </row>
    <row r="12" spans="2:11" ht="16.5" x14ac:dyDescent="0.3">
      <c r="B12" s="4">
        <v>35</v>
      </c>
      <c r="C12" s="4" t="s">
        <v>7</v>
      </c>
      <c r="D12" s="4" t="s">
        <v>11</v>
      </c>
      <c r="E12" s="5">
        <v>0.46875</v>
      </c>
      <c r="F12" s="5"/>
      <c r="G12" s="7" t="str">
        <f t="shared" si="0"/>
        <v/>
      </c>
      <c r="H12" s="4"/>
      <c r="I12" s="4"/>
      <c r="J12" s="4"/>
      <c r="K12" s="4"/>
    </row>
    <row r="13" spans="2:11" ht="16.5" x14ac:dyDescent="0.3">
      <c r="B13" s="6">
        <v>25</v>
      </c>
      <c r="C13" s="6" t="s">
        <v>6</v>
      </c>
      <c r="D13" s="6" t="s">
        <v>12</v>
      </c>
      <c r="E13" s="7">
        <v>0.47222222222222221</v>
      </c>
      <c r="F13" s="7">
        <v>0.51388888888888884</v>
      </c>
      <c r="G13" s="7">
        <f t="shared" si="0"/>
        <v>4.1666666666666664E-2</v>
      </c>
      <c r="H13" s="6">
        <v>4</v>
      </c>
      <c r="I13" s="6"/>
      <c r="J13" s="6"/>
      <c r="K13" s="6"/>
    </row>
    <row r="14" spans="2:11" ht="16.5" x14ac:dyDescent="0.3">
      <c r="B14" s="4">
        <v>36</v>
      </c>
      <c r="C14" s="4" t="s">
        <v>7</v>
      </c>
      <c r="D14" s="4" t="s">
        <v>13</v>
      </c>
      <c r="E14" s="5">
        <v>0.47569444444444442</v>
      </c>
      <c r="F14" s="5"/>
      <c r="G14" s="7" t="str">
        <f t="shared" si="0"/>
        <v/>
      </c>
      <c r="H14" s="4"/>
      <c r="I14" s="4"/>
      <c r="J14" s="4"/>
      <c r="K14" s="4"/>
    </row>
    <row r="15" spans="2:11" ht="16.5" x14ac:dyDescent="0.3">
      <c r="B15" s="6">
        <v>26</v>
      </c>
      <c r="C15" s="6" t="s">
        <v>6</v>
      </c>
      <c r="D15" s="6" t="s">
        <v>14</v>
      </c>
      <c r="E15" s="7">
        <v>0.47916666666666669</v>
      </c>
      <c r="F15" s="7">
        <v>0.51249999999999996</v>
      </c>
      <c r="G15" s="7">
        <f t="shared" si="0"/>
        <v>3.3333333333333333E-2</v>
      </c>
      <c r="H15" s="6">
        <v>4</v>
      </c>
      <c r="I15" s="6"/>
      <c r="J15" s="6"/>
      <c r="K15" s="6"/>
    </row>
    <row r="16" spans="2:11" ht="16.5" x14ac:dyDescent="0.3">
      <c r="B16" s="4">
        <v>38</v>
      </c>
      <c r="C16" s="4" t="s">
        <v>7</v>
      </c>
      <c r="D16" s="4" t="s">
        <v>15</v>
      </c>
      <c r="E16" s="5">
        <v>0.4826388888888889</v>
      </c>
      <c r="F16" s="5"/>
      <c r="G16" s="7" t="str">
        <f t="shared" si="0"/>
        <v/>
      </c>
      <c r="H16" s="4"/>
      <c r="I16" s="4"/>
      <c r="J16" s="4"/>
      <c r="K16" s="4"/>
    </row>
    <row r="17" spans="2:14" ht="16.5" x14ac:dyDescent="0.3">
      <c r="B17" s="6">
        <v>27</v>
      </c>
      <c r="C17" s="6" t="s">
        <v>6</v>
      </c>
      <c r="D17" s="6" t="s">
        <v>28</v>
      </c>
      <c r="E17" s="7">
        <v>0.4861111111111111</v>
      </c>
      <c r="F17" s="7">
        <v>0.53819444444444442</v>
      </c>
      <c r="G17" s="7">
        <f t="shared" si="0"/>
        <v>5.2083333333333329E-2</v>
      </c>
      <c r="H17" s="6">
        <v>1</v>
      </c>
      <c r="I17" s="6"/>
      <c r="J17" s="6"/>
      <c r="K17" s="6"/>
      <c r="N17" t="s">
        <v>16</v>
      </c>
    </row>
    <row r="18" spans="2:14" ht="16.5" x14ac:dyDescent="0.3">
      <c r="B18" s="2"/>
      <c r="C18" s="2"/>
      <c r="D18" s="2"/>
      <c r="E18" s="3"/>
      <c r="F18" s="3"/>
      <c r="G18" s="7" t="str">
        <f t="shared" si="0"/>
        <v/>
      </c>
      <c r="H18" s="2"/>
      <c r="I18" s="2"/>
      <c r="J18" s="2"/>
      <c r="K18" s="2"/>
    </row>
    <row r="19" spans="2:14" ht="16.5" x14ac:dyDescent="0.3">
      <c r="B19" s="2"/>
      <c r="C19" s="2"/>
      <c r="D19" s="2"/>
      <c r="E19" s="3"/>
      <c r="F19" s="3"/>
      <c r="G19" s="7" t="str">
        <f t="shared" si="0"/>
        <v/>
      </c>
      <c r="H19" s="2"/>
      <c r="I19" s="2"/>
      <c r="J19" s="2"/>
      <c r="K19" s="2"/>
    </row>
    <row r="20" spans="2:14" ht="16.5" x14ac:dyDescent="0.3">
      <c r="B20" s="2"/>
      <c r="C20" s="2"/>
      <c r="D20" s="2"/>
      <c r="E20" s="3"/>
      <c r="F20" s="3"/>
      <c r="G20" s="7" t="str">
        <f t="shared" si="0"/>
        <v/>
      </c>
      <c r="H20" s="2"/>
      <c r="I20" s="2"/>
      <c r="J20" s="2"/>
      <c r="K20" s="2"/>
    </row>
    <row r="21" spans="2:14" ht="16.5" x14ac:dyDescent="0.3">
      <c r="B21" s="2"/>
      <c r="C21" s="2"/>
      <c r="D21" s="2"/>
      <c r="E21" s="3"/>
      <c r="F21" s="3"/>
      <c r="G21" s="7" t="str">
        <f t="shared" si="0"/>
        <v/>
      </c>
      <c r="H21" s="2"/>
      <c r="I21" s="2"/>
      <c r="J21" s="2"/>
      <c r="K21" s="2"/>
    </row>
    <row r="22" spans="2:14" ht="16.5" x14ac:dyDescent="0.3">
      <c r="B22" s="2"/>
      <c r="C22" s="2"/>
      <c r="D22" s="2"/>
      <c r="E22" s="3"/>
      <c r="F22" s="3"/>
      <c r="G22" s="7" t="str">
        <f t="shared" si="0"/>
        <v/>
      </c>
      <c r="H22" s="2"/>
      <c r="I22" s="2"/>
      <c r="J22" s="2"/>
      <c r="K22" s="2"/>
    </row>
    <row r="23" spans="2:14" ht="16.5" x14ac:dyDescent="0.3">
      <c r="B23" s="2"/>
      <c r="C23" s="2"/>
      <c r="D23" s="2"/>
      <c r="E23" s="3"/>
      <c r="F23" s="3"/>
      <c r="G23" s="7" t="str">
        <f t="shared" si="0"/>
        <v/>
      </c>
      <c r="H23" s="2"/>
      <c r="I23" s="2"/>
      <c r="J23" s="2"/>
      <c r="K23" s="2"/>
    </row>
    <row r="24" spans="2:14" ht="16.5" x14ac:dyDescent="0.3">
      <c r="B24" s="2"/>
      <c r="C24" s="2"/>
      <c r="D24" s="2"/>
      <c r="E24" s="3"/>
      <c r="F24" s="3"/>
      <c r="G24" s="7" t="str">
        <f t="shared" si="0"/>
        <v/>
      </c>
      <c r="H24" s="2"/>
      <c r="I24" s="2"/>
      <c r="J24" s="2"/>
      <c r="K24" s="2"/>
    </row>
    <row r="25" spans="2:14" ht="16.5" x14ac:dyDescent="0.3">
      <c r="B25" s="2"/>
      <c r="C25" s="2"/>
      <c r="D25" s="2"/>
      <c r="E25" s="3"/>
      <c r="F25" s="3"/>
      <c r="G25" s="7" t="str">
        <f t="shared" si="0"/>
        <v/>
      </c>
      <c r="H25" s="2"/>
      <c r="I25" s="2"/>
      <c r="J25" s="2"/>
      <c r="K25" s="2"/>
    </row>
    <row r="26" spans="2:14" ht="16.5" x14ac:dyDescent="0.3">
      <c r="B26" s="2"/>
      <c r="C26" s="2"/>
      <c r="D26" s="2"/>
      <c r="E26" s="3"/>
      <c r="F26" s="3"/>
      <c r="G26" s="7" t="str">
        <f t="shared" si="0"/>
        <v/>
      </c>
      <c r="H26" s="2"/>
      <c r="I26" s="2"/>
      <c r="J26" s="2"/>
      <c r="K26" s="2"/>
    </row>
    <row r="27" spans="2:14" ht="16.5" x14ac:dyDescent="0.3">
      <c r="B27" s="2"/>
      <c r="C27" s="2"/>
      <c r="D27" s="2"/>
      <c r="E27" s="3"/>
      <c r="F27" s="3"/>
      <c r="G27" s="7" t="str">
        <f t="shared" si="0"/>
        <v/>
      </c>
      <c r="H27" s="2"/>
      <c r="I27" s="2"/>
      <c r="J27" s="2"/>
      <c r="K27" s="2"/>
    </row>
    <row r="28" spans="2:14" ht="16.5" x14ac:dyDescent="0.3">
      <c r="B28" s="2"/>
      <c r="C28" s="2"/>
      <c r="D28" s="2"/>
      <c r="E28" s="3"/>
      <c r="F28" s="3"/>
      <c r="G28" s="7" t="str">
        <f t="shared" si="0"/>
        <v/>
      </c>
      <c r="H28" s="2"/>
      <c r="I28" s="2"/>
      <c r="J28" s="2"/>
      <c r="K28" s="2"/>
    </row>
    <row r="29" spans="2:14" ht="16.5" x14ac:dyDescent="0.3">
      <c r="B29" s="2"/>
      <c r="C29" s="2"/>
      <c r="D29" s="2"/>
      <c r="E29" s="3"/>
      <c r="F29" s="3"/>
      <c r="G29" s="7" t="str">
        <f t="shared" si="0"/>
        <v/>
      </c>
      <c r="H29" s="2"/>
      <c r="I29" s="2"/>
      <c r="J29" s="2"/>
      <c r="K29" s="2"/>
    </row>
    <row r="30" spans="2:14" ht="16.5" x14ac:dyDescent="0.3">
      <c r="B30" s="2"/>
      <c r="C30" s="2"/>
      <c r="D30" s="2"/>
      <c r="E30" s="3"/>
      <c r="F30" s="3"/>
      <c r="G30" s="7" t="str">
        <f t="shared" si="0"/>
        <v/>
      </c>
      <c r="H30" s="2"/>
      <c r="I30" s="2"/>
      <c r="J30" s="2"/>
      <c r="K30" s="2"/>
    </row>
    <row r="31" spans="2:14" ht="16.5" x14ac:dyDescent="0.3">
      <c r="B31" s="2"/>
      <c r="C31" s="2"/>
      <c r="D31" s="2"/>
      <c r="E31" s="3"/>
      <c r="F31" s="3"/>
      <c r="G31" s="7" t="str">
        <f t="shared" si="0"/>
        <v/>
      </c>
      <c r="H31" s="2"/>
      <c r="I31" s="2"/>
      <c r="J31" s="2"/>
      <c r="K31" s="2"/>
    </row>
    <row r="32" spans="2:14" ht="16.5" x14ac:dyDescent="0.3">
      <c r="B32" s="2"/>
      <c r="C32" s="2"/>
      <c r="D32" s="2"/>
      <c r="E32" s="3"/>
      <c r="F32" s="3"/>
      <c r="G32" s="7" t="str">
        <f t="shared" si="0"/>
        <v/>
      </c>
      <c r="H32" s="2"/>
      <c r="I32" s="2"/>
      <c r="J32" s="2"/>
      <c r="K32" s="2"/>
    </row>
    <row r="33" spans="2:11" ht="16.5" x14ac:dyDescent="0.3">
      <c r="B33" s="2"/>
      <c r="C33" s="2"/>
      <c r="D33" s="2"/>
      <c r="E33" s="3"/>
      <c r="F33" s="3"/>
      <c r="G33" s="7" t="str">
        <f t="shared" si="0"/>
        <v/>
      </c>
      <c r="H33" s="2"/>
      <c r="I33" s="2"/>
      <c r="J33" s="2"/>
      <c r="K33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53F0B-EB86-45FB-AEC6-11DB196F00C6}">
  <sheetPr>
    <tabColor rgb="FF0033CC"/>
  </sheetPr>
  <dimension ref="B3:T30"/>
  <sheetViews>
    <sheetView workbookViewId="0">
      <selection activeCell="D10" sqref="D10:E30"/>
    </sheetView>
  </sheetViews>
  <sheetFormatPr baseColWidth="10" defaultRowHeight="15" x14ac:dyDescent="0.25"/>
  <cols>
    <col min="2" max="2" width="13.5703125" bestFit="1" customWidth="1"/>
    <col min="3" max="3" width="16" bestFit="1" customWidth="1"/>
    <col min="4" max="4" width="16.42578125" bestFit="1" customWidth="1"/>
    <col min="5" max="5" width="14.5703125" bestFit="1" customWidth="1"/>
    <col min="6" max="6" width="13.7109375" bestFit="1" customWidth="1"/>
    <col min="7" max="8" width="13.7109375" customWidth="1"/>
  </cols>
  <sheetData>
    <row r="3" spans="2:20" x14ac:dyDescent="0.25">
      <c r="B3" s="24" t="s">
        <v>6</v>
      </c>
      <c r="C3" s="25"/>
      <c r="D3" s="25"/>
      <c r="E3" s="25"/>
      <c r="F3" s="25"/>
      <c r="G3" s="25"/>
      <c r="H3" s="25"/>
      <c r="I3" s="25"/>
    </row>
    <row r="4" spans="2:20" x14ac:dyDescent="0.25">
      <c r="B4" s="25"/>
      <c r="C4" s="25"/>
      <c r="D4" s="25"/>
      <c r="E4" s="25"/>
      <c r="F4" s="25"/>
      <c r="G4" s="25"/>
      <c r="H4" s="25"/>
      <c r="I4" s="25"/>
    </row>
    <row r="5" spans="2:20" x14ac:dyDescent="0.25">
      <c r="B5" s="25"/>
      <c r="C5" s="25"/>
      <c r="D5" s="25"/>
      <c r="E5" s="25"/>
      <c r="F5" s="25"/>
      <c r="G5" s="25"/>
      <c r="H5" s="25"/>
      <c r="I5" s="25"/>
    </row>
    <row r="7" spans="2:20" ht="15.75" thickBot="1" x14ac:dyDescent="0.3"/>
    <row r="8" spans="2:20" ht="15.75" thickBot="1" x14ac:dyDescent="0.3">
      <c r="M8" s="22" t="s">
        <v>23</v>
      </c>
      <c r="N8" s="23"/>
      <c r="P8" s="22" t="s">
        <v>20</v>
      </c>
      <c r="Q8" s="23"/>
      <c r="S8" s="22" t="s">
        <v>27</v>
      </c>
      <c r="T8" s="23"/>
    </row>
    <row r="9" spans="2:20" ht="17.25" thickBot="1" x14ac:dyDescent="0.35">
      <c r="B9" s="8" t="s">
        <v>0</v>
      </c>
      <c r="C9" s="8" t="s">
        <v>1</v>
      </c>
      <c r="D9" s="8" t="s">
        <v>4</v>
      </c>
      <c r="E9" s="8" t="s">
        <v>17</v>
      </c>
      <c r="F9" s="8" t="s">
        <v>24</v>
      </c>
      <c r="G9" s="8" t="s">
        <v>25</v>
      </c>
      <c r="H9" s="8" t="s">
        <v>26</v>
      </c>
      <c r="I9" s="8" t="s">
        <v>18</v>
      </c>
      <c r="M9" s="10" t="s">
        <v>21</v>
      </c>
      <c r="N9" s="11" t="s">
        <v>22</v>
      </c>
      <c r="P9" s="10" t="s">
        <v>21</v>
      </c>
      <c r="Q9" s="11" t="s">
        <v>22</v>
      </c>
      <c r="S9" s="10" t="s">
        <v>21</v>
      </c>
      <c r="T9" s="11" t="s">
        <v>22</v>
      </c>
    </row>
    <row r="10" spans="2:20" ht="16.5" x14ac:dyDescent="0.3">
      <c r="B10" s="9" cm="1">
        <f t="array" ref="B10:B14">_xlfn._xlws.FILTER('base génerale'!B9:B33,'base génerale'!C9:C33=B3)</f>
        <v>23</v>
      </c>
      <c r="C10" s="9" t="str">
        <f>IFERROR(VLOOKUP($B10,'base génerale'!$B$9:$K$33,3,FALSE),"")</f>
        <v>Ahmed</v>
      </c>
      <c r="D10" s="7">
        <f>IFERROR(VLOOKUP($B10,'base génerale'!$B$9:$K$33,6,FALSE),"")</f>
        <v>4.1666666666666664E-2</v>
      </c>
      <c r="E10" s="6">
        <f>IFERROR(VLOOKUP($B10,'base génerale'!$B$9:$K$33,7,FALSE),"")</f>
        <v>2</v>
      </c>
      <c r="F10" s="9">
        <f t="shared" ref="F10:F30" si="0">IF(B10="","",VLOOKUP(D10,$M$10:$N$30,2,FALSE))</f>
        <v>2</v>
      </c>
      <c r="G10" s="9">
        <f t="shared" ref="G10:G30" si="1">IF(C10="","",VLOOKUP(E10,$P$10:$Q$30,2,FALSE))</f>
        <v>3</v>
      </c>
      <c r="H10" s="9">
        <f>IF(B10="","",(F10+G10)/2)</f>
        <v>2.5</v>
      </c>
      <c r="I10" s="9">
        <f>VLOOKUP(H10,$S$10:$T$30,2,FALSE)</f>
        <v>3</v>
      </c>
      <c r="M10" s="16">
        <f>IFERROR(SMALL($D$10:$D$30,ROW()-9),"")</f>
        <v>3.3333333333333333E-2</v>
      </c>
      <c r="N10" s="12">
        <v>1</v>
      </c>
      <c r="P10" s="14">
        <f>IFERROR(LARGE($E$10:$E$30,ROW()-9),"")</f>
        <v>4</v>
      </c>
      <c r="Q10" s="12">
        <v>1</v>
      </c>
      <c r="S10" s="14">
        <f>IFERROR(SMALL($H$10:$H$30,ROW()-9),"")</f>
        <v>1</v>
      </c>
      <c r="T10" s="12">
        <v>1</v>
      </c>
    </row>
    <row r="11" spans="2:20" ht="16.5" x14ac:dyDescent="0.3">
      <c r="B11" s="9">
        <v>24</v>
      </c>
      <c r="C11" s="9" t="str">
        <f>IFERROR(VLOOKUP($B11,'base génerale'!$B$9:$K$33,3,FALSE),"")</f>
        <v>Said</v>
      </c>
      <c r="D11" s="7">
        <f>IFERROR(VLOOKUP($B11,'base génerale'!$B$9:$K$33,6,FALSE),"")</f>
        <v>4.8611111111111112E-2</v>
      </c>
      <c r="E11" s="6">
        <f>IFERROR(VLOOKUP($B11,'base génerale'!$B$9:$K$33,7,FALSE),"")</f>
        <v>3</v>
      </c>
      <c r="F11" s="9">
        <f t="shared" si="0"/>
        <v>3</v>
      </c>
      <c r="G11" s="9">
        <f t="shared" si="1"/>
        <v>2</v>
      </c>
      <c r="H11" s="9">
        <f t="shared" ref="H11:H30" si="2">IF(B11="","",(F11+G11)/2)</f>
        <v>2.5</v>
      </c>
      <c r="I11" s="9">
        <f t="shared" ref="I11:I30" si="3">VLOOKUP(H11,$S$10:$T$30,2,FALSE)</f>
        <v>3</v>
      </c>
      <c r="M11" s="17">
        <f t="shared" ref="M11:M30" si="4">IFERROR(SMALL($D$10:$D$30,ROW()-9),"")</f>
        <v>4.1666666666666664E-2</v>
      </c>
      <c r="N11" s="12">
        <f>IF(B11="","",N10+IF(M11&gt;M10,1,0))</f>
        <v>2</v>
      </c>
      <c r="P11" s="14">
        <f t="shared" ref="P11:P30" si="5">IFERROR(LARGE($E$10:$E$30,ROW()-9),"")</f>
        <v>4</v>
      </c>
      <c r="Q11" s="12">
        <f>IF(B11="","",Q10+IF(P11&lt;P10,1,0))</f>
        <v>1</v>
      </c>
      <c r="S11" s="14">
        <f t="shared" ref="S11:S30" si="6">IFERROR(SMALL($H$10:$H$30,ROW()-9),"")</f>
        <v>1.5</v>
      </c>
      <c r="T11" s="12">
        <f>IF(B11="","",T10+IF(S11&gt;S10,1,0))</f>
        <v>2</v>
      </c>
    </row>
    <row r="12" spans="2:20" ht="16.5" x14ac:dyDescent="0.3">
      <c r="B12" s="9">
        <v>25</v>
      </c>
      <c r="C12" s="9" t="str">
        <f>IFERROR(VLOOKUP($B12,'base génerale'!$B$9:$K$33,3,FALSE),"")</f>
        <v>Jawad</v>
      </c>
      <c r="D12" s="7">
        <f>IFERROR(VLOOKUP($B12,'base génerale'!$B$9:$K$33,6,FALSE),"")</f>
        <v>4.1666666666666664E-2</v>
      </c>
      <c r="E12" s="6">
        <f>IFERROR(VLOOKUP($B12,'base génerale'!$B$9:$K$33,7,FALSE),"")</f>
        <v>4</v>
      </c>
      <c r="F12" s="9">
        <f t="shared" si="0"/>
        <v>2</v>
      </c>
      <c r="G12" s="9">
        <f t="shared" si="1"/>
        <v>1</v>
      </c>
      <c r="H12" s="9">
        <f t="shared" si="2"/>
        <v>1.5</v>
      </c>
      <c r="I12" s="9">
        <f t="shared" si="3"/>
        <v>2</v>
      </c>
      <c r="M12" s="17">
        <f t="shared" si="4"/>
        <v>4.1666666666666664E-2</v>
      </c>
      <c r="N12" s="12">
        <f t="shared" ref="N12:N30" si="7">IF(B12="","",N11+IF(M12&gt;M11,1,0))</f>
        <v>2</v>
      </c>
      <c r="P12" s="14">
        <f t="shared" si="5"/>
        <v>3</v>
      </c>
      <c r="Q12" s="12">
        <f t="shared" ref="Q12:Q30" si="8">IF(B12="","",Q11+IF(P12&lt;P11,1,0))</f>
        <v>2</v>
      </c>
      <c r="S12" s="14">
        <f t="shared" si="6"/>
        <v>2.5</v>
      </c>
      <c r="T12" s="12">
        <f t="shared" ref="T12:T30" si="9">IF(B12="","",T11+IF(S12&gt;S11,1,0))</f>
        <v>3</v>
      </c>
    </row>
    <row r="13" spans="2:20" ht="16.5" x14ac:dyDescent="0.3">
      <c r="B13" s="9">
        <v>26</v>
      </c>
      <c r="C13" s="9" t="str">
        <f>IFERROR(VLOOKUP($B13,'base génerale'!$B$9:$K$33,3,FALSE),"")</f>
        <v>Karim</v>
      </c>
      <c r="D13" s="7">
        <f>IFERROR(VLOOKUP($B13,'base génerale'!$B$9:$K$33,6,FALSE),"")</f>
        <v>3.3333333333333333E-2</v>
      </c>
      <c r="E13" s="6">
        <f>IFERROR(VLOOKUP($B13,'base génerale'!$B$9:$K$33,7,FALSE),"")</f>
        <v>4</v>
      </c>
      <c r="F13" s="9">
        <f t="shared" si="0"/>
        <v>1</v>
      </c>
      <c r="G13" s="9">
        <f t="shared" si="1"/>
        <v>1</v>
      </c>
      <c r="H13" s="9">
        <f t="shared" si="2"/>
        <v>1</v>
      </c>
      <c r="I13" s="9">
        <f t="shared" si="3"/>
        <v>1</v>
      </c>
      <c r="M13" s="17">
        <f t="shared" si="4"/>
        <v>4.8611111111111112E-2</v>
      </c>
      <c r="N13" s="12">
        <f t="shared" si="7"/>
        <v>3</v>
      </c>
      <c r="P13" s="14">
        <f t="shared" si="5"/>
        <v>2</v>
      </c>
      <c r="Q13" s="12">
        <f t="shared" si="8"/>
        <v>3</v>
      </c>
      <c r="S13" s="14">
        <f t="shared" si="6"/>
        <v>2.5</v>
      </c>
      <c r="T13" s="12">
        <f t="shared" si="9"/>
        <v>3</v>
      </c>
    </row>
    <row r="14" spans="2:20" ht="16.5" x14ac:dyDescent="0.3">
      <c r="B14" s="9">
        <v>27</v>
      </c>
      <c r="C14" s="9" t="str">
        <f>IFERROR(VLOOKUP($B14,'base génerale'!$B$9:$K$33,3,FALSE),"")</f>
        <v>Tartempion</v>
      </c>
      <c r="D14" s="7">
        <f>IFERROR(VLOOKUP($B14,'base génerale'!$B$9:$K$33,6,FALSE),"")</f>
        <v>5.2083333333333329E-2</v>
      </c>
      <c r="E14" s="6">
        <f>IFERROR(VLOOKUP($B14,'base génerale'!$B$9:$K$33,7,FALSE),"")</f>
        <v>1</v>
      </c>
      <c r="F14" s="9">
        <f t="shared" si="0"/>
        <v>4</v>
      </c>
      <c r="G14" s="9">
        <f t="shared" si="1"/>
        <v>4</v>
      </c>
      <c r="H14" s="9">
        <f t="shared" si="2"/>
        <v>4</v>
      </c>
      <c r="I14" s="9">
        <f t="shared" si="3"/>
        <v>4</v>
      </c>
      <c r="M14" s="17">
        <f t="shared" si="4"/>
        <v>5.2083333333333329E-2</v>
      </c>
      <c r="N14" s="12">
        <f t="shared" si="7"/>
        <v>4</v>
      </c>
      <c r="P14" s="14">
        <f t="shared" si="5"/>
        <v>1</v>
      </c>
      <c r="Q14" s="12">
        <f t="shared" si="8"/>
        <v>4</v>
      </c>
      <c r="S14" s="14">
        <f t="shared" si="6"/>
        <v>4</v>
      </c>
      <c r="T14" s="12">
        <f t="shared" si="9"/>
        <v>4</v>
      </c>
    </row>
    <row r="15" spans="2:20" ht="16.5" x14ac:dyDescent="0.3">
      <c r="B15" s="9"/>
      <c r="C15" s="9" t="str">
        <f>IFERROR(VLOOKUP($B15,'base génerale'!$B$9:$K$33,3,FALSE),"")</f>
        <v/>
      </c>
      <c r="D15" s="7" t="str">
        <f>IFERROR(VLOOKUP($B15,'base génerale'!$B$9:$K$33,6,FALSE),"")</f>
        <v/>
      </c>
      <c r="E15" s="6" t="str">
        <f>IFERROR(VLOOKUP($B15,'base génerale'!$B$9:$K$33,7,FALSE),"")</f>
        <v/>
      </c>
      <c r="F15" s="9" t="str">
        <f t="shared" si="0"/>
        <v/>
      </c>
      <c r="G15" s="9" t="str">
        <f t="shared" si="1"/>
        <v/>
      </c>
      <c r="H15" s="9" t="str">
        <f t="shared" si="2"/>
        <v/>
      </c>
      <c r="I15" s="9" t="str">
        <f t="shared" si="3"/>
        <v/>
      </c>
      <c r="M15" s="17" t="str">
        <f t="shared" si="4"/>
        <v/>
      </c>
      <c r="N15" s="12" t="str">
        <f t="shared" si="7"/>
        <v/>
      </c>
      <c r="P15" s="14" t="str">
        <f t="shared" si="5"/>
        <v/>
      </c>
      <c r="Q15" s="12" t="str">
        <f t="shared" si="8"/>
        <v/>
      </c>
      <c r="S15" s="14" t="str">
        <f t="shared" si="6"/>
        <v/>
      </c>
      <c r="T15" s="12" t="str">
        <f t="shared" si="9"/>
        <v/>
      </c>
    </row>
    <row r="16" spans="2:20" ht="16.5" x14ac:dyDescent="0.3">
      <c r="B16" s="9"/>
      <c r="C16" s="9" t="str">
        <f>IFERROR(VLOOKUP($B16,'base génerale'!$B$9:$K$33,3,FALSE),"")</f>
        <v/>
      </c>
      <c r="D16" s="7" t="str">
        <f>IFERROR(VLOOKUP($B16,'base génerale'!$B$9:$K$33,6,FALSE),"")</f>
        <v/>
      </c>
      <c r="E16" s="6" t="str">
        <f>IFERROR(VLOOKUP($B16,'base génerale'!$B$9:$K$33,7,FALSE),"")</f>
        <v/>
      </c>
      <c r="F16" s="9" t="str">
        <f t="shared" si="0"/>
        <v/>
      </c>
      <c r="G16" s="9" t="str">
        <f t="shared" si="1"/>
        <v/>
      </c>
      <c r="H16" s="9" t="str">
        <f t="shared" si="2"/>
        <v/>
      </c>
      <c r="I16" s="9" t="str">
        <f t="shared" si="3"/>
        <v/>
      </c>
      <c r="M16" s="17" t="str">
        <f t="shared" si="4"/>
        <v/>
      </c>
      <c r="N16" s="12" t="str">
        <f t="shared" si="7"/>
        <v/>
      </c>
      <c r="P16" s="14" t="str">
        <f t="shared" si="5"/>
        <v/>
      </c>
      <c r="Q16" s="12" t="str">
        <f t="shared" si="8"/>
        <v/>
      </c>
      <c r="S16" s="14" t="str">
        <f t="shared" si="6"/>
        <v/>
      </c>
      <c r="T16" s="12" t="str">
        <f t="shared" si="9"/>
        <v/>
      </c>
    </row>
    <row r="17" spans="2:20" ht="16.5" x14ac:dyDescent="0.3">
      <c r="B17" s="9"/>
      <c r="C17" s="9" t="str">
        <f>IFERROR(VLOOKUP($B17,'base génerale'!$B$9:$K$33,3,FALSE),"")</f>
        <v/>
      </c>
      <c r="D17" s="7" t="str">
        <f>IFERROR(VLOOKUP($B17,'base génerale'!$B$9:$K$33,6,FALSE),"")</f>
        <v/>
      </c>
      <c r="E17" s="6" t="str">
        <f>IFERROR(VLOOKUP($B17,'base génerale'!$B$9:$K$33,7,FALSE),"")</f>
        <v/>
      </c>
      <c r="F17" s="9" t="str">
        <f t="shared" si="0"/>
        <v/>
      </c>
      <c r="G17" s="9" t="str">
        <f t="shared" si="1"/>
        <v/>
      </c>
      <c r="H17" s="9" t="str">
        <f t="shared" si="2"/>
        <v/>
      </c>
      <c r="I17" s="9" t="str">
        <f t="shared" si="3"/>
        <v/>
      </c>
      <c r="M17" s="17" t="str">
        <f t="shared" si="4"/>
        <v/>
      </c>
      <c r="N17" s="12" t="str">
        <f t="shared" si="7"/>
        <v/>
      </c>
      <c r="P17" s="14" t="str">
        <f t="shared" si="5"/>
        <v/>
      </c>
      <c r="Q17" s="12" t="str">
        <f t="shared" si="8"/>
        <v/>
      </c>
      <c r="S17" s="14" t="str">
        <f t="shared" si="6"/>
        <v/>
      </c>
      <c r="T17" s="12" t="str">
        <f t="shared" si="9"/>
        <v/>
      </c>
    </row>
    <row r="18" spans="2:20" ht="16.5" x14ac:dyDescent="0.3">
      <c r="B18" s="9"/>
      <c r="C18" s="9" t="str">
        <f>IFERROR(VLOOKUP($B18,'base génerale'!$B$9:$K$33,3,FALSE),"")</f>
        <v/>
      </c>
      <c r="D18" s="7" t="str">
        <f>IFERROR(VLOOKUP($B18,'base génerale'!$B$9:$K$33,6,FALSE),"")</f>
        <v/>
      </c>
      <c r="E18" s="6" t="str">
        <f>IFERROR(VLOOKUP($B18,'base génerale'!$B$9:$K$33,7,FALSE),"")</f>
        <v/>
      </c>
      <c r="F18" s="9" t="str">
        <f t="shared" si="0"/>
        <v/>
      </c>
      <c r="G18" s="9" t="str">
        <f t="shared" si="1"/>
        <v/>
      </c>
      <c r="H18" s="9" t="str">
        <f t="shared" si="2"/>
        <v/>
      </c>
      <c r="I18" s="9" t="str">
        <f t="shared" si="3"/>
        <v/>
      </c>
      <c r="M18" s="17" t="str">
        <f t="shared" si="4"/>
        <v/>
      </c>
      <c r="N18" s="12" t="str">
        <f t="shared" si="7"/>
        <v/>
      </c>
      <c r="P18" s="14" t="str">
        <f t="shared" si="5"/>
        <v/>
      </c>
      <c r="Q18" s="12" t="str">
        <f t="shared" si="8"/>
        <v/>
      </c>
      <c r="S18" s="14" t="str">
        <f t="shared" si="6"/>
        <v/>
      </c>
      <c r="T18" s="12" t="str">
        <f t="shared" si="9"/>
        <v/>
      </c>
    </row>
    <row r="19" spans="2:20" ht="16.5" x14ac:dyDescent="0.3">
      <c r="B19" s="9"/>
      <c r="C19" s="9" t="str">
        <f>IFERROR(VLOOKUP($B19,'base génerale'!$B$9:$K$33,3,FALSE),"")</f>
        <v/>
      </c>
      <c r="D19" s="7" t="str">
        <f>IFERROR(VLOOKUP($B19,'base génerale'!$B$9:$K$33,6,FALSE),"")</f>
        <v/>
      </c>
      <c r="E19" s="6" t="str">
        <f>IFERROR(VLOOKUP($B19,'base génerale'!$B$9:$K$33,7,FALSE),"")</f>
        <v/>
      </c>
      <c r="F19" s="9" t="str">
        <f t="shared" si="0"/>
        <v/>
      </c>
      <c r="G19" s="9" t="str">
        <f t="shared" si="1"/>
        <v/>
      </c>
      <c r="H19" s="9" t="str">
        <f t="shared" si="2"/>
        <v/>
      </c>
      <c r="I19" s="9" t="str">
        <f t="shared" si="3"/>
        <v/>
      </c>
      <c r="M19" s="17" t="str">
        <f t="shared" si="4"/>
        <v/>
      </c>
      <c r="N19" s="12" t="str">
        <f t="shared" si="7"/>
        <v/>
      </c>
      <c r="P19" s="14" t="str">
        <f t="shared" si="5"/>
        <v/>
      </c>
      <c r="Q19" s="12" t="str">
        <f t="shared" si="8"/>
        <v/>
      </c>
      <c r="S19" s="14" t="str">
        <f t="shared" si="6"/>
        <v/>
      </c>
      <c r="T19" s="12" t="str">
        <f t="shared" si="9"/>
        <v/>
      </c>
    </row>
    <row r="20" spans="2:20" ht="16.5" x14ac:dyDescent="0.3">
      <c r="B20" s="9"/>
      <c r="C20" s="9" t="str">
        <f>IFERROR(VLOOKUP($B20,'base génerale'!$B$9:$K$33,3,FALSE),"")</f>
        <v/>
      </c>
      <c r="D20" s="7" t="str">
        <f>IFERROR(VLOOKUP($B20,'base génerale'!$B$9:$K$33,6,FALSE),"")</f>
        <v/>
      </c>
      <c r="E20" s="6" t="str">
        <f>IFERROR(VLOOKUP($B20,'base génerale'!$B$9:$K$33,7,FALSE),"")</f>
        <v/>
      </c>
      <c r="F20" s="9" t="str">
        <f t="shared" si="0"/>
        <v/>
      </c>
      <c r="G20" s="9" t="str">
        <f t="shared" si="1"/>
        <v/>
      </c>
      <c r="H20" s="9" t="str">
        <f t="shared" si="2"/>
        <v/>
      </c>
      <c r="I20" s="9" t="str">
        <f t="shared" si="3"/>
        <v/>
      </c>
      <c r="M20" s="17" t="str">
        <f t="shared" si="4"/>
        <v/>
      </c>
      <c r="N20" s="12" t="str">
        <f t="shared" si="7"/>
        <v/>
      </c>
      <c r="P20" s="14" t="str">
        <f t="shared" si="5"/>
        <v/>
      </c>
      <c r="Q20" s="12" t="str">
        <f t="shared" si="8"/>
        <v/>
      </c>
      <c r="S20" s="14" t="str">
        <f t="shared" si="6"/>
        <v/>
      </c>
      <c r="T20" s="12" t="str">
        <f t="shared" si="9"/>
        <v/>
      </c>
    </row>
    <row r="21" spans="2:20" ht="16.5" x14ac:dyDescent="0.3">
      <c r="B21" s="9"/>
      <c r="C21" s="9" t="str">
        <f>IFERROR(VLOOKUP($B21,'base génerale'!$B$9:$K$33,3,FALSE),"")</f>
        <v/>
      </c>
      <c r="D21" s="7" t="str">
        <f>IFERROR(VLOOKUP($B21,'base génerale'!$B$9:$K$33,6,FALSE),"")</f>
        <v/>
      </c>
      <c r="E21" s="6" t="str">
        <f>IFERROR(VLOOKUP($B21,'base génerale'!$B$9:$K$33,7,FALSE),"")</f>
        <v/>
      </c>
      <c r="F21" s="9" t="str">
        <f t="shared" si="0"/>
        <v/>
      </c>
      <c r="G21" s="9" t="str">
        <f t="shared" si="1"/>
        <v/>
      </c>
      <c r="H21" s="9" t="str">
        <f t="shared" si="2"/>
        <v/>
      </c>
      <c r="I21" s="9" t="str">
        <f t="shared" si="3"/>
        <v/>
      </c>
      <c r="M21" s="17" t="str">
        <f t="shared" si="4"/>
        <v/>
      </c>
      <c r="N21" s="12" t="str">
        <f t="shared" si="7"/>
        <v/>
      </c>
      <c r="P21" s="14" t="str">
        <f t="shared" si="5"/>
        <v/>
      </c>
      <c r="Q21" s="12" t="str">
        <f t="shared" si="8"/>
        <v/>
      </c>
      <c r="S21" s="14" t="str">
        <f t="shared" si="6"/>
        <v/>
      </c>
      <c r="T21" s="12" t="str">
        <f t="shared" si="9"/>
        <v/>
      </c>
    </row>
    <row r="22" spans="2:20" ht="16.5" x14ac:dyDescent="0.3">
      <c r="B22" s="9"/>
      <c r="C22" s="9" t="str">
        <f>IFERROR(VLOOKUP($B22,'base génerale'!$B$9:$K$33,3,FALSE),"")</f>
        <v/>
      </c>
      <c r="D22" s="7" t="str">
        <f>IFERROR(VLOOKUP($B22,'base génerale'!$B$9:$K$33,6,FALSE),"")</f>
        <v/>
      </c>
      <c r="E22" s="6" t="str">
        <f>IFERROR(VLOOKUP($B22,'base génerale'!$B$9:$K$33,7,FALSE),"")</f>
        <v/>
      </c>
      <c r="F22" s="9" t="str">
        <f t="shared" si="0"/>
        <v/>
      </c>
      <c r="G22" s="9" t="str">
        <f t="shared" si="1"/>
        <v/>
      </c>
      <c r="H22" s="9" t="str">
        <f t="shared" si="2"/>
        <v/>
      </c>
      <c r="I22" s="9" t="str">
        <f t="shared" si="3"/>
        <v/>
      </c>
      <c r="M22" s="17" t="str">
        <f t="shared" si="4"/>
        <v/>
      </c>
      <c r="N22" s="12" t="str">
        <f t="shared" si="7"/>
        <v/>
      </c>
      <c r="P22" s="14" t="str">
        <f t="shared" si="5"/>
        <v/>
      </c>
      <c r="Q22" s="12" t="str">
        <f t="shared" si="8"/>
        <v/>
      </c>
      <c r="S22" s="14" t="str">
        <f t="shared" si="6"/>
        <v/>
      </c>
      <c r="T22" s="12" t="str">
        <f t="shared" si="9"/>
        <v/>
      </c>
    </row>
    <row r="23" spans="2:20" ht="16.5" x14ac:dyDescent="0.3">
      <c r="B23" s="9"/>
      <c r="C23" s="9" t="str">
        <f>IFERROR(VLOOKUP($B23,'base génerale'!$B$9:$K$33,3,FALSE),"")</f>
        <v/>
      </c>
      <c r="D23" s="7" t="str">
        <f>IFERROR(VLOOKUP($B23,'base génerale'!$B$9:$K$33,6,FALSE),"")</f>
        <v/>
      </c>
      <c r="E23" s="6" t="str">
        <f>IFERROR(VLOOKUP($B23,'base génerale'!$B$9:$K$33,7,FALSE),"")</f>
        <v/>
      </c>
      <c r="F23" s="9" t="str">
        <f t="shared" si="0"/>
        <v/>
      </c>
      <c r="G23" s="9" t="str">
        <f t="shared" si="1"/>
        <v/>
      </c>
      <c r="H23" s="9" t="str">
        <f t="shared" si="2"/>
        <v/>
      </c>
      <c r="I23" s="9" t="str">
        <f t="shared" si="3"/>
        <v/>
      </c>
      <c r="M23" s="17" t="str">
        <f t="shared" si="4"/>
        <v/>
      </c>
      <c r="N23" s="12" t="str">
        <f t="shared" si="7"/>
        <v/>
      </c>
      <c r="P23" s="14" t="str">
        <f t="shared" si="5"/>
        <v/>
      </c>
      <c r="Q23" s="12" t="str">
        <f t="shared" si="8"/>
        <v/>
      </c>
      <c r="S23" s="14" t="str">
        <f t="shared" si="6"/>
        <v/>
      </c>
      <c r="T23" s="12" t="str">
        <f t="shared" si="9"/>
        <v/>
      </c>
    </row>
    <row r="24" spans="2:20" ht="16.5" x14ac:dyDescent="0.3">
      <c r="B24" s="9"/>
      <c r="C24" s="9" t="str">
        <f>IFERROR(VLOOKUP($B24,'base génerale'!$B$9:$K$33,3,FALSE),"")</f>
        <v/>
      </c>
      <c r="D24" s="7" t="str">
        <f>IFERROR(VLOOKUP($B24,'base génerale'!$B$9:$K$33,6,FALSE),"")</f>
        <v/>
      </c>
      <c r="E24" s="6" t="str">
        <f>IFERROR(VLOOKUP($B24,'base génerale'!$B$9:$K$33,7,FALSE),"")</f>
        <v/>
      </c>
      <c r="F24" s="9" t="str">
        <f t="shared" si="0"/>
        <v/>
      </c>
      <c r="G24" s="9" t="str">
        <f t="shared" si="1"/>
        <v/>
      </c>
      <c r="H24" s="9" t="str">
        <f t="shared" si="2"/>
        <v/>
      </c>
      <c r="I24" s="9" t="str">
        <f t="shared" si="3"/>
        <v/>
      </c>
      <c r="M24" s="17" t="str">
        <f t="shared" si="4"/>
        <v/>
      </c>
      <c r="N24" s="12" t="str">
        <f t="shared" si="7"/>
        <v/>
      </c>
      <c r="P24" s="14" t="str">
        <f t="shared" si="5"/>
        <v/>
      </c>
      <c r="Q24" s="12" t="str">
        <f t="shared" si="8"/>
        <v/>
      </c>
      <c r="S24" s="14" t="str">
        <f t="shared" si="6"/>
        <v/>
      </c>
      <c r="T24" s="12" t="str">
        <f t="shared" si="9"/>
        <v/>
      </c>
    </row>
    <row r="25" spans="2:20" ht="16.5" x14ac:dyDescent="0.3">
      <c r="B25" s="9"/>
      <c r="C25" s="9" t="str">
        <f>IFERROR(VLOOKUP($B25,'base génerale'!$B$9:$K$33,3,FALSE),"")</f>
        <v/>
      </c>
      <c r="D25" s="7" t="str">
        <f>IFERROR(VLOOKUP($B25,'base génerale'!$B$9:$K$33,6,FALSE),"")</f>
        <v/>
      </c>
      <c r="E25" s="6" t="str">
        <f>IFERROR(VLOOKUP($B25,'base génerale'!$B$9:$K$33,7,FALSE),"")</f>
        <v/>
      </c>
      <c r="F25" s="9" t="str">
        <f t="shared" si="0"/>
        <v/>
      </c>
      <c r="G25" s="9" t="str">
        <f t="shared" si="1"/>
        <v/>
      </c>
      <c r="H25" s="9" t="str">
        <f t="shared" si="2"/>
        <v/>
      </c>
      <c r="I25" s="9" t="str">
        <f t="shared" si="3"/>
        <v/>
      </c>
      <c r="M25" s="17" t="str">
        <f t="shared" si="4"/>
        <v/>
      </c>
      <c r="N25" s="12" t="str">
        <f t="shared" si="7"/>
        <v/>
      </c>
      <c r="P25" s="14" t="str">
        <f t="shared" si="5"/>
        <v/>
      </c>
      <c r="Q25" s="12" t="str">
        <f t="shared" si="8"/>
        <v/>
      </c>
      <c r="S25" s="14" t="str">
        <f t="shared" si="6"/>
        <v/>
      </c>
      <c r="T25" s="12" t="str">
        <f t="shared" si="9"/>
        <v/>
      </c>
    </row>
    <row r="26" spans="2:20" ht="16.5" x14ac:dyDescent="0.3">
      <c r="B26" s="9"/>
      <c r="C26" s="9" t="str">
        <f>IFERROR(VLOOKUP($B26,'base génerale'!$B$9:$K$33,3,FALSE),"")</f>
        <v/>
      </c>
      <c r="D26" s="7" t="str">
        <f>IFERROR(VLOOKUP($B26,'base génerale'!$B$9:$K$33,6,FALSE),"")</f>
        <v/>
      </c>
      <c r="E26" s="6" t="str">
        <f>IFERROR(VLOOKUP($B26,'base génerale'!$B$9:$K$33,7,FALSE),"")</f>
        <v/>
      </c>
      <c r="F26" s="9" t="str">
        <f t="shared" si="0"/>
        <v/>
      </c>
      <c r="G26" s="9" t="str">
        <f t="shared" si="1"/>
        <v/>
      </c>
      <c r="H26" s="9" t="str">
        <f t="shared" si="2"/>
        <v/>
      </c>
      <c r="I26" s="9" t="str">
        <f t="shared" si="3"/>
        <v/>
      </c>
      <c r="M26" s="17" t="str">
        <f t="shared" si="4"/>
        <v/>
      </c>
      <c r="N26" s="12" t="str">
        <f t="shared" si="7"/>
        <v/>
      </c>
      <c r="P26" s="14" t="str">
        <f t="shared" si="5"/>
        <v/>
      </c>
      <c r="Q26" s="12" t="str">
        <f t="shared" si="8"/>
        <v/>
      </c>
      <c r="S26" s="14" t="str">
        <f t="shared" si="6"/>
        <v/>
      </c>
      <c r="T26" s="12" t="str">
        <f t="shared" si="9"/>
        <v/>
      </c>
    </row>
    <row r="27" spans="2:20" ht="16.5" x14ac:dyDescent="0.3">
      <c r="B27" s="9"/>
      <c r="C27" s="9" t="str">
        <f>IFERROR(VLOOKUP($B27,'base génerale'!$B$9:$K$33,3,FALSE),"")</f>
        <v/>
      </c>
      <c r="D27" s="7" t="str">
        <f>IFERROR(VLOOKUP($B27,'base génerale'!$B$9:$K$33,6,FALSE),"")</f>
        <v/>
      </c>
      <c r="E27" s="6" t="str">
        <f>IFERROR(VLOOKUP($B27,'base génerale'!$B$9:$K$33,7,FALSE),"")</f>
        <v/>
      </c>
      <c r="F27" s="9" t="str">
        <f t="shared" si="0"/>
        <v/>
      </c>
      <c r="G27" s="9" t="str">
        <f t="shared" si="1"/>
        <v/>
      </c>
      <c r="H27" s="9" t="str">
        <f t="shared" si="2"/>
        <v/>
      </c>
      <c r="I27" s="9" t="str">
        <f t="shared" si="3"/>
        <v/>
      </c>
      <c r="M27" s="17" t="str">
        <f t="shared" si="4"/>
        <v/>
      </c>
      <c r="N27" s="12" t="str">
        <f t="shared" si="7"/>
        <v/>
      </c>
      <c r="P27" s="14" t="str">
        <f t="shared" si="5"/>
        <v/>
      </c>
      <c r="Q27" s="12" t="str">
        <f t="shared" si="8"/>
        <v/>
      </c>
      <c r="S27" s="14" t="str">
        <f t="shared" si="6"/>
        <v/>
      </c>
      <c r="T27" s="12" t="str">
        <f t="shared" si="9"/>
        <v/>
      </c>
    </row>
    <row r="28" spans="2:20" ht="16.5" x14ac:dyDescent="0.3">
      <c r="B28" s="9"/>
      <c r="C28" s="9" t="str">
        <f>IFERROR(VLOOKUP($B28,'base génerale'!$B$9:$K$33,3,FALSE),"")</f>
        <v/>
      </c>
      <c r="D28" s="7" t="str">
        <f>IFERROR(VLOOKUP($B28,'base génerale'!$B$9:$K$33,6,FALSE),"")</f>
        <v/>
      </c>
      <c r="E28" s="6" t="str">
        <f>IFERROR(VLOOKUP($B28,'base génerale'!$B$9:$K$33,7,FALSE),"")</f>
        <v/>
      </c>
      <c r="F28" s="9" t="str">
        <f t="shared" si="0"/>
        <v/>
      </c>
      <c r="G28" s="9" t="str">
        <f t="shared" si="1"/>
        <v/>
      </c>
      <c r="H28" s="9" t="str">
        <f t="shared" si="2"/>
        <v/>
      </c>
      <c r="I28" s="9" t="str">
        <f t="shared" si="3"/>
        <v/>
      </c>
      <c r="M28" s="17" t="str">
        <f t="shared" si="4"/>
        <v/>
      </c>
      <c r="N28" s="12" t="str">
        <f t="shared" si="7"/>
        <v/>
      </c>
      <c r="P28" s="14" t="str">
        <f t="shared" si="5"/>
        <v/>
      </c>
      <c r="Q28" s="12" t="str">
        <f t="shared" si="8"/>
        <v/>
      </c>
      <c r="S28" s="14" t="str">
        <f t="shared" si="6"/>
        <v/>
      </c>
      <c r="T28" s="12" t="str">
        <f t="shared" si="9"/>
        <v/>
      </c>
    </row>
    <row r="29" spans="2:20" ht="16.5" x14ac:dyDescent="0.3">
      <c r="B29" s="9"/>
      <c r="C29" s="9" t="str">
        <f>IFERROR(VLOOKUP($B29,'base génerale'!$B$9:$K$33,3,FALSE),"")</f>
        <v/>
      </c>
      <c r="D29" s="7" t="str">
        <f>IFERROR(VLOOKUP($B29,'base génerale'!$B$9:$K$33,6,FALSE),"")</f>
        <v/>
      </c>
      <c r="E29" s="6" t="str">
        <f>IFERROR(VLOOKUP($B29,'base génerale'!$B$9:$K$33,7,FALSE),"")</f>
        <v/>
      </c>
      <c r="F29" s="9" t="str">
        <f t="shared" si="0"/>
        <v/>
      </c>
      <c r="G29" s="9" t="str">
        <f t="shared" si="1"/>
        <v/>
      </c>
      <c r="H29" s="9" t="str">
        <f t="shared" si="2"/>
        <v/>
      </c>
      <c r="I29" s="9" t="str">
        <f t="shared" si="3"/>
        <v/>
      </c>
      <c r="M29" s="17" t="str">
        <f t="shared" si="4"/>
        <v/>
      </c>
      <c r="N29" s="12" t="str">
        <f t="shared" si="7"/>
        <v/>
      </c>
      <c r="P29" s="14" t="str">
        <f t="shared" si="5"/>
        <v/>
      </c>
      <c r="Q29" s="12" t="str">
        <f t="shared" si="8"/>
        <v/>
      </c>
      <c r="S29" s="14" t="str">
        <f t="shared" si="6"/>
        <v/>
      </c>
      <c r="T29" s="12" t="str">
        <f t="shared" si="9"/>
        <v/>
      </c>
    </row>
    <row r="30" spans="2:20" ht="17.25" thickBot="1" x14ac:dyDescent="0.35">
      <c r="B30" s="9"/>
      <c r="C30" s="9" t="str">
        <f>IFERROR(VLOOKUP($B30,'base génerale'!$B$9:$K$33,3,FALSE),"")</f>
        <v/>
      </c>
      <c r="D30" s="7" t="str">
        <f>IFERROR(VLOOKUP($B30,'base génerale'!$B$9:$K$33,6,FALSE),"")</f>
        <v/>
      </c>
      <c r="E30" s="6" t="str">
        <f>IFERROR(VLOOKUP($B30,'base génerale'!$B$9:$K$33,7,FALSE),"")</f>
        <v/>
      </c>
      <c r="F30" s="9" t="str">
        <f t="shared" si="0"/>
        <v/>
      </c>
      <c r="G30" s="9" t="str">
        <f t="shared" si="1"/>
        <v/>
      </c>
      <c r="H30" s="9" t="str">
        <f t="shared" si="2"/>
        <v/>
      </c>
      <c r="I30" s="9" t="str">
        <f t="shared" si="3"/>
        <v/>
      </c>
      <c r="M30" s="18" t="str">
        <f t="shared" si="4"/>
        <v/>
      </c>
      <c r="N30" s="13" t="str">
        <f t="shared" si="7"/>
        <v/>
      </c>
      <c r="P30" s="15" t="str">
        <f t="shared" si="5"/>
        <v/>
      </c>
      <c r="Q30" s="13" t="str">
        <f t="shared" si="8"/>
        <v/>
      </c>
      <c r="S30" s="15" t="str">
        <f t="shared" si="6"/>
        <v/>
      </c>
      <c r="T30" s="13" t="str">
        <f t="shared" si="9"/>
        <v/>
      </c>
    </row>
  </sheetData>
  <mergeCells count="4">
    <mergeCell ref="P8:Q8"/>
    <mergeCell ref="M8:N8"/>
    <mergeCell ref="B3:I5"/>
    <mergeCell ref="S8:T8"/>
  </mergeCells>
  <phoneticPr fontId="3" type="noConversion"/>
  <conditionalFormatting sqref="I10:I30">
    <cfRule type="expression" dxfId="3" priority="1">
      <formula>I10&lt;4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6538C-C26C-450E-8D75-63EEA82EE55F}">
  <sheetPr>
    <tabColor rgb="FFFF3399"/>
  </sheetPr>
  <dimension ref="B3:T30"/>
  <sheetViews>
    <sheetView workbookViewId="0">
      <selection activeCell="G41" sqref="G41"/>
    </sheetView>
  </sheetViews>
  <sheetFormatPr baseColWidth="10" defaultRowHeight="15" x14ac:dyDescent="0.25"/>
  <cols>
    <col min="2" max="2" width="13.5703125" bestFit="1" customWidth="1"/>
    <col min="3" max="3" width="16" bestFit="1" customWidth="1"/>
    <col min="4" max="4" width="16.42578125" bestFit="1" customWidth="1"/>
    <col min="5" max="5" width="14.5703125" bestFit="1" customWidth="1"/>
    <col min="6" max="6" width="13.7109375" bestFit="1" customWidth="1"/>
    <col min="7" max="8" width="13.7109375" customWidth="1"/>
  </cols>
  <sheetData>
    <row r="3" spans="2:20" x14ac:dyDescent="0.25">
      <c r="B3" s="26" t="s">
        <v>7</v>
      </c>
      <c r="C3" s="27"/>
      <c r="D3" s="27"/>
      <c r="E3" s="27"/>
      <c r="F3" s="27"/>
      <c r="G3" s="27"/>
      <c r="H3" s="27"/>
      <c r="I3" s="27"/>
    </row>
    <row r="4" spans="2:20" x14ac:dyDescent="0.25">
      <c r="B4" s="27"/>
      <c r="C4" s="27"/>
      <c r="D4" s="27"/>
      <c r="E4" s="27"/>
      <c r="F4" s="27"/>
      <c r="G4" s="27"/>
      <c r="H4" s="27"/>
      <c r="I4" s="27"/>
    </row>
    <row r="5" spans="2:20" x14ac:dyDescent="0.25">
      <c r="B5" s="27"/>
      <c r="C5" s="27"/>
      <c r="D5" s="27"/>
      <c r="E5" s="27"/>
      <c r="F5" s="27"/>
      <c r="G5" s="27"/>
      <c r="H5" s="27"/>
      <c r="I5" s="27"/>
    </row>
    <row r="7" spans="2:20" ht="15.75" thickBot="1" x14ac:dyDescent="0.3"/>
    <row r="8" spans="2:20" ht="15.75" thickBot="1" x14ac:dyDescent="0.3">
      <c r="M8" s="22" t="s">
        <v>23</v>
      </c>
      <c r="N8" s="23"/>
      <c r="P8" s="22" t="s">
        <v>20</v>
      </c>
      <c r="Q8" s="23"/>
      <c r="S8" s="22" t="s">
        <v>27</v>
      </c>
      <c r="T8" s="23"/>
    </row>
    <row r="9" spans="2:20" ht="17.25" thickBot="1" x14ac:dyDescent="0.35">
      <c r="B9" s="19" t="s">
        <v>0</v>
      </c>
      <c r="C9" s="19" t="s">
        <v>1</v>
      </c>
      <c r="D9" s="19" t="s">
        <v>4</v>
      </c>
      <c r="E9" s="19" t="s">
        <v>17</v>
      </c>
      <c r="F9" s="19" t="s">
        <v>24</v>
      </c>
      <c r="G9" s="19" t="s">
        <v>25</v>
      </c>
      <c r="H9" s="19" t="s">
        <v>26</v>
      </c>
      <c r="I9" s="19" t="s">
        <v>18</v>
      </c>
      <c r="M9" s="10" t="s">
        <v>21</v>
      </c>
      <c r="N9" s="11" t="s">
        <v>22</v>
      </c>
      <c r="P9" s="10" t="s">
        <v>21</v>
      </c>
      <c r="Q9" s="11" t="s">
        <v>22</v>
      </c>
      <c r="S9" s="10" t="s">
        <v>21</v>
      </c>
      <c r="T9" s="11" t="s">
        <v>22</v>
      </c>
    </row>
    <row r="10" spans="2:20" ht="16.5" x14ac:dyDescent="0.3">
      <c r="B10" s="9" cm="1">
        <f t="array" ref="B10:B13">_xlfn._xlws.FILTER('base génerale'!B9:B33,'base génerale'!C9:C33=B3)</f>
        <v>34</v>
      </c>
      <c r="C10" s="9" t="str">
        <f>IFERROR(VLOOKUP($B10,'base génerale'!$B$9:$K$33,3,FALSE),"")</f>
        <v>Amina</v>
      </c>
      <c r="D10" s="20">
        <f>IFERROR(VLOOKUP($B10,'base génerale'!$B$9:$K$33,6,FALSE),"")</f>
        <v>4.8611111111111112E-2</v>
      </c>
      <c r="E10" s="21">
        <f>IFERROR(VLOOKUP($B10,'base génerale'!$B$9:$K$33,7,FALSE),"")</f>
        <v>0</v>
      </c>
      <c r="F10" s="9">
        <f t="shared" ref="F10:F30" si="0">IF(B10="","",VLOOKUP(D10,$M$10:$N$30,2,FALSE))</f>
        <v>1</v>
      </c>
      <c r="G10" s="9">
        <f t="shared" ref="G10:G30" si="1">IF(C10="","",VLOOKUP(E10,$P$10:$Q$30,2,FALSE))</f>
        <v>1</v>
      </c>
      <c r="H10" s="9">
        <f>IF(B10="","",(F10+G10)/2)</f>
        <v>1</v>
      </c>
      <c r="I10" s="9">
        <f>VLOOKUP(H10,$S$10:$T$30,2,FALSE)</f>
        <v>1</v>
      </c>
      <c r="M10" s="16">
        <f>IFERROR(SMALL($D$10:$D$30,ROW()-9),"")</f>
        <v>4.8611111111111112E-2</v>
      </c>
      <c r="N10" s="12">
        <v>1</v>
      </c>
      <c r="P10" s="14">
        <f>IFERROR(LARGE($E$10:$E$30,ROW()-9),"")</f>
        <v>0</v>
      </c>
      <c r="Q10" s="12">
        <v>1</v>
      </c>
      <c r="S10" s="14">
        <f>IFERROR(SMALL($H$10:$H$30,ROW()-9),"")</f>
        <v>1</v>
      </c>
      <c r="T10" s="12">
        <v>1</v>
      </c>
    </row>
    <row r="11" spans="2:20" ht="16.5" x14ac:dyDescent="0.3">
      <c r="B11" s="9">
        <v>35</v>
      </c>
      <c r="C11" s="9" t="str">
        <f>IFERROR(VLOOKUP($B11,'base génerale'!$B$9:$K$33,3,FALSE),"")</f>
        <v>Naima</v>
      </c>
      <c r="D11" s="20" t="str">
        <f>IFERROR(VLOOKUP($B11,'base génerale'!$B$9:$K$33,6,FALSE),"")</f>
        <v/>
      </c>
      <c r="E11" s="21">
        <f>IFERROR(VLOOKUP($B11,'base génerale'!$B$9:$K$33,7,FALSE),"")</f>
        <v>0</v>
      </c>
      <c r="F11" s="9">
        <f t="shared" si="0"/>
        <v>2</v>
      </c>
      <c r="G11" s="9">
        <f t="shared" si="1"/>
        <v>1</v>
      </c>
      <c r="H11" s="9">
        <f t="shared" ref="H11:H30" si="2">IF(B11="","",(F11+G11)/2)</f>
        <v>1.5</v>
      </c>
      <c r="I11" s="9">
        <f t="shared" ref="I11:I30" si="3">VLOOKUP(H11,$S$10:$T$30,2,FALSE)</f>
        <v>2</v>
      </c>
      <c r="M11" s="17" t="str">
        <f t="shared" ref="M11:M30" si="4">IFERROR(SMALL($D$10:$D$30,ROW()-9),"")</f>
        <v/>
      </c>
      <c r="N11" s="12">
        <f>IF(B11="","",N10+IF(M11&gt;M10,1,0))</f>
        <v>2</v>
      </c>
      <c r="P11" s="14">
        <f t="shared" ref="P11:P30" si="5">IFERROR(LARGE($E$10:$E$30,ROW()-9),"")</f>
        <v>0</v>
      </c>
      <c r="Q11" s="12">
        <f>IF(B11="","",Q10+IF(P11&lt;P10,1,0))</f>
        <v>1</v>
      </c>
      <c r="S11" s="14">
        <f t="shared" ref="S11:S30" si="6">IFERROR(SMALL($H$10:$H$30,ROW()-9),"")</f>
        <v>1.5</v>
      </c>
      <c r="T11" s="12">
        <f>IF(B11="","",T10+IF(S11&gt;S10,1,0))</f>
        <v>2</v>
      </c>
    </row>
    <row r="12" spans="2:20" ht="16.5" x14ac:dyDescent="0.3">
      <c r="B12" s="9">
        <v>36</v>
      </c>
      <c r="C12" s="9" t="str">
        <f>IFERROR(VLOOKUP($B12,'base génerale'!$B$9:$K$33,3,FALSE),"")</f>
        <v>Fatima</v>
      </c>
      <c r="D12" s="20" t="str">
        <f>IFERROR(VLOOKUP($B12,'base génerale'!$B$9:$K$33,6,FALSE),"")</f>
        <v/>
      </c>
      <c r="E12" s="21">
        <f>IFERROR(VLOOKUP($B12,'base génerale'!$B$9:$K$33,7,FALSE),"")</f>
        <v>0</v>
      </c>
      <c r="F12" s="9">
        <f t="shared" si="0"/>
        <v>2</v>
      </c>
      <c r="G12" s="9">
        <f t="shared" si="1"/>
        <v>1</v>
      </c>
      <c r="H12" s="9">
        <f t="shared" si="2"/>
        <v>1.5</v>
      </c>
      <c r="I12" s="9">
        <f t="shared" si="3"/>
        <v>2</v>
      </c>
      <c r="M12" s="17" t="str">
        <f t="shared" si="4"/>
        <v/>
      </c>
      <c r="N12" s="12">
        <f t="shared" ref="N12:N30" si="7">IF(B12="","",N11+IF(M12&gt;M11,1,0))</f>
        <v>2</v>
      </c>
      <c r="P12" s="14">
        <f t="shared" si="5"/>
        <v>0</v>
      </c>
      <c r="Q12" s="12">
        <f t="shared" ref="Q12:Q30" si="8">IF(B12="","",Q11+IF(P12&lt;P11,1,0))</f>
        <v>1</v>
      </c>
      <c r="S12" s="14">
        <f t="shared" si="6"/>
        <v>1.5</v>
      </c>
      <c r="T12" s="12">
        <f t="shared" ref="T12:T30" si="9">IF(B12="","",T11+IF(S12&gt;S11,1,0))</f>
        <v>2</v>
      </c>
    </row>
    <row r="13" spans="2:20" ht="16.5" x14ac:dyDescent="0.3">
      <c r="B13" s="9">
        <v>38</v>
      </c>
      <c r="C13" s="9" t="str">
        <f>IFERROR(VLOOKUP($B13,'base génerale'!$B$9:$K$33,3,FALSE),"")</f>
        <v>Laila</v>
      </c>
      <c r="D13" s="20" t="str">
        <f>IFERROR(VLOOKUP($B13,'base génerale'!$B$9:$K$33,6,FALSE),"")</f>
        <v/>
      </c>
      <c r="E13" s="21">
        <f>IFERROR(VLOOKUP($B13,'base génerale'!$B$9:$K$33,7,FALSE),"")</f>
        <v>0</v>
      </c>
      <c r="F13" s="9">
        <f t="shared" si="0"/>
        <v>2</v>
      </c>
      <c r="G13" s="9">
        <f t="shared" si="1"/>
        <v>1</v>
      </c>
      <c r="H13" s="9">
        <f t="shared" si="2"/>
        <v>1.5</v>
      </c>
      <c r="I13" s="9">
        <f t="shared" si="3"/>
        <v>2</v>
      </c>
      <c r="M13" s="17" t="str">
        <f t="shared" si="4"/>
        <v/>
      </c>
      <c r="N13" s="12">
        <f t="shared" si="7"/>
        <v>2</v>
      </c>
      <c r="P13" s="14">
        <f t="shared" si="5"/>
        <v>0</v>
      </c>
      <c r="Q13" s="12">
        <f t="shared" si="8"/>
        <v>1</v>
      </c>
      <c r="S13" s="14">
        <f t="shared" si="6"/>
        <v>1.5</v>
      </c>
      <c r="T13" s="12">
        <f t="shared" si="9"/>
        <v>2</v>
      </c>
    </row>
    <row r="14" spans="2:20" ht="16.5" x14ac:dyDescent="0.3">
      <c r="B14" s="9"/>
      <c r="C14" s="9" t="str">
        <f>IFERROR(VLOOKUP($B14,'base génerale'!$B$9:$K$33,3,FALSE),"")</f>
        <v/>
      </c>
      <c r="D14" s="20" t="str">
        <f>IFERROR(VLOOKUP($B14,'base génerale'!$B$9:$K$33,6,FALSE),"")</f>
        <v/>
      </c>
      <c r="E14" s="21" t="str">
        <f>IFERROR(VLOOKUP($B14,'base génerale'!$B$9:$K$33,7,FALSE),"")</f>
        <v/>
      </c>
      <c r="F14" s="9" t="str">
        <f t="shared" si="0"/>
        <v/>
      </c>
      <c r="G14" s="9" t="str">
        <f t="shared" si="1"/>
        <v/>
      </c>
      <c r="H14" s="9" t="str">
        <f t="shared" si="2"/>
        <v/>
      </c>
      <c r="I14" s="9" t="str">
        <f t="shared" si="3"/>
        <v/>
      </c>
      <c r="M14" s="17" t="str">
        <f t="shared" si="4"/>
        <v/>
      </c>
      <c r="N14" s="12" t="str">
        <f t="shared" si="7"/>
        <v/>
      </c>
      <c r="P14" s="14" t="str">
        <f t="shared" si="5"/>
        <v/>
      </c>
      <c r="Q14" s="12" t="str">
        <f t="shared" si="8"/>
        <v/>
      </c>
      <c r="S14" s="14" t="str">
        <f t="shared" si="6"/>
        <v/>
      </c>
      <c r="T14" s="12" t="str">
        <f t="shared" si="9"/>
        <v/>
      </c>
    </row>
    <row r="15" spans="2:20" ht="16.5" x14ac:dyDescent="0.3">
      <c r="B15" s="9"/>
      <c r="C15" s="9" t="str">
        <f>IFERROR(VLOOKUP($B15,'base génerale'!$B$9:$K$33,3,FALSE),"")</f>
        <v/>
      </c>
      <c r="D15" s="20" t="str">
        <f>IFERROR(VLOOKUP($B15,'base génerale'!$B$9:$K$33,6,FALSE),"")</f>
        <v/>
      </c>
      <c r="E15" s="21" t="str">
        <f>IFERROR(VLOOKUP($B15,'base génerale'!$B$9:$K$33,7,FALSE),"")</f>
        <v/>
      </c>
      <c r="F15" s="9" t="str">
        <f t="shared" si="0"/>
        <v/>
      </c>
      <c r="G15" s="9" t="str">
        <f t="shared" si="1"/>
        <v/>
      </c>
      <c r="H15" s="9" t="str">
        <f t="shared" si="2"/>
        <v/>
      </c>
      <c r="I15" s="9" t="str">
        <f t="shared" si="3"/>
        <v/>
      </c>
      <c r="M15" s="17" t="str">
        <f t="shared" si="4"/>
        <v/>
      </c>
      <c r="N15" s="12" t="str">
        <f t="shared" si="7"/>
        <v/>
      </c>
      <c r="P15" s="14" t="str">
        <f t="shared" si="5"/>
        <v/>
      </c>
      <c r="Q15" s="12" t="str">
        <f t="shared" si="8"/>
        <v/>
      </c>
      <c r="S15" s="14" t="str">
        <f t="shared" si="6"/>
        <v/>
      </c>
      <c r="T15" s="12" t="str">
        <f t="shared" si="9"/>
        <v/>
      </c>
    </row>
    <row r="16" spans="2:20" ht="16.5" x14ac:dyDescent="0.3">
      <c r="B16" s="9"/>
      <c r="C16" s="9" t="str">
        <f>IFERROR(VLOOKUP($B16,'base génerale'!$B$9:$K$33,3,FALSE),"")</f>
        <v/>
      </c>
      <c r="D16" s="20" t="str">
        <f>IFERROR(VLOOKUP($B16,'base génerale'!$B$9:$K$33,6,FALSE),"")</f>
        <v/>
      </c>
      <c r="E16" s="21" t="str">
        <f>IFERROR(VLOOKUP($B16,'base génerale'!$B$9:$K$33,7,FALSE),"")</f>
        <v/>
      </c>
      <c r="F16" s="9" t="str">
        <f t="shared" si="0"/>
        <v/>
      </c>
      <c r="G16" s="9" t="str">
        <f t="shared" si="1"/>
        <v/>
      </c>
      <c r="H16" s="9" t="str">
        <f t="shared" si="2"/>
        <v/>
      </c>
      <c r="I16" s="9" t="str">
        <f t="shared" si="3"/>
        <v/>
      </c>
      <c r="M16" s="17" t="str">
        <f t="shared" si="4"/>
        <v/>
      </c>
      <c r="N16" s="12" t="str">
        <f t="shared" si="7"/>
        <v/>
      </c>
      <c r="P16" s="14" t="str">
        <f t="shared" si="5"/>
        <v/>
      </c>
      <c r="Q16" s="12" t="str">
        <f t="shared" si="8"/>
        <v/>
      </c>
      <c r="S16" s="14" t="str">
        <f t="shared" si="6"/>
        <v/>
      </c>
      <c r="T16" s="12" t="str">
        <f t="shared" si="9"/>
        <v/>
      </c>
    </row>
    <row r="17" spans="2:20" ht="16.5" x14ac:dyDescent="0.3">
      <c r="B17" s="9"/>
      <c r="C17" s="9" t="str">
        <f>IFERROR(VLOOKUP($B17,'base génerale'!$B$9:$K$33,3,FALSE),"")</f>
        <v/>
      </c>
      <c r="D17" s="20" t="str">
        <f>IFERROR(VLOOKUP($B17,'base génerale'!$B$9:$K$33,6,FALSE),"")</f>
        <v/>
      </c>
      <c r="E17" s="21" t="str">
        <f>IFERROR(VLOOKUP($B17,'base génerale'!$B$9:$K$33,7,FALSE),"")</f>
        <v/>
      </c>
      <c r="F17" s="9" t="str">
        <f t="shared" si="0"/>
        <v/>
      </c>
      <c r="G17" s="9" t="str">
        <f t="shared" si="1"/>
        <v/>
      </c>
      <c r="H17" s="9" t="str">
        <f t="shared" si="2"/>
        <v/>
      </c>
      <c r="I17" s="9" t="str">
        <f t="shared" si="3"/>
        <v/>
      </c>
      <c r="M17" s="17" t="str">
        <f t="shared" si="4"/>
        <v/>
      </c>
      <c r="N17" s="12" t="str">
        <f t="shared" si="7"/>
        <v/>
      </c>
      <c r="P17" s="14" t="str">
        <f t="shared" si="5"/>
        <v/>
      </c>
      <c r="Q17" s="12" t="str">
        <f t="shared" si="8"/>
        <v/>
      </c>
      <c r="S17" s="14" t="str">
        <f t="shared" si="6"/>
        <v/>
      </c>
      <c r="T17" s="12" t="str">
        <f t="shared" si="9"/>
        <v/>
      </c>
    </row>
    <row r="18" spans="2:20" ht="16.5" x14ac:dyDescent="0.3">
      <c r="B18" s="9"/>
      <c r="C18" s="9" t="str">
        <f>IFERROR(VLOOKUP($B18,'base génerale'!$B$9:$K$33,3,FALSE),"")</f>
        <v/>
      </c>
      <c r="D18" s="20" t="str">
        <f>IFERROR(VLOOKUP($B18,'base génerale'!$B$9:$K$33,6,FALSE),"")</f>
        <v/>
      </c>
      <c r="E18" s="21" t="str">
        <f>IFERROR(VLOOKUP($B18,'base génerale'!$B$9:$K$33,7,FALSE),"")</f>
        <v/>
      </c>
      <c r="F18" s="9" t="str">
        <f t="shared" si="0"/>
        <v/>
      </c>
      <c r="G18" s="9" t="str">
        <f t="shared" si="1"/>
        <v/>
      </c>
      <c r="H18" s="9" t="str">
        <f t="shared" si="2"/>
        <v/>
      </c>
      <c r="I18" s="9" t="str">
        <f t="shared" si="3"/>
        <v/>
      </c>
      <c r="M18" s="17" t="str">
        <f t="shared" si="4"/>
        <v/>
      </c>
      <c r="N18" s="12" t="str">
        <f t="shared" si="7"/>
        <v/>
      </c>
      <c r="P18" s="14" t="str">
        <f t="shared" si="5"/>
        <v/>
      </c>
      <c r="Q18" s="12" t="str">
        <f t="shared" si="8"/>
        <v/>
      </c>
      <c r="S18" s="14" t="str">
        <f t="shared" si="6"/>
        <v/>
      </c>
      <c r="T18" s="12" t="str">
        <f t="shared" si="9"/>
        <v/>
      </c>
    </row>
    <row r="19" spans="2:20" ht="16.5" x14ac:dyDescent="0.3">
      <c r="B19" s="9"/>
      <c r="C19" s="9" t="str">
        <f>IFERROR(VLOOKUP($B19,'base génerale'!$B$9:$K$33,3,FALSE),"")</f>
        <v/>
      </c>
      <c r="D19" s="20" t="str">
        <f>IFERROR(VLOOKUP($B19,'base génerale'!$B$9:$K$33,6,FALSE),"")</f>
        <v/>
      </c>
      <c r="E19" s="21" t="str">
        <f>IFERROR(VLOOKUP($B19,'base génerale'!$B$9:$K$33,7,FALSE),"")</f>
        <v/>
      </c>
      <c r="F19" s="9" t="str">
        <f t="shared" si="0"/>
        <v/>
      </c>
      <c r="G19" s="9" t="str">
        <f t="shared" si="1"/>
        <v/>
      </c>
      <c r="H19" s="9" t="str">
        <f t="shared" si="2"/>
        <v/>
      </c>
      <c r="I19" s="9" t="str">
        <f t="shared" si="3"/>
        <v/>
      </c>
      <c r="M19" s="17" t="str">
        <f t="shared" si="4"/>
        <v/>
      </c>
      <c r="N19" s="12" t="str">
        <f t="shared" si="7"/>
        <v/>
      </c>
      <c r="P19" s="14" t="str">
        <f t="shared" si="5"/>
        <v/>
      </c>
      <c r="Q19" s="12" t="str">
        <f t="shared" si="8"/>
        <v/>
      </c>
      <c r="S19" s="14" t="str">
        <f t="shared" si="6"/>
        <v/>
      </c>
      <c r="T19" s="12" t="str">
        <f t="shared" si="9"/>
        <v/>
      </c>
    </row>
    <row r="20" spans="2:20" ht="16.5" x14ac:dyDescent="0.3">
      <c r="B20" s="9"/>
      <c r="C20" s="9" t="str">
        <f>IFERROR(VLOOKUP($B20,'base génerale'!$B$9:$K$33,3,FALSE),"")</f>
        <v/>
      </c>
      <c r="D20" s="20" t="str">
        <f>IFERROR(VLOOKUP($B20,'base génerale'!$B$9:$K$33,6,FALSE),"")</f>
        <v/>
      </c>
      <c r="E20" s="21" t="str">
        <f>IFERROR(VLOOKUP($B20,'base génerale'!$B$9:$K$33,7,FALSE),"")</f>
        <v/>
      </c>
      <c r="F20" s="9" t="str">
        <f t="shared" si="0"/>
        <v/>
      </c>
      <c r="G20" s="9" t="str">
        <f t="shared" si="1"/>
        <v/>
      </c>
      <c r="H20" s="9" t="str">
        <f t="shared" si="2"/>
        <v/>
      </c>
      <c r="I20" s="9" t="str">
        <f t="shared" si="3"/>
        <v/>
      </c>
      <c r="M20" s="17" t="str">
        <f t="shared" si="4"/>
        <v/>
      </c>
      <c r="N20" s="12" t="str">
        <f t="shared" si="7"/>
        <v/>
      </c>
      <c r="P20" s="14" t="str">
        <f t="shared" si="5"/>
        <v/>
      </c>
      <c r="Q20" s="12" t="str">
        <f t="shared" si="8"/>
        <v/>
      </c>
      <c r="S20" s="14" t="str">
        <f t="shared" si="6"/>
        <v/>
      </c>
      <c r="T20" s="12" t="str">
        <f t="shared" si="9"/>
        <v/>
      </c>
    </row>
    <row r="21" spans="2:20" ht="16.5" x14ac:dyDescent="0.3">
      <c r="B21" s="9"/>
      <c r="C21" s="9" t="str">
        <f>IFERROR(VLOOKUP($B21,'base génerale'!$B$9:$K$33,3,FALSE),"")</f>
        <v/>
      </c>
      <c r="D21" s="20" t="str">
        <f>IFERROR(VLOOKUP($B21,'base génerale'!$B$9:$K$33,6,FALSE),"")</f>
        <v/>
      </c>
      <c r="E21" s="21" t="str">
        <f>IFERROR(VLOOKUP($B21,'base génerale'!$B$9:$K$33,7,FALSE),"")</f>
        <v/>
      </c>
      <c r="F21" s="9" t="str">
        <f t="shared" si="0"/>
        <v/>
      </c>
      <c r="G21" s="9" t="str">
        <f t="shared" si="1"/>
        <v/>
      </c>
      <c r="H21" s="9" t="str">
        <f t="shared" si="2"/>
        <v/>
      </c>
      <c r="I21" s="9" t="str">
        <f t="shared" si="3"/>
        <v/>
      </c>
      <c r="M21" s="17" t="str">
        <f t="shared" si="4"/>
        <v/>
      </c>
      <c r="N21" s="12" t="str">
        <f t="shared" si="7"/>
        <v/>
      </c>
      <c r="P21" s="14" t="str">
        <f t="shared" si="5"/>
        <v/>
      </c>
      <c r="Q21" s="12" t="str">
        <f t="shared" si="8"/>
        <v/>
      </c>
      <c r="S21" s="14" t="str">
        <f t="shared" si="6"/>
        <v/>
      </c>
      <c r="T21" s="12" t="str">
        <f t="shared" si="9"/>
        <v/>
      </c>
    </row>
    <row r="22" spans="2:20" ht="16.5" x14ac:dyDescent="0.3">
      <c r="B22" s="9"/>
      <c r="C22" s="9" t="str">
        <f>IFERROR(VLOOKUP($B22,'base génerale'!$B$9:$K$33,3,FALSE),"")</f>
        <v/>
      </c>
      <c r="D22" s="20" t="str">
        <f>IFERROR(VLOOKUP($B22,'base génerale'!$B$9:$K$33,6,FALSE),"")</f>
        <v/>
      </c>
      <c r="E22" s="21" t="str">
        <f>IFERROR(VLOOKUP($B22,'base génerale'!$B$9:$K$33,7,FALSE),"")</f>
        <v/>
      </c>
      <c r="F22" s="9" t="str">
        <f t="shared" si="0"/>
        <v/>
      </c>
      <c r="G22" s="9" t="str">
        <f t="shared" si="1"/>
        <v/>
      </c>
      <c r="H22" s="9" t="str">
        <f t="shared" si="2"/>
        <v/>
      </c>
      <c r="I22" s="9" t="str">
        <f t="shared" si="3"/>
        <v/>
      </c>
      <c r="M22" s="17" t="str">
        <f t="shared" si="4"/>
        <v/>
      </c>
      <c r="N22" s="12" t="str">
        <f t="shared" si="7"/>
        <v/>
      </c>
      <c r="P22" s="14" t="str">
        <f t="shared" si="5"/>
        <v/>
      </c>
      <c r="Q22" s="12" t="str">
        <f t="shared" si="8"/>
        <v/>
      </c>
      <c r="S22" s="14" t="str">
        <f t="shared" si="6"/>
        <v/>
      </c>
      <c r="T22" s="12" t="str">
        <f t="shared" si="9"/>
        <v/>
      </c>
    </row>
    <row r="23" spans="2:20" ht="16.5" x14ac:dyDescent="0.3">
      <c r="B23" s="9"/>
      <c r="C23" s="9" t="str">
        <f>IFERROR(VLOOKUP($B23,'base génerale'!$B$9:$K$33,3,FALSE),"")</f>
        <v/>
      </c>
      <c r="D23" s="20" t="str">
        <f>IFERROR(VLOOKUP($B23,'base génerale'!$B$9:$K$33,6,FALSE),"")</f>
        <v/>
      </c>
      <c r="E23" s="21" t="str">
        <f>IFERROR(VLOOKUP($B23,'base génerale'!$B$9:$K$33,7,FALSE),"")</f>
        <v/>
      </c>
      <c r="F23" s="9" t="str">
        <f t="shared" si="0"/>
        <v/>
      </c>
      <c r="G23" s="9" t="str">
        <f t="shared" si="1"/>
        <v/>
      </c>
      <c r="H23" s="9" t="str">
        <f t="shared" si="2"/>
        <v/>
      </c>
      <c r="I23" s="9" t="str">
        <f t="shared" si="3"/>
        <v/>
      </c>
      <c r="M23" s="17" t="str">
        <f t="shared" si="4"/>
        <v/>
      </c>
      <c r="N23" s="12" t="str">
        <f t="shared" si="7"/>
        <v/>
      </c>
      <c r="P23" s="14" t="str">
        <f t="shared" si="5"/>
        <v/>
      </c>
      <c r="Q23" s="12" t="str">
        <f t="shared" si="8"/>
        <v/>
      </c>
      <c r="S23" s="14" t="str">
        <f t="shared" si="6"/>
        <v/>
      </c>
      <c r="T23" s="12" t="str">
        <f t="shared" si="9"/>
        <v/>
      </c>
    </row>
    <row r="24" spans="2:20" ht="16.5" x14ac:dyDescent="0.3">
      <c r="B24" s="9"/>
      <c r="C24" s="9" t="str">
        <f>IFERROR(VLOOKUP($B24,'base génerale'!$B$9:$K$33,3,FALSE),"")</f>
        <v/>
      </c>
      <c r="D24" s="20" t="str">
        <f>IFERROR(VLOOKUP($B24,'base génerale'!$B$9:$K$33,6,FALSE),"")</f>
        <v/>
      </c>
      <c r="E24" s="21" t="str">
        <f>IFERROR(VLOOKUP($B24,'base génerale'!$B$9:$K$33,7,FALSE),"")</f>
        <v/>
      </c>
      <c r="F24" s="9" t="str">
        <f t="shared" si="0"/>
        <v/>
      </c>
      <c r="G24" s="9" t="str">
        <f t="shared" si="1"/>
        <v/>
      </c>
      <c r="H24" s="9" t="str">
        <f t="shared" si="2"/>
        <v/>
      </c>
      <c r="I24" s="9" t="str">
        <f t="shared" si="3"/>
        <v/>
      </c>
      <c r="M24" s="17" t="str">
        <f t="shared" si="4"/>
        <v/>
      </c>
      <c r="N24" s="12" t="str">
        <f t="shared" si="7"/>
        <v/>
      </c>
      <c r="P24" s="14" t="str">
        <f t="shared" si="5"/>
        <v/>
      </c>
      <c r="Q24" s="12" t="str">
        <f t="shared" si="8"/>
        <v/>
      </c>
      <c r="S24" s="14" t="str">
        <f t="shared" si="6"/>
        <v/>
      </c>
      <c r="T24" s="12" t="str">
        <f t="shared" si="9"/>
        <v/>
      </c>
    </row>
    <row r="25" spans="2:20" ht="16.5" x14ac:dyDescent="0.3">
      <c r="B25" s="9"/>
      <c r="C25" s="9" t="str">
        <f>IFERROR(VLOOKUP($B25,'base génerale'!$B$9:$K$33,3,FALSE),"")</f>
        <v/>
      </c>
      <c r="D25" s="20" t="str">
        <f>IFERROR(VLOOKUP($B25,'base génerale'!$B$9:$K$33,6,FALSE),"")</f>
        <v/>
      </c>
      <c r="E25" s="21" t="str">
        <f>IFERROR(VLOOKUP($B25,'base génerale'!$B$9:$K$33,7,FALSE),"")</f>
        <v/>
      </c>
      <c r="F25" s="9" t="str">
        <f t="shared" si="0"/>
        <v/>
      </c>
      <c r="G25" s="9" t="str">
        <f t="shared" si="1"/>
        <v/>
      </c>
      <c r="H25" s="9" t="str">
        <f t="shared" si="2"/>
        <v/>
      </c>
      <c r="I25" s="9" t="str">
        <f t="shared" si="3"/>
        <v/>
      </c>
      <c r="M25" s="17" t="str">
        <f t="shared" si="4"/>
        <v/>
      </c>
      <c r="N25" s="12" t="str">
        <f t="shared" si="7"/>
        <v/>
      </c>
      <c r="P25" s="14" t="str">
        <f t="shared" si="5"/>
        <v/>
      </c>
      <c r="Q25" s="12" t="str">
        <f t="shared" si="8"/>
        <v/>
      </c>
      <c r="S25" s="14" t="str">
        <f t="shared" si="6"/>
        <v/>
      </c>
      <c r="T25" s="12" t="str">
        <f t="shared" si="9"/>
        <v/>
      </c>
    </row>
    <row r="26" spans="2:20" ht="16.5" x14ac:dyDescent="0.3">
      <c r="B26" s="9"/>
      <c r="C26" s="9" t="str">
        <f>IFERROR(VLOOKUP($B26,'base génerale'!$B$9:$K$33,3,FALSE),"")</f>
        <v/>
      </c>
      <c r="D26" s="20" t="str">
        <f>IFERROR(VLOOKUP($B26,'base génerale'!$B$9:$K$33,6,FALSE),"")</f>
        <v/>
      </c>
      <c r="E26" s="21" t="str">
        <f>IFERROR(VLOOKUP($B26,'base génerale'!$B$9:$K$33,7,FALSE),"")</f>
        <v/>
      </c>
      <c r="F26" s="9" t="str">
        <f t="shared" si="0"/>
        <v/>
      </c>
      <c r="G26" s="9" t="str">
        <f t="shared" si="1"/>
        <v/>
      </c>
      <c r="H26" s="9" t="str">
        <f t="shared" si="2"/>
        <v/>
      </c>
      <c r="I26" s="9" t="str">
        <f t="shared" si="3"/>
        <v/>
      </c>
      <c r="M26" s="17" t="str">
        <f t="shared" si="4"/>
        <v/>
      </c>
      <c r="N26" s="12" t="str">
        <f t="shared" si="7"/>
        <v/>
      </c>
      <c r="P26" s="14" t="str">
        <f t="shared" si="5"/>
        <v/>
      </c>
      <c r="Q26" s="12" t="str">
        <f t="shared" si="8"/>
        <v/>
      </c>
      <c r="S26" s="14" t="str">
        <f t="shared" si="6"/>
        <v/>
      </c>
      <c r="T26" s="12" t="str">
        <f t="shared" si="9"/>
        <v/>
      </c>
    </row>
    <row r="27" spans="2:20" ht="16.5" x14ac:dyDescent="0.3">
      <c r="B27" s="9"/>
      <c r="C27" s="9" t="str">
        <f>IFERROR(VLOOKUP($B27,'base génerale'!$B$9:$K$33,3,FALSE),"")</f>
        <v/>
      </c>
      <c r="D27" s="20" t="str">
        <f>IFERROR(VLOOKUP($B27,'base génerale'!$B$9:$K$33,6,FALSE),"")</f>
        <v/>
      </c>
      <c r="E27" s="21" t="str">
        <f>IFERROR(VLOOKUP($B27,'base génerale'!$B$9:$K$33,7,FALSE),"")</f>
        <v/>
      </c>
      <c r="F27" s="9" t="str">
        <f t="shared" si="0"/>
        <v/>
      </c>
      <c r="G27" s="9" t="str">
        <f t="shared" si="1"/>
        <v/>
      </c>
      <c r="H27" s="9" t="str">
        <f t="shared" si="2"/>
        <v/>
      </c>
      <c r="I27" s="9" t="str">
        <f t="shared" si="3"/>
        <v/>
      </c>
      <c r="M27" s="17" t="str">
        <f t="shared" si="4"/>
        <v/>
      </c>
      <c r="N27" s="12" t="str">
        <f t="shared" si="7"/>
        <v/>
      </c>
      <c r="P27" s="14" t="str">
        <f t="shared" si="5"/>
        <v/>
      </c>
      <c r="Q27" s="12" t="str">
        <f t="shared" si="8"/>
        <v/>
      </c>
      <c r="S27" s="14" t="str">
        <f t="shared" si="6"/>
        <v/>
      </c>
      <c r="T27" s="12" t="str">
        <f t="shared" si="9"/>
        <v/>
      </c>
    </row>
    <row r="28" spans="2:20" ht="16.5" x14ac:dyDescent="0.3">
      <c r="B28" s="9"/>
      <c r="C28" s="9" t="str">
        <f>IFERROR(VLOOKUP($B28,'base génerale'!$B$9:$K$33,3,FALSE),"")</f>
        <v/>
      </c>
      <c r="D28" s="20" t="str">
        <f>IFERROR(VLOOKUP($B28,'base génerale'!$B$9:$K$33,6,FALSE),"")</f>
        <v/>
      </c>
      <c r="E28" s="21" t="str">
        <f>IFERROR(VLOOKUP($B28,'base génerale'!$B$9:$K$33,7,FALSE),"")</f>
        <v/>
      </c>
      <c r="F28" s="9" t="str">
        <f t="shared" si="0"/>
        <v/>
      </c>
      <c r="G28" s="9" t="str">
        <f t="shared" si="1"/>
        <v/>
      </c>
      <c r="H28" s="9" t="str">
        <f t="shared" si="2"/>
        <v/>
      </c>
      <c r="I28" s="9" t="str">
        <f t="shared" si="3"/>
        <v/>
      </c>
      <c r="M28" s="17" t="str">
        <f t="shared" si="4"/>
        <v/>
      </c>
      <c r="N28" s="12" t="str">
        <f t="shared" si="7"/>
        <v/>
      </c>
      <c r="P28" s="14" t="str">
        <f t="shared" si="5"/>
        <v/>
      </c>
      <c r="Q28" s="12" t="str">
        <f t="shared" si="8"/>
        <v/>
      </c>
      <c r="S28" s="14" t="str">
        <f t="shared" si="6"/>
        <v/>
      </c>
      <c r="T28" s="12" t="str">
        <f t="shared" si="9"/>
        <v/>
      </c>
    </row>
    <row r="29" spans="2:20" ht="16.5" x14ac:dyDescent="0.3">
      <c r="B29" s="9"/>
      <c r="C29" s="9" t="str">
        <f>IFERROR(VLOOKUP($B29,'base génerale'!$B$9:$K$33,3,FALSE),"")</f>
        <v/>
      </c>
      <c r="D29" s="20" t="str">
        <f>IFERROR(VLOOKUP($B29,'base génerale'!$B$9:$K$33,6,FALSE),"")</f>
        <v/>
      </c>
      <c r="E29" s="21" t="str">
        <f>IFERROR(VLOOKUP($B29,'base génerale'!$B$9:$K$33,7,FALSE),"")</f>
        <v/>
      </c>
      <c r="F29" s="9" t="str">
        <f t="shared" si="0"/>
        <v/>
      </c>
      <c r="G29" s="9" t="str">
        <f t="shared" si="1"/>
        <v/>
      </c>
      <c r="H29" s="9" t="str">
        <f t="shared" si="2"/>
        <v/>
      </c>
      <c r="I29" s="9" t="str">
        <f t="shared" si="3"/>
        <v/>
      </c>
      <c r="M29" s="17" t="str">
        <f t="shared" si="4"/>
        <v/>
      </c>
      <c r="N29" s="12" t="str">
        <f t="shared" si="7"/>
        <v/>
      </c>
      <c r="P29" s="14" t="str">
        <f t="shared" si="5"/>
        <v/>
      </c>
      <c r="Q29" s="12" t="str">
        <f t="shared" si="8"/>
        <v/>
      </c>
      <c r="S29" s="14" t="str">
        <f t="shared" si="6"/>
        <v/>
      </c>
      <c r="T29" s="12" t="str">
        <f t="shared" si="9"/>
        <v/>
      </c>
    </row>
    <row r="30" spans="2:20" ht="17.25" thickBot="1" x14ac:dyDescent="0.35">
      <c r="B30" s="9"/>
      <c r="C30" s="9" t="str">
        <f>IFERROR(VLOOKUP($B30,'base génerale'!$B$9:$K$33,3,FALSE),"")</f>
        <v/>
      </c>
      <c r="D30" s="20" t="str">
        <f>IFERROR(VLOOKUP($B30,'base génerale'!$B$9:$K$33,6,FALSE),"")</f>
        <v/>
      </c>
      <c r="E30" s="21" t="str">
        <f>IFERROR(VLOOKUP($B30,'base génerale'!$B$9:$K$33,7,FALSE),"")</f>
        <v/>
      </c>
      <c r="F30" s="9" t="str">
        <f t="shared" si="0"/>
        <v/>
      </c>
      <c r="G30" s="9" t="str">
        <f t="shared" si="1"/>
        <v/>
      </c>
      <c r="H30" s="9" t="str">
        <f t="shared" si="2"/>
        <v/>
      </c>
      <c r="I30" s="9" t="str">
        <f t="shared" si="3"/>
        <v/>
      </c>
      <c r="M30" s="18" t="str">
        <f t="shared" si="4"/>
        <v/>
      </c>
      <c r="N30" s="13" t="str">
        <f t="shared" si="7"/>
        <v/>
      </c>
      <c r="P30" s="15" t="str">
        <f t="shared" si="5"/>
        <v/>
      </c>
      <c r="Q30" s="13" t="str">
        <f t="shared" si="8"/>
        <v/>
      </c>
      <c r="S30" s="15" t="str">
        <f t="shared" si="6"/>
        <v/>
      </c>
      <c r="T30" s="13" t="str">
        <f t="shared" si="9"/>
        <v/>
      </c>
    </row>
  </sheetData>
  <mergeCells count="4">
    <mergeCell ref="B3:I5"/>
    <mergeCell ref="M8:N8"/>
    <mergeCell ref="P8:Q8"/>
    <mergeCell ref="S8:T8"/>
  </mergeCells>
  <conditionalFormatting sqref="I10:I30">
    <cfRule type="expression" dxfId="2" priority="1">
      <formula>I10&lt;4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6CFD8-F54A-4BB2-A6A9-A99E5754A119}">
  <sheetPr>
    <tabColor rgb="FFFF3399"/>
  </sheetPr>
  <dimension ref="B3:T30"/>
  <sheetViews>
    <sheetView workbookViewId="0">
      <selection activeCell="B10" sqref="B10"/>
    </sheetView>
  </sheetViews>
  <sheetFormatPr baseColWidth="10" defaultRowHeight="15" x14ac:dyDescent="0.25"/>
  <cols>
    <col min="2" max="2" width="13.5703125" bestFit="1" customWidth="1"/>
    <col min="3" max="3" width="16" bestFit="1" customWidth="1"/>
    <col min="4" max="4" width="16.42578125" bestFit="1" customWidth="1"/>
    <col min="5" max="5" width="14.5703125" bestFit="1" customWidth="1"/>
    <col min="6" max="6" width="13.7109375" bestFit="1" customWidth="1"/>
    <col min="7" max="8" width="13.7109375" customWidth="1"/>
  </cols>
  <sheetData>
    <row r="3" spans="2:20" x14ac:dyDescent="0.25">
      <c r="B3" s="26" t="s">
        <v>29</v>
      </c>
      <c r="C3" s="27"/>
      <c r="D3" s="27"/>
      <c r="E3" s="27"/>
      <c r="F3" s="27"/>
      <c r="G3" s="27"/>
      <c r="H3" s="27"/>
      <c r="I3" s="27"/>
    </row>
    <row r="4" spans="2:20" x14ac:dyDescent="0.25">
      <c r="B4" s="27"/>
      <c r="C4" s="27"/>
      <c r="D4" s="27"/>
      <c r="E4" s="27"/>
      <c r="F4" s="27"/>
      <c r="G4" s="27"/>
      <c r="H4" s="27"/>
      <c r="I4" s="27"/>
    </row>
    <row r="5" spans="2:20" x14ac:dyDescent="0.25">
      <c r="B5" s="27"/>
      <c r="C5" s="27"/>
      <c r="D5" s="27"/>
      <c r="E5" s="27"/>
      <c r="F5" s="27"/>
      <c r="G5" s="27"/>
      <c r="H5" s="27"/>
      <c r="I5" s="27"/>
    </row>
    <row r="7" spans="2:20" ht="15.75" thickBot="1" x14ac:dyDescent="0.3"/>
    <row r="8" spans="2:20" ht="15.75" thickBot="1" x14ac:dyDescent="0.3">
      <c r="M8" s="22" t="s">
        <v>23</v>
      </c>
      <c r="N8" s="23"/>
      <c r="P8" s="22" t="s">
        <v>20</v>
      </c>
      <c r="Q8" s="23"/>
      <c r="S8" s="22" t="s">
        <v>27</v>
      </c>
      <c r="T8" s="23"/>
    </row>
    <row r="9" spans="2:20" ht="17.25" thickBot="1" x14ac:dyDescent="0.35">
      <c r="B9" s="19" t="s">
        <v>0</v>
      </c>
      <c r="C9" s="19" t="s">
        <v>1</v>
      </c>
      <c r="D9" s="19" t="s">
        <v>4</v>
      </c>
      <c r="E9" s="19" t="s">
        <v>17</v>
      </c>
      <c r="F9" s="19" t="s">
        <v>24</v>
      </c>
      <c r="G9" s="19" t="s">
        <v>25</v>
      </c>
      <c r="H9" s="19" t="s">
        <v>26</v>
      </c>
      <c r="I9" s="19" t="s">
        <v>18</v>
      </c>
      <c r="M9" s="10" t="s">
        <v>21</v>
      </c>
      <c r="N9" s="11" t="s">
        <v>22</v>
      </c>
      <c r="P9" s="10" t="s">
        <v>21</v>
      </c>
      <c r="Q9" s="11" t="s">
        <v>22</v>
      </c>
      <c r="S9" s="10" t="s">
        <v>21</v>
      </c>
      <c r="T9" s="11" t="s">
        <v>22</v>
      </c>
    </row>
    <row r="10" spans="2:20" ht="16.5" x14ac:dyDescent="0.3">
      <c r="B10" s="9" t="str" cm="1">
        <f t="array" ref="B10">IFERROR(_xlfn._xlws.FILTER('base génerale'!B9:B33,'base génerale'!C9:C33=B3),"")</f>
        <v/>
      </c>
      <c r="C10" s="9" t="str">
        <f>IFERROR(VLOOKUP($B10,'base génerale'!$B$9:$K$33,3,FALSE),"")</f>
        <v/>
      </c>
      <c r="D10" s="20" t="str">
        <f>IFERROR(VLOOKUP($B10,'base génerale'!$B$9:$K$33,6,FALSE),"")</f>
        <v/>
      </c>
      <c r="E10" s="21" t="str">
        <f>IFERROR(VLOOKUP($B10,'base génerale'!$B$9:$K$33,7,FALSE),"")</f>
        <v/>
      </c>
      <c r="F10" s="9" t="str">
        <f t="shared" ref="F10:F30" si="0">IF(B10="","",VLOOKUP(D10,$M$10:$N$30,2,FALSE))</f>
        <v/>
      </c>
      <c r="G10" s="9" t="str">
        <f t="shared" ref="G10:G30" si="1">IF(C10="","",VLOOKUP(E10,$P$10:$Q$30,2,FALSE))</f>
        <v/>
      </c>
      <c r="H10" s="9" t="str">
        <f>IF(B10="","",(F10+G10)/2)</f>
        <v/>
      </c>
      <c r="I10" s="9">
        <f>VLOOKUP(H10,$S$10:$T$30,2,FALSE)</f>
        <v>1</v>
      </c>
      <c r="M10" s="16" t="str">
        <f>IFERROR(SMALL($D$10:$D$30,ROW()-9),"")</f>
        <v/>
      </c>
      <c r="N10" s="12">
        <v>1</v>
      </c>
      <c r="P10" s="14" t="str">
        <f>IFERROR(LARGE($E$10:$E$30,ROW()-9),"")</f>
        <v/>
      </c>
      <c r="Q10" s="12">
        <v>1</v>
      </c>
      <c r="S10" s="14" t="str">
        <f>IFERROR(SMALL($H$10:$H$30,ROW()-9),"")</f>
        <v/>
      </c>
      <c r="T10" s="12">
        <v>1</v>
      </c>
    </row>
    <row r="11" spans="2:20" ht="16.5" x14ac:dyDescent="0.3">
      <c r="B11" s="9"/>
      <c r="C11" s="9" t="str">
        <f>IFERROR(VLOOKUP($B11,'base génerale'!$B$9:$K$33,3,FALSE),"")</f>
        <v/>
      </c>
      <c r="D11" s="20" t="str">
        <f>IFERROR(VLOOKUP($B11,'base génerale'!$B$9:$K$33,6,FALSE),"")</f>
        <v/>
      </c>
      <c r="E11" s="21" t="str">
        <f>IFERROR(VLOOKUP($B11,'base génerale'!$B$9:$K$33,7,FALSE),"")</f>
        <v/>
      </c>
      <c r="F11" s="9" t="str">
        <f t="shared" si="0"/>
        <v/>
      </c>
      <c r="G11" s="9" t="str">
        <f t="shared" si="1"/>
        <v/>
      </c>
      <c r="H11" s="9" t="str">
        <f t="shared" ref="H11:H30" si="2">IF(B11="","",(F11+G11)/2)</f>
        <v/>
      </c>
      <c r="I11" s="9">
        <f t="shared" ref="I11:I30" si="3">VLOOKUP(H11,$S$10:$T$30,2,FALSE)</f>
        <v>1</v>
      </c>
      <c r="M11" s="17" t="str">
        <f t="shared" ref="M11:M30" si="4">IFERROR(SMALL($D$10:$D$30,ROW()-9),"")</f>
        <v/>
      </c>
      <c r="N11" s="12" t="str">
        <f>IF(B11="","",N10+IF(M11&gt;M10,1,0))</f>
        <v/>
      </c>
      <c r="P11" s="14" t="str">
        <f t="shared" ref="P11:P30" si="5">IFERROR(LARGE($E$10:$E$30,ROW()-9),"")</f>
        <v/>
      </c>
      <c r="Q11" s="12" t="str">
        <f>IF(B11="","",Q10+IF(P11&lt;P10,1,0))</f>
        <v/>
      </c>
      <c r="S11" s="14" t="str">
        <f t="shared" ref="S11:S30" si="6">IFERROR(SMALL($H$10:$H$30,ROW()-9),"")</f>
        <v/>
      </c>
      <c r="T11" s="12" t="str">
        <f>IF(B11="","",T10+IF(S11&gt;S10,1,0))</f>
        <v/>
      </c>
    </row>
    <row r="12" spans="2:20" ht="16.5" x14ac:dyDescent="0.3">
      <c r="B12" s="9"/>
      <c r="C12" s="9" t="str">
        <f>IFERROR(VLOOKUP($B12,'base génerale'!$B$9:$K$33,3,FALSE),"")</f>
        <v/>
      </c>
      <c r="D12" s="20" t="str">
        <f>IFERROR(VLOOKUP($B12,'base génerale'!$B$9:$K$33,6,FALSE),"")</f>
        <v/>
      </c>
      <c r="E12" s="21" t="str">
        <f>IFERROR(VLOOKUP($B12,'base génerale'!$B$9:$K$33,7,FALSE),"")</f>
        <v/>
      </c>
      <c r="F12" s="9" t="str">
        <f t="shared" si="0"/>
        <v/>
      </c>
      <c r="G12" s="9" t="str">
        <f t="shared" si="1"/>
        <v/>
      </c>
      <c r="H12" s="9" t="str">
        <f t="shared" si="2"/>
        <v/>
      </c>
      <c r="I12" s="9">
        <f t="shared" si="3"/>
        <v>1</v>
      </c>
      <c r="M12" s="17" t="str">
        <f t="shared" si="4"/>
        <v/>
      </c>
      <c r="N12" s="12" t="str">
        <f t="shared" ref="N12:N30" si="7">IF(B12="","",N11+IF(M12&gt;M11,1,0))</f>
        <v/>
      </c>
      <c r="P12" s="14" t="str">
        <f t="shared" si="5"/>
        <v/>
      </c>
      <c r="Q12" s="12" t="str">
        <f t="shared" ref="Q12:Q30" si="8">IF(B12="","",Q11+IF(P12&lt;P11,1,0))</f>
        <v/>
      </c>
      <c r="S12" s="14" t="str">
        <f t="shared" si="6"/>
        <v/>
      </c>
      <c r="T12" s="12" t="str">
        <f t="shared" ref="T12:T30" si="9">IF(B12="","",T11+IF(S12&gt;S11,1,0))</f>
        <v/>
      </c>
    </row>
    <row r="13" spans="2:20" ht="16.5" x14ac:dyDescent="0.3">
      <c r="B13" s="9"/>
      <c r="C13" s="9" t="str">
        <f>IFERROR(VLOOKUP($B13,'base génerale'!$B$9:$K$33,3,FALSE),"")</f>
        <v/>
      </c>
      <c r="D13" s="20" t="str">
        <f>IFERROR(VLOOKUP($B13,'base génerale'!$B$9:$K$33,6,FALSE),"")</f>
        <v/>
      </c>
      <c r="E13" s="21" t="str">
        <f>IFERROR(VLOOKUP($B13,'base génerale'!$B$9:$K$33,7,FALSE),"")</f>
        <v/>
      </c>
      <c r="F13" s="9" t="str">
        <f t="shared" si="0"/>
        <v/>
      </c>
      <c r="G13" s="9" t="str">
        <f t="shared" si="1"/>
        <v/>
      </c>
      <c r="H13" s="9" t="str">
        <f t="shared" si="2"/>
        <v/>
      </c>
      <c r="I13" s="9">
        <f t="shared" si="3"/>
        <v>1</v>
      </c>
      <c r="M13" s="17" t="str">
        <f t="shared" si="4"/>
        <v/>
      </c>
      <c r="N13" s="12" t="str">
        <f t="shared" si="7"/>
        <v/>
      </c>
      <c r="P13" s="14" t="str">
        <f t="shared" si="5"/>
        <v/>
      </c>
      <c r="Q13" s="12" t="str">
        <f t="shared" si="8"/>
        <v/>
      </c>
      <c r="S13" s="14" t="str">
        <f t="shared" si="6"/>
        <v/>
      </c>
      <c r="T13" s="12" t="str">
        <f t="shared" si="9"/>
        <v/>
      </c>
    </row>
    <row r="14" spans="2:20" ht="16.5" x14ac:dyDescent="0.3">
      <c r="B14" s="9"/>
      <c r="C14" s="9" t="str">
        <f>IFERROR(VLOOKUP($B14,'base génerale'!$B$9:$K$33,3,FALSE),"")</f>
        <v/>
      </c>
      <c r="D14" s="20" t="str">
        <f>IFERROR(VLOOKUP($B14,'base génerale'!$B$9:$K$33,6,FALSE),"")</f>
        <v/>
      </c>
      <c r="E14" s="21" t="str">
        <f>IFERROR(VLOOKUP($B14,'base génerale'!$B$9:$K$33,7,FALSE),"")</f>
        <v/>
      </c>
      <c r="F14" s="9" t="str">
        <f t="shared" si="0"/>
        <v/>
      </c>
      <c r="G14" s="9" t="str">
        <f t="shared" si="1"/>
        <v/>
      </c>
      <c r="H14" s="9" t="str">
        <f t="shared" si="2"/>
        <v/>
      </c>
      <c r="I14" s="9">
        <f t="shared" si="3"/>
        <v>1</v>
      </c>
      <c r="M14" s="17" t="str">
        <f t="shared" si="4"/>
        <v/>
      </c>
      <c r="N14" s="12" t="str">
        <f t="shared" si="7"/>
        <v/>
      </c>
      <c r="P14" s="14" t="str">
        <f t="shared" si="5"/>
        <v/>
      </c>
      <c r="Q14" s="12" t="str">
        <f t="shared" si="8"/>
        <v/>
      </c>
      <c r="S14" s="14" t="str">
        <f t="shared" si="6"/>
        <v/>
      </c>
      <c r="T14" s="12" t="str">
        <f t="shared" si="9"/>
        <v/>
      </c>
    </row>
    <row r="15" spans="2:20" ht="16.5" x14ac:dyDescent="0.3">
      <c r="B15" s="9"/>
      <c r="C15" s="9" t="str">
        <f>IFERROR(VLOOKUP($B15,'base génerale'!$B$9:$K$33,3,FALSE),"")</f>
        <v/>
      </c>
      <c r="D15" s="20" t="str">
        <f>IFERROR(VLOOKUP($B15,'base génerale'!$B$9:$K$33,6,FALSE),"")</f>
        <v/>
      </c>
      <c r="E15" s="21" t="str">
        <f>IFERROR(VLOOKUP($B15,'base génerale'!$B$9:$K$33,7,FALSE),"")</f>
        <v/>
      </c>
      <c r="F15" s="9" t="str">
        <f t="shared" si="0"/>
        <v/>
      </c>
      <c r="G15" s="9" t="str">
        <f t="shared" si="1"/>
        <v/>
      </c>
      <c r="H15" s="9" t="str">
        <f t="shared" si="2"/>
        <v/>
      </c>
      <c r="I15" s="9">
        <f t="shared" si="3"/>
        <v>1</v>
      </c>
      <c r="M15" s="17" t="str">
        <f t="shared" si="4"/>
        <v/>
      </c>
      <c r="N15" s="12" t="str">
        <f t="shared" si="7"/>
        <v/>
      </c>
      <c r="P15" s="14" t="str">
        <f t="shared" si="5"/>
        <v/>
      </c>
      <c r="Q15" s="12" t="str">
        <f t="shared" si="8"/>
        <v/>
      </c>
      <c r="S15" s="14" t="str">
        <f t="shared" si="6"/>
        <v/>
      </c>
      <c r="T15" s="12" t="str">
        <f t="shared" si="9"/>
        <v/>
      </c>
    </row>
    <row r="16" spans="2:20" ht="16.5" x14ac:dyDescent="0.3">
      <c r="B16" s="9"/>
      <c r="C16" s="9" t="str">
        <f>IFERROR(VLOOKUP($B16,'base génerale'!$B$9:$K$33,3,FALSE),"")</f>
        <v/>
      </c>
      <c r="D16" s="20" t="str">
        <f>IFERROR(VLOOKUP($B16,'base génerale'!$B$9:$K$33,6,FALSE),"")</f>
        <v/>
      </c>
      <c r="E16" s="21" t="str">
        <f>IFERROR(VLOOKUP($B16,'base génerale'!$B$9:$K$33,7,FALSE),"")</f>
        <v/>
      </c>
      <c r="F16" s="9" t="str">
        <f t="shared" si="0"/>
        <v/>
      </c>
      <c r="G16" s="9" t="str">
        <f t="shared" si="1"/>
        <v/>
      </c>
      <c r="H16" s="9" t="str">
        <f t="shared" si="2"/>
        <v/>
      </c>
      <c r="I16" s="9">
        <f t="shared" si="3"/>
        <v>1</v>
      </c>
      <c r="M16" s="17" t="str">
        <f t="shared" si="4"/>
        <v/>
      </c>
      <c r="N16" s="12" t="str">
        <f t="shared" si="7"/>
        <v/>
      </c>
      <c r="P16" s="14" t="str">
        <f t="shared" si="5"/>
        <v/>
      </c>
      <c r="Q16" s="12" t="str">
        <f t="shared" si="8"/>
        <v/>
      </c>
      <c r="S16" s="14" t="str">
        <f t="shared" si="6"/>
        <v/>
      </c>
      <c r="T16" s="12" t="str">
        <f t="shared" si="9"/>
        <v/>
      </c>
    </row>
    <row r="17" spans="2:20" ht="16.5" x14ac:dyDescent="0.3">
      <c r="B17" s="9"/>
      <c r="C17" s="9" t="str">
        <f>IFERROR(VLOOKUP($B17,'base génerale'!$B$9:$K$33,3,FALSE),"")</f>
        <v/>
      </c>
      <c r="D17" s="20" t="str">
        <f>IFERROR(VLOOKUP($B17,'base génerale'!$B$9:$K$33,6,FALSE),"")</f>
        <v/>
      </c>
      <c r="E17" s="21" t="str">
        <f>IFERROR(VLOOKUP($B17,'base génerale'!$B$9:$K$33,7,FALSE),"")</f>
        <v/>
      </c>
      <c r="F17" s="9" t="str">
        <f t="shared" si="0"/>
        <v/>
      </c>
      <c r="G17" s="9" t="str">
        <f t="shared" si="1"/>
        <v/>
      </c>
      <c r="H17" s="9" t="str">
        <f t="shared" si="2"/>
        <v/>
      </c>
      <c r="I17" s="9">
        <f t="shared" si="3"/>
        <v>1</v>
      </c>
      <c r="M17" s="17" t="str">
        <f t="shared" si="4"/>
        <v/>
      </c>
      <c r="N17" s="12" t="str">
        <f t="shared" si="7"/>
        <v/>
      </c>
      <c r="P17" s="14" t="str">
        <f t="shared" si="5"/>
        <v/>
      </c>
      <c r="Q17" s="12" t="str">
        <f t="shared" si="8"/>
        <v/>
      </c>
      <c r="S17" s="14" t="str">
        <f t="shared" si="6"/>
        <v/>
      </c>
      <c r="T17" s="12" t="str">
        <f t="shared" si="9"/>
        <v/>
      </c>
    </row>
    <row r="18" spans="2:20" ht="16.5" x14ac:dyDescent="0.3">
      <c r="B18" s="9"/>
      <c r="C18" s="9" t="str">
        <f>IFERROR(VLOOKUP($B18,'base génerale'!$B$9:$K$33,3,FALSE),"")</f>
        <v/>
      </c>
      <c r="D18" s="20" t="str">
        <f>IFERROR(VLOOKUP($B18,'base génerale'!$B$9:$K$33,6,FALSE),"")</f>
        <v/>
      </c>
      <c r="E18" s="21" t="str">
        <f>IFERROR(VLOOKUP($B18,'base génerale'!$B$9:$K$33,7,FALSE),"")</f>
        <v/>
      </c>
      <c r="F18" s="9" t="str">
        <f t="shared" si="0"/>
        <v/>
      </c>
      <c r="G18" s="9" t="str">
        <f t="shared" si="1"/>
        <v/>
      </c>
      <c r="H18" s="9" t="str">
        <f t="shared" si="2"/>
        <v/>
      </c>
      <c r="I18" s="9">
        <f t="shared" si="3"/>
        <v>1</v>
      </c>
      <c r="M18" s="17" t="str">
        <f t="shared" si="4"/>
        <v/>
      </c>
      <c r="N18" s="12" t="str">
        <f t="shared" si="7"/>
        <v/>
      </c>
      <c r="P18" s="14" t="str">
        <f t="shared" si="5"/>
        <v/>
      </c>
      <c r="Q18" s="12" t="str">
        <f t="shared" si="8"/>
        <v/>
      </c>
      <c r="S18" s="14" t="str">
        <f t="shared" si="6"/>
        <v/>
      </c>
      <c r="T18" s="12" t="str">
        <f t="shared" si="9"/>
        <v/>
      </c>
    </row>
    <row r="19" spans="2:20" ht="16.5" x14ac:dyDescent="0.3">
      <c r="B19" s="9"/>
      <c r="C19" s="9" t="str">
        <f>IFERROR(VLOOKUP($B19,'base génerale'!$B$9:$K$33,3,FALSE),"")</f>
        <v/>
      </c>
      <c r="D19" s="20" t="str">
        <f>IFERROR(VLOOKUP($B19,'base génerale'!$B$9:$K$33,6,FALSE),"")</f>
        <v/>
      </c>
      <c r="E19" s="21" t="str">
        <f>IFERROR(VLOOKUP($B19,'base génerale'!$B$9:$K$33,7,FALSE),"")</f>
        <v/>
      </c>
      <c r="F19" s="9" t="str">
        <f t="shared" si="0"/>
        <v/>
      </c>
      <c r="G19" s="9" t="str">
        <f t="shared" si="1"/>
        <v/>
      </c>
      <c r="H19" s="9" t="str">
        <f t="shared" si="2"/>
        <v/>
      </c>
      <c r="I19" s="9">
        <f t="shared" si="3"/>
        <v>1</v>
      </c>
      <c r="M19" s="17" t="str">
        <f t="shared" si="4"/>
        <v/>
      </c>
      <c r="N19" s="12" t="str">
        <f t="shared" si="7"/>
        <v/>
      </c>
      <c r="P19" s="14" t="str">
        <f t="shared" si="5"/>
        <v/>
      </c>
      <c r="Q19" s="12" t="str">
        <f t="shared" si="8"/>
        <v/>
      </c>
      <c r="S19" s="14" t="str">
        <f t="shared" si="6"/>
        <v/>
      </c>
      <c r="T19" s="12" t="str">
        <f t="shared" si="9"/>
        <v/>
      </c>
    </row>
    <row r="20" spans="2:20" ht="16.5" x14ac:dyDescent="0.3">
      <c r="B20" s="9"/>
      <c r="C20" s="9" t="str">
        <f>IFERROR(VLOOKUP($B20,'base génerale'!$B$9:$K$33,3,FALSE),"")</f>
        <v/>
      </c>
      <c r="D20" s="20" t="str">
        <f>IFERROR(VLOOKUP($B20,'base génerale'!$B$9:$K$33,6,FALSE),"")</f>
        <v/>
      </c>
      <c r="E20" s="21" t="str">
        <f>IFERROR(VLOOKUP($B20,'base génerale'!$B$9:$K$33,7,FALSE),"")</f>
        <v/>
      </c>
      <c r="F20" s="9" t="str">
        <f t="shared" si="0"/>
        <v/>
      </c>
      <c r="G20" s="9" t="str">
        <f t="shared" si="1"/>
        <v/>
      </c>
      <c r="H20" s="9" t="str">
        <f t="shared" si="2"/>
        <v/>
      </c>
      <c r="I20" s="9">
        <f t="shared" si="3"/>
        <v>1</v>
      </c>
      <c r="M20" s="17" t="str">
        <f t="shared" si="4"/>
        <v/>
      </c>
      <c r="N20" s="12" t="str">
        <f t="shared" si="7"/>
        <v/>
      </c>
      <c r="P20" s="14" t="str">
        <f t="shared" si="5"/>
        <v/>
      </c>
      <c r="Q20" s="12" t="str">
        <f t="shared" si="8"/>
        <v/>
      </c>
      <c r="S20" s="14" t="str">
        <f t="shared" si="6"/>
        <v/>
      </c>
      <c r="T20" s="12" t="str">
        <f t="shared" si="9"/>
        <v/>
      </c>
    </row>
    <row r="21" spans="2:20" ht="16.5" x14ac:dyDescent="0.3">
      <c r="B21" s="9"/>
      <c r="C21" s="9" t="str">
        <f>IFERROR(VLOOKUP($B21,'base génerale'!$B$9:$K$33,3,FALSE),"")</f>
        <v/>
      </c>
      <c r="D21" s="20" t="str">
        <f>IFERROR(VLOOKUP($B21,'base génerale'!$B$9:$K$33,6,FALSE),"")</f>
        <v/>
      </c>
      <c r="E21" s="21" t="str">
        <f>IFERROR(VLOOKUP($B21,'base génerale'!$B$9:$K$33,7,FALSE),"")</f>
        <v/>
      </c>
      <c r="F21" s="9" t="str">
        <f t="shared" si="0"/>
        <v/>
      </c>
      <c r="G21" s="9" t="str">
        <f t="shared" si="1"/>
        <v/>
      </c>
      <c r="H21" s="9" t="str">
        <f t="shared" si="2"/>
        <v/>
      </c>
      <c r="I21" s="9">
        <f t="shared" si="3"/>
        <v>1</v>
      </c>
      <c r="M21" s="17" t="str">
        <f t="shared" si="4"/>
        <v/>
      </c>
      <c r="N21" s="12" t="str">
        <f t="shared" si="7"/>
        <v/>
      </c>
      <c r="P21" s="14" t="str">
        <f t="shared" si="5"/>
        <v/>
      </c>
      <c r="Q21" s="12" t="str">
        <f t="shared" si="8"/>
        <v/>
      </c>
      <c r="S21" s="14" t="str">
        <f t="shared" si="6"/>
        <v/>
      </c>
      <c r="T21" s="12" t="str">
        <f t="shared" si="9"/>
        <v/>
      </c>
    </row>
    <row r="22" spans="2:20" ht="16.5" x14ac:dyDescent="0.3">
      <c r="B22" s="9"/>
      <c r="C22" s="9" t="str">
        <f>IFERROR(VLOOKUP($B22,'base génerale'!$B$9:$K$33,3,FALSE),"")</f>
        <v/>
      </c>
      <c r="D22" s="20" t="str">
        <f>IFERROR(VLOOKUP($B22,'base génerale'!$B$9:$K$33,6,FALSE),"")</f>
        <v/>
      </c>
      <c r="E22" s="21" t="str">
        <f>IFERROR(VLOOKUP($B22,'base génerale'!$B$9:$K$33,7,FALSE),"")</f>
        <v/>
      </c>
      <c r="F22" s="9" t="str">
        <f t="shared" si="0"/>
        <v/>
      </c>
      <c r="G22" s="9" t="str">
        <f t="shared" si="1"/>
        <v/>
      </c>
      <c r="H22" s="9" t="str">
        <f t="shared" si="2"/>
        <v/>
      </c>
      <c r="I22" s="9">
        <f t="shared" si="3"/>
        <v>1</v>
      </c>
      <c r="M22" s="17" t="str">
        <f t="shared" si="4"/>
        <v/>
      </c>
      <c r="N22" s="12" t="str">
        <f t="shared" si="7"/>
        <v/>
      </c>
      <c r="P22" s="14" t="str">
        <f t="shared" si="5"/>
        <v/>
      </c>
      <c r="Q22" s="12" t="str">
        <f t="shared" si="8"/>
        <v/>
      </c>
      <c r="S22" s="14" t="str">
        <f t="shared" si="6"/>
        <v/>
      </c>
      <c r="T22" s="12" t="str">
        <f t="shared" si="9"/>
        <v/>
      </c>
    </row>
    <row r="23" spans="2:20" ht="16.5" x14ac:dyDescent="0.3">
      <c r="B23" s="9"/>
      <c r="C23" s="9" t="str">
        <f>IFERROR(VLOOKUP($B23,'base génerale'!$B$9:$K$33,3,FALSE),"")</f>
        <v/>
      </c>
      <c r="D23" s="20" t="str">
        <f>IFERROR(VLOOKUP($B23,'base génerale'!$B$9:$K$33,6,FALSE),"")</f>
        <v/>
      </c>
      <c r="E23" s="21" t="str">
        <f>IFERROR(VLOOKUP($B23,'base génerale'!$B$9:$K$33,7,FALSE),"")</f>
        <v/>
      </c>
      <c r="F23" s="9" t="str">
        <f t="shared" si="0"/>
        <v/>
      </c>
      <c r="G23" s="9" t="str">
        <f t="shared" si="1"/>
        <v/>
      </c>
      <c r="H23" s="9" t="str">
        <f t="shared" si="2"/>
        <v/>
      </c>
      <c r="I23" s="9">
        <f t="shared" si="3"/>
        <v>1</v>
      </c>
      <c r="M23" s="17" t="str">
        <f t="shared" si="4"/>
        <v/>
      </c>
      <c r="N23" s="12" t="str">
        <f t="shared" si="7"/>
        <v/>
      </c>
      <c r="P23" s="14" t="str">
        <f t="shared" si="5"/>
        <v/>
      </c>
      <c r="Q23" s="12" t="str">
        <f t="shared" si="8"/>
        <v/>
      </c>
      <c r="S23" s="14" t="str">
        <f t="shared" si="6"/>
        <v/>
      </c>
      <c r="T23" s="12" t="str">
        <f t="shared" si="9"/>
        <v/>
      </c>
    </row>
    <row r="24" spans="2:20" ht="16.5" x14ac:dyDescent="0.3">
      <c r="B24" s="9"/>
      <c r="C24" s="9" t="str">
        <f>IFERROR(VLOOKUP($B24,'base génerale'!$B$9:$K$33,3,FALSE),"")</f>
        <v/>
      </c>
      <c r="D24" s="20" t="str">
        <f>IFERROR(VLOOKUP($B24,'base génerale'!$B$9:$K$33,6,FALSE),"")</f>
        <v/>
      </c>
      <c r="E24" s="21" t="str">
        <f>IFERROR(VLOOKUP($B24,'base génerale'!$B$9:$K$33,7,FALSE),"")</f>
        <v/>
      </c>
      <c r="F24" s="9" t="str">
        <f t="shared" si="0"/>
        <v/>
      </c>
      <c r="G24" s="9" t="str">
        <f t="shared" si="1"/>
        <v/>
      </c>
      <c r="H24" s="9" t="str">
        <f t="shared" si="2"/>
        <v/>
      </c>
      <c r="I24" s="9">
        <f t="shared" si="3"/>
        <v>1</v>
      </c>
      <c r="M24" s="17" t="str">
        <f t="shared" si="4"/>
        <v/>
      </c>
      <c r="N24" s="12" t="str">
        <f t="shared" si="7"/>
        <v/>
      </c>
      <c r="P24" s="14" t="str">
        <f t="shared" si="5"/>
        <v/>
      </c>
      <c r="Q24" s="12" t="str">
        <f t="shared" si="8"/>
        <v/>
      </c>
      <c r="S24" s="14" t="str">
        <f t="shared" si="6"/>
        <v/>
      </c>
      <c r="T24" s="12" t="str">
        <f t="shared" si="9"/>
        <v/>
      </c>
    </row>
    <row r="25" spans="2:20" ht="16.5" x14ac:dyDescent="0.3">
      <c r="B25" s="9"/>
      <c r="C25" s="9" t="str">
        <f>IFERROR(VLOOKUP($B25,'base génerale'!$B$9:$K$33,3,FALSE),"")</f>
        <v/>
      </c>
      <c r="D25" s="20" t="str">
        <f>IFERROR(VLOOKUP($B25,'base génerale'!$B$9:$K$33,6,FALSE),"")</f>
        <v/>
      </c>
      <c r="E25" s="21" t="str">
        <f>IFERROR(VLOOKUP($B25,'base génerale'!$B$9:$K$33,7,FALSE),"")</f>
        <v/>
      </c>
      <c r="F25" s="9" t="str">
        <f t="shared" si="0"/>
        <v/>
      </c>
      <c r="G25" s="9" t="str">
        <f t="shared" si="1"/>
        <v/>
      </c>
      <c r="H25" s="9" t="str">
        <f t="shared" si="2"/>
        <v/>
      </c>
      <c r="I25" s="9">
        <f t="shared" si="3"/>
        <v>1</v>
      </c>
      <c r="M25" s="17" t="str">
        <f t="shared" si="4"/>
        <v/>
      </c>
      <c r="N25" s="12" t="str">
        <f t="shared" si="7"/>
        <v/>
      </c>
      <c r="P25" s="14" t="str">
        <f t="shared" si="5"/>
        <v/>
      </c>
      <c r="Q25" s="12" t="str">
        <f t="shared" si="8"/>
        <v/>
      </c>
      <c r="S25" s="14" t="str">
        <f t="shared" si="6"/>
        <v/>
      </c>
      <c r="T25" s="12" t="str">
        <f t="shared" si="9"/>
        <v/>
      </c>
    </row>
    <row r="26" spans="2:20" ht="16.5" x14ac:dyDescent="0.3">
      <c r="B26" s="9"/>
      <c r="C26" s="9" t="str">
        <f>IFERROR(VLOOKUP($B26,'base génerale'!$B$9:$K$33,3,FALSE),"")</f>
        <v/>
      </c>
      <c r="D26" s="20" t="str">
        <f>IFERROR(VLOOKUP($B26,'base génerale'!$B$9:$K$33,6,FALSE),"")</f>
        <v/>
      </c>
      <c r="E26" s="21" t="str">
        <f>IFERROR(VLOOKUP($B26,'base génerale'!$B$9:$K$33,7,FALSE),"")</f>
        <v/>
      </c>
      <c r="F26" s="9" t="str">
        <f t="shared" si="0"/>
        <v/>
      </c>
      <c r="G26" s="9" t="str">
        <f t="shared" si="1"/>
        <v/>
      </c>
      <c r="H26" s="9" t="str">
        <f t="shared" si="2"/>
        <v/>
      </c>
      <c r="I26" s="9">
        <f t="shared" si="3"/>
        <v>1</v>
      </c>
      <c r="M26" s="17" t="str">
        <f t="shared" si="4"/>
        <v/>
      </c>
      <c r="N26" s="12" t="str">
        <f t="shared" si="7"/>
        <v/>
      </c>
      <c r="P26" s="14" t="str">
        <f t="shared" si="5"/>
        <v/>
      </c>
      <c r="Q26" s="12" t="str">
        <f t="shared" si="8"/>
        <v/>
      </c>
      <c r="S26" s="14" t="str">
        <f t="shared" si="6"/>
        <v/>
      </c>
      <c r="T26" s="12" t="str">
        <f t="shared" si="9"/>
        <v/>
      </c>
    </row>
    <row r="27" spans="2:20" ht="16.5" x14ac:dyDescent="0.3">
      <c r="B27" s="9"/>
      <c r="C27" s="9" t="str">
        <f>IFERROR(VLOOKUP($B27,'base génerale'!$B$9:$K$33,3,FALSE),"")</f>
        <v/>
      </c>
      <c r="D27" s="20" t="str">
        <f>IFERROR(VLOOKUP($B27,'base génerale'!$B$9:$K$33,6,FALSE),"")</f>
        <v/>
      </c>
      <c r="E27" s="21" t="str">
        <f>IFERROR(VLOOKUP($B27,'base génerale'!$B$9:$K$33,7,FALSE),"")</f>
        <v/>
      </c>
      <c r="F27" s="9" t="str">
        <f t="shared" si="0"/>
        <v/>
      </c>
      <c r="G27" s="9" t="str">
        <f t="shared" si="1"/>
        <v/>
      </c>
      <c r="H27" s="9" t="str">
        <f t="shared" si="2"/>
        <v/>
      </c>
      <c r="I27" s="9">
        <f t="shared" si="3"/>
        <v>1</v>
      </c>
      <c r="M27" s="17" t="str">
        <f t="shared" si="4"/>
        <v/>
      </c>
      <c r="N27" s="12" t="str">
        <f t="shared" si="7"/>
        <v/>
      </c>
      <c r="P27" s="14" t="str">
        <f t="shared" si="5"/>
        <v/>
      </c>
      <c r="Q27" s="12" t="str">
        <f t="shared" si="8"/>
        <v/>
      </c>
      <c r="S27" s="14" t="str">
        <f t="shared" si="6"/>
        <v/>
      </c>
      <c r="T27" s="12" t="str">
        <f t="shared" si="9"/>
        <v/>
      </c>
    </row>
    <row r="28" spans="2:20" ht="16.5" x14ac:dyDescent="0.3">
      <c r="B28" s="9"/>
      <c r="C28" s="9" t="str">
        <f>IFERROR(VLOOKUP($B28,'base génerale'!$B$9:$K$33,3,FALSE),"")</f>
        <v/>
      </c>
      <c r="D28" s="20" t="str">
        <f>IFERROR(VLOOKUP($B28,'base génerale'!$B$9:$K$33,6,FALSE),"")</f>
        <v/>
      </c>
      <c r="E28" s="21" t="str">
        <f>IFERROR(VLOOKUP($B28,'base génerale'!$B$9:$K$33,7,FALSE),"")</f>
        <v/>
      </c>
      <c r="F28" s="9" t="str">
        <f t="shared" si="0"/>
        <v/>
      </c>
      <c r="G28" s="9" t="str">
        <f t="shared" si="1"/>
        <v/>
      </c>
      <c r="H28" s="9" t="str">
        <f t="shared" si="2"/>
        <v/>
      </c>
      <c r="I28" s="9">
        <f t="shared" si="3"/>
        <v>1</v>
      </c>
      <c r="M28" s="17" t="str">
        <f t="shared" si="4"/>
        <v/>
      </c>
      <c r="N28" s="12" t="str">
        <f t="shared" si="7"/>
        <v/>
      </c>
      <c r="P28" s="14" t="str">
        <f t="shared" si="5"/>
        <v/>
      </c>
      <c r="Q28" s="12" t="str">
        <f t="shared" si="8"/>
        <v/>
      </c>
      <c r="S28" s="14" t="str">
        <f t="shared" si="6"/>
        <v/>
      </c>
      <c r="T28" s="12" t="str">
        <f t="shared" si="9"/>
        <v/>
      </c>
    </row>
    <row r="29" spans="2:20" ht="16.5" x14ac:dyDescent="0.3">
      <c r="B29" s="9"/>
      <c r="C29" s="9" t="str">
        <f>IFERROR(VLOOKUP($B29,'base génerale'!$B$9:$K$33,3,FALSE),"")</f>
        <v/>
      </c>
      <c r="D29" s="20" t="str">
        <f>IFERROR(VLOOKUP($B29,'base génerale'!$B$9:$K$33,6,FALSE),"")</f>
        <v/>
      </c>
      <c r="E29" s="21" t="str">
        <f>IFERROR(VLOOKUP($B29,'base génerale'!$B$9:$K$33,7,FALSE),"")</f>
        <v/>
      </c>
      <c r="F29" s="9" t="str">
        <f t="shared" si="0"/>
        <v/>
      </c>
      <c r="G29" s="9" t="str">
        <f t="shared" si="1"/>
        <v/>
      </c>
      <c r="H29" s="9" t="str">
        <f t="shared" si="2"/>
        <v/>
      </c>
      <c r="I29" s="9">
        <f t="shared" si="3"/>
        <v>1</v>
      </c>
      <c r="M29" s="17" t="str">
        <f t="shared" si="4"/>
        <v/>
      </c>
      <c r="N29" s="12" t="str">
        <f t="shared" si="7"/>
        <v/>
      </c>
      <c r="P29" s="14" t="str">
        <f t="shared" si="5"/>
        <v/>
      </c>
      <c r="Q29" s="12" t="str">
        <f t="shared" si="8"/>
        <v/>
      </c>
      <c r="S29" s="14" t="str">
        <f t="shared" si="6"/>
        <v/>
      </c>
      <c r="T29" s="12" t="str">
        <f t="shared" si="9"/>
        <v/>
      </c>
    </row>
    <row r="30" spans="2:20" ht="17.25" thickBot="1" x14ac:dyDescent="0.35">
      <c r="B30" s="9"/>
      <c r="C30" s="9" t="str">
        <f>IFERROR(VLOOKUP($B30,'base génerale'!$B$9:$K$33,3,FALSE),"")</f>
        <v/>
      </c>
      <c r="D30" s="20" t="str">
        <f>IFERROR(VLOOKUP($B30,'base génerale'!$B$9:$K$33,6,FALSE),"")</f>
        <v/>
      </c>
      <c r="E30" s="21" t="str">
        <f>IFERROR(VLOOKUP($B30,'base génerale'!$B$9:$K$33,7,FALSE),"")</f>
        <v/>
      </c>
      <c r="F30" s="9" t="str">
        <f t="shared" si="0"/>
        <v/>
      </c>
      <c r="G30" s="9" t="str">
        <f t="shared" si="1"/>
        <v/>
      </c>
      <c r="H30" s="9" t="str">
        <f t="shared" si="2"/>
        <v/>
      </c>
      <c r="I30" s="9">
        <f t="shared" si="3"/>
        <v>1</v>
      </c>
      <c r="M30" s="18" t="str">
        <f t="shared" si="4"/>
        <v/>
      </c>
      <c r="N30" s="13" t="str">
        <f t="shared" si="7"/>
        <v/>
      </c>
      <c r="P30" s="15" t="str">
        <f t="shared" si="5"/>
        <v/>
      </c>
      <c r="Q30" s="13" t="str">
        <f t="shared" si="8"/>
        <v/>
      </c>
      <c r="S30" s="15" t="str">
        <f t="shared" si="6"/>
        <v/>
      </c>
      <c r="T30" s="13" t="str">
        <f t="shared" si="9"/>
        <v/>
      </c>
    </row>
  </sheetData>
  <mergeCells count="4">
    <mergeCell ref="B3:I5"/>
    <mergeCell ref="M8:N8"/>
    <mergeCell ref="P8:Q8"/>
    <mergeCell ref="S8:T8"/>
  </mergeCells>
  <conditionalFormatting sqref="I10:I30">
    <cfRule type="expression" dxfId="1" priority="1">
      <formula>I10&lt;4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795CF-E2BB-4CCE-B280-2E792D747D44}">
  <sheetPr>
    <tabColor rgb="FF0033CC"/>
  </sheetPr>
  <dimension ref="B3:T30"/>
  <sheetViews>
    <sheetView workbookViewId="0">
      <selection activeCell="D39" sqref="D39"/>
    </sheetView>
  </sheetViews>
  <sheetFormatPr baseColWidth="10" defaultRowHeight="15" x14ac:dyDescent="0.25"/>
  <cols>
    <col min="2" max="2" width="13.5703125" bestFit="1" customWidth="1"/>
    <col min="3" max="3" width="16" bestFit="1" customWidth="1"/>
    <col min="4" max="4" width="16.42578125" bestFit="1" customWidth="1"/>
    <col min="5" max="5" width="14.5703125" bestFit="1" customWidth="1"/>
    <col min="6" max="6" width="13.7109375" bestFit="1" customWidth="1"/>
    <col min="7" max="8" width="13.7109375" customWidth="1"/>
  </cols>
  <sheetData>
    <row r="3" spans="2:20" ht="15" customHeight="1" x14ac:dyDescent="0.25">
      <c r="B3" s="24" t="s">
        <v>30</v>
      </c>
      <c r="C3" s="25"/>
      <c r="D3" s="25"/>
      <c r="E3" s="25"/>
      <c r="F3" s="25"/>
      <c r="G3" s="25"/>
      <c r="H3" s="25"/>
      <c r="I3" s="25"/>
    </row>
    <row r="4" spans="2:20" ht="15" customHeight="1" x14ac:dyDescent="0.25">
      <c r="B4" s="25"/>
      <c r="C4" s="25"/>
      <c r="D4" s="25"/>
      <c r="E4" s="25"/>
      <c r="F4" s="25"/>
      <c r="G4" s="25"/>
      <c r="H4" s="25"/>
      <c r="I4" s="25"/>
    </row>
    <row r="5" spans="2:20" ht="15" customHeight="1" x14ac:dyDescent="0.25">
      <c r="B5" s="25"/>
      <c r="C5" s="25"/>
      <c r="D5" s="25"/>
      <c r="E5" s="25"/>
      <c r="F5" s="25"/>
      <c r="G5" s="25"/>
      <c r="H5" s="25"/>
      <c r="I5" s="25"/>
    </row>
    <row r="7" spans="2:20" ht="15.75" thickBot="1" x14ac:dyDescent="0.3"/>
    <row r="8" spans="2:20" ht="15.75" thickBot="1" x14ac:dyDescent="0.3">
      <c r="M8" s="22" t="s">
        <v>23</v>
      </c>
      <c r="N8" s="23"/>
      <c r="P8" s="22" t="s">
        <v>20</v>
      </c>
      <c r="Q8" s="23"/>
      <c r="S8" s="22" t="s">
        <v>27</v>
      </c>
      <c r="T8" s="23"/>
    </row>
    <row r="9" spans="2:20" ht="17.25" thickBot="1" x14ac:dyDescent="0.35">
      <c r="B9" s="8" t="s">
        <v>0</v>
      </c>
      <c r="C9" s="8" t="s">
        <v>1</v>
      </c>
      <c r="D9" s="8" t="s">
        <v>4</v>
      </c>
      <c r="E9" s="8" t="s">
        <v>17</v>
      </c>
      <c r="F9" s="8" t="s">
        <v>24</v>
      </c>
      <c r="G9" s="8" t="s">
        <v>25</v>
      </c>
      <c r="H9" s="8" t="s">
        <v>26</v>
      </c>
      <c r="I9" s="8" t="s">
        <v>18</v>
      </c>
      <c r="M9" s="10" t="s">
        <v>21</v>
      </c>
      <c r="N9" s="11" t="s">
        <v>22</v>
      </c>
      <c r="P9" s="10" t="s">
        <v>21</v>
      </c>
      <c r="Q9" s="11" t="s">
        <v>22</v>
      </c>
      <c r="S9" s="10" t="s">
        <v>21</v>
      </c>
      <c r="T9" s="11" t="s">
        <v>22</v>
      </c>
    </row>
    <row r="10" spans="2:20" ht="16.5" x14ac:dyDescent="0.3">
      <c r="B10" s="9" t="str" cm="1">
        <f t="array" ref="B10">IFERROR(_xlfn._xlws.FILTER('base génerale'!B9:B33,'base génerale'!C9:C33=B3),"")</f>
        <v/>
      </c>
      <c r="C10" s="9" t="str">
        <f>IFERROR(VLOOKUP($B10,'base génerale'!$B$9:$K$33,3,FALSE),"")</f>
        <v/>
      </c>
      <c r="D10" s="7" t="str">
        <f>IFERROR(VLOOKUP($B10,'base génerale'!$B$9:$K$33,6,FALSE),"")</f>
        <v/>
      </c>
      <c r="E10" s="6" t="str">
        <f>IFERROR(VLOOKUP($B10,'base génerale'!$B$9:$K$33,7,FALSE),"")</f>
        <v/>
      </c>
      <c r="F10" s="9" t="str">
        <f t="shared" ref="F10:F30" si="0">IF(B10="","",VLOOKUP(D10,$M$10:$N$30,2,FALSE))</f>
        <v/>
      </c>
      <c r="G10" s="9" t="str">
        <f t="shared" ref="G10:G30" si="1">IF(C10="","",VLOOKUP(E10,$P$10:$Q$30,2,FALSE))</f>
        <v/>
      </c>
      <c r="H10" s="9" t="str">
        <f>IF(B10="","",(F10+G10)/2)</f>
        <v/>
      </c>
      <c r="I10" s="9">
        <f>VLOOKUP(H10,$S$10:$T$30,2,FALSE)</f>
        <v>1</v>
      </c>
      <c r="M10" s="16" t="str">
        <f>IFERROR(SMALL($D$10:$D$30,ROW()-9),"")</f>
        <v/>
      </c>
      <c r="N10" s="12">
        <v>1</v>
      </c>
      <c r="P10" s="14" t="str">
        <f>IFERROR(LARGE($E$10:$E$30,ROW()-9),"")</f>
        <v/>
      </c>
      <c r="Q10" s="12">
        <v>1</v>
      </c>
      <c r="S10" s="14" t="str">
        <f>IFERROR(SMALL($H$10:$H$30,ROW()-9),"")</f>
        <v/>
      </c>
      <c r="T10" s="12">
        <v>1</v>
      </c>
    </row>
    <row r="11" spans="2:20" ht="16.5" x14ac:dyDescent="0.3">
      <c r="B11" s="9"/>
      <c r="C11" s="9" t="str">
        <f>IFERROR(VLOOKUP($B11,'base génerale'!$B$9:$K$33,3,FALSE),"")</f>
        <v/>
      </c>
      <c r="D11" s="7" t="str">
        <f>IFERROR(VLOOKUP($B11,'base génerale'!$B$9:$K$33,6,FALSE),"")</f>
        <v/>
      </c>
      <c r="E11" s="6" t="str">
        <f>IFERROR(VLOOKUP($B11,'base génerale'!$B$9:$K$33,7,FALSE),"")</f>
        <v/>
      </c>
      <c r="F11" s="9" t="str">
        <f t="shared" si="0"/>
        <v/>
      </c>
      <c r="G11" s="9" t="str">
        <f t="shared" si="1"/>
        <v/>
      </c>
      <c r="H11" s="9" t="str">
        <f t="shared" ref="H11:H30" si="2">IF(B11="","",(F11+G11)/2)</f>
        <v/>
      </c>
      <c r="I11" s="9">
        <f t="shared" ref="I11:I30" si="3">VLOOKUP(H11,$S$10:$T$30,2,FALSE)</f>
        <v>1</v>
      </c>
      <c r="M11" s="17" t="str">
        <f t="shared" ref="M11:M30" si="4">IFERROR(SMALL($D$10:$D$30,ROW()-9),"")</f>
        <v/>
      </c>
      <c r="N11" s="12" t="str">
        <f>IF(B11="","",N10+IF(M11&gt;M10,1,0))</f>
        <v/>
      </c>
      <c r="P11" s="14" t="str">
        <f t="shared" ref="P11:P30" si="5">IFERROR(LARGE($E$10:$E$30,ROW()-9),"")</f>
        <v/>
      </c>
      <c r="Q11" s="12" t="str">
        <f>IF(B11="","",Q10+IF(P11&lt;P10,1,0))</f>
        <v/>
      </c>
      <c r="S11" s="14" t="str">
        <f t="shared" ref="S11:S30" si="6">IFERROR(SMALL($H$10:$H$30,ROW()-9),"")</f>
        <v/>
      </c>
      <c r="T11" s="12" t="str">
        <f>IF(B11="","",T10+IF(S11&gt;S10,1,0))</f>
        <v/>
      </c>
    </row>
    <row r="12" spans="2:20" ht="16.5" x14ac:dyDescent="0.3">
      <c r="B12" s="9"/>
      <c r="C12" s="9" t="str">
        <f>IFERROR(VLOOKUP($B12,'base génerale'!$B$9:$K$33,3,FALSE),"")</f>
        <v/>
      </c>
      <c r="D12" s="7" t="str">
        <f>IFERROR(VLOOKUP($B12,'base génerale'!$B$9:$K$33,6,FALSE),"")</f>
        <v/>
      </c>
      <c r="E12" s="6" t="str">
        <f>IFERROR(VLOOKUP($B12,'base génerale'!$B$9:$K$33,7,FALSE),"")</f>
        <v/>
      </c>
      <c r="F12" s="9" t="str">
        <f t="shared" si="0"/>
        <v/>
      </c>
      <c r="G12" s="9" t="str">
        <f t="shared" si="1"/>
        <v/>
      </c>
      <c r="H12" s="9" t="str">
        <f t="shared" si="2"/>
        <v/>
      </c>
      <c r="I12" s="9">
        <f t="shared" si="3"/>
        <v>1</v>
      </c>
      <c r="M12" s="17" t="str">
        <f t="shared" si="4"/>
        <v/>
      </c>
      <c r="N12" s="12" t="str">
        <f t="shared" ref="N12:N30" si="7">IF(B12="","",N11+IF(M12&gt;M11,1,0))</f>
        <v/>
      </c>
      <c r="P12" s="14" t="str">
        <f t="shared" si="5"/>
        <v/>
      </c>
      <c r="Q12" s="12" t="str">
        <f t="shared" ref="Q12:Q30" si="8">IF(B12="","",Q11+IF(P12&lt;P11,1,0))</f>
        <v/>
      </c>
      <c r="S12" s="14" t="str">
        <f t="shared" si="6"/>
        <v/>
      </c>
      <c r="T12" s="12" t="str">
        <f t="shared" ref="T12:T30" si="9">IF(B12="","",T11+IF(S12&gt;S11,1,0))</f>
        <v/>
      </c>
    </row>
    <row r="13" spans="2:20" ht="16.5" x14ac:dyDescent="0.3">
      <c r="B13" s="9"/>
      <c r="C13" s="9" t="str">
        <f>IFERROR(VLOOKUP($B13,'base génerale'!$B$9:$K$33,3,FALSE),"")</f>
        <v/>
      </c>
      <c r="D13" s="7" t="str">
        <f>IFERROR(VLOOKUP($B13,'base génerale'!$B$9:$K$33,6,FALSE),"")</f>
        <v/>
      </c>
      <c r="E13" s="6" t="str">
        <f>IFERROR(VLOOKUP($B13,'base génerale'!$B$9:$K$33,7,FALSE),"")</f>
        <v/>
      </c>
      <c r="F13" s="9" t="str">
        <f t="shared" si="0"/>
        <v/>
      </c>
      <c r="G13" s="9" t="str">
        <f t="shared" si="1"/>
        <v/>
      </c>
      <c r="H13" s="9" t="str">
        <f t="shared" si="2"/>
        <v/>
      </c>
      <c r="I13" s="9">
        <f t="shared" si="3"/>
        <v>1</v>
      </c>
      <c r="M13" s="17" t="str">
        <f t="shared" si="4"/>
        <v/>
      </c>
      <c r="N13" s="12" t="str">
        <f t="shared" si="7"/>
        <v/>
      </c>
      <c r="P13" s="14" t="str">
        <f t="shared" si="5"/>
        <v/>
      </c>
      <c r="Q13" s="12" t="str">
        <f t="shared" si="8"/>
        <v/>
      </c>
      <c r="S13" s="14" t="str">
        <f t="shared" si="6"/>
        <v/>
      </c>
      <c r="T13" s="12" t="str">
        <f t="shared" si="9"/>
        <v/>
      </c>
    </row>
    <row r="14" spans="2:20" ht="16.5" x14ac:dyDescent="0.3">
      <c r="B14" s="9"/>
      <c r="C14" s="9" t="str">
        <f>IFERROR(VLOOKUP($B14,'base génerale'!$B$9:$K$33,3,FALSE),"")</f>
        <v/>
      </c>
      <c r="D14" s="7" t="str">
        <f>IFERROR(VLOOKUP($B14,'base génerale'!$B$9:$K$33,6,FALSE),"")</f>
        <v/>
      </c>
      <c r="E14" s="6" t="str">
        <f>IFERROR(VLOOKUP($B14,'base génerale'!$B$9:$K$33,7,FALSE),"")</f>
        <v/>
      </c>
      <c r="F14" s="9" t="str">
        <f t="shared" si="0"/>
        <v/>
      </c>
      <c r="G14" s="9" t="str">
        <f t="shared" si="1"/>
        <v/>
      </c>
      <c r="H14" s="9" t="str">
        <f t="shared" si="2"/>
        <v/>
      </c>
      <c r="I14" s="9">
        <f t="shared" si="3"/>
        <v>1</v>
      </c>
      <c r="M14" s="17" t="str">
        <f t="shared" si="4"/>
        <v/>
      </c>
      <c r="N14" s="12" t="str">
        <f t="shared" si="7"/>
        <v/>
      </c>
      <c r="P14" s="14" t="str">
        <f t="shared" si="5"/>
        <v/>
      </c>
      <c r="Q14" s="12" t="str">
        <f t="shared" si="8"/>
        <v/>
      </c>
      <c r="S14" s="14" t="str">
        <f t="shared" si="6"/>
        <v/>
      </c>
      <c r="T14" s="12" t="str">
        <f t="shared" si="9"/>
        <v/>
      </c>
    </row>
    <row r="15" spans="2:20" ht="16.5" x14ac:dyDescent="0.3">
      <c r="B15" s="9"/>
      <c r="C15" s="9" t="str">
        <f>IFERROR(VLOOKUP($B15,'base génerale'!$B$9:$K$33,3,FALSE),"")</f>
        <v/>
      </c>
      <c r="D15" s="7" t="str">
        <f>IFERROR(VLOOKUP($B15,'base génerale'!$B$9:$K$33,6,FALSE),"")</f>
        <v/>
      </c>
      <c r="E15" s="6" t="str">
        <f>IFERROR(VLOOKUP($B15,'base génerale'!$B$9:$K$33,7,FALSE),"")</f>
        <v/>
      </c>
      <c r="F15" s="9" t="str">
        <f t="shared" si="0"/>
        <v/>
      </c>
      <c r="G15" s="9" t="str">
        <f t="shared" si="1"/>
        <v/>
      </c>
      <c r="H15" s="9" t="str">
        <f t="shared" si="2"/>
        <v/>
      </c>
      <c r="I15" s="9">
        <f t="shared" si="3"/>
        <v>1</v>
      </c>
      <c r="M15" s="17" t="str">
        <f t="shared" si="4"/>
        <v/>
      </c>
      <c r="N15" s="12" t="str">
        <f t="shared" si="7"/>
        <v/>
      </c>
      <c r="P15" s="14" t="str">
        <f t="shared" si="5"/>
        <v/>
      </c>
      <c r="Q15" s="12" t="str">
        <f t="shared" si="8"/>
        <v/>
      </c>
      <c r="S15" s="14" t="str">
        <f t="shared" si="6"/>
        <v/>
      </c>
      <c r="T15" s="12" t="str">
        <f t="shared" si="9"/>
        <v/>
      </c>
    </row>
    <row r="16" spans="2:20" ht="16.5" x14ac:dyDescent="0.3">
      <c r="B16" s="9"/>
      <c r="C16" s="9" t="str">
        <f>IFERROR(VLOOKUP($B16,'base génerale'!$B$9:$K$33,3,FALSE),"")</f>
        <v/>
      </c>
      <c r="D16" s="7" t="str">
        <f>IFERROR(VLOOKUP($B16,'base génerale'!$B$9:$K$33,6,FALSE),"")</f>
        <v/>
      </c>
      <c r="E16" s="6" t="str">
        <f>IFERROR(VLOOKUP($B16,'base génerale'!$B$9:$K$33,7,FALSE),"")</f>
        <v/>
      </c>
      <c r="F16" s="9" t="str">
        <f t="shared" si="0"/>
        <v/>
      </c>
      <c r="G16" s="9" t="str">
        <f t="shared" si="1"/>
        <v/>
      </c>
      <c r="H16" s="9" t="str">
        <f t="shared" si="2"/>
        <v/>
      </c>
      <c r="I16" s="9">
        <f t="shared" si="3"/>
        <v>1</v>
      </c>
      <c r="M16" s="17" t="str">
        <f t="shared" si="4"/>
        <v/>
      </c>
      <c r="N16" s="12" t="str">
        <f t="shared" si="7"/>
        <v/>
      </c>
      <c r="P16" s="14" t="str">
        <f t="shared" si="5"/>
        <v/>
      </c>
      <c r="Q16" s="12" t="str">
        <f t="shared" si="8"/>
        <v/>
      </c>
      <c r="S16" s="14" t="str">
        <f t="shared" si="6"/>
        <v/>
      </c>
      <c r="T16" s="12" t="str">
        <f t="shared" si="9"/>
        <v/>
      </c>
    </row>
    <row r="17" spans="2:20" ht="16.5" x14ac:dyDescent="0.3">
      <c r="B17" s="9"/>
      <c r="C17" s="9" t="str">
        <f>IFERROR(VLOOKUP($B17,'base génerale'!$B$9:$K$33,3,FALSE),"")</f>
        <v/>
      </c>
      <c r="D17" s="7" t="str">
        <f>IFERROR(VLOOKUP($B17,'base génerale'!$B$9:$K$33,6,FALSE),"")</f>
        <v/>
      </c>
      <c r="E17" s="6" t="str">
        <f>IFERROR(VLOOKUP($B17,'base génerale'!$B$9:$K$33,7,FALSE),"")</f>
        <v/>
      </c>
      <c r="F17" s="9" t="str">
        <f t="shared" si="0"/>
        <v/>
      </c>
      <c r="G17" s="9" t="str">
        <f t="shared" si="1"/>
        <v/>
      </c>
      <c r="H17" s="9" t="str">
        <f t="shared" si="2"/>
        <v/>
      </c>
      <c r="I17" s="9">
        <f t="shared" si="3"/>
        <v>1</v>
      </c>
      <c r="M17" s="17" t="str">
        <f t="shared" si="4"/>
        <v/>
      </c>
      <c r="N17" s="12" t="str">
        <f t="shared" si="7"/>
        <v/>
      </c>
      <c r="P17" s="14" t="str">
        <f t="shared" si="5"/>
        <v/>
      </c>
      <c r="Q17" s="12" t="str">
        <f t="shared" si="8"/>
        <v/>
      </c>
      <c r="S17" s="14" t="str">
        <f t="shared" si="6"/>
        <v/>
      </c>
      <c r="T17" s="12" t="str">
        <f t="shared" si="9"/>
        <v/>
      </c>
    </row>
    <row r="18" spans="2:20" ht="16.5" x14ac:dyDescent="0.3">
      <c r="B18" s="9"/>
      <c r="C18" s="9" t="str">
        <f>IFERROR(VLOOKUP($B18,'base génerale'!$B$9:$K$33,3,FALSE),"")</f>
        <v/>
      </c>
      <c r="D18" s="7" t="str">
        <f>IFERROR(VLOOKUP($B18,'base génerale'!$B$9:$K$33,6,FALSE),"")</f>
        <v/>
      </c>
      <c r="E18" s="6" t="str">
        <f>IFERROR(VLOOKUP($B18,'base génerale'!$B$9:$K$33,7,FALSE),"")</f>
        <v/>
      </c>
      <c r="F18" s="9" t="str">
        <f t="shared" si="0"/>
        <v/>
      </c>
      <c r="G18" s="9" t="str">
        <f t="shared" si="1"/>
        <v/>
      </c>
      <c r="H18" s="9" t="str">
        <f t="shared" si="2"/>
        <v/>
      </c>
      <c r="I18" s="9">
        <f t="shared" si="3"/>
        <v>1</v>
      </c>
      <c r="M18" s="17" t="str">
        <f t="shared" si="4"/>
        <v/>
      </c>
      <c r="N18" s="12" t="str">
        <f t="shared" si="7"/>
        <v/>
      </c>
      <c r="P18" s="14" t="str">
        <f t="shared" si="5"/>
        <v/>
      </c>
      <c r="Q18" s="12" t="str">
        <f t="shared" si="8"/>
        <v/>
      </c>
      <c r="S18" s="14" t="str">
        <f t="shared" si="6"/>
        <v/>
      </c>
      <c r="T18" s="12" t="str">
        <f t="shared" si="9"/>
        <v/>
      </c>
    </row>
    <row r="19" spans="2:20" ht="16.5" x14ac:dyDescent="0.3">
      <c r="B19" s="9"/>
      <c r="C19" s="9" t="str">
        <f>IFERROR(VLOOKUP($B19,'base génerale'!$B$9:$K$33,3,FALSE),"")</f>
        <v/>
      </c>
      <c r="D19" s="7" t="str">
        <f>IFERROR(VLOOKUP($B19,'base génerale'!$B$9:$K$33,6,FALSE),"")</f>
        <v/>
      </c>
      <c r="E19" s="6" t="str">
        <f>IFERROR(VLOOKUP($B19,'base génerale'!$B$9:$K$33,7,FALSE),"")</f>
        <v/>
      </c>
      <c r="F19" s="9" t="str">
        <f t="shared" si="0"/>
        <v/>
      </c>
      <c r="G19" s="9" t="str">
        <f t="shared" si="1"/>
        <v/>
      </c>
      <c r="H19" s="9" t="str">
        <f t="shared" si="2"/>
        <v/>
      </c>
      <c r="I19" s="9">
        <f t="shared" si="3"/>
        <v>1</v>
      </c>
      <c r="M19" s="17" t="str">
        <f t="shared" si="4"/>
        <v/>
      </c>
      <c r="N19" s="12" t="str">
        <f t="shared" si="7"/>
        <v/>
      </c>
      <c r="P19" s="14" t="str">
        <f t="shared" si="5"/>
        <v/>
      </c>
      <c r="Q19" s="12" t="str">
        <f t="shared" si="8"/>
        <v/>
      </c>
      <c r="S19" s="14" t="str">
        <f t="shared" si="6"/>
        <v/>
      </c>
      <c r="T19" s="12" t="str">
        <f t="shared" si="9"/>
        <v/>
      </c>
    </row>
    <row r="20" spans="2:20" ht="16.5" x14ac:dyDescent="0.3">
      <c r="B20" s="9"/>
      <c r="C20" s="9" t="str">
        <f>IFERROR(VLOOKUP($B20,'base génerale'!$B$9:$K$33,3,FALSE),"")</f>
        <v/>
      </c>
      <c r="D20" s="7" t="str">
        <f>IFERROR(VLOOKUP($B20,'base génerale'!$B$9:$K$33,6,FALSE),"")</f>
        <v/>
      </c>
      <c r="E20" s="6" t="str">
        <f>IFERROR(VLOOKUP($B20,'base génerale'!$B$9:$K$33,7,FALSE),"")</f>
        <v/>
      </c>
      <c r="F20" s="9" t="str">
        <f t="shared" si="0"/>
        <v/>
      </c>
      <c r="G20" s="9" t="str">
        <f t="shared" si="1"/>
        <v/>
      </c>
      <c r="H20" s="9" t="str">
        <f t="shared" si="2"/>
        <v/>
      </c>
      <c r="I20" s="9">
        <f t="shared" si="3"/>
        <v>1</v>
      </c>
      <c r="M20" s="17" t="str">
        <f t="shared" si="4"/>
        <v/>
      </c>
      <c r="N20" s="12" t="str">
        <f t="shared" si="7"/>
        <v/>
      </c>
      <c r="P20" s="14" t="str">
        <f t="shared" si="5"/>
        <v/>
      </c>
      <c r="Q20" s="12" t="str">
        <f t="shared" si="8"/>
        <v/>
      </c>
      <c r="S20" s="14" t="str">
        <f t="shared" si="6"/>
        <v/>
      </c>
      <c r="T20" s="12" t="str">
        <f t="shared" si="9"/>
        <v/>
      </c>
    </row>
    <row r="21" spans="2:20" ht="16.5" x14ac:dyDescent="0.3">
      <c r="B21" s="9"/>
      <c r="C21" s="9" t="str">
        <f>IFERROR(VLOOKUP($B21,'base génerale'!$B$9:$K$33,3,FALSE),"")</f>
        <v/>
      </c>
      <c r="D21" s="7" t="str">
        <f>IFERROR(VLOOKUP($B21,'base génerale'!$B$9:$K$33,6,FALSE),"")</f>
        <v/>
      </c>
      <c r="E21" s="6" t="str">
        <f>IFERROR(VLOOKUP($B21,'base génerale'!$B$9:$K$33,7,FALSE),"")</f>
        <v/>
      </c>
      <c r="F21" s="9" t="str">
        <f t="shared" si="0"/>
        <v/>
      </c>
      <c r="G21" s="9" t="str">
        <f t="shared" si="1"/>
        <v/>
      </c>
      <c r="H21" s="9" t="str">
        <f t="shared" si="2"/>
        <v/>
      </c>
      <c r="I21" s="9">
        <f t="shared" si="3"/>
        <v>1</v>
      </c>
      <c r="M21" s="17" t="str">
        <f t="shared" si="4"/>
        <v/>
      </c>
      <c r="N21" s="12" t="str">
        <f t="shared" si="7"/>
        <v/>
      </c>
      <c r="P21" s="14" t="str">
        <f t="shared" si="5"/>
        <v/>
      </c>
      <c r="Q21" s="12" t="str">
        <f t="shared" si="8"/>
        <v/>
      </c>
      <c r="S21" s="14" t="str">
        <f t="shared" si="6"/>
        <v/>
      </c>
      <c r="T21" s="12" t="str">
        <f t="shared" si="9"/>
        <v/>
      </c>
    </row>
    <row r="22" spans="2:20" ht="16.5" x14ac:dyDescent="0.3">
      <c r="B22" s="9"/>
      <c r="C22" s="9" t="str">
        <f>IFERROR(VLOOKUP($B22,'base génerale'!$B$9:$K$33,3,FALSE),"")</f>
        <v/>
      </c>
      <c r="D22" s="7" t="str">
        <f>IFERROR(VLOOKUP($B22,'base génerale'!$B$9:$K$33,6,FALSE),"")</f>
        <v/>
      </c>
      <c r="E22" s="6" t="str">
        <f>IFERROR(VLOOKUP($B22,'base génerale'!$B$9:$K$33,7,FALSE),"")</f>
        <v/>
      </c>
      <c r="F22" s="9" t="str">
        <f t="shared" si="0"/>
        <v/>
      </c>
      <c r="G22" s="9" t="str">
        <f t="shared" si="1"/>
        <v/>
      </c>
      <c r="H22" s="9" t="str">
        <f t="shared" si="2"/>
        <v/>
      </c>
      <c r="I22" s="9">
        <f t="shared" si="3"/>
        <v>1</v>
      </c>
      <c r="M22" s="17" t="str">
        <f t="shared" si="4"/>
        <v/>
      </c>
      <c r="N22" s="12" t="str">
        <f t="shared" si="7"/>
        <v/>
      </c>
      <c r="P22" s="14" t="str">
        <f t="shared" si="5"/>
        <v/>
      </c>
      <c r="Q22" s="12" t="str">
        <f t="shared" si="8"/>
        <v/>
      </c>
      <c r="S22" s="14" t="str">
        <f t="shared" si="6"/>
        <v/>
      </c>
      <c r="T22" s="12" t="str">
        <f t="shared" si="9"/>
        <v/>
      </c>
    </row>
    <row r="23" spans="2:20" ht="16.5" x14ac:dyDescent="0.3">
      <c r="B23" s="9"/>
      <c r="C23" s="9" t="str">
        <f>IFERROR(VLOOKUP($B23,'base génerale'!$B$9:$K$33,3,FALSE),"")</f>
        <v/>
      </c>
      <c r="D23" s="7" t="str">
        <f>IFERROR(VLOOKUP($B23,'base génerale'!$B$9:$K$33,6,FALSE),"")</f>
        <v/>
      </c>
      <c r="E23" s="6" t="str">
        <f>IFERROR(VLOOKUP($B23,'base génerale'!$B$9:$K$33,7,FALSE),"")</f>
        <v/>
      </c>
      <c r="F23" s="9" t="str">
        <f t="shared" si="0"/>
        <v/>
      </c>
      <c r="G23" s="9" t="str">
        <f t="shared" si="1"/>
        <v/>
      </c>
      <c r="H23" s="9" t="str">
        <f t="shared" si="2"/>
        <v/>
      </c>
      <c r="I23" s="9">
        <f t="shared" si="3"/>
        <v>1</v>
      </c>
      <c r="M23" s="17" t="str">
        <f t="shared" si="4"/>
        <v/>
      </c>
      <c r="N23" s="12" t="str">
        <f t="shared" si="7"/>
        <v/>
      </c>
      <c r="P23" s="14" t="str">
        <f t="shared" si="5"/>
        <v/>
      </c>
      <c r="Q23" s="12" t="str">
        <f t="shared" si="8"/>
        <v/>
      </c>
      <c r="S23" s="14" t="str">
        <f t="shared" si="6"/>
        <v/>
      </c>
      <c r="T23" s="12" t="str">
        <f t="shared" si="9"/>
        <v/>
      </c>
    </row>
    <row r="24" spans="2:20" ht="16.5" x14ac:dyDescent="0.3">
      <c r="B24" s="9"/>
      <c r="C24" s="9" t="str">
        <f>IFERROR(VLOOKUP($B24,'base génerale'!$B$9:$K$33,3,FALSE),"")</f>
        <v/>
      </c>
      <c r="D24" s="7" t="str">
        <f>IFERROR(VLOOKUP($B24,'base génerale'!$B$9:$K$33,6,FALSE),"")</f>
        <v/>
      </c>
      <c r="E24" s="6" t="str">
        <f>IFERROR(VLOOKUP($B24,'base génerale'!$B$9:$K$33,7,FALSE),"")</f>
        <v/>
      </c>
      <c r="F24" s="9" t="str">
        <f t="shared" si="0"/>
        <v/>
      </c>
      <c r="G24" s="9" t="str">
        <f t="shared" si="1"/>
        <v/>
      </c>
      <c r="H24" s="9" t="str">
        <f t="shared" si="2"/>
        <v/>
      </c>
      <c r="I24" s="9">
        <f t="shared" si="3"/>
        <v>1</v>
      </c>
      <c r="M24" s="17" t="str">
        <f t="shared" si="4"/>
        <v/>
      </c>
      <c r="N24" s="12" t="str">
        <f t="shared" si="7"/>
        <v/>
      </c>
      <c r="P24" s="14" t="str">
        <f t="shared" si="5"/>
        <v/>
      </c>
      <c r="Q24" s="12" t="str">
        <f t="shared" si="8"/>
        <v/>
      </c>
      <c r="S24" s="14" t="str">
        <f t="shared" si="6"/>
        <v/>
      </c>
      <c r="T24" s="12" t="str">
        <f t="shared" si="9"/>
        <v/>
      </c>
    </row>
    <row r="25" spans="2:20" ht="16.5" x14ac:dyDescent="0.3">
      <c r="B25" s="9"/>
      <c r="C25" s="9" t="str">
        <f>IFERROR(VLOOKUP($B25,'base génerale'!$B$9:$K$33,3,FALSE),"")</f>
        <v/>
      </c>
      <c r="D25" s="7" t="str">
        <f>IFERROR(VLOOKUP($B25,'base génerale'!$B$9:$K$33,6,FALSE),"")</f>
        <v/>
      </c>
      <c r="E25" s="6" t="str">
        <f>IFERROR(VLOOKUP($B25,'base génerale'!$B$9:$K$33,7,FALSE),"")</f>
        <v/>
      </c>
      <c r="F25" s="9" t="str">
        <f t="shared" si="0"/>
        <v/>
      </c>
      <c r="G25" s="9" t="str">
        <f t="shared" si="1"/>
        <v/>
      </c>
      <c r="H25" s="9" t="str">
        <f t="shared" si="2"/>
        <v/>
      </c>
      <c r="I25" s="9">
        <f t="shared" si="3"/>
        <v>1</v>
      </c>
      <c r="M25" s="17" t="str">
        <f t="shared" si="4"/>
        <v/>
      </c>
      <c r="N25" s="12" t="str">
        <f t="shared" si="7"/>
        <v/>
      </c>
      <c r="P25" s="14" t="str">
        <f t="shared" si="5"/>
        <v/>
      </c>
      <c r="Q25" s="12" t="str">
        <f t="shared" si="8"/>
        <v/>
      </c>
      <c r="S25" s="14" t="str">
        <f t="shared" si="6"/>
        <v/>
      </c>
      <c r="T25" s="12" t="str">
        <f t="shared" si="9"/>
        <v/>
      </c>
    </row>
    <row r="26" spans="2:20" ht="16.5" x14ac:dyDescent="0.3">
      <c r="B26" s="9"/>
      <c r="C26" s="9" t="str">
        <f>IFERROR(VLOOKUP($B26,'base génerale'!$B$9:$K$33,3,FALSE),"")</f>
        <v/>
      </c>
      <c r="D26" s="7" t="str">
        <f>IFERROR(VLOOKUP($B26,'base génerale'!$B$9:$K$33,6,FALSE),"")</f>
        <v/>
      </c>
      <c r="E26" s="6" t="str">
        <f>IFERROR(VLOOKUP($B26,'base génerale'!$B$9:$K$33,7,FALSE),"")</f>
        <v/>
      </c>
      <c r="F26" s="9" t="str">
        <f t="shared" si="0"/>
        <v/>
      </c>
      <c r="G26" s="9" t="str">
        <f t="shared" si="1"/>
        <v/>
      </c>
      <c r="H26" s="9" t="str">
        <f t="shared" si="2"/>
        <v/>
      </c>
      <c r="I26" s="9">
        <f t="shared" si="3"/>
        <v>1</v>
      </c>
      <c r="M26" s="17" t="str">
        <f t="shared" si="4"/>
        <v/>
      </c>
      <c r="N26" s="12" t="str">
        <f t="shared" si="7"/>
        <v/>
      </c>
      <c r="P26" s="14" t="str">
        <f t="shared" si="5"/>
        <v/>
      </c>
      <c r="Q26" s="12" t="str">
        <f t="shared" si="8"/>
        <v/>
      </c>
      <c r="S26" s="14" t="str">
        <f t="shared" si="6"/>
        <v/>
      </c>
      <c r="T26" s="12" t="str">
        <f t="shared" si="9"/>
        <v/>
      </c>
    </row>
    <row r="27" spans="2:20" ht="16.5" x14ac:dyDescent="0.3">
      <c r="B27" s="9"/>
      <c r="C27" s="9" t="str">
        <f>IFERROR(VLOOKUP($B27,'base génerale'!$B$9:$K$33,3,FALSE),"")</f>
        <v/>
      </c>
      <c r="D27" s="7" t="str">
        <f>IFERROR(VLOOKUP($B27,'base génerale'!$B$9:$K$33,6,FALSE),"")</f>
        <v/>
      </c>
      <c r="E27" s="6" t="str">
        <f>IFERROR(VLOOKUP($B27,'base génerale'!$B$9:$K$33,7,FALSE),"")</f>
        <v/>
      </c>
      <c r="F27" s="9" t="str">
        <f t="shared" si="0"/>
        <v/>
      </c>
      <c r="G27" s="9" t="str">
        <f t="shared" si="1"/>
        <v/>
      </c>
      <c r="H27" s="9" t="str">
        <f t="shared" si="2"/>
        <v/>
      </c>
      <c r="I27" s="9">
        <f t="shared" si="3"/>
        <v>1</v>
      </c>
      <c r="M27" s="17" t="str">
        <f t="shared" si="4"/>
        <v/>
      </c>
      <c r="N27" s="12" t="str">
        <f t="shared" si="7"/>
        <v/>
      </c>
      <c r="P27" s="14" t="str">
        <f t="shared" si="5"/>
        <v/>
      </c>
      <c r="Q27" s="12" t="str">
        <f t="shared" si="8"/>
        <v/>
      </c>
      <c r="S27" s="14" t="str">
        <f t="shared" si="6"/>
        <v/>
      </c>
      <c r="T27" s="12" t="str">
        <f t="shared" si="9"/>
        <v/>
      </c>
    </row>
    <row r="28" spans="2:20" ht="16.5" x14ac:dyDescent="0.3">
      <c r="B28" s="9"/>
      <c r="C28" s="9" t="str">
        <f>IFERROR(VLOOKUP($B28,'base génerale'!$B$9:$K$33,3,FALSE),"")</f>
        <v/>
      </c>
      <c r="D28" s="7" t="str">
        <f>IFERROR(VLOOKUP($B28,'base génerale'!$B$9:$K$33,6,FALSE),"")</f>
        <v/>
      </c>
      <c r="E28" s="6" t="str">
        <f>IFERROR(VLOOKUP($B28,'base génerale'!$B$9:$K$33,7,FALSE),"")</f>
        <v/>
      </c>
      <c r="F28" s="9" t="str">
        <f t="shared" si="0"/>
        <v/>
      </c>
      <c r="G28" s="9" t="str">
        <f t="shared" si="1"/>
        <v/>
      </c>
      <c r="H28" s="9" t="str">
        <f t="shared" si="2"/>
        <v/>
      </c>
      <c r="I28" s="9">
        <f t="shared" si="3"/>
        <v>1</v>
      </c>
      <c r="M28" s="17" t="str">
        <f t="shared" si="4"/>
        <v/>
      </c>
      <c r="N28" s="12" t="str">
        <f t="shared" si="7"/>
        <v/>
      </c>
      <c r="P28" s="14" t="str">
        <f t="shared" si="5"/>
        <v/>
      </c>
      <c r="Q28" s="12" t="str">
        <f t="shared" si="8"/>
        <v/>
      </c>
      <c r="S28" s="14" t="str">
        <f t="shared" si="6"/>
        <v/>
      </c>
      <c r="T28" s="12" t="str">
        <f t="shared" si="9"/>
        <v/>
      </c>
    </row>
    <row r="29" spans="2:20" ht="16.5" x14ac:dyDescent="0.3">
      <c r="B29" s="9"/>
      <c r="C29" s="9" t="str">
        <f>IFERROR(VLOOKUP($B29,'base génerale'!$B$9:$K$33,3,FALSE),"")</f>
        <v/>
      </c>
      <c r="D29" s="7" t="str">
        <f>IFERROR(VLOOKUP($B29,'base génerale'!$B$9:$K$33,6,FALSE),"")</f>
        <v/>
      </c>
      <c r="E29" s="6" t="str">
        <f>IFERROR(VLOOKUP($B29,'base génerale'!$B$9:$K$33,7,FALSE),"")</f>
        <v/>
      </c>
      <c r="F29" s="9" t="str">
        <f t="shared" si="0"/>
        <v/>
      </c>
      <c r="G29" s="9" t="str">
        <f t="shared" si="1"/>
        <v/>
      </c>
      <c r="H29" s="9" t="str">
        <f t="shared" si="2"/>
        <v/>
      </c>
      <c r="I29" s="9">
        <f t="shared" si="3"/>
        <v>1</v>
      </c>
      <c r="M29" s="17" t="str">
        <f t="shared" si="4"/>
        <v/>
      </c>
      <c r="N29" s="12" t="str">
        <f t="shared" si="7"/>
        <v/>
      </c>
      <c r="P29" s="14" t="str">
        <f t="shared" si="5"/>
        <v/>
      </c>
      <c r="Q29" s="12" t="str">
        <f t="shared" si="8"/>
        <v/>
      </c>
      <c r="S29" s="14" t="str">
        <f t="shared" si="6"/>
        <v/>
      </c>
      <c r="T29" s="12" t="str">
        <f t="shared" si="9"/>
        <v/>
      </c>
    </row>
    <row r="30" spans="2:20" ht="17.25" thickBot="1" x14ac:dyDescent="0.35">
      <c r="B30" s="9"/>
      <c r="C30" s="9" t="str">
        <f>IFERROR(VLOOKUP($B30,'base génerale'!$B$9:$K$33,3,FALSE),"")</f>
        <v/>
      </c>
      <c r="D30" s="7" t="str">
        <f>IFERROR(VLOOKUP($B30,'base génerale'!$B$9:$K$33,6,FALSE),"")</f>
        <v/>
      </c>
      <c r="E30" s="6" t="str">
        <f>IFERROR(VLOOKUP($B30,'base génerale'!$B$9:$K$33,7,FALSE),"")</f>
        <v/>
      </c>
      <c r="F30" s="9" t="str">
        <f t="shared" si="0"/>
        <v/>
      </c>
      <c r="G30" s="9" t="str">
        <f t="shared" si="1"/>
        <v/>
      </c>
      <c r="H30" s="9" t="str">
        <f t="shared" si="2"/>
        <v/>
      </c>
      <c r="I30" s="9">
        <f t="shared" si="3"/>
        <v>1</v>
      </c>
      <c r="M30" s="18" t="str">
        <f t="shared" si="4"/>
        <v/>
      </c>
      <c r="N30" s="13" t="str">
        <f t="shared" si="7"/>
        <v/>
      </c>
      <c r="P30" s="15" t="str">
        <f t="shared" si="5"/>
        <v/>
      </c>
      <c r="Q30" s="13" t="str">
        <f t="shared" si="8"/>
        <v/>
      </c>
      <c r="S30" s="15" t="str">
        <f t="shared" si="6"/>
        <v/>
      </c>
      <c r="T30" s="13" t="str">
        <f t="shared" si="9"/>
        <v/>
      </c>
    </row>
  </sheetData>
  <mergeCells count="4">
    <mergeCell ref="B3:I5"/>
    <mergeCell ref="M8:N8"/>
    <mergeCell ref="P8:Q8"/>
    <mergeCell ref="S8:T8"/>
  </mergeCells>
  <conditionalFormatting sqref="I10:I30">
    <cfRule type="expression" dxfId="0" priority="1">
      <formula>I10&lt;4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 génerale</vt:lpstr>
      <vt:lpstr>U15 Men</vt:lpstr>
      <vt:lpstr>U18 Women</vt:lpstr>
      <vt:lpstr>U15 Women</vt:lpstr>
      <vt:lpstr>U15 Women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AHBIZZA MOULAY AHMED</dc:creator>
  <cp:lastModifiedBy>Christian Schmidt</cp:lastModifiedBy>
  <dcterms:created xsi:type="dcterms:W3CDTF">2026-02-03T20:19:50Z</dcterms:created>
  <dcterms:modified xsi:type="dcterms:W3CDTF">2026-02-09T12:34:52Z</dcterms:modified>
</cp:coreProperties>
</file>