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F1610592-E61C-43C5-A78B-0AAB7F785E9D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H11" i="1"/>
  <c r="E12" i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F11" i="1"/>
  <c r="I11" i="1" l="1"/>
  <c r="F12" i="1" l="1"/>
  <c r="G12" i="1" s="1"/>
  <c r="I12" i="1" l="1"/>
  <c r="H12" i="1"/>
  <c r="F13" i="1" l="1"/>
  <c r="G13" i="1" s="1"/>
  <c r="I13" i="1" s="1"/>
  <c r="F14" i="1" s="1"/>
  <c r="H13" i="1" l="1"/>
  <c r="G14" i="1"/>
  <c r="H14" i="1" l="1"/>
  <c r="I14" i="1"/>
  <c r="F15" i="1" l="1"/>
  <c r="G15" i="1" l="1"/>
  <c r="H15" i="1" l="1"/>
  <c r="I15" i="1"/>
  <c r="F16" i="1" l="1"/>
  <c r="G16" i="1" l="1"/>
  <c r="I16" i="1" s="1"/>
  <c r="F17" i="1" l="1"/>
  <c r="H16" i="1"/>
  <c r="G17" i="1" l="1"/>
  <c r="I17" i="1" s="1"/>
  <c r="F18" i="1" l="1"/>
  <c r="H17" i="1"/>
  <c r="G18" i="1" l="1"/>
  <c r="I18" i="1" s="1"/>
  <c r="F19" i="1" l="1"/>
  <c r="G19" i="1"/>
  <c r="H18" i="1"/>
  <c r="I19" i="1" l="1"/>
  <c r="H19" i="1"/>
  <c r="F20" i="1" l="1"/>
  <c r="G20" i="1" s="1"/>
  <c r="I20" i="1" l="1"/>
  <c r="H20" i="1"/>
  <c r="F21" i="1" l="1"/>
  <c r="G21" i="1" l="1"/>
  <c r="I21" i="1" s="1"/>
  <c r="F22" i="1" l="1"/>
  <c r="H21" i="1"/>
  <c r="G22" i="1" l="1"/>
  <c r="I22" i="1" s="1"/>
  <c r="F23" i="1" l="1"/>
  <c r="H22" i="1"/>
  <c r="G23" i="1" l="1"/>
  <c r="I23" i="1" s="1"/>
  <c r="F24" i="1" l="1"/>
  <c r="H23" i="1"/>
  <c r="G24" i="1" l="1"/>
  <c r="I24" i="1" s="1"/>
  <c r="F25" i="1" l="1"/>
  <c r="H24" i="1"/>
  <c r="G25" i="1" l="1"/>
  <c r="I25" i="1" s="1"/>
  <c r="F26" i="1" l="1"/>
  <c r="H25" i="1"/>
  <c r="G26" i="1" l="1"/>
  <c r="I26" i="1" s="1"/>
  <c r="F27" i="1" l="1"/>
  <c r="H26" i="1"/>
  <c r="G27" i="1" l="1"/>
  <c r="I27" i="1" s="1"/>
  <c r="F28" i="1" l="1"/>
  <c r="H27" i="1"/>
  <c r="G28" i="1" l="1"/>
  <c r="I28" i="1" s="1"/>
  <c r="F29" i="1" l="1"/>
  <c r="H28" i="1"/>
  <c r="G29" i="1" l="1"/>
  <c r="I29" i="1" s="1"/>
  <c r="F30" i="1" l="1"/>
  <c r="H29" i="1"/>
  <c r="G30" i="1" l="1"/>
  <c r="I30" i="1" s="1"/>
  <c r="F31" i="1" l="1"/>
  <c r="H30" i="1"/>
  <c r="G31" i="1" l="1"/>
  <c r="I31" i="1" s="1"/>
  <c r="F32" i="1" l="1"/>
  <c r="H31" i="1"/>
  <c r="G32" i="1" l="1"/>
  <c r="I32" i="1" s="1"/>
  <c r="F33" i="1" l="1"/>
  <c r="H32" i="1"/>
  <c r="G33" i="1" l="1"/>
  <c r="I33" i="1" s="1"/>
  <c r="F34" i="1" l="1"/>
  <c r="H33" i="1"/>
  <c r="G34" i="1" l="1"/>
  <c r="I34" i="1" s="1"/>
  <c r="F35" i="1" l="1"/>
  <c r="H34" i="1"/>
  <c r="G35" i="1" l="1"/>
  <c r="I35" i="1" s="1"/>
  <c r="F36" i="1" l="1"/>
  <c r="H35" i="1"/>
  <c r="G36" i="1" l="1"/>
  <c r="I36" i="1" s="1"/>
  <c r="F37" i="1" l="1"/>
  <c r="H36" i="1"/>
  <c r="G37" i="1" l="1"/>
  <c r="I37" i="1" s="1"/>
  <c r="F38" i="1" l="1"/>
  <c r="H37" i="1"/>
  <c r="G38" i="1" l="1"/>
  <c r="I38" i="1" s="1"/>
  <c r="F39" i="1" l="1"/>
  <c r="H38" i="1"/>
  <c r="G39" i="1" l="1"/>
  <c r="I39" i="1" s="1"/>
  <c r="F40" i="1" l="1"/>
  <c r="H39" i="1"/>
  <c r="G40" i="1" l="1"/>
  <c r="I40" i="1" s="1"/>
  <c r="F41" i="1" l="1"/>
  <c r="G41" i="1" s="1"/>
  <c r="H40" i="1"/>
  <c r="I41" i="1" l="1"/>
  <c r="H41" i="1"/>
  <c r="F42" i="1" l="1"/>
  <c r="G42" i="1"/>
  <c r="I42" i="1" l="1"/>
  <c r="H42" i="1"/>
  <c r="F43" i="1" l="1"/>
  <c r="G43" i="1" s="1"/>
  <c r="I43" i="1" l="1"/>
  <c r="H43" i="1"/>
  <c r="F44" i="1" l="1"/>
  <c r="G44" i="1" l="1"/>
  <c r="I44" i="1" s="1"/>
  <c r="F45" i="1" l="1"/>
  <c r="G45" i="1"/>
  <c r="H44" i="1"/>
  <c r="I45" i="1" l="1"/>
  <c r="H45" i="1"/>
  <c r="F46" i="1" l="1"/>
  <c r="F47" i="1" l="1"/>
  <c r="G46" i="1"/>
  <c r="G47" i="1" l="1"/>
  <c r="I46" i="1"/>
  <c r="H46" i="1"/>
</calcChain>
</file>

<file path=xl/sharedStrings.xml><?xml version="1.0" encoding="utf-8"?>
<sst xmlns="http://schemas.openxmlformats.org/spreadsheetml/2006/main" count="12" uniqueCount="12">
  <si>
    <t>Montant_à_Réglé_par_MOIS</t>
  </si>
  <si>
    <t>Echeance</t>
  </si>
  <si>
    <t>Prêt_Contracté_(Capital)</t>
  </si>
  <si>
    <t>Reste_du</t>
  </si>
  <si>
    <t>Mois</t>
  </si>
  <si>
    <t>Date départ :</t>
  </si>
  <si>
    <t>Intérets</t>
  </si>
  <si>
    <t>Interets Mois</t>
  </si>
  <si>
    <t>Capital_Remb./Mois</t>
  </si>
  <si>
    <t>Totaux</t>
  </si>
  <si>
    <t>Versements mensuels</t>
  </si>
  <si>
    <t>Dernier 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</si>
</sst>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medium">
        <color indexed="64"/>
      </right>
      <top/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medium">
        <color indexed="64"/>
      </right>
      <top style="thin">
        <color rgb="FFB2B2B2"/>
      </top>
      <bottom/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4" fontId="0" fillId="0" borderId="0" xfId="0" applyNumberFormat="1"/>
    <xf numFmtId="16" fontId="0" fillId="2" borderId="2" xfId="1" applyNumberFormat="1" applyFont="1" applyBorder="1"/>
    <xf numFmtId="164" fontId="0" fillId="2" borderId="2" xfId="1" applyNumberFormat="1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" fontId="0" fillId="2" borderId="6" xfId="1" applyNumberFormat="1" applyFont="1" applyBorder="1"/>
    <xf numFmtId="164" fontId="0" fillId="2" borderId="7" xfId="1" applyNumberFormat="1" applyFont="1" applyBorder="1"/>
    <xf numFmtId="17" fontId="0" fillId="2" borderId="8" xfId="1" applyNumberFormat="1" applyFont="1" applyBorder="1"/>
    <xf numFmtId="16" fontId="0" fillId="2" borderId="1" xfId="1" applyNumberFormat="1" applyFont="1" applyBorder="1"/>
    <xf numFmtId="164" fontId="0" fillId="2" borderId="1" xfId="1" applyNumberFormat="1" applyFont="1" applyBorder="1"/>
    <xf numFmtId="164" fontId="0" fillId="2" borderId="9" xfId="1" applyNumberFormat="1" applyFont="1" applyBorder="1"/>
    <xf numFmtId="17" fontId="0" fillId="2" borderId="10" xfId="1" applyNumberFormat="1" applyFont="1" applyBorder="1"/>
    <xf numFmtId="16" fontId="0" fillId="2" borderId="11" xfId="1" applyNumberFormat="1" applyFont="1" applyBorder="1"/>
    <xf numFmtId="164" fontId="0" fillId="2" borderId="11" xfId="1" applyNumberFormat="1" applyFont="1" applyBorder="1"/>
    <xf numFmtId="164" fontId="0" fillId="2" borderId="12" xfId="1" applyNumberFormat="1" applyFont="1" applyBorder="1"/>
    <xf numFmtId="0" fontId="0" fillId="0" borderId="3" xfId="0" applyBorder="1"/>
    <xf numFmtId="0" fontId="0" fillId="0" borderId="4" xfId="0" applyBorder="1"/>
    <xf numFmtId="164" fontId="3" fillId="0" borderId="4" xfId="0" applyNumberFormat="1" applyFont="1" applyBorder="1"/>
    <xf numFmtId="164" fontId="0" fillId="2" borderId="4" xfId="1" applyNumberFormat="1" applyFont="1" applyBorder="1"/>
    <xf numFmtId="0" fontId="0" fillId="0" borderId="5" xfId="0" applyBorder="1"/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7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2" max="2" width="25.85546875" customWidth="1"/>
    <col min="3" max="3" width="22" customWidth="1"/>
    <col min="4" max="4" width="13.85546875" customWidth="1"/>
    <col min="5" max="5" width="15.140625" customWidth="1"/>
    <col min="6" max="6" width="15" customWidth="1"/>
    <col min="7" max="8" width="21.28515625" customWidth="1"/>
    <col min="9" max="9" width="18.85546875" customWidth="1"/>
  </cols>
  <sheetData>
    <row r="2" spans="2:9" x14ac:dyDescent="0.25">
      <c r="B2" t="s">
        <v>2</v>
      </c>
      <c r="C2" s="2">
        <v>1000000</v>
      </c>
      <c r="D2" t="s">
        <v>5</v>
      </c>
      <c r="E2" s="4">
        <v>46023</v>
      </c>
    </row>
    <row r="3" spans="2:9" x14ac:dyDescent="0.25">
      <c r="C3" s="2"/>
    </row>
    <row r="4" spans="2:9" x14ac:dyDescent="0.25">
      <c r="B4" t="s">
        <v>0</v>
      </c>
      <c r="C4" s="2">
        <v>30000</v>
      </c>
    </row>
    <row r="5" spans="2:9" x14ac:dyDescent="0.25">
      <c r="C5" s="1"/>
    </row>
    <row r="6" spans="2:9" x14ac:dyDescent="0.25">
      <c r="B6" t="s">
        <v>6</v>
      </c>
      <c r="C6" s="3">
        <v>0.05</v>
      </c>
    </row>
    <row r="9" spans="2:9" ht="15.75" thickBot="1" x14ac:dyDescent="0.3"/>
    <row r="10" spans="2:9" ht="15.75" thickBot="1" x14ac:dyDescent="0.3">
      <c r="D10" s="7" t="s">
        <v>4</v>
      </c>
      <c r="E10" s="8" t="s">
        <v>1</v>
      </c>
      <c r="F10" s="8" t="s">
        <v>7</v>
      </c>
      <c r="G10" s="8" t="s">
        <v>8</v>
      </c>
      <c r="H10" s="8" t="s">
        <v>10</v>
      </c>
      <c r="I10" s="9" t="s">
        <v>3</v>
      </c>
    </row>
    <row r="11" spans="2:9" x14ac:dyDescent="0.25">
      <c r="D11" s="10">
        <v>46023</v>
      </c>
      <c r="E11" s="5">
        <v>46053</v>
      </c>
      <c r="F11" s="6">
        <f>ROUND(C2*C6/12,2)</f>
        <v>4166.67</v>
      </c>
      <c r="G11" s="6">
        <f>$C$4-F11</f>
        <v>25833.33</v>
      </c>
      <c r="H11" s="18">
        <f t="shared" ref="H11:H46" si="0">F11+G11</f>
        <v>30000</v>
      </c>
      <c r="I11" s="11">
        <f>C2-G11</f>
        <v>974166.67</v>
      </c>
    </row>
    <row r="12" spans="2:9" x14ac:dyDescent="0.25">
      <c r="D12" s="12">
        <v>46054</v>
      </c>
      <c r="E12" s="13">
        <f>EOMONTH(E11,1)</f>
        <v>46081</v>
      </c>
      <c r="F12" s="14">
        <f>ROUND(I11*$C$6/12,2)</f>
        <v>4059.03</v>
      </c>
      <c r="G12" s="18">
        <f t="shared" ref="G11:G45" si="1">IF(I11+F12&lt;$C$4,I11,$C$4-F12)</f>
        <v>25940.97</v>
      </c>
      <c r="H12" s="18">
        <f t="shared" si="0"/>
        <v>30000</v>
      </c>
      <c r="I12" s="15">
        <f>I11-G12</f>
        <v>948225.70000000007</v>
      </c>
    </row>
    <row r="13" spans="2:9" x14ac:dyDescent="0.25">
      <c r="D13" s="12">
        <v>46082</v>
      </c>
      <c r="E13" s="13">
        <f>EOMONTH(E12,1)</f>
        <v>46112</v>
      </c>
      <c r="F13" s="14">
        <f>ROUND(I12*$C$6/12,2)</f>
        <v>3950.94</v>
      </c>
      <c r="G13" s="18">
        <f t="shared" si="1"/>
        <v>26049.06</v>
      </c>
      <c r="H13" s="18">
        <f t="shared" si="0"/>
        <v>30000</v>
      </c>
      <c r="I13" s="15">
        <f>I12-G13</f>
        <v>922176.64</v>
      </c>
    </row>
    <row r="14" spans="2:9" x14ac:dyDescent="0.25">
      <c r="D14" s="12">
        <v>46113</v>
      </c>
      <c r="E14" s="13">
        <f>EOMONTH(E13,1)</f>
        <v>46142</v>
      </c>
      <c r="F14" s="14">
        <f t="shared" ref="F14:F41" si="2">ROUND(I13*$C$6/12,2)</f>
        <v>3842.4</v>
      </c>
      <c r="G14" s="18">
        <f t="shared" si="1"/>
        <v>26157.599999999999</v>
      </c>
      <c r="H14" s="18">
        <f t="shared" si="0"/>
        <v>30000</v>
      </c>
      <c r="I14" s="15">
        <f t="shared" ref="I14:I41" si="3">I13-G14</f>
        <v>896019.04</v>
      </c>
    </row>
    <row r="15" spans="2:9" x14ac:dyDescent="0.25">
      <c r="D15" s="12">
        <v>46143</v>
      </c>
      <c r="E15" s="13">
        <f t="shared" ref="E15:E39" si="4">EOMONTH(E14,1)</f>
        <v>46173</v>
      </c>
      <c r="F15" s="14">
        <f t="shared" si="2"/>
        <v>3733.41</v>
      </c>
      <c r="G15" s="18">
        <f t="shared" si="1"/>
        <v>26266.59</v>
      </c>
      <c r="H15" s="18">
        <f t="shared" si="0"/>
        <v>30000</v>
      </c>
      <c r="I15" s="15">
        <f t="shared" si="3"/>
        <v>869752.45000000007</v>
      </c>
    </row>
    <row r="16" spans="2:9" x14ac:dyDescent="0.25">
      <c r="D16" s="12">
        <v>46174</v>
      </c>
      <c r="E16" s="13">
        <f t="shared" si="4"/>
        <v>46203</v>
      </c>
      <c r="F16" s="14">
        <f t="shared" si="2"/>
        <v>3623.97</v>
      </c>
      <c r="G16" s="18">
        <f t="shared" si="1"/>
        <v>26376.03</v>
      </c>
      <c r="H16" s="18">
        <f t="shared" si="0"/>
        <v>30000</v>
      </c>
      <c r="I16" s="15">
        <f t="shared" si="3"/>
        <v>843376.42</v>
      </c>
    </row>
    <row r="17" spans="4:9" x14ac:dyDescent="0.25">
      <c r="D17" s="12">
        <v>46204</v>
      </c>
      <c r="E17" s="13">
        <f t="shared" si="4"/>
        <v>46234</v>
      </c>
      <c r="F17" s="14">
        <f t="shared" si="2"/>
        <v>3514.07</v>
      </c>
      <c r="G17" s="18">
        <f t="shared" si="1"/>
        <v>26485.93</v>
      </c>
      <c r="H17" s="18">
        <f t="shared" si="0"/>
        <v>30000</v>
      </c>
      <c r="I17" s="15">
        <f t="shared" si="3"/>
        <v>816890.49</v>
      </c>
    </row>
    <row r="18" spans="4:9" x14ac:dyDescent="0.25">
      <c r="D18" s="12">
        <v>46235</v>
      </c>
      <c r="E18" s="13">
        <f t="shared" si="4"/>
        <v>46265</v>
      </c>
      <c r="F18" s="14">
        <f t="shared" si="2"/>
        <v>3403.71</v>
      </c>
      <c r="G18" s="18">
        <f t="shared" si="1"/>
        <v>26596.29</v>
      </c>
      <c r="H18" s="18">
        <f t="shared" si="0"/>
        <v>30000</v>
      </c>
      <c r="I18" s="15">
        <f t="shared" si="3"/>
        <v>790294.2</v>
      </c>
    </row>
    <row r="19" spans="4:9" x14ac:dyDescent="0.25">
      <c r="D19" s="12">
        <v>46266</v>
      </c>
      <c r="E19" s="13">
        <f t="shared" si="4"/>
        <v>46295</v>
      </c>
      <c r="F19" s="14">
        <f t="shared" si="2"/>
        <v>3292.89</v>
      </c>
      <c r="G19" s="18">
        <f t="shared" si="1"/>
        <v>26707.11</v>
      </c>
      <c r="H19" s="18">
        <f t="shared" si="0"/>
        <v>30000</v>
      </c>
      <c r="I19" s="15">
        <f t="shared" si="3"/>
        <v>763587.09</v>
      </c>
    </row>
    <row r="20" spans="4:9" x14ac:dyDescent="0.25">
      <c r="D20" s="12">
        <v>46296</v>
      </c>
      <c r="E20" s="13">
        <f t="shared" si="4"/>
        <v>46326</v>
      </c>
      <c r="F20" s="14">
        <f t="shared" si="2"/>
        <v>3181.61</v>
      </c>
      <c r="G20" s="18">
        <f t="shared" si="1"/>
        <v>26818.39</v>
      </c>
      <c r="H20" s="18">
        <f t="shared" si="0"/>
        <v>30000</v>
      </c>
      <c r="I20" s="15">
        <f t="shared" si="3"/>
        <v>736768.7</v>
      </c>
    </row>
    <row r="21" spans="4:9" x14ac:dyDescent="0.25">
      <c r="D21" s="12">
        <v>46327</v>
      </c>
      <c r="E21" s="13">
        <f t="shared" si="4"/>
        <v>46356</v>
      </c>
      <c r="F21" s="14">
        <f t="shared" si="2"/>
        <v>3069.87</v>
      </c>
      <c r="G21" s="18">
        <f t="shared" si="1"/>
        <v>26930.13</v>
      </c>
      <c r="H21" s="18">
        <f t="shared" si="0"/>
        <v>30000</v>
      </c>
      <c r="I21" s="15">
        <f t="shared" si="3"/>
        <v>709838.57</v>
      </c>
    </row>
    <row r="22" spans="4:9" x14ac:dyDescent="0.25">
      <c r="D22" s="12">
        <v>46357</v>
      </c>
      <c r="E22" s="13">
        <f t="shared" si="4"/>
        <v>46387</v>
      </c>
      <c r="F22" s="14">
        <f t="shared" si="2"/>
        <v>2957.66</v>
      </c>
      <c r="G22" s="18">
        <f t="shared" si="1"/>
        <v>27042.34</v>
      </c>
      <c r="H22" s="18">
        <f t="shared" si="0"/>
        <v>30000</v>
      </c>
      <c r="I22" s="15">
        <f t="shared" si="3"/>
        <v>682796.23</v>
      </c>
    </row>
    <row r="23" spans="4:9" x14ac:dyDescent="0.25">
      <c r="D23" s="12">
        <v>46388</v>
      </c>
      <c r="E23" s="13">
        <f t="shared" si="4"/>
        <v>46418</v>
      </c>
      <c r="F23" s="14">
        <f t="shared" si="2"/>
        <v>2844.98</v>
      </c>
      <c r="G23" s="18">
        <f t="shared" si="1"/>
        <v>27155.02</v>
      </c>
      <c r="H23" s="18">
        <f t="shared" si="0"/>
        <v>30000</v>
      </c>
      <c r="I23" s="15">
        <f t="shared" si="3"/>
        <v>655641.21</v>
      </c>
    </row>
    <row r="24" spans="4:9" x14ac:dyDescent="0.25">
      <c r="D24" s="12">
        <v>46419</v>
      </c>
      <c r="E24" s="13">
        <f t="shared" si="4"/>
        <v>46446</v>
      </c>
      <c r="F24" s="14">
        <f t="shared" si="2"/>
        <v>2731.84</v>
      </c>
      <c r="G24" s="18">
        <f t="shared" si="1"/>
        <v>27268.16</v>
      </c>
      <c r="H24" s="18">
        <f t="shared" si="0"/>
        <v>30000</v>
      </c>
      <c r="I24" s="15">
        <f t="shared" si="3"/>
        <v>628373.04999999993</v>
      </c>
    </row>
    <row r="25" spans="4:9" x14ac:dyDescent="0.25">
      <c r="D25" s="12">
        <v>46447</v>
      </c>
      <c r="E25" s="13">
        <f t="shared" si="4"/>
        <v>46477</v>
      </c>
      <c r="F25" s="14">
        <f t="shared" si="2"/>
        <v>2618.2199999999998</v>
      </c>
      <c r="G25" s="18">
        <f t="shared" si="1"/>
        <v>27381.78</v>
      </c>
      <c r="H25" s="18">
        <f t="shared" si="0"/>
        <v>30000</v>
      </c>
      <c r="I25" s="15">
        <f t="shared" si="3"/>
        <v>600991.2699999999</v>
      </c>
    </row>
    <row r="26" spans="4:9" x14ac:dyDescent="0.25">
      <c r="D26" s="12">
        <v>46478</v>
      </c>
      <c r="E26" s="13">
        <f t="shared" si="4"/>
        <v>46507</v>
      </c>
      <c r="F26" s="14">
        <f t="shared" si="2"/>
        <v>2504.13</v>
      </c>
      <c r="G26" s="18">
        <f t="shared" si="1"/>
        <v>27495.87</v>
      </c>
      <c r="H26" s="18">
        <f t="shared" si="0"/>
        <v>30000</v>
      </c>
      <c r="I26" s="15">
        <f t="shared" si="3"/>
        <v>573495.39999999991</v>
      </c>
    </row>
    <row r="27" spans="4:9" x14ac:dyDescent="0.25">
      <c r="D27" s="12">
        <v>46508</v>
      </c>
      <c r="E27" s="13">
        <f t="shared" si="4"/>
        <v>46538</v>
      </c>
      <c r="F27" s="14">
        <f t="shared" si="2"/>
        <v>2389.56</v>
      </c>
      <c r="G27" s="18">
        <f t="shared" si="1"/>
        <v>27610.44</v>
      </c>
      <c r="H27" s="18">
        <f t="shared" si="0"/>
        <v>30000</v>
      </c>
      <c r="I27" s="15">
        <f t="shared" si="3"/>
        <v>545884.96</v>
      </c>
    </row>
    <row r="28" spans="4:9" x14ac:dyDescent="0.25">
      <c r="D28" s="12">
        <v>46539</v>
      </c>
      <c r="E28" s="13">
        <f t="shared" si="4"/>
        <v>46568</v>
      </c>
      <c r="F28" s="14">
        <f t="shared" si="2"/>
        <v>2274.52</v>
      </c>
      <c r="G28" s="18">
        <f t="shared" si="1"/>
        <v>27725.48</v>
      </c>
      <c r="H28" s="18">
        <f t="shared" si="0"/>
        <v>30000</v>
      </c>
      <c r="I28" s="15">
        <f t="shared" si="3"/>
        <v>518159.48</v>
      </c>
    </row>
    <row r="29" spans="4:9" x14ac:dyDescent="0.25">
      <c r="D29" s="12">
        <v>46569</v>
      </c>
      <c r="E29" s="13">
        <f t="shared" si="4"/>
        <v>46599</v>
      </c>
      <c r="F29" s="14">
        <f t="shared" si="2"/>
        <v>2159</v>
      </c>
      <c r="G29" s="18">
        <f t="shared" si="1"/>
        <v>27841</v>
      </c>
      <c r="H29" s="18">
        <f t="shared" si="0"/>
        <v>30000</v>
      </c>
      <c r="I29" s="15">
        <f t="shared" si="3"/>
        <v>490318.48</v>
      </c>
    </row>
    <row r="30" spans="4:9" x14ac:dyDescent="0.25">
      <c r="D30" s="12">
        <v>46600</v>
      </c>
      <c r="E30" s="13">
        <f t="shared" si="4"/>
        <v>46630</v>
      </c>
      <c r="F30" s="14">
        <f t="shared" si="2"/>
        <v>2042.99</v>
      </c>
      <c r="G30" s="18">
        <f t="shared" si="1"/>
        <v>27957.01</v>
      </c>
      <c r="H30" s="18">
        <f t="shared" si="0"/>
        <v>30000</v>
      </c>
      <c r="I30" s="15">
        <f t="shared" si="3"/>
        <v>462361.47</v>
      </c>
    </row>
    <row r="31" spans="4:9" x14ac:dyDescent="0.25">
      <c r="D31" s="12">
        <v>46631</v>
      </c>
      <c r="E31" s="13">
        <f t="shared" si="4"/>
        <v>46660</v>
      </c>
      <c r="F31" s="14">
        <f t="shared" si="2"/>
        <v>1926.51</v>
      </c>
      <c r="G31" s="18">
        <f t="shared" si="1"/>
        <v>28073.49</v>
      </c>
      <c r="H31" s="18">
        <f t="shared" si="0"/>
        <v>30000</v>
      </c>
      <c r="I31" s="15">
        <f t="shared" si="3"/>
        <v>434287.98</v>
      </c>
    </row>
    <row r="32" spans="4:9" x14ac:dyDescent="0.25">
      <c r="D32" s="12">
        <v>46661</v>
      </c>
      <c r="E32" s="13">
        <f t="shared" si="4"/>
        <v>46691</v>
      </c>
      <c r="F32" s="14">
        <f t="shared" si="2"/>
        <v>1809.53</v>
      </c>
      <c r="G32" s="18">
        <f t="shared" si="1"/>
        <v>28190.47</v>
      </c>
      <c r="H32" s="18">
        <f t="shared" si="0"/>
        <v>30000</v>
      </c>
      <c r="I32" s="15">
        <f t="shared" si="3"/>
        <v>406097.51</v>
      </c>
    </row>
    <row r="33" spans="4:10" x14ac:dyDescent="0.25">
      <c r="D33" s="12">
        <v>46692</v>
      </c>
      <c r="E33" s="13">
        <f t="shared" si="4"/>
        <v>46721</v>
      </c>
      <c r="F33" s="14">
        <f t="shared" si="2"/>
        <v>1692.07</v>
      </c>
      <c r="G33" s="18">
        <f t="shared" si="1"/>
        <v>28307.93</v>
      </c>
      <c r="H33" s="18">
        <f t="shared" si="0"/>
        <v>30000</v>
      </c>
      <c r="I33" s="15">
        <f t="shared" si="3"/>
        <v>377789.58</v>
      </c>
    </row>
    <row r="34" spans="4:10" x14ac:dyDescent="0.25">
      <c r="D34" s="12">
        <v>46722</v>
      </c>
      <c r="E34" s="13">
        <f t="shared" si="4"/>
        <v>46752</v>
      </c>
      <c r="F34" s="14">
        <f t="shared" si="2"/>
        <v>1574.12</v>
      </c>
      <c r="G34" s="18">
        <f t="shared" si="1"/>
        <v>28425.88</v>
      </c>
      <c r="H34" s="18">
        <f t="shared" si="0"/>
        <v>30000</v>
      </c>
      <c r="I34" s="15">
        <f t="shared" si="3"/>
        <v>349363.7</v>
      </c>
    </row>
    <row r="35" spans="4:10" x14ac:dyDescent="0.25">
      <c r="D35" s="12">
        <v>46753</v>
      </c>
      <c r="E35" s="13">
        <f t="shared" si="4"/>
        <v>46783</v>
      </c>
      <c r="F35" s="14">
        <f t="shared" si="2"/>
        <v>1455.68</v>
      </c>
      <c r="G35" s="18">
        <f t="shared" si="1"/>
        <v>28544.32</v>
      </c>
      <c r="H35" s="18">
        <f t="shared" si="0"/>
        <v>30000</v>
      </c>
      <c r="I35" s="15">
        <f t="shared" si="3"/>
        <v>320819.38</v>
      </c>
    </row>
    <row r="36" spans="4:10" x14ac:dyDescent="0.25">
      <c r="D36" s="12">
        <v>46784</v>
      </c>
      <c r="E36" s="13">
        <f t="shared" si="4"/>
        <v>46812</v>
      </c>
      <c r="F36" s="14">
        <f t="shared" si="2"/>
        <v>1336.75</v>
      </c>
      <c r="G36" s="18">
        <f t="shared" si="1"/>
        <v>28663.25</v>
      </c>
      <c r="H36" s="18">
        <f t="shared" si="0"/>
        <v>30000</v>
      </c>
      <c r="I36" s="15">
        <f t="shared" si="3"/>
        <v>292156.13</v>
      </c>
    </row>
    <row r="37" spans="4:10" x14ac:dyDescent="0.25">
      <c r="D37" s="12">
        <v>46813</v>
      </c>
      <c r="E37" s="13">
        <f t="shared" si="4"/>
        <v>46843</v>
      </c>
      <c r="F37" s="14">
        <f t="shared" si="2"/>
        <v>1217.32</v>
      </c>
      <c r="G37" s="18">
        <f t="shared" si="1"/>
        <v>28782.68</v>
      </c>
      <c r="H37" s="18">
        <f t="shared" si="0"/>
        <v>30000</v>
      </c>
      <c r="I37" s="15">
        <f t="shared" si="3"/>
        <v>263373.45</v>
      </c>
    </row>
    <row r="38" spans="4:10" x14ac:dyDescent="0.25">
      <c r="D38" s="12">
        <v>46844</v>
      </c>
      <c r="E38" s="13">
        <f t="shared" si="4"/>
        <v>46873</v>
      </c>
      <c r="F38" s="14">
        <f t="shared" si="2"/>
        <v>1097.3900000000001</v>
      </c>
      <c r="G38" s="18">
        <f t="shared" si="1"/>
        <v>28902.61</v>
      </c>
      <c r="H38" s="18">
        <f t="shared" si="0"/>
        <v>30000</v>
      </c>
      <c r="I38" s="15">
        <f t="shared" si="3"/>
        <v>234470.84000000003</v>
      </c>
    </row>
    <row r="39" spans="4:10" x14ac:dyDescent="0.25">
      <c r="D39" s="12">
        <v>46874</v>
      </c>
      <c r="E39" s="13">
        <f t="shared" si="4"/>
        <v>46904</v>
      </c>
      <c r="F39" s="14">
        <f t="shared" si="2"/>
        <v>976.96</v>
      </c>
      <c r="G39" s="18">
        <f t="shared" si="1"/>
        <v>29023.040000000001</v>
      </c>
      <c r="H39" s="18">
        <f t="shared" si="0"/>
        <v>30000</v>
      </c>
      <c r="I39" s="15">
        <f t="shared" si="3"/>
        <v>205447.80000000002</v>
      </c>
    </row>
    <row r="40" spans="4:10" x14ac:dyDescent="0.25">
      <c r="D40" s="12">
        <v>46905</v>
      </c>
      <c r="E40" s="13">
        <f>EOMONTH(E39,1)</f>
        <v>46934</v>
      </c>
      <c r="F40" s="14">
        <f t="shared" si="2"/>
        <v>856.03</v>
      </c>
      <c r="G40" s="18">
        <f t="shared" si="1"/>
        <v>29143.97</v>
      </c>
      <c r="H40" s="18">
        <f t="shared" si="0"/>
        <v>30000</v>
      </c>
      <c r="I40" s="15">
        <f t="shared" si="3"/>
        <v>176303.83000000002</v>
      </c>
    </row>
    <row r="41" spans="4:10" x14ac:dyDescent="0.25">
      <c r="D41" s="12">
        <v>46935</v>
      </c>
      <c r="E41" s="13">
        <f>EOMONTH(E40,1)</f>
        <v>46965</v>
      </c>
      <c r="F41" s="14">
        <f t="shared" si="2"/>
        <v>734.6</v>
      </c>
      <c r="G41" s="18">
        <f t="shared" si="1"/>
        <v>29265.4</v>
      </c>
      <c r="H41" s="18">
        <f t="shared" si="0"/>
        <v>30000</v>
      </c>
      <c r="I41" s="15">
        <f t="shared" si="3"/>
        <v>147038.43000000002</v>
      </c>
    </row>
    <row r="42" spans="4:10" x14ac:dyDescent="0.25">
      <c r="D42" s="12">
        <v>46966</v>
      </c>
      <c r="E42" s="13">
        <f>EOMONTH(E41,1)</f>
        <v>46996</v>
      </c>
      <c r="F42" s="14">
        <f>ROUND(I41*$C$6/12,2)</f>
        <v>612.66</v>
      </c>
      <c r="G42" s="18">
        <f t="shared" si="1"/>
        <v>29387.34</v>
      </c>
      <c r="H42" s="18">
        <f t="shared" si="0"/>
        <v>30000</v>
      </c>
      <c r="I42" s="15">
        <f>I41-G42</f>
        <v>117651.09000000003</v>
      </c>
    </row>
    <row r="43" spans="4:10" x14ac:dyDescent="0.25">
      <c r="D43" s="12">
        <v>46997</v>
      </c>
      <c r="E43" s="13">
        <f t="shared" ref="E43:E46" si="5">EOMONTH(E42,1)</f>
        <v>47026</v>
      </c>
      <c r="F43" s="14">
        <f>ROUND(I42*$C$6/12,2)</f>
        <v>490.21</v>
      </c>
      <c r="G43" s="18">
        <f t="shared" si="1"/>
        <v>29509.79</v>
      </c>
      <c r="H43" s="18">
        <f t="shared" si="0"/>
        <v>30000</v>
      </c>
      <c r="I43" s="15">
        <f>I42-G43</f>
        <v>88141.300000000017</v>
      </c>
    </row>
    <row r="44" spans="4:10" x14ac:dyDescent="0.25">
      <c r="D44" s="12">
        <v>47027</v>
      </c>
      <c r="E44" s="13">
        <f t="shared" si="5"/>
        <v>47057</v>
      </c>
      <c r="F44" s="14">
        <f>ROUND(I43*$C$6/12,2)</f>
        <v>367.26</v>
      </c>
      <c r="G44" s="18">
        <f t="shared" si="1"/>
        <v>29632.74</v>
      </c>
      <c r="H44" s="18">
        <f t="shared" si="0"/>
        <v>30000</v>
      </c>
      <c r="I44" s="15">
        <f>I43-G44</f>
        <v>58508.560000000012</v>
      </c>
    </row>
    <row r="45" spans="4:10" x14ac:dyDescent="0.25">
      <c r="D45" s="12">
        <v>47058</v>
      </c>
      <c r="E45" s="13">
        <f t="shared" si="5"/>
        <v>47087</v>
      </c>
      <c r="F45" s="14">
        <f>ROUND(I44*$C$6/12,2)</f>
        <v>243.79</v>
      </c>
      <c r="G45" s="18">
        <f t="shared" si="1"/>
        <v>29756.21</v>
      </c>
      <c r="H45" s="18">
        <f t="shared" si="0"/>
        <v>30000</v>
      </c>
      <c r="I45" s="15">
        <f>I44-G45</f>
        <v>28752.350000000013</v>
      </c>
    </row>
    <row r="46" spans="4:10" ht="15.75" thickBot="1" x14ac:dyDescent="0.3">
      <c r="D46" s="16">
        <v>47088</v>
      </c>
      <c r="E46" s="17">
        <f t="shared" si="5"/>
        <v>47118</v>
      </c>
      <c r="F46" s="18">
        <f>ROUND(I45*$C$6/12,2)</f>
        <v>119.8</v>
      </c>
      <c r="G46" s="18">
        <f>IF(I45+F46&lt;$C$4,I45,$C$4-F46)</f>
        <v>28752.350000000013</v>
      </c>
      <c r="H46" s="18">
        <f t="shared" si="0"/>
        <v>28872.150000000012</v>
      </c>
      <c r="I46" s="19">
        <f>I45-G46</f>
        <v>0</v>
      </c>
      <c r="J46" t="s">
        <v>11</v>
      </c>
    </row>
    <row r="47" spans="4:10" ht="15.75" thickBot="1" x14ac:dyDescent="0.3">
      <c r="D47" s="20" t="s">
        <v>9</v>
      </c>
      <c r="E47" s="21"/>
      <c r="F47" s="22">
        <f>SUM(F11:F46)</f>
        <v>78872.150000000023</v>
      </c>
      <c r="G47" s="22">
        <f>SUM(G11:G46)</f>
        <v>999999.99999999988</v>
      </c>
      <c r="H47" s="23"/>
      <c r="I47" s="2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2026-02-04T02:06:26Z</dcterms:modified>
</cp:coreProperties>
</file>