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791FB590-C269-4FAF-9B00-E8DB50447681}" xr6:coauthVersionLast="47" xr6:coauthVersionMax="47" xr10:uidLastSave="{00000000-0000-0000-0000-000000000000}"/>
  <bookViews>
    <workbookView xWindow="0" yWindow="180" windowWidth="38535" windowHeight="19965" xr2:uid="{3619A782-E4F6-CC4E-AE20-9DFB2E8A6E5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" i="1" l="1"/>
  <c r="N2" i="1"/>
  <c r="R3" i="1"/>
  <c r="N3" i="1"/>
  <c r="O3" i="1"/>
  <c r="P3" i="1"/>
  <c r="Q3" i="1"/>
  <c r="Q2" i="1"/>
  <c r="P2" i="1"/>
  <c r="O2" i="1"/>
  <c r="S3" i="1" l="1"/>
  <c r="S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tc={9A562B31-13DF-404A-8516-5640005A6FBD}</author>
  </authors>
  <commentList>
    <comment ref="T1" authorId="0" shapeId="0" xr:uid="{9A562B31-13DF-404A-8516-5640005A6FBD}">
      <text>
        <r>
          <rPr>
            <sz val="12"/>
            <color theme="1"/>
            <rFont val="Aptos Narrow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La réponse complète (RC)
cytologique définie par la présence de moins de 5% de blastes dans la moelle accompagnée
d’une reconstitution hématologique (taux de plaquettes &gt;100 G/L et taux de PNN &gt;1G/L) est
le premier objectif du traitement. Grâce à des techniques de biologie moléculaire, la mesure
de la maladie résiduelle minimale (« minimal residual disease », MRD) permet d’avoir une
évaluation plus précise de la réponse.</t>
        </r>
      </text>
    </comment>
  </commentList>
</comments>
</file>

<file path=xl/sharedStrings.xml><?xml version="1.0" encoding="utf-8"?>
<sst xmlns="http://schemas.openxmlformats.org/spreadsheetml/2006/main" count="22" uniqueCount="21">
  <si>
    <t>Blastose médullaire initiation (%)</t>
  </si>
  <si>
    <t>Date de prélévement initiation</t>
  </si>
  <si>
    <t xml:space="preserve">Date de prélévement post C1 </t>
  </si>
  <si>
    <t>Plaquettes initiation</t>
  </si>
  <si>
    <t>Plaquettes M+1</t>
  </si>
  <si>
    <t>PNN initiation</t>
  </si>
  <si>
    <t>PNN M+1</t>
  </si>
  <si>
    <t>Blastes circulants initiation %</t>
  </si>
  <si>
    <t>Blastes circulants M+1</t>
  </si>
  <si>
    <t>GB initiation</t>
  </si>
  <si>
    <t>GB M+1</t>
  </si>
  <si>
    <t>Maladie extramédullaire (0= NON; 1 = OUI)</t>
  </si>
  <si>
    <t>Réponse à M+1 (RC)</t>
  </si>
  <si>
    <t>Réponse à M+1 (RCh)</t>
  </si>
  <si>
    <t>Réponse à M+1 (Rci)</t>
  </si>
  <si>
    <t>Réponse à M+1 (MLFS)</t>
  </si>
  <si>
    <t>RP</t>
  </si>
  <si>
    <t>Pas de réponse</t>
  </si>
  <si>
    <t>OK</t>
  </si>
  <si>
    <t>V</t>
  </si>
  <si>
    <t xml:space="preserve">Blastose médullaire post cure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</si>
</sst>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Aptos Narrow"/>
      <family val="2"/>
      <scheme val="minor"/>
    </font>
    <font>
      <b/>
      <sz val="13"/>
      <color theme="0"/>
      <name val="Arial Hebrew Scholar"/>
      <charset val="177"/>
    </font>
    <font>
      <sz val="13"/>
      <color theme="1"/>
      <name val="Arial Hebrew Scholar"/>
      <charset val="177"/>
    </font>
    <font>
      <i/>
      <sz val="13"/>
      <color theme="1"/>
      <name val="Arial Hebrew Scholar"/>
      <charset val="177"/>
    </font>
    <font>
      <b/>
      <sz val="13"/>
      <color theme="1"/>
      <name val="Arial Hebrew Scholar"/>
      <charset val="177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4" tint="0.39997558519241921"/>
      </bottom>
      <diagonal/>
    </border>
    <border>
      <left style="thin">
        <color rgb="FF000000"/>
      </left>
      <right/>
      <top style="thin">
        <color rgb="FF000000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14" fontId="2" fillId="4" borderId="6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4" fontId="2" fillId="4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theme="2" tint="-9.9948118533890809E-2"/>
        </patternFill>
      </fill>
    </dxf>
    <dxf>
      <fill>
        <patternFill patternType="solid">
          <fgColor theme="2" tint="-0.24994659260841701"/>
          <bgColor theme="3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Valentin Remise" id="{94CA26BB-DAC2-3840-9E50-FB0CABF12D8F}" userId="S::valentin.remise@etu.unilim.fr::ac3b799b-7a02-4786-b03e-8a4681ca77df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T1" dT="2025-02-06T13:24:23.66" personId="{94CA26BB-DAC2-3840-9E50-FB0CABF12D8F}" id="{9A562B31-13DF-404A-8516-5640005A6FBD}">
    <text>La réponse complète (RC)
cytologique définie par la présence de moins de 5% de blastes dans la moelle accompagnée
d’une reconstitution hématologique (taux de plaquettes &gt;100 G/L et taux de PNN &gt;1G/L) est
le premier objectif du traitement. Grâce à des techniques de biologie moléculaire, la mesure
de la maladie résiduelle minimale (« minimal residual disease », MRD) permet d’avoir une
évaluation plus précise de la réponse.</text>
    <extLst>
      <x:ext xmlns:xltc2="http://schemas.microsoft.com/office/spreadsheetml/2020/threadedcomments2" uri="{F7C98A9C-CBB3-438F-8F68-D28B6AF4A901}">
        <xltc2:checksum>3841243627</xltc2:checksum>
        <xltc2:hyperlink startIndex="0" length="424" url="https://dumas.ccsd.cnrs.fr/dumas-04027938/file/th%C3%A8se%20cassandre%20petit.pdf"/>
      </x:ext>
    </extLs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A1CBD-E514-104F-9072-247DD3614739}">
  <dimension ref="A1:T3"/>
  <sheetViews>
    <sheetView tabSelected="1" zoomScale="81" workbookViewId="0">
      <selection activeCell="R2" sqref="R2"/>
    </sheetView>
  </sheetViews>
  <sheetFormatPr baseColWidth="10" defaultRowHeight="15.75"/>
  <cols>
    <col min="1" max="1" width="16.625" customWidth="1"/>
    <col min="2" max="2" width="13.25" bestFit="1" customWidth="1"/>
    <col min="3" max="3" width="31.875" customWidth="1"/>
    <col min="4" max="4" width="12.5" bestFit="1" customWidth="1"/>
    <col min="5" max="6" width="25.5" customWidth="1"/>
    <col min="7" max="7" width="35.5" customWidth="1"/>
    <col min="9" max="9" width="19.375" customWidth="1"/>
    <col min="10" max="10" width="13.375" customWidth="1"/>
    <col min="13" max="13" width="17.625" customWidth="1"/>
    <col min="14" max="14" width="20.875" customWidth="1"/>
    <col min="15" max="15" width="24" customWidth="1"/>
    <col min="16" max="16" width="22.5" customWidth="1"/>
    <col min="17" max="17" width="24.375" customWidth="1"/>
    <col min="19" max="19" width="21.375" customWidth="1"/>
  </cols>
  <sheetData>
    <row r="1" spans="1:20" ht="66">
      <c r="A1" s="1" t="s">
        <v>0</v>
      </c>
      <c r="B1" s="2" t="s">
        <v>1</v>
      </c>
      <c r="C1" s="3" t="s">
        <v>20</v>
      </c>
      <c r="D1" s="4" t="s">
        <v>2</v>
      </c>
      <c r="E1" s="5" t="s">
        <v>3</v>
      </c>
      <c r="F1" s="6" t="s">
        <v>4</v>
      </c>
      <c r="G1" s="5" t="s">
        <v>5</v>
      </c>
      <c r="H1" s="6" t="s">
        <v>6</v>
      </c>
      <c r="I1" s="4" t="s">
        <v>7</v>
      </c>
      <c r="J1" s="7" t="s">
        <v>8</v>
      </c>
      <c r="K1" s="4" t="s">
        <v>9</v>
      </c>
      <c r="L1" s="7" t="s">
        <v>10</v>
      </c>
      <c r="M1" s="7" t="s">
        <v>11</v>
      </c>
      <c r="N1" s="5" t="s">
        <v>12</v>
      </c>
      <c r="O1" s="5" t="s">
        <v>13</v>
      </c>
      <c r="P1" s="5" t="s">
        <v>14</v>
      </c>
      <c r="Q1" s="8" t="s">
        <v>15</v>
      </c>
      <c r="R1" s="8" t="s">
        <v>16</v>
      </c>
      <c r="S1" s="8" t="s">
        <v>17</v>
      </c>
      <c r="T1" s="5" t="s">
        <v>18</v>
      </c>
    </row>
    <row r="2" spans="1:20" ht="16.5">
      <c r="A2" s="9">
        <v>11</v>
      </c>
      <c r="B2" s="10">
        <v>44382</v>
      </c>
      <c r="C2" s="11">
        <v>6.5</v>
      </c>
      <c r="D2" s="12">
        <v>44494</v>
      </c>
      <c r="E2" s="14">
        <v>94</v>
      </c>
      <c r="F2" s="14">
        <v>368</v>
      </c>
      <c r="G2" s="15">
        <v>1.49</v>
      </c>
      <c r="H2" s="14">
        <v>0.6</v>
      </c>
      <c r="I2" s="14">
        <v>1.4</v>
      </c>
      <c r="J2" s="14">
        <v>6.7</v>
      </c>
      <c r="K2" s="14">
        <v>2.36</v>
      </c>
      <c r="L2" s="14">
        <v>1.39</v>
      </c>
      <c r="M2" s="14">
        <v>0</v>
      </c>
      <c r="N2" s="13" t="str">
        <f>IF(AND(C2&lt;=5,J2=0,M2=0,L2&gt;1,F2&gt;100), "RC", "NON RC")</f>
        <v>NON RC</v>
      </c>
      <c r="O2" s="16" t="str">
        <f>IF(AND(C2&lt;5,J2=0,M2=0,L2&gt;0.5,F2&gt;50), "RCh", "NON RCh")</f>
        <v>NON RCh</v>
      </c>
      <c r="P2" s="13" t="str">
        <f>IF(AND(C2&lt;5,J2=0,M2=0,L2&gt;1,F2&gt;100,H2&lt;1)*OR(C2&lt;5,J2=0,M2=0,L2&gt;1,F2&lt;100,H2&gt;1),"RCi","NON RCi")</f>
        <v>NON RCi</v>
      </c>
      <c r="Q2" s="17" t="str">
        <f>IF(AND(C2&lt;5,J2=0,M2=0),"MLFS","NON MLFS")</f>
        <v>NON MLFS</v>
      </c>
      <c r="R2" s="17" t="str">
        <f>IF(AND(N2="RC",C2&gt;=5,C2&lt;=25,C2&lt;=A2*50%),"RP","NON RP")</f>
        <v>NON RP</v>
      </c>
      <c r="S2" s="18" t="str">
        <f t="shared" ref="S2" si="0">IF(AND(N2="NON RC",O2="NON RCh",P2="NON Rci",Q2="NON MLFS"),"PAS DE REPONSE","REPONSE")</f>
        <v>PAS DE REPONSE</v>
      </c>
      <c r="T2" s="19" t="s">
        <v>19</v>
      </c>
    </row>
    <row r="3" spans="1:20" ht="16.5">
      <c r="A3" s="9">
        <v>12</v>
      </c>
      <c r="B3" s="10">
        <v>44383</v>
      </c>
      <c r="C3" s="11">
        <v>5</v>
      </c>
      <c r="D3" s="12">
        <v>44495</v>
      </c>
      <c r="E3" s="14">
        <v>94</v>
      </c>
      <c r="F3" s="14">
        <v>368</v>
      </c>
      <c r="G3" s="15">
        <v>1.49</v>
      </c>
      <c r="H3" s="14">
        <v>0.6</v>
      </c>
      <c r="I3" s="14">
        <v>1.4</v>
      </c>
      <c r="J3" s="14">
        <v>0</v>
      </c>
      <c r="K3" s="14">
        <v>2.36</v>
      </c>
      <c r="L3" s="14">
        <v>1.39</v>
      </c>
      <c r="M3" s="14">
        <v>0</v>
      </c>
      <c r="N3" s="13" t="str">
        <f>IF(AND(C3&lt;=5,J3=0,M3=0,L3&gt;1,F3&gt;100), "RC", "NON RC")</f>
        <v>RC</v>
      </c>
      <c r="O3" s="16" t="str">
        <f>IF(AND(C3&lt;5,J3=0,M3=0,L3&gt;0.5,F3&gt;50), "RCh", "NON RCh")</f>
        <v>NON RCh</v>
      </c>
      <c r="P3" s="13" t="str">
        <f>IF(AND(C3&lt;5,J3=0,M3=0,L3&gt;1,F3&gt;100,H3&lt;1)*OR(C3&lt;5,J3=0,M3=0,L3&gt;1,F3&lt;100,H3&gt;1),"RCi","NON RCi")</f>
        <v>NON RCi</v>
      </c>
      <c r="Q3" s="17" t="str">
        <f>IF(AND(C3&lt;5,J3=0,M3=0),"MLFS","NON MLFS")</f>
        <v>NON MLFS</v>
      </c>
      <c r="R3" s="17" t="str">
        <f>IF(AND(N3="RC",C3&gt;=5,C3&lt;=25,C3&lt;=A3*50%),"RP","NON RP")</f>
        <v>RP</v>
      </c>
      <c r="S3" s="18" t="str">
        <f t="shared" ref="S3" si="1">IF(AND(N3="NON RC",O3="NON RCh",P3="NON Rci",Q3="NON MLFS"),"PAS DE REPONSE","REPONSE")</f>
        <v>REPONSE</v>
      </c>
      <c r="T3" s="19" t="s">
        <v>19</v>
      </c>
    </row>
  </sheetData>
  <conditionalFormatting sqref="C2:C3">
    <cfRule type="containsBlanks" dxfId="9" priority="6">
      <formula>LEN(TRIM(C2))=0</formula>
    </cfRule>
  </conditionalFormatting>
  <conditionalFormatting sqref="F2:F3">
    <cfRule type="containsBlanks" dxfId="8" priority="5">
      <formula>LEN(TRIM(F2))=0</formula>
    </cfRule>
  </conditionalFormatting>
  <conditionalFormatting sqref="J2:J3">
    <cfRule type="containsBlanks" dxfId="7" priority="4">
      <formula>LEN(TRIM(J2))=0</formula>
    </cfRule>
  </conditionalFormatting>
  <conditionalFormatting sqref="L2:M3">
    <cfRule type="containsBlanks" dxfId="6" priority="3">
      <formula>LEN(TRIM(L2))=0</formula>
    </cfRule>
  </conditionalFormatting>
  <conditionalFormatting sqref="S2:S3">
    <cfRule type="cellIs" dxfId="5" priority="1" operator="between">
      <formula>IF(AND(N3="NON RC",O3="NON RCh",P3="NON Rci",Q3="NON MLFS"),"PAS DE REPONSE","REPONSE")</formula>
      <formula>"PAS DE REPONSE"</formula>
    </cfRule>
    <cfRule type="cellIs" dxfId="4" priority="2" operator="between">
      <formula>IF(AND(N3="NON RC",O3="NON RCh",P3="NON Rci",Q3="NON MLFS"),"PAS DE REPONSE","REPONSE")</formula>
      <formula>"REPONSE"</formula>
    </cfRule>
  </conditionalFormatting>
  <conditionalFormatting sqref="T1:T3">
    <cfRule type="containsBlanks" dxfId="3" priority="8">
      <formula>LEN(TRIM(T1))=0</formula>
    </cfRule>
    <cfRule type="containsBlanks" dxfId="2" priority="9">
      <formula>LEN(TRIM(T1))=0</formula>
    </cfRule>
    <cfRule type="containsText" dxfId="1" priority="10" operator="containsText" text="X">
      <formula>NOT(ISERROR(SEARCH("X",T1)))</formula>
    </cfRule>
    <cfRule type="containsText" dxfId="0" priority="11" operator="containsText" text="V">
      <formula>NOT(ISERROR(SEARCH("V",T1)))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F30A89D0-1670-2344-A425-E33CE426C315}">
            <x14:iconSet custom="1">
              <x14:cfvo type="percent">
                <xm:f>0</xm:f>
              </x14:cfvo>
              <x14:cfvo type="num" gte="0">
                <xm:f>0</xm:f>
              </x14:cfvo>
              <x14:cfvo type="num" gte="0">
                <xm:f>0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M2:M3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Remise</dc:creator>
  <cp:lastModifiedBy>Christian Schmidt</cp:lastModifiedBy>
  <dcterms:created xsi:type="dcterms:W3CDTF">2025-02-08T15:02:05Z</dcterms:created>
  <dcterms:modified xsi:type="dcterms:W3CDTF">2025-02-08T16:52:53Z</dcterms:modified>
</cp:coreProperties>
</file>