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47C78F54-8772-4E9E-A3F4-0BF6FF387C38}" xr6:coauthVersionLast="47" xr6:coauthVersionMax="47" xr10:uidLastSave="{00000000-0000-0000-0000-000000000000}"/>
  <bookViews>
    <workbookView xWindow="-120" yWindow="-120" windowWidth="51840" windowHeight="21120" activeTab="4" xr2:uid="{00000000-000D-0000-FFFF-FFFF00000000}"/>
  </bookViews>
  <sheets>
    <sheet name="Calendrier ASPTT Nice U13F" sheetId="6" r:id="rId1"/>
    <sheet name="Classement U13F" sheetId="2" r:id="rId2"/>
    <sheet name="Résultats U13F" sheetId="4" r:id="rId3"/>
    <sheet name="Tournois U13F" sheetId="5" r:id="rId4"/>
    <sheet name="Résultats U13F_2" sheetId="8" r:id="rId5"/>
    <sheet name="CONSOLIDATION" sheetId="9" r:id="rId6"/>
  </sheets>
  <definedNames>
    <definedName name="_xlnm._FilterDatabase" localSheetId="1" hidden="1">'Classement U13F'!$C$5:$M$5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7" i="8" l="1"/>
  <c r="Z78" i="8"/>
  <c r="Z79" i="8"/>
  <c r="Z80" i="8"/>
  <c r="Z81" i="8"/>
  <c r="Z82" i="8"/>
  <c r="Z83" i="8"/>
  <c r="Z77" i="8"/>
  <c r="Z30" i="8"/>
  <c r="Z38" i="8" s="1"/>
  <c r="Z46" i="8" s="1"/>
  <c r="Z54" i="8" s="1"/>
  <c r="Z62" i="8" s="1"/>
  <c r="Z70" i="8" s="1"/>
  <c r="Z31" i="8"/>
  <c r="Z39" i="8" s="1"/>
  <c r="Z47" i="8" s="1"/>
  <c r="Z55" i="8" s="1"/>
  <c r="Z63" i="8" s="1"/>
  <c r="Z71" i="8" s="1"/>
  <c r="Z26" i="8"/>
  <c r="Z34" i="8" s="1"/>
  <c r="Z42" i="8" s="1"/>
  <c r="Z50" i="8" s="1"/>
  <c r="Z58" i="8" s="1"/>
  <c r="Z66" i="8" s="1"/>
  <c r="Z74" i="8" s="1"/>
  <c r="Z25" i="8"/>
  <c r="Z33" i="8" s="1"/>
  <c r="Z41" i="8" s="1"/>
  <c r="Z49" i="8" s="1"/>
  <c r="Z57" i="8" s="1"/>
  <c r="Z65" i="8" s="1"/>
  <c r="Z73" i="8" s="1"/>
  <c r="Z24" i="8"/>
  <c r="Z32" i="8" s="1"/>
  <c r="Z40" i="8" s="1"/>
  <c r="Z48" i="8" s="1"/>
  <c r="Z56" i="8" s="1"/>
  <c r="Z64" i="8" s="1"/>
  <c r="Z72" i="8" s="1"/>
  <c r="Z23" i="8"/>
  <c r="Z22" i="8"/>
  <c r="B13" i="8"/>
  <c r="B21" i="8" s="1"/>
  <c r="B29" i="8" s="1"/>
  <c r="B37" i="8" s="1"/>
  <c r="B45" i="8" s="1"/>
  <c r="B53" i="8" s="1"/>
  <c r="B61" i="8" s="1"/>
  <c r="B69" i="8" s="1"/>
  <c r="Z19" i="8"/>
  <c r="Z27" i="8" s="1"/>
  <c r="Z35" i="8" s="1"/>
  <c r="Z43" i="8" s="1"/>
  <c r="Z51" i="8" s="1"/>
  <c r="Z59" i="8" s="1"/>
  <c r="Z67" i="8" s="1"/>
  <c r="Z75" i="8" s="1"/>
  <c r="Z18" i="8"/>
  <c r="Z17" i="8"/>
  <c r="Z16" i="8"/>
  <c r="Z15" i="8"/>
  <c r="Z14" i="8"/>
  <c r="Z13" i="8"/>
  <c r="Z21" i="8" s="1"/>
  <c r="Z29" i="8" s="1"/>
  <c r="Z37" i="8" s="1"/>
  <c r="Z45" i="8" s="1"/>
  <c r="Z53" i="8" s="1"/>
  <c r="Z61" i="8" s="1"/>
  <c r="Z69" i="8" s="1"/>
  <c r="AB78" i="8" a="1"/>
  <c r="AB81" i="8" a="1"/>
  <c r="AB82" i="8" a="1"/>
  <c r="AB83" i="8" a="1"/>
  <c r="AB80" i="8" a="1"/>
  <c r="AB79" i="8" a="1"/>
  <c r="AB77" i="8" a="1"/>
  <c r="AA78" i="8" a="1"/>
  <c r="AA79" i="8" a="1"/>
  <c r="AA80" i="8" a="1"/>
  <c r="AA82" i="8" a="1"/>
  <c r="AA83" i="8" a="1"/>
  <c r="AA81" i="8" a="1"/>
  <c r="AA77" i="8" a="1"/>
  <c r="AB75" i="8" a="1"/>
  <c r="AB71" i="8" a="1"/>
  <c r="AA75" i="8" a="1"/>
  <c r="AA71" i="8" a="1"/>
  <c r="AB72" i="8" a="1"/>
  <c r="AA72" i="8" a="1"/>
  <c r="AB74" i="8" a="1"/>
  <c r="AB69" i="8" a="1"/>
  <c r="AB73" i="8" a="1"/>
  <c r="AB70" i="8" a="1"/>
  <c r="AB61" i="8" a="1"/>
  <c r="AB67" i="8" a="1"/>
  <c r="AB66" i="8" a="1"/>
  <c r="AB65" i="8" a="1"/>
  <c r="AB64" i="8" a="1"/>
  <c r="AB63" i="8" a="1"/>
  <c r="AB62" i="8" a="1"/>
  <c r="AA61" i="8" a="1"/>
  <c r="AB58" i="8" a="1"/>
  <c r="AB54" i="8" a="1"/>
  <c r="AB59" i="8" a="1"/>
  <c r="AA58" i="8" a="1"/>
  <c r="AB57" i="8" a="1"/>
  <c r="AB55" i="8" a="1"/>
  <c r="AA53" i="8" a="1"/>
  <c r="AB56" i="8" a="1"/>
  <c r="AA54" i="8" a="1"/>
  <c r="AA51" i="8" a="1"/>
  <c r="AB51" i="8" a="1"/>
  <c r="AB46" i="8" a="1"/>
  <c r="AB50" i="8" a="1"/>
  <c r="AA50" i="8" a="1"/>
  <c r="AB49" i="8" a="1"/>
  <c r="AB48" i="8" a="1"/>
  <c r="AB45" i="8" a="1"/>
  <c r="AA46" i="8" a="1"/>
  <c r="AB43" i="8" a="1"/>
  <c r="AA43" i="8" a="1"/>
  <c r="AB41" i="8" a="1"/>
  <c r="AB40" i="8" a="1"/>
  <c r="AB39" i="8" a="1"/>
  <c r="AB38" i="8" a="1"/>
  <c r="AB37" i="8" a="1"/>
  <c r="AB42" i="8" a="1"/>
  <c r="AB32" i="8" a="1"/>
  <c r="AA32" i="8" a="1"/>
  <c r="AB35" i="8" a="1"/>
  <c r="AB31" i="8" a="1"/>
  <c r="AB30" i="8" a="1"/>
  <c r="AA29" i="8" a="1"/>
  <c r="AB34" i="8" a="1"/>
  <c r="AB33" i="8" a="1"/>
  <c r="AB23" i="8" a="1"/>
  <c r="AB26" i="8" a="1"/>
  <c r="AA26" i="8" a="1"/>
  <c r="AB21" i="8" a="1"/>
  <c r="AB24" i="8" a="1"/>
  <c r="AB27" i="8" a="1"/>
  <c r="AA22" i="8" a="1"/>
  <c r="AA24" i="8" a="1"/>
  <c r="AA23" i="8" a="1"/>
  <c r="AB22" i="8" a="1"/>
  <c r="AB25" i="8" a="1"/>
  <c r="AA25" i="8" a="1"/>
  <c r="AA27" i="8" a="1"/>
  <c r="AA21" i="8" a="1"/>
  <c r="AB15" i="8" a="1"/>
  <c r="AA15" i="8" a="1"/>
  <c r="AB18" i="8" a="1"/>
  <c r="AA18" i="8" a="1"/>
  <c r="AB17" i="8" a="1"/>
  <c r="AA13" i="8" a="1"/>
  <c r="AA16" i="8" a="1"/>
  <c r="AB19" i="8" a="1"/>
  <c r="AB14" i="8" a="1"/>
  <c r="AA14" i="8" a="1"/>
  <c r="AB13" i="8" a="1"/>
  <c r="AA17" i="8" a="1"/>
  <c r="AB16" i="8" a="1"/>
  <c r="AA19" i="8" a="1"/>
  <c r="AB6" i="8" a="1"/>
  <c r="AB7" i="8" a="1"/>
  <c r="AB8" i="8" a="1"/>
  <c r="AB9" i="8" a="1"/>
  <c r="AB10" i="8" a="1"/>
  <c r="AB11" i="8" a="1"/>
  <c r="AB5" i="8" a="1"/>
  <c r="AA9" i="8" a="1"/>
  <c r="AA6" i="8" a="1"/>
  <c r="AA11" i="8" a="1"/>
  <c r="AA7" i="8" a="1"/>
  <c r="AA10" i="8" a="1"/>
  <c r="AA5" i="8" a="1"/>
  <c r="AA8" i="8" a="1"/>
  <c r="AB79" i="8" l="1"/>
  <c r="AB80" i="8"/>
  <c r="AB83" i="8"/>
  <c r="AB82" i="8"/>
  <c r="AB81" i="8"/>
  <c r="AB78" i="8"/>
  <c r="AB77" i="8"/>
  <c r="AA81" i="8"/>
  <c r="AA83" i="8"/>
  <c r="AA82" i="8"/>
  <c r="AA80" i="8"/>
  <c r="AA79" i="8"/>
  <c r="AA78" i="8"/>
  <c r="AA77" i="8"/>
  <c r="AB70" i="8"/>
  <c r="AB73" i="8"/>
  <c r="AB69" i="8"/>
  <c r="AB74" i="8"/>
  <c r="AA72" i="8"/>
  <c r="AB72" i="8"/>
  <c r="AA71" i="8"/>
  <c r="AA75" i="8"/>
  <c r="AB71" i="8"/>
  <c r="AB75" i="8"/>
  <c r="AA61" i="8"/>
  <c r="AB62" i="8"/>
  <c r="AB63" i="8"/>
  <c r="AB64" i="8"/>
  <c r="AB65" i="8"/>
  <c r="AB66" i="8"/>
  <c r="AB67" i="8"/>
  <c r="AB61" i="8"/>
  <c r="AA54" i="8"/>
  <c r="AB56" i="8"/>
  <c r="AA53" i="8"/>
  <c r="AB55" i="8"/>
  <c r="AB57" i="8"/>
  <c r="AA58" i="8"/>
  <c r="AB59" i="8"/>
  <c r="AB54" i="8"/>
  <c r="AB58" i="8"/>
  <c r="AA46" i="8"/>
  <c r="AB45" i="8"/>
  <c r="AB48" i="8"/>
  <c r="AB49" i="8"/>
  <c r="AA50" i="8"/>
  <c r="AB50" i="8"/>
  <c r="AB46" i="8"/>
  <c r="AB51" i="8"/>
  <c r="AA51" i="8"/>
  <c r="AB42" i="8"/>
  <c r="AB37" i="8"/>
  <c r="AB38" i="8"/>
  <c r="AB39" i="8"/>
  <c r="AB40" i="8"/>
  <c r="AB41" i="8"/>
  <c r="AA43" i="8"/>
  <c r="AB43" i="8"/>
  <c r="AB33" i="8"/>
  <c r="AB34" i="8"/>
  <c r="AA29" i="8"/>
  <c r="AB30" i="8"/>
  <c r="AB31" i="8"/>
  <c r="AB35" i="8"/>
  <c r="AA32" i="8"/>
  <c r="AB32" i="8"/>
  <c r="AA21" i="8"/>
  <c r="AA27" i="8"/>
  <c r="AA25" i="8"/>
  <c r="AB25" i="8"/>
  <c r="AB22" i="8"/>
  <c r="AA23" i="8"/>
  <c r="AA24" i="8"/>
  <c r="AA22" i="8"/>
  <c r="AB27" i="8"/>
  <c r="AB24" i="8"/>
  <c r="AB21" i="8"/>
  <c r="AA26" i="8"/>
  <c r="AB26" i="8"/>
  <c r="AB23" i="8"/>
  <c r="AA19" i="8"/>
  <c r="AB16" i="8"/>
  <c r="AA17" i="8"/>
  <c r="AB13" i="8"/>
  <c r="AA14" i="8"/>
  <c r="AB14" i="8"/>
  <c r="AB19" i="8"/>
  <c r="AA16" i="8"/>
  <c r="AA13" i="8"/>
  <c r="AB17" i="8"/>
  <c r="AA18" i="8"/>
  <c r="AB18" i="8"/>
  <c r="AA15" i="8"/>
  <c r="AB15" i="8"/>
  <c r="AB11" i="8"/>
  <c r="AB10" i="8"/>
  <c r="AB9" i="8"/>
  <c r="AB8" i="8"/>
  <c r="AB7" i="8"/>
  <c r="AB6" i="8"/>
  <c r="AB5" i="8"/>
  <c r="AA7" i="8"/>
  <c r="AA11" i="8"/>
  <c r="AA9" i="8"/>
  <c r="AA10" i="8"/>
  <c r="AA8" i="8"/>
  <c r="AA6" i="8"/>
  <c r="AA5" i="8"/>
  <c r="I80" i="8"/>
  <c r="I81" i="8"/>
  <c r="I73" i="8"/>
  <c r="AA70" i="8" a="1"/>
  <c r="I72" i="8"/>
  <c r="AA73" i="8" a="1"/>
  <c r="AA74" i="8" a="1"/>
  <c r="AA69" i="8" a="1"/>
  <c r="I62" i="8"/>
  <c r="AA65" i="8" a="1"/>
  <c r="AA67" i="8" a="1"/>
  <c r="AA62" i="8" a="1"/>
  <c r="AA66" i="8" a="1"/>
  <c r="AA64" i="8" a="1"/>
  <c r="AA63" i="8" a="1"/>
  <c r="Q62" i="8" a="1"/>
  <c r="T62" i="8" a="1"/>
  <c r="I55" i="8"/>
  <c r="AA57" i="8" a="1"/>
  <c r="AA55" i="8" a="1"/>
  <c r="I59" i="8"/>
  <c r="AA56" i="8" a="1"/>
  <c r="I54" i="8"/>
  <c r="AA59" i="8" a="1"/>
  <c r="AB53" i="8" a="1"/>
  <c r="AB47" i="8" a="1"/>
  <c r="I47" i="8"/>
  <c r="AA45" i="8" a="1"/>
  <c r="AA49" i="8" a="1"/>
  <c r="AA48" i="8" a="1"/>
  <c r="I51" i="8"/>
  <c r="AA47" i="8" a="1"/>
  <c r="AA40" i="8" a="1"/>
  <c r="AA37" i="8" a="1"/>
  <c r="AA41" i="8" a="1"/>
  <c r="AA39" i="8" a="1"/>
  <c r="AA38" i="8" a="1"/>
  <c r="AA42" i="8" a="1"/>
  <c r="I33" i="8"/>
  <c r="AA31" i="8" a="1"/>
  <c r="AA33" i="8" a="1"/>
  <c r="AB29" i="8" a="1"/>
  <c r="AA30" i="8" a="1"/>
  <c r="AA34" i="8" a="1"/>
  <c r="AA35" i="8" a="1"/>
  <c r="I24" i="8"/>
  <c r="I27" i="8"/>
  <c r="I26" i="8"/>
  <c r="I25" i="8"/>
  <c r="I23" i="8"/>
  <c r="T25" i="8" a="1"/>
  <c r="T26" i="8" a="1"/>
  <c r="Q26" i="8" a="1"/>
  <c r="I22" i="8"/>
  <c r="T23" i="8" a="1"/>
  <c r="Q23" i="8" a="1"/>
  <c r="Q24" i="8" a="1"/>
  <c r="T27" i="8" a="1"/>
  <c r="Q27" i="8" a="1"/>
  <c r="T24" i="8" a="1"/>
  <c r="Q25" i="8" a="1"/>
  <c r="I8" i="8"/>
  <c r="I10" i="8"/>
  <c r="I11" i="8"/>
  <c r="I9" i="8"/>
  <c r="I7" i="8"/>
  <c r="I6" i="8"/>
  <c r="I18" i="8"/>
  <c r="I15" i="8"/>
  <c r="I17" i="8"/>
  <c r="I19" i="8"/>
  <c r="I16" i="8"/>
  <c r="I14" i="8"/>
  <c r="AA69" i="8" l="1"/>
  <c r="AA74" i="8"/>
  <c r="AA73" i="8"/>
  <c r="AA70" i="8"/>
  <c r="AA63" i="8"/>
  <c r="AA64" i="8"/>
  <c r="AA66" i="8"/>
  <c r="AA62" i="8"/>
  <c r="AA67" i="8"/>
  <c r="AA65" i="8"/>
  <c r="T62" i="8"/>
  <c r="Q62" i="8"/>
  <c r="P13" i="9" s="1"/>
  <c r="AB53" i="8"/>
  <c r="AA59" i="8"/>
  <c r="AA56" i="8"/>
  <c r="AA55" i="8"/>
  <c r="AA57" i="8"/>
  <c r="AB47" i="8"/>
  <c r="AA47" i="8"/>
  <c r="AA48" i="8"/>
  <c r="AA49" i="8"/>
  <c r="AA45" i="8"/>
  <c r="AA42" i="8"/>
  <c r="AA38" i="8"/>
  <c r="AA39" i="8"/>
  <c r="AA41" i="8"/>
  <c r="AA37" i="8"/>
  <c r="AA40" i="8"/>
  <c r="AA35" i="8"/>
  <c r="AA34" i="8"/>
  <c r="AA30" i="8"/>
  <c r="AB29" i="8"/>
  <c r="AA33" i="8"/>
  <c r="AA31" i="8"/>
  <c r="Q25" i="8"/>
  <c r="P41" i="9" s="1"/>
  <c r="T24" i="8"/>
  <c r="Q27" i="8"/>
  <c r="P63" i="9" s="1"/>
  <c r="T27" i="8"/>
  <c r="Q24" i="8"/>
  <c r="P30" i="9" s="1"/>
  <c r="Q23" i="8"/>
  <c r="P19" i="9" s="1"/>
  <c r="T23" i="8"/>
  <c r="Q26" i="8"/>
  <c r="P52" i="9" s="1"/>
  <c r="T26" i="8"/>
  <c r="T25" i="8"/>
  <c r="AD35" i="4"/>
  <c r="AD34" i="4"/>
  <c r="AD33" i="4"/>
  <c r="AC35" i="4"/>
  <c r="AC34" i="4"/>
  <c r="AC33" i="4"/>
  <c r="AA35" i="4"/>
  <c r="AA34" i="4"/>
  <c r="AA33" i="4"/>
  <c r="Z35" i="4"/>
  <c r="Z34" i="4"/>
  <c r="Z33" i="4"/>
  <c r="W47" i="4"/>
  <c r="W46" i="4"/>
  <c r="X46" i="4"/>
  <c r="X35" i="4"/>
  <c r="W33" i="4"/>
  <c r="AD22" i="4"/>
  <c r="AD21" i="4"/>
  <c r="AD20" i="4"/>
  <c r="AC22" i="4"/>
  <c r="AC21" i="4"/>
  <c r="AC20" i="4"/>
  <c r="AA22" i="4"/>
  <c r="AA21" i="4"/>
  <c r="AA20" i="4"/>
  <c r="Z22" i="4"/>
  <c r="Z21" i="4"/>
  <c r="Z20" i="4"/>
  <c r="W20" i="4"/>
  <c r="AD9" i="4"/>
  <c r="AD8" i="4"/>
  <c r="AD7" i="4"/>
  <c r="AC9" i="4"/>
  <c r="AC8" i="4"/>
  <c r="AC7" i="4"/>
  <c r="AA9" i="4"/>
  <c r="AA8" i="4"/>
  <c r="AA7" i="4"/>
  <c r="Z9" i="4"/>
  <c r="Z8" i="4"/>
  <c r="Z7" i="4"/>
  <c r="X48" i="4"/>
  <c r="W48" i="4"/>
  <c r="X47" i="4"/>
  <c r="W35" i="4"/>
  <c r="X34" i="4"/>
  <c r="W34" i="4"/>
  <c r="X33" i="4"/>
  <c r="X22" i="4"/>
  <c r="W22" i="4"/>
  <c r="X21" i="4"/>
  <c r="W21" i="4"/>
  <c r="X20" i="4"/>
  <c r="X9" i="4"/>
  <c r="X8" i="4"/>
  <c r="X7" i="4"/>
  <c r="W9" i="4"/>
  <c r="W8" i="4"/>
  <c r="W7" i="4"/>
  <c r="I83" i="8"/>
  <c r="I79" i="8"/>
  <c r="Q81" i="8" a="1"/>
  <c r="T81" i="8" a="1"/>
  <c r="I78" i="8"/>
  <c r="T79" i="8" a="1"/>
  <c r="Q79" i="8" a="1"/>
  <c r="I82" i="8"/>
  <c r="Q80" i="8" a="1"/>
  <c r="T83" i="8" a="1"/>
  <c r="Q83" i="8" a="1"/>
  <c r="T80" i="8" a="1"/>
  <c r="I70" i="8"/>
  <c r="I74" i="8"/>
  <c r="Q73" i="8" a="1"/>
  <c r="I75" i="8"/>
  <c r="T72" i="8" a="1"/>
  <c r="Q72" i="8" a="1"/>
  <c r="I71" i="8"/>
  <c r="T73" i="8" a="1"/>
  <c r="I64" i="8"/>
  <c r="I65" i="8"/>
  <c r="I67" i="8"/>
  <c r="I66" i="8"/>
  <c r="I63" i="8"/>
  <c r="K62" i="8" a="1"/>
  <c r="T59" i="8" a="1"/>
  <c r="I57" i="8"/>
  <c r="Q54" i="8" a="1"/>
  <c r="I56" i="8"/>
  <c r="I58" i="8"/>
  <c r="Q55" i="8" a="1"/>
  <c r="T54" i="8" a="1"/>
  <c r="Q59" i="8" a="1"/>
  <c r="T55" i="8" a="1"/>
  <c r="I48" i="8"/>
  <c r="T47" i="8" a="1"/>
  <c r="Q47" i="8" a="1"/>
  <c r="T51" i="8" a="1"/>
  <c r="I46" i="8"/>
  <c r="Q51" i="8" a="1"/>
  <c r="I49" i="8"/>
  <c r="I50" i="8"/>
  <c r="I43" i="8"/>
  <c r="I39" i="8"/>
  <c r="I40" i="8"/>
  <c r="I42" i="8"/>
  <c r="I38" i="8"/>
  <c r="I41" i="8"/>
  <c r="I30" i="8"/>
  <c r="I34" i="8"/>
  <c r="I32" i="8"/>
  <c r="T33" i="8" a="1"/>
  <c r="T30" i="8" a="1"/>
  <c r="I35" i="8"/>
  <c r="Q33" i="8" a="1"/>
  <c r="I31" i="8"/>
  <c r="Q30" i="8" a="1"/>
  <c r="K27" i="8" a="1"/>
  <c r="K23" i="8" a="1"/>
  <c r="Q22" i="8" a="1"/>
  <c r="T22" i="8" a="1"/>
  <c r="K26" i="8" a="1"/>
  <c r="K24" i="8" a="1"/>
  <c r="K25" i="8" a="1"/>
  <c r="T14" i="8" a="1"/>
  <c r="Q14" i="8" a="1"/>
  <c r="Q11" i="8" a="1"/>
  <c r="T11" i="8" a="1"/>
  <c r="T64" i="8" a="1"/>
  <c r="Q64" i="8" a="1"/>
  <c r="Q65" i="8" a="1"/>
  <c r="T65" i="8" a="1"/>
  <c r="T67" i="8" a="1"/>
  <c r="Q67" i="8" a="1"/>
  <c r="T66" i="8" a="1"/>
  <c r="Q66" i="8" a="1"/>
  <c r="Q63" i="8" a="1"/>
  <c r="T63" i="8" a="1"/>
  <c r="T80" i="8" l="1"/>
  <c r="Q83" i="8"/>
  <c r="P70" i="9" s="1"/>
  <c r="T83" i="8"/>
  <c r="Q80" i="8"/>
  <c r="P37" i="9" s="1"/>
  <c r="Q79" i="8"/>
  <c r="P26" i="9" s="1"/>
  <c r="T79" i="8"/>
  <c r="T81" i="8"/>
  <c r="Q81" i="8"/>
  <c r="P48" i="9" s="1"/>
  <c r="T73" i="8"/>
  <c r="Q72" i="8"/>
  <c r="P36" i="9" s="1"/>
  <c r="T72" i="8"/>
  <c r="Q73" i="8"/>
  <c r="P47" i="9" s="1"/>
  <c r="T63" i="8"/>
  <c r="Q63" i="8"/>
  <c r="P24" i="9" s="1"/>
  <c r="Q66" i="8"/>
  <c r="P57" i="9" s="1"/>
  <c r="T66" i="8"/>
  <c r="Q67" i="8"/>
  <c r="P68" i="9" s="1"/>
  <c r="T67" i="8"/>
  <c r="T65" i="8"/>
  <c r="Q65" i="8"/>
  <c r="P46" i="9" s="1"/>
  <c r="Q64" i="8"/>
  <c r="P35" i="9" s="1"/>
  <c r="T64" i="8"/>
  <c r="K62" i="8"/>
  <c r="J13" i="9" s="1"/>
  <c r="T55" i="8"/>
  <c r="Q59" i="8"/>
  <c r="P67" i="9" s="1"/>
  <c r="T54" i="8"/>
  <c r="Q55" i="8"/>
  <c r="P23" i="9" s="1"/>
  <c r="Q54" i="8"/>
  <c r="P12" i="9" s="1"/>
  <c r="T59" i="8"/>
  <c r="Q51" i="8"/>
  <c r="P66" i="9" s="1"/>
  <c r="T51" i="8"/>
  <c r="Q47" i="8"/>
  <c r="P22" i="9" s="1"/>
  <c r="T47" i="8"/>
  <c r="Q30" i="8"/>
  <c r="P9" i="9" s="1"/>
  <c r="Q33" i="8"/>
  <c r="P42" i="9" s="1"/>
  <c r="T30" i="8"/>
  <c r="T33" i="8"/>
  <c r="K25" i="8"/>
  <c r="J41" i="9" s="1"/>
  <c r="K24" i="8"/>
  <c r="J30" i="9" s="1"/>
  <c r="K26" i="8"/>
  <c r="J52" i="9" s="1"/>
  <c r="T22" i="8"/>
  <c r="Q22" i="8"/>
  <c r="P8" i="9" s="1"/>
  <c r="K23" i="8"/>
  <c r="J19" i="9" s="1"/>
  <c r="K27" i="8"/>
  <c r="J63" i="9" s="1"/>
  <c r="Q14" i="8"/>
  <c r="P7" i="9" s="1"/>
  <c r="T14" i="8"/>
  <c r="Q11" i="8"/>
  <c r="P61" i="9" s="1"/>
  <c r="T11" i="8"/>
  <c r="M8" i="2"/>
  <c r="M6" i="2"/>
  <c r="M16" i="2"/>
  <c r="M14" i="2"/>
  <c r="M12" i="2"/>
  <c r="M10" i="2"/>
  <c r="K80" i="8" a="1"/>
  <c r="K81" i="8" a="1"/>
  <c r="Q82" i="8" a="1"/>
  <c r="K79" i="8" a="1"/>
  <c r="T78" i="8" a="1"/>
  <c r="K83" i="8" a="1"/>
  <c r="T82" i="8" a="1"/>
  <c r="Q78" i="8" a="1"/>
  <c r="K73" i="8" a="1"/>
  <c r="T71" i="8" a="1"/>
  <c r="Q71" i="8" a="1"/>
  <c r="K72" i="8" a="1"/>
  <c r="T75" i="8" a="1"/>
  <c r="Q75" i="8" a="1"/>
  <c r="Q74" i="8" a="1"/>
  <c r="T74" i="8" a="1"/>
  <c r="Q70" i="8" a="1"/>
  <c r="T70" i="8" a="1"/>
  <c r="K66" i="8" a="1"/>
  <c r="K67" i="8" a="1"/>
  <c r="K65" i="8" a="1"/>
  <c r="K64" i="8" a="1"/>
  <c r="K63" i="8" a="1"/>
  <c r="R67" i="8" a="1"/>
  <c r="R64" i="8" a="1"/>
  <c r="R66" i="8" a="1"/>
  <c r="R62" i="8" a="1"/>
  <c r="R65" i="8" a="1"/>
  <c r="R63" i="8" a="1"/>
  <c r="K55" i="8" a="1"/>
  <c r="K54" i="8" a="1"/>
  <c r="T58" i="8" a="1"/>
  <c r="Q58" i="8" a="1"/>
  <c r="T56" i="8" a="1"/>
  <c r="Q57" i="8" a="1"/>
  <c r="T57" i="8" a="1"/>
  <c r="K59" i="8" a="1"/>
  <c r="Q56" i="8" a="1"/>
  <c r="Q49" i="8" a="1"/>
  <c r="T49" i="8" a="1"/>
  <c r="T46" i="8" a="1"/>
  <c r="Q48" i="8" a="1"/>
  <c r="T50" i="8" a="1"/>
  <c r="Q50" i="8" a="1"/>
  <c r="Q46" i="8" a="1"/>
  <c r="K47" i="8" a="1"/>
  <c r="K51" i="8" a="1"/>
  <c r="T48" i="8" a="1"/>
  <c r="Q38" i="8" a="1"/>
  <c r="Q39" i="8" a="1"/>
  <c r="Q43" i="8" a="1"/>
  <c r="T41" i="8" a="1"/>
  <c r="T43" i="8" a="1"/>
  <c r="Q41" i="8" a="1"/>
  <c r="T38" i="8" a="1"/>
  <c r="T42" i="8" a="1"/>
  <c r="Q42" i="8" a="1"/>
  <c r="T40" i="8" a="1"/>
  <c r="Q40" i="8" a="1"/>
  <c r="T39" i="8" a="1"/>
  <c r="T31" i="8" a="1"/>
  <c r="Q31" i="8" a="1"/>
  <c r="T32" i="8" a="1"/>
  <c r="Q35" i="8" a="1"/>
  <c r="T35" i="8" a="1"/>
  <c r="K30" i="8" a="1"/>
  <c r="Q32" i="8" a="1"/>
  <c r="Q34" i="8" a="1"/>
  <c r="K33" i="8" a="1"/>
  <c r="T34" i="8" a="1"/>
  <c r="K22" i="8" a="1"/>
  <c r="R25" i="8" a="1"/>
  <c r="R24" i="8" a="1"/>
  <c r="R23" i="8" a="1"/>
  <c r="R26" i="8" a="1"/>
  <c r="R27" i="8" a="1"/>
  <c r="Q15" i="8" a="1"/>
  <c r="K14" i="8" a="1"/>
  <c r="T18" i="8" a="1"/>
  <c r="T17" i="8" a="1"/>
  <c r="Q19" i="8" a="1"/>
  <c r="T15" i="8" a="1"/>
  <c r="Q18" i="8" a="1"/>
  <c r="Q16" i="8" a="1"/>
  <c r="T16" i="8" a="1"/>
  <c r="Q17" i="8" a="1"/>
  <c r="T19" i="8" a="1"/>
  <c r="T10" i="8" a="1"/>
  <c r="Q8" i="8" a="1"/>
  <c r="Q9" i="8" a="1"/>
  <c r="T7" i="8" a="1"/>
  <c r="T8" i="8" a="1"/>
  <c r="Q7" i="8" a="1"/>
  <c r="Q10" i="8" a="1"/>
  <c r="K11" i="8" a="1"/>
  <c r="T6" i="8" a="1"/>
  <c r="T9" i="8" a="1"/>
  <c r="Q6" i="8" a="1"/>
  <c r="R11" i="8" a="1"/>
  <c r="Q78" i="8" l="1"/>
  <c r="P15" i="9" s="1"/>
  <c r="T82" i="8"/>
  <c r="K83" i="8"/>
  <c r="J70" i="9" s="1"/>
  <c r="T78" i="8"/>
  <c r="K79" i="8"/>
  <c r="J26" i="9" s="1"/>
  <c r="Q82" i="8"/>
  <c r="P59" i="9" s="1"/>
  <c r="K81" i="8"/>
  <c r="J48" i="9" s="1"/>
  <c r="K80" i="8"/>
  <c r="J37" i="9" s="1"/>
  <c r="T70" i="8"/>
  <c r="Q70" i="8"/>
  <c r="P14" i="9" s="1"/>
  <c r="T74" i="8"/>
  <c r="Q74" i="8"/>
  <c r="P58" i="9" s="1"/>
  <c r="Q75" i="8"/>
  <c r="P69" i="9" s="1"/>
  <c r="T75" i="8"/>
  <c r="K72" i="8"/>
  <c r="J36" i="9" s="1"/>
  <c r="Q71" i="8"/>
  <c r="P25" i="9" s="1"/>
  <c r="T71" i="8"/>
  <c r="K73" i="8"/>
  <c r="J47" i="9" s="1"/>
  <c r="K63" i="8"/>
  <c r="K64" i="8"/>
  <c r="K65" i="8"/>
  <c r="K67" i="8"/>
  <c r="K66" i="8"/>
  <c r="R63" i="8"/>
  <c r="R65" i="8"/>
  <c r="R62" i="8"/>
  <c r="R66" i="8"/>
  <c r="R64" i="8"/>
  <c r="R67" i="8"/>
  <c r="L62" i="8"/>
  <c r="K13" i="9" s="1"/>
  <c r="P62" i="8"/>
  <c r="O13" i="9" s="1"/>
  <c r="O62" i="8"/>
  <c r="N13" i="9" s="1"/>
  <c r="N62" i="8"/>
  <c r="M13" i="9" s="1"/>
  <c r="M62" i="8"/>
  <c r="L13" i="9" s="1"/>
  <c r="Q56" i="8"/>
  <c r="P34" i="9" s="1"/>
  <c r="K59" i="8"/>
  <c r="J67" i="9" s="1"/>
  <c r="T57" i="8"/>
  <c r="Q57" i="8"/>
  <c r="P45" i="9" s="1"/>
  <c r="T56" i="8"/>
  <c r="Q58" i="8"/>
  <c r="P56" i="9" s="1"/>
  <c r="T58" i="8"/>
  <c r="K54" i="8"/>
  <c r="J12" i="9" s="1"/>
  <c r="K55" i="8"/>
  <c r="J23" i="9" s="1"/>
  <c r="T48" i="8"/>
  <c r="K51" i="8"/>
  <c r="J66" i="9" s="1"/>
  <c r="K47" i="8"/>
  <c r="J22" i="9" s="1"/>
  <c r="Q46" i="8"/>
  <c r="P11" i="9" s="1"/>
  <c r="Q50" i="8"/>
  <c r="P55" i="9" s="1"/>
  <c r="T50" i="8"/>
  <c r="Q48" i="8"/>
  <c r="P33" i="9" s="1"/>
  <c r="T46" i="8"/>
  <c r="T49" i="8"/>
  <c r="Q49" i="8"/>
  <c r="P44" i="9" s="1"/>
  <c r="T39" i="8"/>
  <c r="Q40" i="8"/>
  <c r="P32" i="9" s="1"/>
  <c r="T40" i="8"/>
  <c r="Q42" i="8"/>
  <c r="P54" i="9" s="1"/>
  <c r="T42" i="8"/>
  <c r="T38" i="8"/>
  <c r="Q41" i="8"/>
  <c r="P43" i="9" s="1"/>
  <c r="T43" i="8"/>
  <c r="T41" i="8"/>
  <c r="Q43" i="8"/>
  <c r="P65" i="9" s="1"/>
  <c r="Q39" i="8"/>
  <c r="P21" i="9" s="1"/>
  <c r="Q38" i="8"/>
  <c r="P10" i="9" s="1"/>
  <c r="T34" i="8"/>
  <c r="K33" i="8"/>
  <c r="J42" i="9" s="1"/>
  <c r="Q34" i="8"/>
  <c r="P53" i="9" s="1"/>
  <c r="Q32" i="8"/>
  <c r="P31" i="9" s="1"/>
  <c r="K30" i="8"/>
  <c r="J9" i="9" s="1"/>
  <c r="T35" i="8"/>
  <c r="Q35" i="8"/>
  <c r="P64" i="9" s="1"/>
  <c r="T32" i="8"/>
  <c r="Q31" i="8"/>
  <c r="P20" i="9" s="1"/>
  <c r="T31" i="8"/>
  <c r="R27" i="8"/>
  <c r="R26" i="8"/>
  <c r="R23" i="8"/>
  <c r="R24" i="8"/>
  <c r="R25" i="8"/>
  <c r="K22" i="8"/>
  <c r="J8" i="9" s="1"/>
  <c r="P27" i="8"/>
  <c r="O63" i="9" s="1"/>
  <c r="N27" i="8"/>
  <c r="M63" i="9" s="1"/>
  <c r="O27" i="8"/>
  <c r="N63" i="9" s="1"/>
  <c r="L27" i="8"/>
  <c r="K63" i="9" s="1"/>
  <c r="M27" i="8"/>
  <c r="L63" i="9" s="1"/>
  <c r="P23" i="8"/>
  <c r="O19" i="9" s="1"/>
  <c r="N23" i="8"/>
  <c r="M19" i="9" s="1"/>
  <c r="M23" i="8"/>
  <c r="L19" i="9" s="1"/>
  <c r="L23" i="8"/>
  <c r="K19" i="9" s="1"/>
  <c r="O23" i="8"/>
  <c r="N19" i="9" s="1"/>
  <c r="P26" i="8"/>
  <c r="O52" i="9" s="1"/>
  <c r="L26" i="8"/>
  <c r="K52" i="9" s="1"/>
  <c r="O26" i="8"/>
  <c r="N52" i="9" s="1"/>
  <c r="N26" i="8"/>
  <c r="M52" i="9" s="1"/>
  <c r="M26" i="8"/>
  <c r="L52" i="9" s="1"/>
  <c r="P24" i="8"/>
  <c r="O30" i="9" s="1"/>
  <c r="N24" i="8"/>
  <c r="M30" i="9" s="1"/>
  <c r="O24" i="8"/>
  <c r="N30" i="9" s="1"/>
  <c r="M24" i="8"/>
  <c r="L30" i="9" s="1"/>
  <c r="L24" i="8"/>
  <c r="K30" i="9" s="1"/>
  <c r="M25" i="8"/>
  <c r="L41" i="9" s="1"/>
  <c r="O25" i="8"/>
  <c r="N41" i="9" s="1"/>
  <c r="L25" i="8"/>
  <c r="K41" i="9" s="1"/>
  <c r="P25" i="8"/>
  <c r="O41" i="9" s="1"/>
  <c r="N25" i="8"/>
  <c r="M41" i="9" s="1"/>
  <c r="T19" i="8"/>
  <c r="Q17" i="8"/>
  <c r="P40" i="9" s="1"/>
  <c r="T16" i="8"/>
  <c r="Q16" i="8"/>
  <c r="P29" i="9" s="1"/>
  <c r="Q18" i="8"/>
  <c r="P51" i="9" s="1"/>
  <c r="T15" i="8"/>
  <c r="Q19" i="8"/>
  <c r="P62" i="9" s="1"/>
  <c r="T17" i="8"/>
  <c r="T18" i="8"/>
  <c r="K14" i="8"/>
  <c r="J7" i="9" s="1"/>
  <c r="Q15" i="8"/>
  <c r="P18" i="9" s="1"/>
  <c r="T9" i="8"/>
  <c r="Q10" i="8"/>
  <c r="P50" i="9" s="1"/>
  <c r="Q7" i="8"/>
  <c r="P17" i="9" s="1"/>
  <c r="T8" i="8"/>
  <c r="T7" i="8"/>
  <c r="Q9" i="8"/>
  <c r="P39" i="9" s="1"/>
  <c r="Q8" i="8"/>
  <c r="P28" i="9" s="1"/>
  <c r="T10" i="8"/>
  <c r="Q6" i="8"/>
  <c r="P6" i="9" s="1"/>
  <c r="T6" i="8"/>
  <c r="R11" i="8"/>
  <c r="K11" i="8"/>
  <c r="R79" i="8" a="1"/>
  <c r="R81" i="8" a="1"/>
  <c r="K82" i="8" a="1"/>
  <c r="R83" i="8" a="1"/>
  <c r="K78" i="8" a="1"/>
  <c r="R80" i="8" a="1"/>
  <c r="K70" i="8" a="1"/>
  <c r="K71" i="8" a="1"/>
  <c r="K75" i="8" a="1"/>
  <c r="R72" i="8" a="1"/>
  <c r="R73" i="8" a="1"/>
  <c r="K74" i="8" a="1"/>
  <c r="K57" i="8" a="1"/>
  <c r="K58" i="8" a="1"/>
  <c r="R59" i="8" a="1"/>
  <c r="R55" i="8" a="1"/>
  <c r="K56" i="8" a="1"/>
  <c r="R54" i="8" a="1"/>
  <c r="K48" i="8" a="1"/>
  <c r="K46" i="8" a="1"/>
  <c r="R51" i="8" a="1"/>
  <c r="K50" i="8" a="1"/>
  <c r="K49" i="8" a="1"/>
  <c r="R47" i="8" a="1"/>
  <c r="K39" i="8" a="1"/>
  <c r="K42" i="8" a="1"/>
  <c r="K43" i="8" a="1"/>
  <c r="K41" i="8" a="1"/>
  <c r="K40" i="8" a="1"/>
  <c r="K38" i="8" a="1"/>
  <c r="K34" i="8" a="1"/>
  <c r="K32" i="8" a="1"/>
  <c r="R30" i="8" a="1"/>
  <c r="R33" i="8" a="1"/>
  <c r="K35" i="8" a="1"/>
  <c r="K31" i="8" a="1"/>
  <c r="R22" i="8" a="1"/>
  <c r="K19" i="8" a="1"/>
  <c r="K16" i="8" a="1"/>
  <c r="R14" i="8" a="1"/>
  <c r="K15" i="8" a="1"/>
  <c r="K17" i="8" a="1"/>
  <c r="K18" i="8" a="1"/>
  <c r="K9" i="8" a="1"/>
  <c r="K10" i="8" a="1"/>
  <c r="R6" i="8" a="1"/>
  <c r="K7" i="8" a="1"/>
  <c r="K8" i="8" a="1"/>
  <c r="K6" i="8" a="1"/>
  <c r="P38" i="9" l="1"/>
  <c r="P27" i="9"/>
  <c r="P71" i="9"/>
  <c r="S63" i="8"/>
  <c r="R24" i="9" s="1"/>
  <c r="Q24" i="9"/>
  <c r="M66" i="8"/>
  <c r="L57" i="9" s="1"/>
  <c r="J57" i="9"/>
  <c r="S66" i="8"/>
  <c r="R57" i="9" s="1"/>
  <c r="Q57" i="9"/>
  <c r="S62" i="8"/>
  <c r="R13" i="9" s="1"/>
  <c r="Q13" i="9"/>
  <c r="S24" i="8"/>
  <c r="R30" i="9" s="1"/>
  <c r="Q30" i="9"/>
  <c r="O64" i="8"/>
  <c r="N35" i="9" s="1"/>
  <c r="J35" i="9"/>
  <c r="S27" i="8"/>
  <c r="R63" i="9" s="1"/>
  <c r="Q63" i="9"/>
  <c r="P67" i="8"/>
  <c r="O68" i="9" s="1"/>
  <c r="J68" i="9"/>
  <c r="N63" i="8"/>
  <c r="M24" i="9" s="1"/>
  <c r="J24" i="9"/>
  <c r="P16" i="9"/>
  <c r="P49" i="9"/>
  <c r="P65" i="8"/>
  <c r="O46" i="9" s="1"/>
  <c r="J46" i="9"/>
  <c r="S23" i="8"/>
  <c r="R19" i="9" s="1"/>
  <c r="Q19" i="9"/>
  <c r="S26" i="8"/>
  <c r="R52" i="9" s="1"/>
  <c r="Q52" i="9"/>
  <c r="S67" i="8"/>
  <c r="R68" i="9" s="1"/>
  <c r="Q68" i="9"/>
  <c r="S64" i="8"/>
  <c r="R35" i="9" s="1"/>
  <c r="Q35" i="9"/>
  <c r="P60" i="9"/>
  <c r="P11" i="8"/>
  <c r="O61" i="9" s="1"/>
  <c r="J61" i="9"/>
  <c r="S65" i="8"/>
  <c r="R46" i="9" s="1"/>
  <c r="Q46" i="9"/>
  <c r="S11" i="8"/>
  <c r="R61" i="9" s="1"/>
  <c r="Q61" i="9"/>
  <c r="S25" i="8"/>
  <c r="R41" i="9" s="1"/>
  <c r="Q41" i="9"/>
  <c r="R80" i="8"/>
  <c r="K78" i="8"/>
  <c r="J15" i="9" s="1"/>
  <c r="R83" i="8"/>
  <c r="K82" i="8"/>
  <c r="J59" i="9" s="1"/>
  <c r="R81" i="8"/>
  <c r="R79" i="8"/>
  <c r="L79" i="8"/>
  <c r="K26" i="9" s="1"/>
  <c r="P79" i="8"/>
  <c r="O26" i="9" s="1"/>
  <c r="M79" i="8"/>
  <c r="L26" i="9" s="1"/>
  <c r="O79" i="8"/>
  <c r="N26" i="9" s="1"/>
  <c r="N79" i="8"/>
  <c r="M26" i="9" s="1"/>
  <c r="L81" i="8"/>
  <c r="K48" i="9" s="1"/>
  <c r="P81" i="8"/>
  <c r="O48" i="9" s="1"/>
  <c r="O81" i="8"/>
  <c r="N48" i="9" s="1"/>
  <c r="N81" i="8"/>
  <c r="M48" i="9" s="1"/>
  <c r="M81" i="8"/>
  <c r="L48" i="9" s="1"/>
  <c r="L83" i="8"/>
  <c r="K70" i="9" s="1"/>
  <c r="N83" i="8"/>
  <c r="M70" i="9" s="1"/>
  <c r="O83" i="8"/>
  <c r="N70" i="9" s="1"/>
  <c r="P83" i="8"/>
  <c r="O70" i="9" s="1"/>
  <c r="M83" i="8"/>
  <c r="L70" i="9" s="1"/>
  <c r="L80" i="8"/>
  <c r="K37" i="9" s="1"/>
  <c r="P80" i="8"/>
  <c r="O37" i="9" s="1"/>
  <c r="O80" i="8"/>
  <c r="N37" i="9" s="1"/>
  <c r="N80" i="8"/>
  <c r="M37" i="9" s="1"/>
  <c r="M80" i="8"/>
  <c r="L37" i="9" s="1"/>
  <c r="P66" i="8"/>
  <c r="O57" i="9" s="1"/>
  <c r="O65" i="8"/>
  <c r="N46" i="9" s="1"/>
  <c r="O66" i="8"/>
  <c r="N57" i="9" s="1"/>
  <c r="N65" i="8"/>
  <c r="M46" i="9" s="1"/>
  <c r="M65" i="8"/>
  <c r="L46" i="9" s="1"/>
  <c r="K74" i="8"/>
  <c r="J58" i="9" s="1"/>
  <c r="R73" i="8"/>
  <c r="R72" i="8"/>
  <c r="K75" i="8"/>
  <c r="J69" i="9" s="1"/>
  <c r="K71" i="8"/>
  <c r="J25" i="9" s="1"/>
  <c r="K70" i="8"/>
  <c r="J14" i="9" s="1"/>
  <c r="P73" i="8"/>
  <c r="O47" i="9" s="1"/>
  <c r="O73" i="8"/>
  <c r="N47" i="9" s="1"/>
  <c r="N73" i="8"/>
  <c r="M47" i="9" s="1"/>
  <c r="M73" i="8"/>
  <c r="L47" i="9" s="1"/>
  <c r="L73" i="8"/>
  <c r="K47" i="9" s="1"/>
  <c r="P72" i="8"/>
  <c r="O36" i="9" s="1"/>
  <c r="O72" i="8"/>
  <c r="N36" i="9" s="1"/>
  <c r="N72" i="8"/>
  <c r="M36" i="9" s="1"/>
  <c r="M72" i="8"/>
  <c r="L36" i="9" s="1"/>
  <c r="L72" i="8"/>
  <c r="K36" i="9" s="1"/>
  <c r="O67" i="8"/>
  <c r="N68" i="9" s="1"/>
  <c r="M67" i="8"/>
  <c r="L68" i="9" s="1"/>
  <c r="P64" i="8"/>
  <c r="O35" i="9" s="1"/>
  <c r="M64" i="8"/>
  <c r="L35" i="9" s="1"/>
  <c r="N64" i="8"/>
  <c r="M35" i="9" s="1"/>
  <c r="L64" i="8"/>
  <c r="K35" i="9" s="1"/>
  <c r="L67" i="8"/>
  <c r="K68" i="9" s="1"/>
  <c r="L66" i="8"/>
  <c r="K57" i="9" s="1"/>
  <c r="N66" i="8"/>
  <c r="M57" i="9" s="1"/>
  <c r="O63" i="8"/>
  <c r="N24" i="9" s="1"/>
  <c r="P63" i="8"/>
  <c r="O24" i="9" s="1"/>
  <c r="L63" i="8"/>
  <c r="K24" i="9" s="1"/>
  <c r="L65" i="8"/>
  <c r="K46" i="9" s="1"/>
  <c r="M63" i="8"/>
  <c r="L24" i="9" s="1"/>
  <c r="N67" i="8"/>
  <c r="M68" i="9" s="1"/>
  <c r="R54" i="8"/>
  <c r="K56" i="8"/>
  <c r="J34" i="9" s="1"/>
  <c r="R55" i="8"/>
  <c r="R59" i="8"/>
  <c r="K58" i="8"/>
  <c r="J56" i="9" s="1"/>
  <c r="K57" i="8"/>
  <c r="J45" i="9" s="1"/>
  <c r="P54" i="8"/>
  <c r="O12" i="9" s="1"/>
  <c r="O54" i="8"/>
  <c r="N12" i="9" s="1"/>
  <c r="L54" i="8"/>
  <c r="K12" i="9" s="1"/>
  <c r="N54" i="8"/>
  <c r="M12" i="9" s="1"/>
  <c r="M54" i="8"/>
  <c r="L12" i="9" s="1"/>
  <c r="P55" i="8"/>
  <c r="O23" i="9" s="1"/>
  <c r="O55" i="8"/>
  <c r="N23" i="9" s="1"/>
  <c r="N55" i="8"/>
  <c r="M23" i="9" s="1"/>
  <c r="M55" i="8"/>
  <c r="L23" i="9" s="1"/>
  <c r="L55" i="8"/>
  <c r="K23" i="9" s="1"/>
  <c r="O59" i="8"/>
  <c r="N67" i="9" s="1"/>
  <c r="M59" i="8"/>
  <c r="L67" i="9" s="1"/>
  <c r="L59" i="8"/>
  <c r="K67" i="9" s="1"/>
  <c r="P59" i="8"/>
  <c r="O67" i="9" s="1"/>
  <c r="N59" i="8"/>
  <c r="M67" i="9" s="1"/>
  <c r="R47" i="8"/>
  <c r="K49" i="8"/>
  <c r="J44" i="9" s="1"/>
  <c r="K50" i="8"/>
  <c r="J55" i="9" s="1"/>
  <c r="R51" i="8"/>
  <c r="K46" i="8"/>
  <c r="J11" i="9" s="1"/>
  <c r="K48" i="8"/>
  <c r="J33" i="9" s="1"/>
  <c r="O47" i="8"/>
  <c r="N22" i="9" s="1"/>
  <c r="N47" i="8"/>
  <c r="M22" i="9" s="1"/>
  <c r="M47" i="8"/>
  <c r="L22" i="9" s="1"/>
  <c r="L47" i="8"/>
  <c r="K22" i="9" s="1"/>
  <c r="P47" i="8"/>
  <c r="O22" i="9" s="1"/>
  <c r="O51" i="8"/>
  <c r="N66" i="9" s="1"/>
  <c r="N51" i="8"/>
  <c r="M66" i="9" s="1"/>
  <c r="M51" i="8"/>
  <c r="L66" i="9" s="1"/>
  <c r="L51" i="8"/>
  <c r="K66" i="9" s="1"/>
  <c r="P51" i="8"/>
  <c r="O66" i="9" s="1"/>
  <c r="K38" i="8"/>
  <c r="J10" i="9" s="1"/>
  <c r="K40" i="8"/>
  <c r="J32" i="9" s="1"/>
  <c r="K41" i="8"/>
  <c r="J43" i="9" s="1"/>
  <c r="K43" i="8"/>
  <c r="J65" i="9" s="1"/>
  <c r="K42" i="8"/>
  <c r="J54" i="9" s="1"/>
  <c r="K39" i="8"/>
  <c r="J21" i="9" s="1"/>
  <c r="K31" i="8"/>
  <c r="J20" i="9" s="1"/>
  <c r="K35" i="8"/>
  <c r="J64" i="9" s="1"/>
  <c r="R33" i="8"/>
  <c r="R30" i="8"/>
  <c r="K32" i="8"/>
  <c r="J31" i="9" s="1"/>
  <c r="K34" i="8"/>
  <c r="J53" i="9" s="1"/>
  <c r="P30" i="8"/>
  <c r="O9" i="9" s="1"/>
  <c r="O30" i="8"/>
  <c r="N9" i="9" s="1"/>
  <c r="L30" i="8"/>
  <c r="K9" i="9" s="1"/>
  <c r="N30" i="8"/>
  <c r="M9" i="9" s="1"/>
  <c r="M30" i="8"/>
  <c r="L9" i="9" s="1"/>
  <c r="P33" i="8"/>
  <c r="O42" i="9" s="1"/>
  <c r="L33" i="8"/>
  <c r="K42" i="9" s="1"/>
  <c r="O33" i="8"/>
  <c r="N42" i="9" s="1"/>
  <c r="M33" i="8"/>
  <c r="L42" i="9" s="1"/>
  <c r="N33" i="8"/>
  <c r="M42" i="9" s="1"/>
  <c r="R22" i="8"/>
  <c r="N22" i="8"/>
  <c r="M8" i="9" s="1"/>
  <c r="P22" i="8"/>
  <c r="O8" i="9" s="1"/>
  <c r="O22" i="8"/>
  <c r="N8" i="9" s="1"/>
  <c r="M22" i="8"/>
  <c r="L8" i="9" s="1"/>
  <c r="L22" i="8"/>
  <c r="K8" i="9" s="1"/>
  <c r="K18" i="8"/>
  <c r="J51" i="9" s="1"/>
  <c r="K17" i="8"/>
  <c r="J40" i="9" s="1"/>
  <c r="K15" i="8"/>
  <c r="J18" i="9" s="1"/>
  <c r="R14" i="8"/>
  <c r="K16" i="8"/>
  <c r="J29" i="9" s="1"/>
  <c r="K19" i="8"/>
  <c r="J62" i="9" s="1"/>
  <c r="N14" i="8"/>
  <c r="M7" i="9" s="1"/>
  <c r="P14" i="8"/>
  <c r="O7" i="9" s="1"/>
  <c r="O14" i="8"/>
  <c r="N7" i="9" s="1"/>
  <c r="M14" i="8"/>
  <c r="L7" i="9" s="1"/>
  <c r="L14" i="8"/>
  <c r="K7" i="9" s="1"/>
  <c r="K8" i="8"/>
  <c r="K7" i="8"/>
  <c r="K10" i="8"/>
  <c r="K9" i="8"/>
  <c r="R6" i="8"/>
  <c r="K6" i="8"/>
  <c r="N11" i="8"/>
  <c r="M61" i="9" s="1"/>
  <c r="O11" i="8"/>
  <c r="N61" i="9" s="1"/>
  <c r="L11" i="8"/>
  <c r="K61" i="9" s="1"/>
  <c r="M11" i="8"/>
  <c r="L61" i="9" s="1"/>
  <c r="R82" i="8" a="1"/>
  <c r="R78" i="8" a="1"/>
  <c r="R75" i="8" a="1"/>
  <c r="R71" i="8" a="1"/>
  <c r="R74" i="8" a="1"/>
  <c r="R70" i="8" a="1"/>
  <c r="R56" i="8" a="1"/>
  <c r="R58" i="8" a="1"/>
  <c r="R57" i="8" a="1"/>
  <c r="R46" i="8" a="1"/>
  <c r="R49" i="8" a="1"/>
  <c r="R50" i="8" a="1"/>
  <c r="R48" i="8" a="1"/>
  <c r="R41" i="8" a="1"/>
  <c r="R39" i="8" a="1"/>
  <c r="R40" i="8" a="1"/>
  <c r="R42" i="8" a="1"/>
  <c r="R38" i="8" a="1"/>
  <c r="R43" i="8" a="1"/>
  <c r="R31" i="8" a="1"/>
  <c r="R34" i="8" a="1"/>
  <c r="R32" i="8" a="1"/>
  <c r="R35" i="8" a="1"/>
  <c r="R16" i="8" a="1"/>
  <c r="R19" i="8" a="1"/>
  <c r="R18" i="8" a="1"/>
  <c r="R17" i="8" a="1"/>
  <c r="R15" i="8" a="1"/>
  <c r="R10" i="8" a="1"/>
  <c r="R7" i="8" a="1"/>
  <c r="R9" i="8" a="1"/>
  <c r="R8" i="8" a="1"/>
  <c r="S83" i="8" l="1"/>
  <c r="R70" i="9" s="1"/>
  <c r="Q70" i="9"/>
  <c r="S59" i="8"/>
  <c r="R67" i="9" s="1"/>
  <c r="Q67" i="9"/>
  <c r="S80" i="8"/>
  <c r="R37" i="9" s="1"/>
  <c r="Q37" i="9"/>
  <c r="S54" i="8"/>
  <c r="R12" i="9" s="1"/>
  <c r="Q12" i="9"/>
  <c r="S51" i="8"/>
  <c r="R66" i="9" s="1"/>
  <c r="Q66" i="9"/>
  <c r="S47" i="8"/>
  <c r="R22" i="9" s="1"/>
  <c r="Q22" i="9"/>
  <c r="S55" i="8"/>
  <c r="R23" i="9" s="1"/>
  <c r="Q23" i="9"/>
  <c r="S73" i="8"/>
  <c r="R47" i="9" s="1"/>
  <c r="Q47" i="9"/>
  <c r="P10" i="8"/>
  <c r="O50" i="9" s="1"/>
  <c r="J50" i="9"/>
  <c r="J60" i="9" s="1"/>
  <c r="S14" i="8"/>
  <c r="R7" i="9" s="1"/>
  <c r="Q7" i="9"/>
  <c r="S72" i="8"/>
  <c r="R36" i="9" s="1"/>
  <c r="Q36" i="9"/>
  <c r="S33" i="8"/>
  <c r="R42" i="9" s="1"/>
  <c r="Q42" i="9"/>
  <c r="P6" i="8"/>
  <c r="O6" i="9" s="1"/>
  <c r="J6" i="9"/>
  <c r="J16" i="9" s="1"/>
  <c r="S6" i="8"/>
  <c r="R6" i="9" s="1"/>
  <c r="Q6" i="9"/>
  <c r="P7" i="8"/>
  <c r="O17" i="9" s="1"/>
  <c r="J17" i="9"/>
  <c r="J27" i="9" s="1"/>
  <c r="S79" i="8"/>
  <c r="R26" i="9" s="1"/>
  <c r="Q26" i="9"/>
  <c r="S81" i="8"/>
  <c r="R48" i="9" s="1"/>
  <c r="Q48" i="9"/>
  <c r="P9" i="8"/>
  <c r="O39" i="9" s="1"/>
  <c r="J39" i="9"/>
  <c r="J49" i="9" s="1"/>
  <c r="S30" i="8"/>
  <c r="R9" i="9" s="1"/>
  <c r="Q9" i="9"/>
  <c r="P8" i="8"/>
  <c r="O28" i="9" s="1"/>
  <c r="J28" i="9"/>
  <c r="J38" i="9" s="1"/>
  <c r="S22" i="8"/>
  <c r="R8" i="9" s="1"/>
  <c r="Q8" i="9"/>
  <c r="J71" i="9"/>
  <c r="R78" i="8"/>
  <c r="R82" i="8"/>
  <c r="P78" i="8"/>
  <c r="O15" i="9" s="1"/>
  <c r="O78" i="8"/>
  <c r="N15" i="9" s="1"/>
  <c r="N78" i="8"/>
  <c r="M15" i="9" s="1"/>
  <c r="M78" i="8"/>
  <c r="L15" i="9" s="1"/>
  <c r="L78" i="8"/>
  <c r="K15" i="9" s="1"/>
  <c r="P82" i="8"/>
  <c r="O59" i="9" s="1"/>
  <c r="O82" i="8"/>
  <c r="N59" i="9" s="1"/>
  <c r="M82" i="8"/>
  <c r="L59" i="9" s="1"/>
  <c r="N82" i="8"/>
  <c r="M59" i="9" s="1"/>
  <c r="L82" i="8"/>
  <c r="K59" i="9" s="1"/>
  <c r="R70" i="8"/>
  <c r="R74" i="8"/>
  <c r="R71" i="8"/>
  <c r="R75" i="8"/>
  <c r="P70" i="8"/>
  <c r="O14" i="9" s="1"/>
  <c r="O70" i="8"/>
  <c r="N14" i="9" s="1"/>
  <c r="N70" i="8"/>
  <c r="M14" i="9" s="1"/>
  <c r="M70" i="8"/>
  <c r="L14" i="9" s="1"/>
  <c r="L70" i="8"/>
  <c r="K14" i="9" s="1"/>
  <c r="L71" i="8"/>
  <c r="K25" i="9" s="1"/>
  <c r="N71" i="8"/>
  <c r="M25" i="9" s="1"/>
  <c r="M71" i="8"/>
  <c r="L25" i="9" s="1"/>
  <c r="O71" i="8"/>
  <c r="N25" i="9" s="1"/>
  <c r="P71" i="8"/>
  <c r="O25" i="9" s="1"/>
  <c r="L75" i="8"/>
  <c r="K69" i="9" s="1"/>
  <c r="N75" i="8"/>
  <c r="M69" i="9" s="1"/>
  <c r="M75" i="8"/>
  <c r="L69" i="9" s="1"/>
  <c r="O75" i="8"/>
  <c r="N69" i="9" s="1"/>
  <c r="P75" i="8"/>
  <c r="O69" i="9" s="1"/>
  <c r="P74" i="8"/>
  <c r="O58" i="9" s="1"/>
  <c r="O74" i="8"/>
  <c r="N58" i="9" s="1"/>
  <c r="N74" i="8"/>
  <c r="M58" i="9" s="1"/>
  <c r="M74" i="8"/>
  <c r="L58" i="9" s="1"/>
  <c r="L74" i="8"/>
  <c r="K58" i="9" s="1"/>
  <c r="R57" i="8"/>
  <c r="R58" i="8"/>
  <c r="R56" i="8"/>
  <c r="P57" i="8"/>
  <c r="O45" i="9" s="1"/>
  <c r="O57" i="8"/>
  <c r="N45" i="9" s="1"/>
  <c r="N57" i="8"/>
  <c r="M45" i="9" s="1"/>
  <c r="M57" i="8"/>
  <c r="L45" i="9" s="1"/>
  <c r="L57" i="8"/>
  <c r="K45" i="9" s="1"/>
  <c r="O58" i="8"/>
  <c r="N56" i="9" s="1"/>
  <c r="M58" i="8"/>
  <c r="L56" i="9" s="1"/>
  <c r="L58" i="8"/>
  <c r="K56" i="9" s="1"/>
  <c r="N58" i="8"/>
  <c r="M56" i="9" s="1"/>
  <c r="P58" i="8"/>
  <c r="O56" i="9" s="1"/>
  <c r="M56" i="8"/>
  <c r="L34" i="9" s="1"/>
  <c r="P56" i="8"/>
  <c r="O34" i="9" s="1"/>
  <c r="N56" i="8"/>
  <c r="M34" i="9" s="1"/>
  <c r="O56" i="8"/>
  <c r="N34" i="9" s="1"/>
  <c r="L56" i="8"/>
  <c r="K34" i="9" s="1"/>
  <c r="R48" i="8"/>
  <c r="R50" i="8"/>
  <c r="R49" i="8"/>
  <c r="R46" i="8"/>
  <c r="P48" i="8"/>
  <c r="O33" i="9" s="1"/>
  <c r="O48" i="8"/>
  <c r="N33" i="9" s="1"/>
  <c r="N48" i="8"/>
  <c r="M33" i="9" s="1"/>
  <c r="M48" i="8"/>
  <c r="L33" i="9" s="1"/>
  <c r="L48" i="8"/>
  <c r="K33" i="9" s="1"/>
  <c r="O46" i="8"/>
  <c r="N11" i="9" s="1"/>
  <c r="N46" i="8"/>
  <c r="M11" i="9" s="1"/>
  <c r="M46" i="8"/>
  <c r="L11" i="9" s="1"/>
  <c r="L46" i="8"/>
  <c r="K11" i="9" s="1"/>
  <c r="P46" i="8"/>
  <c r="O11" i="9" s="1"/>
  <c r="O50" i="8"/>
  <c r="N55" i="9" s="1"/>
  <c r="N50" i="8"/>
  <c r="M55" i="9" s="1"/>
  <c r="M50" i="8"/>
  <c r="L55" i="9" s="1"/>
  <c r="L50" i="8"/>
  <c r="K55" i="9" s="1"/>
  <c r="P50" i="8"/>
  <c r="O55" i="9" s="1"/>
  <c r="N49" i="8"/>
  <c r="M44" i="9" s="1"/>
  <c r="P49" i="8"/>
  <c r="O44" i="9" s="1"/>
  <c r="O49" i="8"/>
  <c r="N44" i="9" s="1"/>
  <c r="M49" i="8"/>
  <c r="L44" i="9" s="1"/>
  <c r="L49" i="8"/>
  <c r="K44" i="9" s="1"/>
  <c r="R43" i="8"/>
  <c r="R38" i="8"/>
  <c r="R42" i="8"/>
  <c r="R40" i="8"/>
  <c r="R39" i="8"/>
  <c r="R41" i="8"/>
  <c r="P41" i="8"/>
  <c r="O43" i="9" s="1"/>
  <c r="O41" i="8"/>
  <c r="N43" i="9" s="1"/>
  <c r="N41" i="8"/>
  <c r="M43" i="9" s="1"/>
  <c r="M41" i="8"/>
  <c r="L43" i="9" s="1"/>
  <c r="L41" i="8"/>
  <c r="K43" i="9" s="1"/>
  <c r="O42" i="8"/>
  <c r="N54" i="9" s="1"/>
  <c r="L42" i="8"/>
  <c r="K54" i="9" s="1"/>
  <c r="P42" i="8"/>
  <c r="O54" i="9" s="1"/>
  <c r="N42" i="8"/>
  <c r="M54" i="9" s="1"/>
  <c r="M42" i="8"/>
  <c r="L54" i="9" s="1"/>
  <c r="O40" i="8"/>
  <c r="N32" i="9" s="1"/>
  <c r="N40" i="8"/>
  <c r="M32" i="9" s="1"/>
  <c r="M40" i="8"/>
  <c r="L32" i="9" s="1"/>
  <c r="P40" i="8"/>
  <c r="O32" i="9" s="1"/>
  <c r="L40" i="8"/>
  <c r="K32" i="9" s="1"/>
  <c r="N39" i="8"/>
  <c r="M21" i="9" s="1"/>
  <c r="M39" i="8"/>
  <c r="L21" i="9" s="1"/>
  <c r="L39" i="8"/>
  <c r="K21" i="9" s="1"/>
  <c r="P39" i="8"/>
  <c r="O21" i="9" s="1"/>
  <c r="O39" i="8"/>
  <c r="N21" i="9" s="1"/>
  <c r="O43" i="8"/>
  <c r="N65" i="9" s="1"/>
  <c r="M43" i="8"/>
  <c r="L65" i="9" s="1"/>
  <c r="P43" i="8"/>
  <c r="O65" i="9" s="1"/>
  <c r="N43" i="8"/>
  <c r="M65" i="9" s="1"/>
  <c r="L43" i="8"/>
  <c r="K65" i="9" s="1"/>
  <c r="O38" i="8"/>
  <c r="N10" i="9" s="1"/>
  <c r="L38" i="8"/>
  <c r="K10" i="9" s="1"/>
  <c r="N38" i="8"/>
  <c r="M10" i="9" s="1"/>
  <c r="M38" i="8"/>
  <c r="L10" i="9" s="1"/>
  <c r="P38" i="8"/>
  <c r="O10" i="9" s="1"/>
  <c r="R35" i="8"/>
  <c r="R32" i="8"/>
  <c r="R34" i="8"/>
  <c r="R31" i="8"/>
  <c r="P34" i="8"/>
  <c r="O53" i="9" s="1"/>
  <c r="O34" i="8"/>
  <c r="N53" i="9" s="1"/>
  <c r="N34" i="8"/>
  <c r="M53" i="9" s="1"/>
  <c r="L34" i="8"/>
  <c r="K53" i="9" s="1"/>
  <c r="M34" i="8"/>
  <c r="L53" i="9" s="1"/>
  <c r="L35" i="8"/>
  <c r="K64" i="9" s="1"/>
  <c r="O35" i="8"/>
  <c r="N64" i="9" s="1"/>
  <c r="P35" i="8"/>
  <c r="O64" i="9" s="1"/>
  <c r="N35" i="8"/>
  <c r="M64" i="9" s="1"/>
  <c r="M35" i="8"/>
  <c r="L64" i="9" s="1"/>
  <c r="O32" i="8"/>
  <c r="N31" i="9" s="1"/>
  <c r="M32" i="8"/>
  <c r="L31" i="9" s="1"/>
  <c r="L32" i="8"/>
  <c r="K31" i="9" s="1"/>
  <c r="P32" i="8"/>
  <c r="O31" i="9" s="1"/>
  <c r="N32" i="8"/>
  <c r="M31" i="9" s="1"/>
  <c r="L31" i="8"/>
  <c r="K20" i="9" s="1"/>
  <c r="P31" i="8"/>
  <c r="O20" i="9" s="1"/>
  <c r="O31" i="8"/>
  <c r="N20" i="9" s="1"/>
  <c r="N31" i="8"/>
  <c r="M20" i="9" s="1"/>
  <c r="M31" i="8"/>
  <c r="L20" i="9" s="1"/>
  <c r="N8" i="8"/>
  <c r="M28" i="9" s="1"/>
  <c r="L8" i="8"/>
  <c r="K28" i="9" s="1"/>
  <c r="O8" i="8"/>
  <c r="N28" i="9" s="1"/>
  <c r="R15" i="8"/>
  <c r="R17" i="8"/>
  <c r="R18" i="8"/>
  <c r="R19" i="8"/>
  <c r="R16" i="8"/>
  <c r="L19" i="8"/>
  <c r="K62" i="9" s="1"/>
  <c r="O19" i="8"/>
  <c r="N62" i="9" s="1"/>
  <c r="N19" i="8"/>
  <c r="M62" i="9" s="1"/>
  <c r="M71" i="9" s="1"/>
  <c r="M19" i="8"/>
  <c r="L62" i="9" s="1"/>
  <c r="P19" i="8"/>
  <c r="O62" i="9" s="1"/>
  <c r="P16" i="8"/>
  <c r="O29" i="9" s="1"/>
  <c r="O16" i="8"/>
  <c r="N29" i="9" s="1"/>
  <c r="N16" i="8"/>
  <c r="M29" i="9" s="1"/>
  <c r="M16" i="8"/>
  <c r="L29" i="9" s="1"/>
  <c r="L16" i="8"/>
  <c r="K29" i="9" s="1"/>
  <c r="N15" i="8"/>
  <c r="M18" i="9" s="1"/>
  <c r="P15" i="8"/>
  <c r="O18" i="9" s="1"/>
  <c r="O15" i="8"/>
  <c r="N18" i="9" s="1"/>
  <c r="M15" i="8"/>
  <c r="L18" i="9" s="1"/>
  <c r="L15" i="8"/>
  <c r="K18" i="9" s="1"/>
  <c r="P17" i="8"/>
  <c r="O40" i="9" s="1"/>
  <c r="O17" i="8"/>
  <c r="N40" i="9" s="1"/>
  <c r="N17" i="8"/>
  <c r="M40" i="9" s="1"/>
  <c r="M17" i="8"/>
  <c r="L40" i="9" s="1"/>
  <c r="L17" i="8"/>
  <c r="K40" i="9" s="1"/>
  <c r="M8" i="8"/>
  <c r="L28" i="9" s="1"/>
  <c r="P18" i="8"/>
  <c r="O51" i="9" s="1"/>
  <c r="O18" i="8"/>
  <c r="N51" i="9" s="1"/>
  <c r="N18" i="8"/>
  <c r="M51" i="9" s="1"/>
  <c r="M18" i="8"/>
  <c r="L51" i="9" s="1"/>
  <c r="L18" i="8"/>
  <c r="K51" i="9" s="1"/>
  <c r="N7" i="8"/>
  <c r="M17" i="9" s="1"/>
  <c r="O9" i="8"/>
  <c r="N39" i="9" s="1"/>
  <c r="N9" i="8"/>
  <c r="M39" i="9" s="1"/>
  <c r="M10" i="8"/>
  <c r="L50" i="9" s="1"/>
  <c r="M9" i="8"/>
  <c r="L39" i="9" s="1"/>
  <c r="L9" i="8"/>
  <c r="K39" i="9" s="1"/>
  <c r="L10" i="8"/>
  <c r="K50" i="9" s="1"/>
  <c r="R8" i="8"/>
  <c r="R9" i="8"/>
  <c r="R7" i="8"/>
  <c r="R10" i="8"/>
  <c r="O10" i="8"/>
  <c r="N50" i="9" s="1"/>
  <c r="N10" i="8"/>
  <c r="M50" i="9" s="1"/>
  <c r="O7" i="8"/>
  <c r="N17" i="9" s="1"/>
  <c r="M7" i="8"/>
  <c r="L17" i="9" s="1"/>
  <c r="L7" i="8"/>
  <c r="K17" i="9" s="1"/>
  <c r="M6" i="8"/>
  <c r="L6" i="9" s="1"/>
  <c r="N6" i="8"/>
  <c r="M6" i="9" s="1"/>
  <c r="L6" i="8"/>
  <c r="K6" i="9" s="1"/>
  <c r="O6" i="8"/>
  <c r="N6" i="9" s="1"/>
  <c r="K71" i="9" l="1"/>
  <c r="K27" i="9"/>
  <c r="K16" i="9"/>
  <c r="M16" i="9"/>
  <c r="N49" i="9"/>
  <c r="O16" i="9"/>
  <c r="N38" i="9"/>
  <c r="N71" i="9"/>
  <c r="M27" i="9"/>
  <c r="L16" i="9"/>
  <c r="L27" i="9"/>
  <c r="O71" i="9"/>
  <c r="N27" i="9"/>
  <c r="L71" i="9"/>
  <c r="S70" i="8"/>
  <c r="R14" i="9" s="1"/>
  <c r="Q14" i="9"/>
  <c r="S50" i="8"/>
  <c r="R55" i="9" s="1"/>
  <c r="Q55" i="9"/>
  <c r="O49" i="9"/>
  <c r="L38" i="9"/>
  <c r="S48" i="8"/>
  <c r="R33" i="9" s="1"/>
  <c r="Q33" i="9"/>
  <c r="S56" i="8"/>
  <c r="R34" i="9" s="1"/>
  <c r="Q34" i="9"/>
  <c r="S15" i="8"/>
  <c r="R18" i="9" s="1"/>
  <c r="Q18" i="9"/>
  <c r="M60" i="9"/>
  <c r="S49" i="8"/>
  <c r="R44" i="9" s="1"/>
  <c r="Q44" i="9"/>
  <c r="N60" i="9"/>
  <c r="S10" i="8"/>
  <c r="R50" i="9" s="1"/>
  <c r="Q50" i="9"/>
  <c r="S7" i="8"/>
  <c r="R17" i="9" s="1"/>
  <c r="Q17" i="9"/>
  <c r="S31" i="8"/>
  <c r="R20" i="9" s="1"/>
  <c r="Q20" i="9"/>
  <c r="S58" i="8"/>
  <c r="R56" i="9" s="1"/>
  <c r="Q56" i="9"/>
  <c r="S32" i="8"/>
  <c r="R31" i="9" s="1"/>
  <c r="Q31" i="9"/>
  <c r="S41" i="8"/>
  <c r="R43" i="9" s="1"/>
  <c r="Q43" i="9"/>
  <c r="O60" i="9"/>
  <c r="S46" i="8"/>
  <c r="R11" i="9" s="1"/>
  <c r="Q11" i="9"/>
  <c r="S9" i="8"/>
  <c r="R39" i="9" s="1"/>
  <c r="Q39" i="9"/>
  <c r="S57" i="8"/>
  <c r="R45" i="9" s="1"/>
  <c r="Q45" i="9"/>
  <c r="S8" i="8"/>
  <c r="R28" i="9" s="1"/>
  <c r="Q28" i="9"/>
  <c r="K60" i="9"/>
  <c r="S35" i="8"/>
  <c r="R64" i="9" s="1"/>
  <c r="Q64" i="9"/>
  <c r="S39" i="8"/>
  <c r="R21" i="9" s="1"/>
  <c r="Q21" i="9"/>
  <c r="S74" i="8"/>
  <c r="R58" i="9" s="1"/>
  <c r="Q58" i="9"/>
  <c r="O38" i="9"/>
  <c r="S34" i="8"/>
  <c r="R53" i="9" s="1"/>
  <c r="Q53" i="9"/>
  <c r="K49" i="9"/>
  <c r="S16" i="8"/>
  <c r="R29" i="9" s="1"/>
  <c r="Q29" i="9"/>
  <c r="S40" i="8"/>
  <c r="R32" i="9" s="1"/>
  <c r="Q32" i="9"/>
  <c r="S82" i="8"/>
  <c r="R59" i="9" s="1"/>
  <c r="Q59" i="9"/>
  <c r="K38" i="9"/>
  <c r="M38" i="9"/>
  <c r="S19" i="8"/>
  <c r="R62" i="9" s="1"/>
  <c r="Q62" i="9"/>
  <c r="S42" i="8"/>
  <c r="R54" i="9" s="1"/>
  <c r="Q54" i="9"/>
  <c r="S78" i="8"/>
  <c r="R15" i="9" s="1"/>
  <c r="Q15" i="9"/>
  <c r="O27" i="9"/>
  <c r="L49" i="9"/>
  <c r="N16" i="9"/>
  <c r="L60" i="9"/>
  <c r="S18" i="8"/>
  <c r="R51" i="9" s="1"/>
  <c r="Q51" i="9"/>
  <c r="S38" i="8"/>
  <c r="R10" i="9" s="1"/>
  <c r="Q10" i="9"/>
  <c r="S75" i="8"/>
  <c r="R69" i="9" s="1"/>
  <c r="Q69" i="9"/>
  <c r="M49" i="9"/>
  <c r="S17" i="8"/>
  <c r="R40" i="9" s="1"/>
  <c r="Q40" i="9"/>
  <c r="S43" i="8"/>
  <c r="R65" i="9" s="1"/>
  <c r="Q65" i="9"/>
  <c r="S71" i="8"/>
  <c r="R25" i="9" s="1"/>
  <c r="Q25" i="9"/>
  <c r="R71" i="9" l="1"/>
  <c r="R49" i="9"/>
  <c r="Q16" i="9"/>
  <c r="R16" i="9"/>
  <c r="Q71" i="9"/>
  <c r="Q38" i="9"/>
  <c r="R38" i="9"/>
  <c r="Q27" i="9"/>
  <c r="R27" i="9"/>
  <c r="Q60" i="9"/>
  <c r="Q49" i="9"/>
  <c r="R60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<sst xmlns="http://schemas.openxmlformats.org/spreadsheetml/2006/main" count="493" uniqueCount="62">
  <si>
    <t>Samedi 11 janvier 2025</t>
  </si>
  <si>
    <t>Samedi 18 janvier 2025</t>
  </si>
  <si>
    <t>ES Cannet Roche</t>
  </si>
  <si>
    <t>Samedi 25 janvier 2025</t>
  </si>
  <si>
    <t>R.C. Pays de Grasse</t>
  </si>
  <si>
    <t>ASPTT Nice</t>
  </si>
  <si>
    <t>Samedi 08 février 2025</t>
  </si>
  <si>
    <t>AS Cannes</t>
  </si>
  <si>
    <t>Samedi 01 mars 2025</t>
  </si>
  <si>
    <t>Cavigal Nice S.</t>
  </si>
  <si>
    <t>Samedi 08 mars 2025</t>
  </si>
  <si>
    <t>Samedi 22 mars 2025</t>
  </si>
  <si>
    <t>Samedi 29 mars 2025</t>
  </si>
  <si>
    <t>Samedi 26 avril 2025</t>
  </si>
  <si>
    <t>Samedi 10 mai 2025</t>
  </si>
  <si>
    <t>Classement U13 F Niveau 2</t>
  </si>
  <si>
    <t>Place</t>
  </si>
  <si>
    <t>Points</t>
  </si>
  <si>
    <t>Joués</t>
  </si>
  <si>
    <t>Nul</t>
  </si>
  <si>
    <t>Victoire</t>
  </si>
  <si>
    <t>Défaite</t>
  </si>
  <si>
    <t>Forfait</t>
  </si>
  <si>
    <t>Buts marqués</t>
  </si>
  <si>
    <t>Buts encaissés</t>
  </si>
  <si>
    <t>Différence</t>
  </si>
  <si>
    <t>Équipe</t>
  </si>
  <si>
    <t>Résultats U13F Niveau 2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</si>
  <si>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</si>
  <si>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</si>
  <si>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</si>
  <si>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</si>
  <si>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</si>
  <si>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</si>
  <si>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</si>
  <si>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</si>
  <si>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</si>
  <si>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</si>
  <si>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A.S. des Moulins</t>
  </si>
  <si>
    <t>Tournois U13F</t>
  </si>
  <si>
    <t>Tournoi DESCALIS (ASPTT Nice)</t>
  </si>
  <si>
    <t>Tournoi ESSNN (Saint Sylvestre)</t>
  </si>
  <si>
    <t>Tournoi FC Carros (Carros)</t>
  </si>
  <si>
    <t>Tournoi Saint Laurentin (Saint Laurent du Var)</t>
  </si>
  <si>
    <t>Tournoi ES Cannet Roche (Cannet Rocheville)</t>
  </si>
  <si>
    <t>Tournoi Cerc.Art.S. Des Eaux (CASE)</t>
  </si>
  <si>
    <t>Dimanche 08 juin 2025</t>
  </si>
  <si>
    <t>Dimanche 01 juin 2025</t>
  </si>
  <si>
    <t>Tournoi Var (Fayence)</t>
  </si>
  <si>
    <t xml:space="preserve">ASPTT Nice </t>
  </si>
  <si>
    <t>PHASE RETOUR</t>
  </si>
  <si>
    <t>PHASE ALLER</t>
  </si>
  <si>
    <t>Calendrier ASPTT Nice U13F</t>
  </si>
  <si>
    <t>Équipe A</t>
  </si>
  <si>
    <t xml:space="preserve">Équipe B </t>
  </si>
  <si>
    <t>ADR.EQU.</t>
  </si>
  <si>
    <t>ADR.ADV.</t>
  </si>
  <si>
    <t>Equ.Visité</t>
  </si>
  <si>
    <t>Rés.Vté</t>
  </si>
  <si>
    <t>Equ.Visiteur</t>
  </si>
  <si>
    <t>Rés.Veur</t>
  </si>
  <si>
    <t>RESULTATS CONSOLIDES DU TOURNOI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</si>
</sst>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2" xfId="0" applyFont="1" applyBorder="1"/>
    <xf numFmtId="0" fontId="1" fillId="0" borderId="1" xfId="0" applyFont="1" applyBorder="1"/>
    <xf numFmtId="0" fontId="1" fillId="0" borderId="1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8" fontId="8" fillId="0" borderId="1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80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</font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/>
      </font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/>
      </font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637DB8-03E7-4EAF-B1B1-0996A5A92257}" name="T_J1" displayName="T_J1" ref="B7:E10" totalsRowShown="0" headerRowDxfId="79" dataDxfId="56" headerRowBorderDxfId="78" tableBorderDxfId="77">
  <autoFilter ref="B7:E10" xr:uid="{E9637DB8-03E7-4EAF-B1B1-0996A5A92257}"/>
  <tableColumns count="4">
    <tableColumn id="1" xr3:uid="{AACEE8EF-D7E9-44EE-81B4-B6E0791EFB62}" name="Equ.Visité" dataDxfId="60"/>
    <tableColumn id="2" xr3:uid="{38FC7DDE-A989-47C7-B358-912AD772073F}" name="Rés.Vté" dataDxfId="59"/>
    <tableColumn id="3" xr3:uid="{189CA5BD-4A9B-419D-929C-CB39649BED09}" name="Rés.Veur" dataDxfId="58"/>
    <tableColumn id="4" xr3:uid="{CE4E34AE-2CE9-4A4A-AE95-3DEB81E697C5}" name="Equ.Visiteur" dataDxfId="5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268211-8278-4A8E-8EBB-0BF7F026C7E7}" name="T_J2" displayName="T_J2" ref="B15:E18" totalsRowShown="0" headerRowDxfId="76" dataDxfId="66" headerRowBorderDxfId="75" tableBorderDxfId="74">
  <autoFilter ref="B15:E18" xr:uid="{90268211-8278-4A8E-8EBB-0BF7F026C7E7}"/>
  <tableColumns count="4">
    <tableColumn id="1" xr3:uid="{E4273264-2AC0-451F-9121-319B39D557CB}" name="Equ.Visité" dataDxfId="70"/>
    <tableColumn id="2" xr3:uid="{3FAC72B4-AFA3-490F-B7BA-14D1E7330D65}" name="Rés.Vté" dataDxfId="69"/>
    <tableColumn id="3" xr3:uid="{5B91CCA4-E479-42F6-B3BB-512E7B7276FE}" name="Rés.Veur" dataDxfId="68"/>
    <tableColumn id="4" xr3:uid="{CD68E78D-FB75-4641-A920-4D36F37CD4E4}" name="Equ.Visiteur" dataDxfId="6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E0361A7-78CB-4483-B201-6EA594513942}" name="T_J3" displayName="T_J3" ref="B23:E26" totalsRowShown="0" headerRowDxfId="73" dataDxfId="61" headerRowBorderDxfId="72" tableBorderDxfId="71">
  <autoFilter ref="B23:E26" xr:uid="{9E0361A7-78CB-4483-B201-6EA594513942}"/>
  <tableColumns count="4">
    <tableColumn id="1" xr3:uid="{41AFF9C3-2F30-4E7D-A88C-8ECA58B16E8C}" name="Equ.Visité" dataDxfId="65"/>
    <tableColumn id="2" xr3:uid="{0E2E6F76-177F-4DC8-AA6A-79F35740B0C7}" name="Rés.Vté" dataDxfId="64"/>
    <tableColumn id="3" xr3:uid="{4FAD24F4-A2FD-4966-A221-756113727324}" name="Rés.Veur" dataDxfId="63"/>
    <tableColumn id="4" xr3:uid="{9A6727E3-058C-43A5-BD79-3CA0AAEF69AA}" name="Equ.Visiteur" dataDxfId="6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0697F94-30F7-4E1F-AAFE-8149DC1AC494}" name="T_J4" displayName="T_J4" ref="B31:E34" totalsRowShown="0" headerRowDxfId="55" dataDxfId="54" headerRowBorderDxfId="52" tableBorderDxfId="53">
  <autoFilter ref="B31:E34" xr:uid="{F0697F94-30F7-4E1F-AAFE-8149DC1AC494}"/>
  <tableColumns count="4">
    <tableColumn id="1" xr3:uid="{F9757CE4-EE09-4B7E-A594-BFEAC85B91E7}" name="Equ.Visité" dataDxfId="51"/>
    <tableColumn id="2" xr3:uid="{A57F06BC-A5BD-48AA-9552-AA698304E0CD}" name="Rés.Vté" dataDxfId="50"/>
    <tableColumn id="3" xr3:uid="{068C81BC-A43E-4B82-AEE4-C4A9147B4AB8}" name="Rés.Veur" dataDxfId="49"/>
    <tableColumn id="4" xr3:uid="{2B6EFF29-E149-4D01-836C-A29ADC47F75C}" name="Equ.Visiteur" dataDxfId="48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CDCBF3B-36B5-43BD-9D1E-07A952C1359B}" name="T_J5" displayName="T_J5" ref="B39:E42" totalsRowShown="0" headerRowDxfId="47" dataDxfId="46" headerRowBorderDxfId="44" tableBorderDxfId="45">
  <autoFilter ref="B39:E42" xr:uid="{9CDCBF3B-36B5-43BD-9D1E-07A952C1359B}"/>
  <tableColumns count="4">
    <tableColumn id="1" xr3:uid="{82517ADD-E6FA-4E61-BE02-E6FB1458AA77}" name="Equ.Visité" dataDxfId="43"/>
    <tableColumn id="2" xr3:uid="{BA9F8A5F-47DC-423E-918D-F8BFD5295F0D}" name="Rés.Vté" dataDxfId="42"/>
    <tableColumn id="3" xr3:uid="{922E97F1-BA99-4FCB-BA6D-7EACC18D8FE2}" name="Rés.Veur" dataDxfId="41"/>
    <tableColumn id="4" xr3:uid="{EC6064FD-1766-49C0-91D0-09C4E5FE04A0}" name="Equ.Visiteur" dataDxfId="40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C5FE625-9B27-402C-9364-6D91D6DDA5B2}" name="T_J6" displayName="T_J6" ref="B47:E50" totalsRowShown="0" headerRowDxfId="39" dataDxfId="38" headerRowBorderDxfId="36" tableBorderDxfId="37">
  <autoFilter ref="B47:E50" xr:uid="{7C5FE625-9B27-402C-9364-6D91D6DDA5B2}"/>
  <tableColumns count="4">
    <tableColumn id="1" xr3:uid="{AD86F64C-68CE-43D9-BF05-D5BCA106AB84}" name="Equ.Visité" dataDxfId="35"/>
    <tableColumn id="2" xr3:uid="{C60135B6-F308-4FFE-AD0A-FB9DC0BA75C7}" name="Rés.Vté" dataDxfId="34"/>
    <tableColumn id="3" xr3:uid="{71B89719-5A43-41D5-9589-599298CEDEA2}" name="Rés.Veur" dataDxfId="33"/>
    <tableColumn id="4" xr3:uid="{A1734510-F708-4E44-9A52-04E255B889D1}" name="Equ.Visiteur" dataDxfId="32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78DCD28-551A-4224-9C0B-557DDAE4B378}" name="T_J7" displayName="T_J7" ref="B55:E58" totalsRowShown="0" headerRowDxfId="31" dataDxfId="30" headerRowBorderDxfId="28" tableBorderDxfId="29">
  <autoFilter ref="B55:E58" xr:uid="{678DCD28-551A-4224-9C0B-557DDAE4B378}"/>
  <tableColumns count="4">
    <tableColumn id="1" xr3:uid="{FB2F18F5-2640-42C7-A00F-47C2FE754B3D}" name="Equ.Visité" dataDxfId="27"/>
    <tableColumn id="2" xr3:uid="{F7F8AE22-ABDE-493A-873E-7D4F47A9648C}" name="Rés.Vté" dataDxfId="26"/>
    <tableColumn id="3" xr3:uid="{B62D77B6-BBA4-4D7B-B235-9A583F7FE0E4}" name="Rés.Veur" dataDxfId="25"/>
    <tableColumn id="4" xr3:uid="{5271A8B3-01F3-4611-8F9E-035CD7D727EC}" name="Equ.Visiteur" dataDxfId="24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00E1809-2702-4A5A-A86C-295BF77A1BB8}" name="T_J8" displayName="T_J8" ref="B63:E66" totalsRowShown="0" headerRowDxfId="23" dataDxfId="22" headerRowBorderDxfId="20" tableBorderDxfId="21">
  <autoFilter ref="B63:E66" xr:uid="{B00E1809-2702-4A5A-A86C-295BF77A1BB8}"/>
  <tableColumns count="4">
    <tableColumn id="1" xr3:uid="{84EDF9CD-E681-49E4-BEC4-457E43C5E5CF}" name="Equ.Visité" dataDxfId="19"/>
    <tableColumn id="2" xr3:uid="{D38B33E6-0253-42D6-B3F5-E124A6837482}" name="Rés.Vté" dataDxfId="18"/>
    <tableColumn id="3" xr3:uid="{2A9C5871-88AA-45E3-ACB5-CE88B19B117D}" name="Rés.Veur" dataDxfId="17"/>
    <tableColumn id="4" xr3:uid="{0B98C0E5-1E44-4173-BE57-CF3892D1DAF3}" name="Equ.Visiteur" dataDxfId="16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4A5A490F-8258-4922-9A37-3ACC6074E06B}" name="T_J9" displayName="T_J9" ref="B71:E74" totalsRowShown="0" headerRowDxfId="15" dataDxfId="14" headerRowBorderDxfId="12" tableBorderDxfId="13">
  <autoFilter ref="B71:E74" xr:uid="{4A5A490F-8258-4922-9A37-3ACC6074E06B}"/>
  <tableColumns count="4">
    <tableColumn id="1" xr3:uid="{326D10C0-C54E-4185-BE1F-9CE54DA5ACDE}" name="Equ.Visité" dataDxfId="11"/>
    <tableColumn id="2" xr3:uid="{2E6B608E-E542-40D3-8DB0-865A8A29141C}" name="Rés.Vté" dataDxfId="10"/>
    <tableColumn id="3" xr3:uid="{5A44A41A-FDD0-4FEF-8935-9C3C7B938063}" name="Rés.Veur" dataDxfId="9"/>
    <tableColumn id="4" xr3:uid="{0F596B12-45FF-4E65-B0C7-E52B2E3C5042}" name="Equ.Visiteur" dataDxfId="8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232A3F18-89F6-49C6-98F4-AA25898EA896}" name="T_J10" displayName="T_J10" ref="B79:E82" totalsRowShown="0" headerRowDxfId="7" dataDxfId="6" headerRowBorderDxfId="4" tableBorderDxfId="5">
  <autoFilter ref="B79:E82" xr:uid="{232A3F18-89F6-49C6-98F4-AA25898EA896}"/>
  <tableColumns count="4">
    <tableColumn id="1" xr3:uid="{858EBB01-3976-4B58-B9A5-3835667575D9}" name="Equ.Visité" dataDxfId="3"/>
    <tableColumn id="2" xr3:uid="{3FA9F567-5DB9-430E-8B1D-549AA4D38D19}" name="Rés.Vté" dataDxfId="2"/>
    <tableColumn id="3" xr3:uid="{0A857B4E-5430-4B59-B7A9-6B617CA378B1}" name="Rés.Veur" dataDxfId="1"/>
    <tableColumn id="4" xr3:uid="{8AF0A405-4248-4FC2-AA81-84186BFA6679}" name="Equ.Visiteur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P26"/>
  <sheetViews>
    <sheetView workbookViewId="0">
      <selection activeCell="K21" sqref="K21:L22"/>
    </sheetView>
  </sheetViews>
  <sheetFormatPr baseColWidth="10" defaultRowHeight="15" x14ac:dyDescent="0.25"/>
  <cols>
    <col min="1" max="2" width="11.42578125" customWidth="1"/>
    <col min="4" max="4" width="11.42578125" customWidth="1"/>
    <col min="5" max="6" width="5.7109375" customWidth="1"/>
    <col min="9" max="10" width="14.28515625" customWidth="1"/>
    <col min="13" max="14" width="5.7109375" customWidth="1"/>
    <col min="18" max="18" width="11.42578125" customWidth="1"/>
  </cols>
  <sheetData>
    <row r="1" spans="3:16" ht="15.75" thickBot="1" x14ac:dyDescent="0.3"/>
    <row r="2" spans="3:16" x14ac:dyDescent="0.25">
      <c r="G2" s="44" t="s">
        <v>52</v>
      </c>
      <c r="H2" s="45"/>
      <c r="I2" s="45"/>
      <c r="J2" s="45"/>
      <c r="K2" s="45"/>
      <c r="L2" s="46"/>
    </row>
    <row r="3" spans="3:16" ht="15.75" thickBot="1" x14ac:dyDescent="0.3">
      <c r="G3" s="47"/>
      <c r="H3" s="48"/>
      <c r="I3" s="48"/>
      <c r="J3" s="48"/>
      <c r="K3" s="48"/>
      <c r="L3" s="49"/>
    </row>
    <row r="4" spans="3:16" ht="15" customHeight="1" thickBot="1" x14ac:dyDescent="0.3"/>
    <row r="5" spans="3:16" ht="15" customHeight="1" x14ac:dyDescent="0.35">
      <c r="C5" s="22" t="s">
        <v>51</v>
      </c>
      <c r="D5" s="23"/>
      <c r="E5" s="23"/>
      <c r="F5" s="23"/>
      <c r="G5" s="23"/>
      <c r="H5" s="24"/>
      <c r="I5" s="10"/>
      <c r="J5" s="10"/>
      <c r="K5" s="22" t="s">
        <v>50</v>
      </c>
      <c r="L5" s="23"/>
      <c r="M5" s="23"/>
      <c r="N5" s="23"/>
      <c r="O5" s="23"/>
      <c r="P5" s="24"/>
    </row>
    <row r="6" spans="3:16" ht="15" customHeight="1" thickBot="1" x14ac:dyDescent="0.4">
      <c r="C6" s="25"/>
      <c r="D6" s="26"/>
      <c r="E6" s="26"/>
      <c r="F6" s="26"/>
      <c r="G6" s="26"/>
      <c r="H6" s="27"/>
      <c r="I6" s="10"/>
      <c r="J6" s="10"/>
      <c r="K6" s="25"/>
      <c r="L6" s="26"/>
      <c r="M6" s="26"/>
      <c r="N6" s="26"/>
      <c r="O6" s="26"/>
      <c r="P6" s="27"/>
    </row>
    <row r="7" spans="3:16" ht="15.75" thickBot="1" x14ac:dyDescent="0.3"/>
    <row r="8" spans="3:16" ht="16.5" thickBot="1" x14ac:dyDescent="0.3">
      <c r="C8" s="34" t="s">
        <v>0</v>
      </c>
      <c r="D8" s="35"/>
      <c r="E8" s="35"/>
      <c r="F8" s="35"/>
      <c r="G8" s="35"/>
      <c r="H8" s="36"/>
      <c r="I8" s="8"/>
      <c r="J8" s="8"/>
      <c r="K8" s="41" t="s">
        <v>10</v>
      </c>
      <c r="L8" s="42"/>
      <c r="M8" s="42"/>
      <c r="N8" s="42"/>
      <c r="O8" s="42"/>
      <c r="P8" s="43"/>
    </row>
    <row r="9" spans="3:16" ht="15.75" customHeight="1" x14ac:dyDescent="0.25">
      <c r="C9" s="28" t="s">
        <v>49</v>
      </c>
      <c r="D9" s="29"/>
      <c r="E9" s="32"/>
      <c r="F9" s="32"/>
      <c r="G9" s="37" t="s">
        <v>38</v>
      </c>
      <c r="H9" s="38"/>
      <c r="I9" s="7"/>
      <c r="J9" s="7"/>
      <c r="K9" s="28" t="s">
        <v>2</v>
      </c>
      <c r="L9" s="29"/>
      <c r="M9" s="32"/>
      <c r="N9" s="32"/>
      <c r="O9" s="37" t="s">
        <v>5</v>
      </c>
      <c r="P9" s="38"/>
    </row>
    <row r="10" spans="3:16" ht="15.75" customHeight="1" thickBot="1" x14ac:dyDescent="0.3">
      <c r="C10" s="30"/>
      <c r="D10" s="31"/>
      <c r="E10" s="33"/>
      <c r="F10" s="33"/>
      <c r="G10" s="39"/>
      <c r="H10" s="40"/>
      <c r="I10" s="7"/>
      <c r="J10" s="7"/>
      <c r="K10" s="30"/>
      <c r="L10" s="31"/>
      <c r="M10" s="33"/>
      <c r="N10" s="33"/>
      <c r="O10" s="39"/>
      <c r="P10" s="40"/>
    </row>
    <row r="11" spans="3:16" ht="16.5" thickBot="1" x14ac:dyDescent="0.3">
      <c r="C11" s="2"/>
      <c r="D11" s="2"/>
      <c r="E11" s="2"/>
      <c r="F11" s="2"/>
      <c r="G11" s="2"/>
      <c r="H11" s="2"/>
      <c r="I11" s="7"/>
      <c r="J11" s="7"/>
      <c r="K11" s="9"/>
      <c r="L11" s="9"/>
      <c r="M11" s="9"/>
      <c r="N11" s="9"/>
      <c r="O11" s="9"/>
      <c r="P11" s="9"/>
    </row>
    <row r="12" spans="3:16" ht="16.5" thickBot="1" x14ac:dyDescent="0.3">
      <c r="C12" s="34" t="s">
        <v>1</v>
      </c>
      <c r="D12" s="35"/>
      <c r="E12" s="35"/>
      <c r="F12" s="35"/>
      <c r="G12" s="35"/>
      <c r="H12" s="36"/>
      <c r="I12" s="8"/>
      <c r="J12" s="8"/>
      <c r="K12" s="41" t="s">
        <v>11</v>
      </c>
      <c r="L12" s="42"/>
      <c r="M12" s="42"/>
      <c r="N12" s="42"/>
      <c r="O12" s="42"/>
      <c r="P12" s="43"/>
    </row>
    <row r="13" spans="3:16" ht="15.75" customHeight="1" x14ac:dyDescent="0.25">
      <c r="C13" s="28" t="s">
        <v>49</v>
      </c>
      <c r="D13" s="29"/>
      <c r="E13" s="32"/>
      <c r="F13" s="32"/>
      <c r="G13" s="37" t="s">
        <v>2</v>
      </c>
      <c r="H13" s="38"/>
      <c r="I13" s="7"/>
      <c r="J13" s="7"/>
      <c r="K13" s="37" t="s">
        <v>4</v>
      </c>
      <c r="L13" s="38"/>
      <c r="M13" s="32"/>
      <c r="N13" s="32"/>
      <c r="O13" s="28" t="s">
        <v>5</v>
      </c>
      <c r="P13" s="29"/>
    </row>
    <row r="14" spans="3:16" ht="15.75" customHeight="1" thickBot="1" x14ac:dyDescent="0.3">
      <c r="C14" s="30"/>
      <c r="D14" s="31"/>
      <c r="E14" s="33"/>
      <c r="F14" s="33"/>
      <c r="G14" s="39"/>
      <c r="H14" s="40"/>
      <c r="I14" s="7"/>
      <c r="J14" s="7"/>
      <c r="K14" s="39"/>
      <c r="L14" s="40"/>
      <c r="M14" s="33"/>
      <c r="N14" s="33"/>
      <c r="O14" s="30"/>
      <c r="P14" s="31"/>
    </row>
    <row r="15" spans="3:16" ht="16.5" thickBot="1" x14ac:dyDescent="0.3">
      <c r="C15" s="2"/>
      <c r="D15" s="2"/>
      <c r="E15" s="2"/>
      <c r="F15" s="2"/>
      <c r="G15" s="2"/>
      <c r="H15" s="2"/>
      <c r="I15" s="7"/>
      <c r="J15" s="7"/>
      <c r="K15" s="9"/>
      <c r="L15" s="9"/>
      <c r="M15" s="9"/>
      <c r="N15" s="9"/>
      <c r="O15" s="9"/>
      <c r="P15" s="9"/>
    </row>
    <row r="16" spans="3:16" ht="16.5" thickBot="1" x14ac:dyDescent="0.3">
      <c r="C16" s="34" t="s">
        <v>3</v>
      </c>
      <c r="D16" s="35"/>
      <c r="E16" s="35"/>
      <c r="F16" s="35"/>
      <c r="G16" s="35"/>
      <c r="H16" s="36"/>
      <c r="I16" s="8"/>
      <c r="J16" s="8"/>
      <c r="K16" s="41" t="s">
        <v>12</v>
      </c>
      <c r="L16" s="42"/>
      <c r="M16" s="42"/>
      <c r="N16" s="42"/>
      <c r="O16" s="42"/>
      <c r="P16" s="43"/>
    </row>
    <row r="17" spans="3:16" ht="15.75" customHeight="1" x14ac:dyDescent="0.25">
      <c r="C17" s="37" t="s">
        <v>5</v>
      </c>
      <c r="D17" s="38"/>
      <c r="E17" s="32"/>
      <c r="F17" s="32"/>
      <c r="G17" s="37" t="s">
        <v>4</v>
      </c>
      <c r="H17" s="38"/>
      <c r="I17" s="7"/>
      <c r="J17" s="7"/>
      <c r="K17" s="28" t="s">
        <v>7</v>
      </c>
      <c r="L17" s="29"/>
      <c r="M17" s="32"/>
      <c r="N17" s="32"/>
      <c r="O17" s="37" t="s">
        <v>5</v>
      </c>
      <c r="P17" s="38"/>
    </row>
    <row r="18" spans="3:16" ht="15.75" customHeight="1" thickBot="1" x14ac:dyDescent="0.3">
      <c r="C18" s="39"/>
      <c r="D18" s="40"/>
      <c r="E18" s="33"/>
      <c r="F18" s="33"/>
      <c r="G18" s="39"/>
      <c r="H18" s="40"/>
      <c r="I18" s="7"/>
      <c r="J18" s="7"/>
      <c r="K18" s="30"/>
      <c r="L18" s="31"/>
      <c r="M18" s="33"/>
      <c r="N18" s="33"/>
      <c r="O18" s="39"/>
      <c r="P18" s="40"/>
    </row>
    <row r="19" spans="3:16" ht="16.5" thickBot="1" x14ac:dyDescent="0.3">
      <c r="C19" s="2"/>
      <c r="D19" s="2"/>
      <c r="E19" s="2"/>
      <c r="F19" s="2"/>
      <c r="G19" s="2"/>
      <c r="H19" s="2"/>
      <c r="I19" s="7"/>
      <c r="J19" s="7"/>
      <c r="K19" s="9"/>
      <c r="L19" s="9"/>
      <c r="M19" s="9"/>
      <c r="N19" s="9"/>
      <c r="O19" s="9"/>
      <c r="P19" s="9"/>
    </row>
    <row r="20" spans="3:16" ht="16.5" thickBot="1" x14ac:dyDescent="0.3">
      <c r="C20" s="34" t="s">
        <v>6</v>
      </c>
      <c r="D20" s="35"/>
      <c r="E20" s="35"/>
      <c r="F20" s="35"/>
      <c r="G20" s="35"/>
      <c r="H20" s="36"/>
      <c r="I20" s="8"/>
      <c r="J20" s="8"/>
      <c r="K20" s="41" t="s">
        <v>13</v>
      </c>
      <c r="L20" s="42"/>
      <c r="M20" s="42"/>
      <c r="N20" s="42"/>
      <c r="O20" s="42"/>
      <c r="P20" s="43"/>
    </row>
    <row r="21" spans="3:16" ht="15.75" customHeight="1" x14ac:dyDescent="0.25">
      <c r="C21" s="28" t="s">
        <v>5</v>
      </c>
      <c r="D21" s="29"/>
      <c r="E21" s="32"/>
      <c r="F21" s="32"/>
      <c r="G21" s="37" t="s">
        <v>7</v>
      </c>
      <c r="H21" s="38"/>
      <c r="I21" s="7"/>
      <c r="J21" s="7"/>
      <c r="K21" s="37" t="s">
        <v>9</v>
      </c>
      <c r="L21" s="38"/>
      <c r="M21" s="32"/>
      <c r="N21" s="32"/>
      <c r="O21" s="28" t="s">
        <v>5</v>
      </c>
      <c r="P21" s="29"/>
    </row>
    <row r="22" spans="3:16" ht="15.75" customHeight="1" thickBot="1" x14ac:dyDescent="0.3">
      <c r="C22" s="30"/>
      <c r="D22" s="31"/>
      <c r="E22" s="33"/>
      <c r="F22" s="33"/>
      <c r="G22" s="39"/>
      <c r="H22" s="40"/>
      <c r="I22" s="7"/>
      <c r="J22" s="7"/>
      <c r="K22" s="39"/>
      <c r="L22" s="40"/>
      <c r="M22" s="33"/>
      <c r="N22" s="33"/>
      <c r="O22" s="30"/>
      <c r="P22" s="31"/>
    </row>
    <row r="23" spans="3:16" ht="16.5" thickBot="1" x14ac:dyDescent="0.3">
      <c r="C23" s="2"/>
      <c r="D23" s="2"/>
      <c r="E23" s="2"/>
      <c r="F23" s="2"/>
      <c r="G23" s="2"/>
      <c r="H23" s="2"/>
      <c r="I23" s="7"/>
      <c r="J23" s="7"/>
      <c r="K23" s="9"/>
      <c r="L23" s="9"/>
      <c r="M23" s="9"/>
      <c r="N23" s="9"/>
      <c r="O23" s="9"/>
      <c r="P23" s="9"/>
    </row>
    <row r="24" spans="3:16" ht="16.5" thickBot="1" x14ac:dyDescent="0.3">
      <c r="C24" s="34" t="s">
        <v>8</v>
      </c>
      <c r="D24" s="35"/>
      <c r="E24" s="35"/>
      <c r="F24" s="35"/>
      <c r="G24" s="35"/>
      <c r="H24" s="36"/>
      <c r="I24" s="8"/>
      <c r="J24" s="8"/>
      <c r="K24" s="41" t="s">
        <v>14</v>
      </c>
      <c r="L24" s="42"/>
      <c r="M24" s="42"/>
      <c r="N24" s="42"/>
      <c r="O24" s="42"/>
      <c r="P24" s="43"/>
    </row>
    <row r="25" spans="3:16" ht="15.75" customHeight="1" x14ac:dyDescent="0.25">
      <c r="C25" s="37" t="s">
        <v>5</v>
      </c>
      <c r="D25" s="38"/>
      <c r="E25" s="32"/>
      <c r="F25" s="32"/>
      <c r="G25" s="37" t="s">
        <v>9</v>
      </c>
      <c r="H25" s="38"/>
      <c r="I25" s="7"/>
      <c r="J25" s="7"/>
      <c r="K25" s="28" t="s">
        <v>38</v>
      </c>
      <c r="L25" s="29"/>
      <c r="M25" s="32"/>
      <c r="N25" s="32"/>
      <c r="O25" s="37" t="s">
        <v>5</v>
      </c>
      <c r="P25" s="38"/>
    </row>
    <row r="26" spans="3:16" ht="15.75" customHeight="1" thickBot="1" x14ac:dyDescent="0.3">
      <c r="C26" s="39"/>
      <c r="D26" s="40"/>
      <c r="E26" s="33"/>
      <c r="F26" s="33"/>
      <c r="G26" s="39"/>
      <c r="H26" s="40"/>
      <c r="I26" s="7"/>
      <c r="J26" s="7"/>
      <c r="K26" s="30"/>
      <c r="L26" s="31"/>
      <c r="M26" s="33"/>
      <c r="N26" s="33"/>
      <c r="O26" s="39"/>
      <c r="P26" s="40"/>
    </row>
  </sheetData>
  <mergeCells count="53">
    <mergeCell ref="G2:L3"/>
    <mergeCell ref="E21:E22"/>
    <mergeCell ref="F21:F22"/>
    <mergeCell ref="M25:M26"/>
    <mergeCell ref="N25:N26"/>
    <mergeCell ref="N21:N22"/>
    <mergeCell ref="M21:M22"/>
    <mergeCell ref="K24:P24"/>
    <mergeCell ref="K25:L26"/>
    <mergeCell ref="O25:P26"/>
    <mergeCell ref="F9:F10"/>
    <mergeCell ref="E9:E10"/>
    <mergeCell ref="E13:E14"/>
    <mergeCell ref="F13:F14"/>
    <mergeCell ref="F25:F26"/>
    <mergeCell ref="E25:E26"/>
    <mergeCell ref="K17:L18"/>
    <mergeCell ref="O17:P18"/>
    <mergeCell ref="K20:P20"/>
    <mergeCell ref="K21:L22"/>
    <mergeCell ref="O21:P22"/>
    <mergeCell ref="N17:N18"/>
    <mergeCell ref="M17:M18"/>
    <mergeCell ref="G17:H18"/>
    <mergeCell ref="C17:D18"/>
    <mergeCell ref="C25:D26"/>
    <mergeCell ref="G25:H26"/>
    <mergeCell ref="F17:F18"/>
    <mergeCell ref="E17:E18"/>
    <mergeCell ref="C20:H20"/>
    <mergeCell ref="C24:H24"/>
    <mergeCell ref="C21:D22"/>
    <mergeCell ref="G21:H22"/>
    <mergeCell ref="C16:H16"/>
    <mergeCell ref="K9:L10"/>
    <mergeCell ref="K12:P12"/>
    <mergeCell ref="K13:L14"/>
    <mergeCell ref="G13:H14"/>
    <mergeCell ref="C13:D14"/>
    <mergeCell ref="K16:P16"/>
    <mergeCell ref="C5:H6"/>
    <mergeCell ref="O13:P14"/>
    <mergeCell ref="M13:M14"/>
    <mergeCell ref="N13:N14"/>
    <mergeCell ref="N9:N10"/>
    <mergeCell ref="M9:M10"/>
    <mergeCell ref="C8:H8"/>
    <mergeCell ref="C9:D10"/>
    <mergeCell ref="G9:H10"/>
    <mergeCell ref="K5:P6"/>
    <mergeCell ref="K8:P8"/>
    <mergeCell ref="O9:P10"/>
    <mergeCell ref="C12:H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C2:M26"/>
  <sheetViews>
    <sheetView workbookViewId="0">
      <selection activeCell="D5" sqref="D5:M17"/>
    </sheetView>
  </sheetViews>
  <sheetFormatPr baseColWidth="10" defaultRowHeight="15" x14ac:dyDescent="0.25"/>
  <cols>
    <col min="4" max="4" width="19.5703125" bestFit="1" customWidth="1"/>
    <col min="11" max="11" width="15.28515625" customWidth="1"/>
    <col min="12" max="12" width="16" customWidth="1"/>
    <col min="13" max="13" width="11.85546875" bestFit="1" customWidth="1"/>
  </cols>
  <sheetData>
    <row r="2" spans="3:13" ht="15.75" thickBot="1" x14ac:dyDescent="0.3"/>
    <row r="3" spans="3:13" ht="15" customHeight="1" x14ac:dyDescent="0.25">
      <c r="C3" s="44" t="s">
        <v>15</v>
      </c>
      <c r="D3" s="45"/>
      <c r="E3" s="45"/>
      <c r="F3" s="45"/>
      <c r="G3" s="45"/>
      <c r="H3" s="45"/>
      <c r="I3" s="45"/>
      <c r="J3" s="45"/>
      <c r="K3" s="45"/>
      <c r="L3" s="45"/>
      <c r="M3" s="46"/>
    </row>
    <row r="4" spans="3:13" ht="15" customHeight="1" thickBot="1" x14ac:dyDescent="0.3">
      <c r="C4" s="47"/>
      <c r="D4" s="48"/>
      <c r="E4" s="48"/>
      <c r="F4" s="48"/>
      <c r="G4" s="48"/>
      <c r="H4" s="48"/>
      <c r="I4" s="48"/>
      <c r="J4" s="48"/>
      <c r="K4" s="48"/>
      <c r="L4" s="48"/>
      <c r="M4" s="49"/>
    </row>
    <row r="5" spans="3:13" ht="18" thickBot="1" x14ac:dyDescent="0.3">
      <c r="C5" s="3" t="s">
        <v>16</v>
      </c>
      <c r="D5" s="3" t="s">
        <v>26</v>
      </c>
      <c r="E5" s="4" t="s">
        <v>17</v>
      </c>
      <c r="F5" s="4" t="s">
        <v>18</v>
      </c>
      <c r="G5" s="5" t="s">
        <v>20</v>
      </c>
      <c r="H5" s="4" t="s">
        <v>19</v>
      </c>
      <c r="I5" s="4" t="s">
        <v>21</v>
      </c>
      <c r="J5" s="4" t="s">
        <v>22</v>
      </c>
      <c r="K5" s="4" t="s">
        <v>23</v>
      </c>
      <c r="L5" s="4" t="s">
        <v>24</v>
      </c>
      <c r="M5" s="4" t="s">
        <v>25</v>
      </c>
    </row>
    <row r="6" spans="3:13" ht="15" customHeight="1" x14ac:dyDescent="0.25">
      <c r="C6" s="67">
        <v>1</v>
      </c>
      <c r="D6" s="58" t="s">
        <v>7</v>
      </c>
      <c r="E6" s="75">
        <v>0</v>
      </c>
      <c r="F6" s="58">
        <v>0</v>
      </c>
      <c r="G6" s="32">
        <v>0</v>
      </c>
      <c r="H6" s="32">
        <v>0</v>
      </c>
      <c r="I6" s="32">
        <v>0</v>
      </c>
      <c r="J6" s="62">
        <v>0</v>
      </c>
      <c r="K6" s="58">
        <v>0</v>
      </c>
      <c r="L6" s="58">
        <v>0</v>
      </c>
      <c r="M6" s="32">
        <f>K6-L6</f>
        <v>0</v>
      </c>
    </row>
    <row r="7" spans="3:13" ht="15.75" customHeight="1" thickBot="1" x14ac:dyDescent="0.3">
      <c r="C7" s="60"/>
      <c r="D7" s="60"/>
      <c r="E7" s="76"/>
      <c r="F7" s="60"/>
      <c r="G7" s="33"/>
      <c r="H7" s="33"/>
      <c r="I7" s="33"/>
      <c r="J7" s="63"/>
      <c r="K7" s="60"/>
      <c r="L7" s="60"/>
      <c r="M7" s="33"/>
    </row>
    <row r="8" spans="3:13" ht="15" customHeight="1" x14ac:dyDescent="0.25">
      <c r="C8" s="67">
        <v>2</v>
      </c>
      <c r="D8" s="58" t="s">
        <v>38</v>
      </c>
      <c r="E8" s="75">
        <v>0</v>
      </c>
      <c r="F8" s="58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f>K8-L8</f>
        <v>0</v>
      </c>
    </row>
    <row r="9" spans="3:13" ht="15.75" customHeight="1" thickBot="1" x14ac:dyDescent="0.3">
      <c r="C9" s="60"/>
      <c r="D9" s="60"/>
      <c r="E9" s="76"/>
      <c r="F9" s="60"/>
      <c r="G9" s="33"/>
      <c r="H9" s="33"/>
      <c r="I9" s="33"/>
      <c r="J9" s="33"/>
      <c r="K9" s="33"/>
      <c r="L9" s="33"/>
      <c r="M9" s="33"/>
    </row>
    <row r="10" spans="3:13" ht="15" customHeight="1" x14ac:dyDescent="0.25">
      <c r="C10" s="67">
        <v>3</v>
      </c>
      <c r="D10" s="58" t="s">
        <v>5</v>
      </c>
      <c r="E10" s="75">
        <v>0</v>
      </c>
      <c r="F10" s="58">
        <v>0</v>
      </c>
      <c r="G10" s="32">
        <v>0</v>
      </c>
      <c r="H10" s="59">
        <v>0</v>
      </c>
      <c r="I10" s="32">
        <v>0</v>
      </c>
      <c r="J10" s="62">
        <v>0</v>
      </c>
      <c r="K10" s="32">
        <v>0</v>
      </c>
      <c r="L10" s="32">
        <v>0</v>
      </c>
      <c r="M10" s="32">
        <f>K10-L10</f>
        <v>0</v>
      </c>
    </row>
    <row r="11" spans="3:13" ht="15.75" customHeight="1" thickBot="1" x14ac:dyDescent="0.3">
      <c r="C11" s="60"/>
      <c r="D11" s="60"/>
      <c r="E11" s="76"/>
      <c r="F11" s="60"/>
      <c r="G11" s="33"/>
      <c r="H11" s="61"/>
      <c r="I11" s="33"/>
      <c r="J11" s="63"/>
      <c r="K11" s="33"/>
      <c r="L11" s="33"/>
      <c r="M11" s="33"/>
    </row>
    <row r="12" spans="3:13" ht="15" customHeight="1" x14ac:dyDescent="0.25">
      <c r="C12" s="67">
        <v>4</v>
      </c>
      <c r="D12" s="58" t="s">
        <v>9</v>
      </c>
      <c r="E12" s="75">
        <v>0</v>
      </c>
      <c r="F12" s="58">
        <v>0</v>
      </c>
      <c r="G12" s="32">
        <v>0</v>
      </c>
      <c r="H12" s="59">
        <v>0</v>
      </c>
      <c r="I12" s="32">
        <v>0</v>
      </c>
      <c r="J12" s="62">
        <v>0</v>
      </c>
      <c r="K12" s="32">
        <v>0</v>
      </c>
      <c r="L12" s="32">
        <v>0</v>
      </c>
      <c r="M12" s="32">
        <f>K12-L12</f>
        <v>0</v>
      </c>
    </row>
    <row r="13" spans="3:13" ht="15.75" customHeight="1" thickBot="1" x14ac:dyDescent="0.3">
      <c r="C13" s="60"/>
      <c r="D13" s="60"/>
      <c r="E13" s="76"/>
      <c r="F13" s="60"/>
      <c r="G13" s="33"/>
      <c r="H13" s="61"/>
      <c r="I13" s="33"/>
      <c r="J13" s="63"/>
      <c r="K13" s="33"/>
      <c r="L13" s="33"/>
      <c r="M13" s="33"/>
    </row>
    <row r="14" spans="3:13" ht="15" customHeight="1" x14ac:dyDescent="0.25">
      <c r="C14" s="67">
        <v>5</v>
      </c>
      <c r="D14" s="58" t="s">
        <v>2</v>
      </c>
      <c r="E14" s="75">
        <v>0</v>
      </c>
      <c r="F14" s="58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2">
        <f>K14-L14</f>
        <v>0</v>
      </c>
    </row>
    <row r="15" spans="3:13" ht="15.75" customHeight="1" thickBot="1" x14ac:dyDescent="0.3">
      <c r="C15" s="60"/>
      <c r="D15" s="60"/>
      <c r="E15" s="76"/>
      <c r="F15" s="60"/>
      <c r="G15" s="33"/>
      <c r="H15" s="33"/>
      <c r="I15" s="33"/>
      <c r="J15" s="33"/>
      <c r="K15" s="33"/>
      <c r="L15" s="33"/>
      <c r="M15" s="33"/>
    </row>
    <row r="16" spans="3:13" ht="15" customHeight="1" x14ac:dyDescent="0.25">
      <c r="C16" s="67">
        <v>6</v>
      </c>
      <c r="D16" s="58" t="s">
        <v>4</v>
      </c>
      <c r="E16" s="75">
        <v>0</v>
      </c>
      <c r="F16" s="58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62">
        <f>K16-L16</f>
        <v>0</v>
      </c>
    </row>
    <row r="17" spans="3:13" ht="15.75" customHeight="1" thickBot="1" x14ac:dyDescent="0.3">
      <c r="C17" s="60"/>
      <c r="D17" s="60"/>
      <c r="E17" s="76"/>
      <c r="F17" s="60"/>
      <c r="G17" s="33"/>
      <c r="H17" s="33"/>
      <c r="I17" s="33"/>
      <c r="J17" s="33"/>
      <c r="K17" s="33"/>
      <c r="L17" s="33"/>
      <c r="M17" s="63"/>
    </row>
    <row r="20" spans="3:13" ht="15.75" x14ac:dyDescent="0.25">
      <c r="C20" s="74"/>
      <c r="D20" s="74"/>
      <c r="E20" s="2"/>
      <c r="F20" s="2"/>
      <c r="G20" s="2"/>
      <c r="H20" s="2"/>
      <c r="I20" s="2"/>
      <c r="J20" s="2"/>
      <c r="K20" s="2"/>
      <c r="L20" s="2"/>
      <c r="M20" s="2"/>
    </row>
    <row r="21" spans="3:13" ht="15.75" x14ac:dyDescent="0.25">
      <c r="C21" s="74"/>
      <c r="D21" s="74"/>
      <c r="E21" s="6"/>
      <c r="F21" s="6"/>
      <c r="G21" s="6"/>
      <c r="H21" s="6"/>
      <c r="I21" s="6"/>
      <c r="J21" s="6"/>
      <c r="K21" s="6"/>
      <c r="L21" s="6"/>
      <c r="M21" s="6"/>
    </row>
    <row r="22" spans="3:13" ht="15.75" x14ac:dyDescent="0.25">
      <c r="C22" s="74"/>
      <c r="D22" s="74"/>
      <c r="E22" s="6"/>
      <c r="F22" s="6"/>
      <c r="G22" s="6"/>
      <c r="H22" s="6"/>
      <c r="I22" s="6"/>
      <c r="J22" s="6"/>
      <c r="K22" s="6"/>
      <c r="L22" s="6"/>
      <c r="M22" s="6"/>
    </row>
    <row r="23" spans="3:13" ht="15.75" x14ac:dyDescent="0.25">
      <c r="C23" s="74"/>
      <c r="D23" s="74"/>
      <c r="E23" s="6"/>
      <c r="F23" s="6"/>
      <c r="G23" s="6"/>
      <c r="H23" s="6"/>
      <c r="I23" s="6"/>
      <c r="J23" s="6"/>
      <c r="K23" s="6"/>
      <c r="L23" s="6"/>
      <c r="M23" s="6"/>
    </row>
    <row r="24" spans="3:13" ht="15.75" x14ac:dyDescent="0.25">
      <c r="C24" s="74"/>
      <c r="D24" s="74"/>
      <c r="E24" s="6"/>
      <c r="F24" s="6"/>
      <c r="G24" s="6"/>
      <c r="H24" s="6"/>
      <c r="I24" s="6"/>
      <c r="J24" s="6"/>
      <c r="K24" s="6"/>
      <c r="L24" s="6"/>
      <c r="M24" s="6"/>
    </row>
    <row r="25" spans="3:13" ht="15.75" x14ac:dyDescent="0.25">
      <c r="C25" s="74"/>
      <c r="D25" s="74"/>
      <c r="E25" s="6"/>
      <c r="F25" s="6"/>
      <c r="G25" s="6"/>
      <c r="H25" s="6"/>
      <c r="I25" s="6"/>
      <c r="J25" s="6"/>
      <c r="K25" s="6"/>
      <c r="L25" s="6"/>
      <c r="M25" s="6"/>
    </row>
    <row r="26" spans="3:13" ht="15.75" x14ac:dyDescent="0.25">
      <c r="C26" s="74"/>
      <c r="D26" s="74"/>
      <c r="E26" s="6"/>
      <c r="F26" s="6"/>
      <c r="G26" s="6"/>
      <c r="H26" s="6"/>
      <c r="I26" s="6"/>
      <c r="J26" s="6"/>
      <c r="K26" s="6"/>
      <c r="L26" s="6"/>
      <c r="M26" s="6"/>
    </row>
  </sheetData>
  <mergeCells count="74">
    <mergeCell ref="M12:M13"/>
    <mergeCell ref="L12:L13"/>
    <mergeCell ref="I14:I15"/>
    <mergeCell ref="I16:I17"/>
    <mergeCell ref="K14:K15"/>
    <mergeCell ref="L14:L15"/>
    <mergeCell ref="M14:M15"/>
    <mergeCell ref="K16:K17"/>
    <mergeCell ref="J16:J17"/>
    <mergeCell ref="L16:L17"/>
    <mergeCell ref="M16:M17"/>
    <mergeCell ref="J14:J15"/>
    <mergeCell ref="G16:G17"/>
    <mergeCell ref="H16:H17"/>
    <mergeCell ref="I12:I13"/>
    <mergeCell ref="J12:J13"/>
    <mergeCell ref="K12:K13"/>
    <mergeCell ref="J10:J11"/>
    <mergeCell ref="I10:I11"/>
    <mergeCell ref="K10:K11"/>
    <mergeCell ref="L10:L11"/>
    <mergeCell ref="M10:M11"/>
    <mergeCell ref="F10:F11"/>
    <mergeCell ref="F12:F13"/>
    <mergeCell ref="F14:F15"/>
    <mergeCell ref="F16:F17"/>
    <mergeCell ref="I6:I7"/>
    <mergeCell ref="H6:H7"/>
    <mergeCell ref="G6:G7"/>
    <mergeCell ref="H10:H11"/>
    <mergeCell ref="G10:G11"/>
    <mergeCell ref="G8:G9"/>
    <mergeCell ref="H8:H9"/>
    <mergeCell ref="I8:I9"/>
    <mergeCell ref="G12:G13"/>
    <mergeCell ref="G14:G15"/>
    <mergeCell ref="H14:H15"/>
    <mergeCell ref="H12:H13"/>
    <mergeCell ref="C10:C11"/>
    <mergeCell ref="C12:C13"/>
    <mergeCell ref="C14:C15"/>
    <mergeCell ref="C16:C17"/>
    <mergeCell ref="E10:E11"/>
    <mergeCell ref="E12:E13"/>
    <mergeCell ref="E14:E15"/>
    <mergeCell ref="E16:E17"/>
    <mergeCell ref="C3:M4"/>
    <mergeCell ref="C6:C7"/>
    <mergeCell ref="C8:C9"/>
    <mergeCell ref="E6:E7"/>
    <mergeCell ref="E8:E9"/>
    <mergeCell ref="M6:M7"/>
    <mergeCell ref="L6:L7"/>
    <mergeCell ref="D6:D7"/>
    <mergeCell ref="F6:F7"/>
    <mergeCell ref="F8:F9"/>
    <mergeCell ref="J6:J7"/>
    <mergeCell ref="K6:K7"/>
    <mergeCell ref="L8:L9"/>
    <mergeCell ref="M8:M9"/>
    <mergeCell ref="J8:J9"/>
    <mergeCell ref="K8:K9"/>
    <mergeCell ref="C26:D26"/>
    <mergeCell ref="C20:D20"/>
    <mergeCell ref="C24:D24"/>
    <mergeCell ref="C21:D21"/>
    <mergeCell ref="C22:D22"/>
    <mergeCell ref="C23:D23"/>
    <mergeCell ref="C25:D25"/>
    <mergeCell ref="D8:D9"/>
    <mergeCell ref="D10:D11"/>
    <mergeCell ref="D12:D13"/>
    <mergeCell ref="D14:D15"/>
    <mergeCell ref="D16:D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D54"/>
  <sheetViews>
    <sheetView topLeftCell="A25" zoomScaleNormal="100" workbookViewId="0">
      <selection activeCell="G2" sqref="G2:P3"/>
    </sheetView>
  </sheetViews>
  <sheetFormatPr baseColWidth="10" defaultRowHeight="15" x14ac:dyDescent="0.25"/>
  <cols>
    <col min="1" max="1" width="2.85546875" customWidth="1"/>
    <col min="4" max="5" width="5.7109375" customWidth="1"/>
    <col min="11" max="12" width="5.7109375" customWidth="1"/>
    <col min="14" max="14" width="11.5703125" customWidth="1"/>
    <col min="18" max="19" width="5.7109375" customWidth="1"/>
    <col min="21" max="21" width="11.42578125" customWidth="1"/>
  </cols>
  <sheetData>
    <row r="1" spans="2:30" ht="15.75" thickBot="1" x14ac:dyDescent="0.3"/>
    <row r="2" spans="2:30" ht="15" customHeight="1" x14ac:dyDescent="0.25">
      <c r="G2" s="44" t="s">
        <v>27</v>
      </c>
      <c r="H2" s="45"/>
      <c r="I2" s="45"/>
      <c r="J2" s="45"/>
      <c r="K2" s="45"/>
      <c r="L2" s="45"/>
      <c r="M2" s="45"/>
      <c r="N2" s="45"/>
      <c r="O2" s="45"/>
      <c r="P2" s="46"/>
    </row>
    <row r="3" spans="2:30" ht="15.75" customHeight="1" thickBot="1" x14ac:dyDescent="0.3">
      <c r="G3" s="47"/>
      <c r="H3" s="48"/>
      <c r="I3" s="48"/>
      <c r="J3" s="48"/>
      <c r="K3" s="48"/>
      <c r="L3" s="48"/>
      <c r="M3" s="48"/>
      <c r="N3" s="48"/>
      <c r="O3" s="48"/>
      <c r="P3" s="49"/>
    </row>
    <row r="4" spans="2:30" ht="15.75" thickBot="1" x14ac:dyDescent="0.3"/>
    <row r="5" spans="2:30" ht="15" customHeight="1" thickBot="1" x14ac:dyDescent="0.3">
      <c r="B5" s="52" t="s">
        <v>28</v>
      </c>
      <c r="C5" s="53"/>
      <c r="D5" s="53"/>
      <c r="E5" s="53"/>
      <c r="F5" s="53"/>
      <c r="G5" s="54"/>
      <c r="I5" s="52" t="s">
        <v>29</v>
      </c>
      <c r="J5" s="69"/>
      <c r="K5" s="69"/>
      <c r="L5" s="69"/>
      <c r="M5" s="69"/>
      <c r="N5" s="70"/>
      <c r="P5" s="52" t="s">
        <v>30</v>
      </c>
      <c r="Q5" s="69"/>
      <c r="R5" s="69"/>
      <c r="S5" s="69"/>
      <c r="T5" s="69"/>
      <c r="U5" s="70"/>
      <c r="W5" s="50" t="s">
        <v>17</v>
      </c>
      <c r="X5" s="51"/>
      <c r="Z5" s="50" t="s">
        <v>17</v>
      </c>
      <c r="AA5" s="51"/>
      <c r="AC5" s="50" t="s">
        <v>17</v>
      </c>
      <c r="AD5" s="51"/>
    </row>
    <row r="6" spans="2:30" ht="15.75" customHeight="1" thickBot="1" x14ac:dyDescent="0.3">
      <c r="B6" s="55"/>
      <c r="C6" s="56"/>
      <c r="D6" s="56"/>
      <c r="E6" s="56"/>
      <c r="F6" s="56"/>
      <c r="G6" s="57"/>
      <c r="I6" s="71"/>
      <c r="J6" s="72"/>
      <c r="K6" s="72"/>
      <c r="L6" s="72"/>
      <c r="M6" s="72"/>
      <c r="N6" s="73"/>
      <c r="P6" s="71"/>
      <c r="Q6" s="72"/>
      <c r="R6" s="72"/>
      <c r="S6" s="72"/>
      <c r="T6" s="72"/>
      <c r="U6" s="73"/>
      <c r="W6" s="11" t="s">
        <v>53</v>
      </c>
      <c r="X6" s="1" t="s">
        <v>54</v>
      </c>
      <c r="Z6" s="11" t="s">
        <v>53</v>
      </c>
      <c r="AA6" s="1" t="s">
        <v>54</v>
      </c>
      <c r="AC6" s="11" t="s">
        <v>53</v>
      </c>
      <c r="AD6" s="1" t="s">
        <v>54</v>
      </c>
    </row>
    <row r="7" spans="2:30" ht="16.5" thickBot="1" x14ac:dyDescent="0.3">
      <c r="B7" s="64" t="s">
        <v>0</v>
      </c>
      <c r="C7" s="65"/>
      <c r="D7" s="65"/>
      <c r="E7" s="65"/>
      <c r="F7" s="65"/>
      <c r="G7" s="66"/>
      <c r="I7" s="64" t="s">
        <v>1</v>
      </c>
      <c r="J7" s="65"/>
      <c r="K7" s="65"/>
      <c r="L7" s="65"/>
      <c r="M7" s="65"/>
      <c r="N7" s="66"/>
      <c r="P7" s="64" t="s">
        <v>3</v>
      </c>
      <c r="Q7" s="65"/>
      <c r="R7" s="65"/>
      <c r="S7" s="65"/>
      <c r="T7" s="65"/>
      <c r="U7" s="66"/>
      <c r="W7" s="13">
        <f>IF(OR($D8="",$E8=""),"",IF($D8&gt;$E8,3,IF($D8=$E8,1,0)))</f>
        <v>0</v>
      </c>
      <c r="X7" s="13">
        <f>IF(OR($E8="",$D8=""),"",IF($E8&gt;$D8,3,IF($E8=$D8,1,0)))</f>
        <v>3</v>
      </c>
      <c r="Z7" s="13">
        <f>IF(OR($K8="",$L8=""),"",IF($K8&gt;$L8,3,IF($K8=$L8,1,0)))</f>
        <v>3</v>
      </c>
      <c r="AA7" s="13">
        <f>IF(OR($L8="",$K8=""),"",IF($L8&gt;$K8,3,IF($L8=$K8,1,0)))</f>
        <v>0</v>
      </c>
      <c r="AC7" s="13">
        <f>IF(OR($R8="",$S8=""),"",IF($R8&gt;$S8,3,IF($R8=$S8,1,0)))</f>
        <v>3</v>
      </c>
      <c r="AD7" s="13">
        <f>IF(OR($S8="",$R8=""),"",IF($S8&gt;$R8,3,IF($S8=$R8,1,0)))</f>
        <v>0</v>
      </c>
    </row>
    <row r="8" spans="2:30" ht="15.75" customHeight="1" thickBot="1" x14ac:dyDescent="0.3">
      <c r="B8" s="58" t="s">
        <v>4</v>
      </c>
      <c r="C8" s="59"/>
      <c r="D8" s="32">
        <v>0</v>
      </c>
      <c r="E8" s="32">
        <v>1</v>
      </c>
      <c r="F8" s="59" t="s">
        <v>9</v>
      </c>
      <c r="G8" s="62"/>
      <c r="I8" s="58" t="s">
        <v>38</v>
      </c>
      <c r="J8" s="59"/>
      <c r="K8" s="32">
        <v>2</v>
      </c>
      <c r="L8" s="32">
        <v>1</v>
      </c>
      <c r="M8" s="59" t="s">
        <v>4</v>
      </c>
      <c r="N8" s="62"/>
      <c r="P8" s="58" t="s">
        <v>4</v>
      </c>
      <c r="Q8" s="59"/>
      <c r="R8" s="32">
        <v>4</v>
      </c>
      <c r="S8" s="32">
        <v>3</v>
      </c>
      <c r="T8" s="59" t="s">
        <v>5</v>
      </c>
      <c r="U8" s="62"/>
      <c r="W8" s="13">
        <f>IF(OR($D11="",$E11=""),"",IF($D11&gt;$E11,3,IF($D11=$E11,1,0)))</f>
        <v>1</v>
      </c>
      <c r="X8" s="13">
        <f>IF(OR($E11="",$D11=""),"",IF($E11&gt;$D11,3,IF($E11=$D11,1,0)))</f>
        <v>1</v>
      </c>
      <c r="Z8" s="13">
        <f>IF(OR($K11="",$L11=""),"",IF($K11&gt;$L11,3,IF($K11=$L11,1,0)))</f>
        <v>3</v>
      </c>
      <c r="AA8" s="13">
        <f>IF(OR($L11="",$K11=""),"",IF($L11&gt;$K11,3,IF($L11=$K11,1,0)))</f>
        <v>0</v>
      </c>
      <c r="AC8" s="13">
        <f>IF(OR($R11="",$S11=""),"",IF($R11&gt;$S11,3,IF($R11=$S11,1,0)))</f>
        <v>3</v>
      </c>
      <c r="AD8" s="13">
        <f>IF(OR($S11="",$R11=""),"",IF($S11&gt;$R11,3,IF($S11=$R11,1,0)))</f>
        <v>0</v>
      </c>
    </row>
    <row r="9" spans="2:30" ht="15.75" customHeight="1" thickBot="1" x14ac:dyDescent="0.3">
      <c r="B9" s="60"/>
      <c r="C9" s="61"/>
      <c r="D9" s="33"/>
      <c r="E9" s="33"/>
      <c r="F9" s="61"/>
      <c r="G9" s="63"/>
      <c r="I9" s="60"/>
      <c r="J9" s="61"/>
      <c r="K9" s="33"/>
      <c r="L9" s="33"/>
      <c r="M9" s="61"/>
      <c r="N9" s="63"/>
      <c r="P9" s="60"/>
      <c r="Q9" s="61"/>
      <c r="R9" s="33"/>
      <c r="S9" s="33"/>
      <c r="T9" s="61"/>
      <c r="U9" s="63"/>
      <c r="W9" s="13">
        <f>IF(OR($D14="",$E14=""),"",IF($D14&gt;$E14,3,IF($D14=$E14,1,0)))</f>
        <v>3</v>
      </c>
      <c r="X9" s="12">
        <f>IF(OR($E14="",$D14=""),"",IF($E14&gt;$D14,3,IF($E14=$D14,1,0)))</f>
        <v>0</v>
      </c>
      <c r="Z9" s="13">
        <f>IF(OR($K14="",$L14=""),"",IF($K14&gt;$L14,3,IF($K14=$L14,1,0)))</f>
        <v>3</v>
      </c>
      <c r="AA9" s="12">
        <f>IF(OR($L14="",$K14=""),"",IF($L14&gt;$K14,3,IF($L14=$K14,1,0)))</f>
        <v>0</v>
      </c>
      <c r="AC9" s="13">
        <f>IF(OR($R14="",$S14=""),"",IF($R14&gt;$S14,3,IF($R14=$S14,1,0)))</f>
        <v>1</v>
      </c>
      <c r="AD9" s="12">
        <f>IF(OR($S14="",$R14=""),"",IF($S14&gt;$R14,3,IF($S14=$R14,1,0)))</f>
        <v>1</v>
      </c>
    </row>
    <row r="10" spans="2:30" ht="16.5" thickBot="1" x14ac:dyDescent="0.3">
      <c r="B10" s="64" t="s">
        <v>0</v>
      </c>
      <c r="C10" s="65"/>
      <c r="D10" s="65"/>
      <c r="E10" s="65"/>
      <c r="F10" s="65"/>
      <c r="G10" s="66"/>
      <c r="I10" s="64" t="s">
        <v>1</v>
      </c>
      <c r="J10" s="65"/>
      <c r="K10" s="65"/>
      <c r="L10" s="65"/>
      <c r="M10" s="65"/>
      <c r="N10" s="66"/>
      <c r="P10" s="64" t="s">
        <v>3</v>
      </c>
      <c r="Q10" s="65"/>
      <c r="R10" s="65"/>
      <c r="S10" s="65"/>
      <c r="T10" s="65"/>
      <c r="U10" s="66"/>
    </row>
    <row r="11" spans="2:30" ht="15.75" customHeight="1" x14ac:dyDescent="0.25">
      <c r="B11" s="58" t="s">
        <v>2</v>
      </c>
      <c r="C11" s="62"/>
      <c r="D11" s="32">
        <v>0</v>
      </c>
      <c r="E11" s="32">
        <v>0</v>
      </c>
      <c r="F11" s="58" t="s">
        <v>7</v>
      </c>
      <c r="G11" s="62"/>
      <c r="I11" s="58" t="s">
        <v>9</v>
      </c>
      <c r="J11" s="62"/>
      <c r="K11" s="32">
        <v>1</v>
      </c>
      <c r="L11" s="32">
        <v>0</v>
      </c>
      <c r="M11" s="58" t="s">
        <v>7</v>
      </c>
      <c r="N11" s="62"/>
      <c r="P11" s="58" t="s">
        <v>7</v>
      </c>
      <c r="Q11" s="62"/>
      <c r="R11" s="32">
        <v>2</v>
      </c>
      <c r="S11" s="32">
        <v>1</v>
      </c>
      <c r="T11" s="59" t="s">
        <v>38</v>
      </c>
      <c r="U11" s="62"/>
    </row>
    <row r="12" spans="2:30" ht="15.75" customHeight="1" thickBot="1" x14ac:dyDescent="0.3">
      <c r="B12" s="60"/>
      <c r="C12" s="63"/>
      <c r="D12" s="33"/>
      <c r="E12" s="33"/>
      <c r="F12" s="60"/>
      <c r="G12" s="63"/>
      <c r="I12" s="60"/>
      <c r="J12" s="63"/>
      <c r="K12" s="33"/>
      <c r="L12" s="33"/>
      <c r="M12" s="60"/>
      <c r="N12" s="63"/>
      <c r="P12" s="60"/>
      <c r="Q12" s="63"/>
      <c r="R12" s="33"/>
      <c r="S12" s="33"/>
      <c r="T12" s="61"/>
      <c r="U12" s="63"/>
    </row>
    <row r="13" spans="2:30" ht="16.5" thickBot="1" x14ac:dyDescent="0.3">
      <c r="B13" s="64" t="s">
        <v>0</v>
      </c>
      <c r="C13" s="65"/>
      <c r="D13" s="65"/>
      <c r="E13" s="65"/>
      <c r="F13" s="65"/>
      <c r="G13" s="66"/>
      <c r="I13" s="64" t="s">
        <v>1</v>
      </c>
      <c r="J13" s="65"/>
      <c r="K13" s="65"/>
      <c r="L13" s="65"/>
      <c r="M13" s="65"/>
      <c r="N13" s="66"/>
      <c r="P13" s="64" t="s">
        <v>3</v>
      </c>
      <c r="Q13" s="65"/>
      <c r="R13" s="65"/>
      <c r="S13" s="65"/>
      <c r="T13" s="65"/>
      <c r="U13" s="66"/>
    </row>
    <row r="14" spans="2:30" ht="15.75" customHeight="1" x14ac:dyDescent="0.25">
      <c r="B14" s="67" t="s">
        <v>5</v>
      </c>
      <c r="C14" s="68"/>
      <c r="D14" s="32">
        <v>2</v>
      </c>
      <c r="E14" s="32">
        <v>1</v>
      </c>
      <c r="F14" s="67" t="s">
        <v>38</v>
      </c>
      <c r="G14" s="68"/>
      <c r="I14" s="67" t="s">
        <v>5</v>
      </c>
      <c r="J14" s="68"/>
      <c r="K14" s="32">
        <v>3</v>
      </c>
      <c r="L14" s="32">
        <v>2</v>
      </c>
      <c r="M14" s="67" t="s">
        <v>2</v>
      </c>
      <c r="N14" s="68"/>
      <c r="P14" s="67" t="s">
        <v>2</v>
      </c>
      <c r="Q14" s="74"/>
      <c r="R14" s="32">
        <v>1</v>
      </c>
      <c r="S14" s="32">
        <v>1</v>
      </c>
      <c r="T14" s="74" t="s">
        <v>9</v>
      </c>
      <c r="U14" s="68"/>
    </row>
    <row r="15" spans="2:30" ht="15.75" customHeight="1" thickBot="1" x14ac:dyDescent="0.3">
      <c r="B15" s="60"/>
      <c r="C15" s="63"/>
      <c r="D15" s="33"/>
      <c r="E15" s="33"/>
      <c r="F15" s="60"/>
      <c r="G15" s="63"/>
      <c r="I15" s="60"/>
      <c r="J15" s="63"/>
      <c r="K15" s="33"/>
      <c r="L15" s="33"/>
      <c r="M15" s="60"/>
      <c r="N15" s="63"/>
      <c r="P15" s="60"/>
      <c r="Q15" s="61"/>
      <c r="R15" s="33"/>
      <c r="S15" s="33"/>
      <c r="T15" s="61"/>
      <c r="U15" s="63"/>
    </row>
    <row r="17" spans="2:30" ht="15.75" thickBot="1" x14ac:dyDescent="0.3"/>
    <row r="18" spans="2:30" ht="16.5" thickBot="1" x14ac:dyDescent="0.3">
      <c r="B18" s="52" t="s">
        <v>31</v>
      </c>
      <c r="C18" s="69"/>
      <c r="D18" s="69"/>
      <c r="E18" s="69"/>
      <c r="F18" s="69"/>
      <c r="G18" s="70"/>
      <c r="I18" s="52" t="s">
        <v>32</v>
      </c>
      <c r="J18" s="69"/>
      <c r="K18" s="69"/>
      <c r="L18" s="69"/>
      <c r="M18" s="69"/>
      <c r="N18" s="70"/>
      <c r="P18" s="52" t="s">
        <v>33</v>
      </c>
      <c r="Q18" s="69"/>
      <c r="R18" s="69"/>
      <c r="S18" s="69"/>
      <c r="T18" s="69"/>
      <c r="U18" s="70"/>
      <c r="W18" s="50" t="s">
        <v>17</v>
      </c>
      <c r="X18" s="51"/>
      <c r="Z18" s="50" t="s">
        <v>17</v>
      </c>
      <c r="AA18" s="51"/>
      <c r="AC18" s="50" t="s">
        <v>17</v>
      </c>
      <c r="AD18" s="51"/>
    </row>
    <row r="19" spans="2:30" ht="16.5" thickBot="1" x14ac:dyDescent="0.3">
      <c r="B19" s="71"/>
      <c r="C19" s="72"/>
      <c r="D19" s="72"/>
      <c r="E19" s="72"/>
      <c r="F19" s="72"/>
      <c r="G19" s="73"/>
      <c r="I19" s="71"/>
      <c r="J19" s="72"/>
      <c r="K19" s="72"/>
      <c r="L19" s="72"/>
      <c r="M19" s="72"/>
      <c r="N19" s="73"/>
      <c r="P19" s="71"/>
      <c r="Q19" s="72"/>
      <c r="R19" s="72"/>
      <c r="S19" s="72"/>
      <c r="T19" s="72"/>
      <c r="U19" s="73"/>
      <c r="W19" s="11" t="s">
        <v>53</v>
      </c>
      <c r="X19" s="1" t="s">
        <v>54</v>
      </c>
      <c r="Z19" s="11" t="s">
        <v>53</v>
      </c>
      <c r="AA19" s="1" t="s">
        <v>54</v>
      </c>
      <c r="AC19" s="11" t="s">
        <v>53</v>
      </c>
      <c r="AD19" s="1" t="s">
        <v>54</v>
      </c>
    </row>
    <row r="20" spans="2:30" ht="16.5" thickBot="1" x14ac:dyDescent="0.3">
      <c r="B20" s="64" t="s">
        <v>6</v>
      </c>
      <c r="C20" s="65"/>
      <c r="D20" s="65"/>
      <c r="E20" s="65"/>
      <c r="F20" s="65"/>
      <c r="G20" s="66"/>
      <c r="I20" s="64" t="s">
        <v>8</v>
      </c>
      <c r="J20" s="65"/>
      <c r="K20" s="65"/>
      <c r="L20" s="65"/>
      <c r="M20" s="65"/>
      <c r="N20" s="66"/>
      <c r="P20" s="64" t="s">
        <v>10</v>
      </c>
      <c r="Q20" s="65"/>
      <c r="R20" s="65"/>
      <c r="S20" s="65"/>
      <c r="T20" s="65"/>
      <c r="U20" s="66"/>
      <c r="W20" s="13">
        <f>IF(OR($D21="",$E21=""),"",IF($D21&gt;$E21,3,IF($D21=$E21,1,0)))</f>
        <v>3</v>
      </c>
      <c r="X20" s="13">
        <f>IF(OR($E21="",$D21=""),"",IF($E21&gt;$D21,3,IF($E21=$D21,1,0)))</f>
        <v>0</v>
      </c>
      <c r="Z20" s="13">
        <f>IF(OR($K21="",$L21=""),"",IF($K21&gt;$L21,3,IF($K21=$L21,1,0)))</f>
        <v>0</v>
      </c>
      <c r="AA20" s="13">
        <f>IF(OR($L21="",$K21=""),"",IF($L21&gt;$K21,3,IF($L21=$K21,1,0)))</f>
        <v>3</v>
      </c>
      <c r="AC20" s="13">
        <f>IF(OR($R21="",$S21=""),"",IF($R21&gt;$S21,3,IF($R21=$S21,1,0)))</f>
        <v>0</v>
      </c>
      <c r="AD20" s="13">
        <f>IF(OR($S21="",$R21=""),"",IF($S21&gt;$R21,3,IF($S21=$R21,1,0)))</f>
        <v>3</v>
      </c>
    </row>
    <row r="21" spans="2:30" ht="15.75" customHeight="1" thickBot="1" x14ac:dyDescent="0.3">
      <c r="B21" s="58" t="s">
        <v>5</v>
      </c>
      <c r="C21" s="59"/>
      <c r="D21" s="32">
        <v>2</v>
      </c>
      <c r="E21" s="32">
        <v>0</v>
      </c>
      <c r="F21" s="59" t="s">
        <v>7</v>
      </c>
      <c r="G21" s="62"/>
      <c r="I21" s="58" t="s">
        <v>7</v>
      </c>
      <c r="J21" s="59"/>
      <c r="K21" s="32">
        <v>1</v>
      </c>
      <c r="L21" s="32">
        <v>2</v>
      </c>
      <c r="M21" s="59" t="s">
        <v>4</v>
      </c>
      <c r="N21" s="62"/>
      <c r="P21" s="58" t="s">
        <v>4</v>
      </c>
      <c r="Q21" s="59"/>
      <c r="R21" s="32">
        <v>0</v>
      </c>
      <c r="S21" s="32">
        <v>1</v>
      </c>
      <c r="T21" s="59" t="s">
        <v>38</v>
      </c>
      <c r="U21" s="62"/>
      <c r="W21" s="13">
        <f>IF(OR($D24="",$E24=""),"",IF($D24&gt;$E24,3,IF($D24=$E24,1,0)))</f>
        <v>1</v>
      </c>
      <c r="X21" s="13">
        <f>IF(OR($E24="",$D24=""),"",IF($E24&gt;$D24,3,IF($E24=$D24,1,0)))</f>
        <v>1</v>
      </c>
      <c r="Z21" s="13">
        <f>IF(OR($K24="",$L24=""),"",IF($K24&gt;$L24,3,IF($K24=$L24,1,0)))</f>
        <v>3</v>
      </c>
      <c r="AA21" s="13">
        <f>IF(OR($L24="",$K24=""),"",IF($L24&gt;$K24,3,IF($L24=$K24,1,0)))</f>
        <v>0</v>
      </c>
      <c r="AC21" s="13">
        <f>IF(OR($R24="",$S24=""),"",IF($R24&gt;$S24,3,IF($R24=$S24,1,0)))</f>
        <v>0</v>
      </c>
      <c r="AD21" s="13">
        <f>IF(OR($S24="",$R24=""),"",IF($S24&gt;$R24,3,IF($S24=$R24,1,0)))</f>
        <v>3</v>
      </c>
    </row>
    <row r="22" spans="2:30" ht="15.75" customHeight="1" thickBot="1" x14ac:dyDescent="0.3">
      <c r="B22" s="60"/>
      <c r="C22" s="61"/>
      <c r="D22" s="33"/>
      <c r="E22" s="33"/>
      <c r="F22" s="61"/>
      <c r="G22" s="63"/>
      <c r="I22" s="60"/>
      <c r="J22" s="61"/>
      <c r="K22" s="33"/>
      <c r="L22" s="33"/>
      <c r="M22" s="61"/>
      <c r="N22" s="63"/>
      <c r="P22" s="60"/>
      <c r="Q22" s="61"/>
      <c r="R22" s="33"/>
      <c r="S22" s="33"/>
      <c r="T22" s="61"/>
      <c r="U22" s="63"/>
      <c r="W22" s="13">
        <f>IF(OR($D27="",$E27=""),"",IF($D27&gt;$E27,3,IF($D27=$E27,1,0)))</f>
        <v>1</v>
      </c>
      <c r="X22" s="12">
        <f>IF(OR($E27="",$D27=""),"",IF($E27&gt;$D27,3,IF($E27=$D27,1,0)))</f>
        <v>1</v>
      </c>
      <c r="Z22" s="13">
        <f>IF(OR($K27="",$L27=""),"",IF($K27&gt;$L27,3,IF($K27=$L27,1,0)))</f>
        <v>1</v>
      </c>
      <c r="AA22" s="12">
        <f>IF(OR($L27="",$K27=""),"",IF($L27&gt;$K27,3,IF($L27=$K27,1,0)))</f>
        <v>1</v>
      </c>
      <c r="AC22" s="13">
        <f>IF(OR($R27="",$S27=""),"",IF($R27&gt;$S27,3,IF($R27=$S27,1,0)))</f>
        <v>0</v>
      </c>
      <c r="AD22" s="12">
        <f>IF(OR($S27="",$R27=""),"",IF($S27&gt;$R27,3,IF($S27=$R27,1,0)))</f>
        <v>3</v>
      </c>
    </row>
    <row r="23" spans="2:30" ht="16.5" thickBot="1" x14ac:dyDescent="0.3">
      <c r="B23" s="64" t="s">
        <v>6</v>
      </c>
      <c r="C23" s="65"/>
      <c r="D23" s="65"/>
      <c r="E23" s="65"/>
      <c r="F23" s="65"/>
      <c r="G23" s="66"/>
      <c r="I23" s="64" t="s">
        <v>8</v>
      </c>
      <c r="J23" s="65"/>
      <c r="K23" s="65"/>
      <c r="L23" s="65"/>
      <c r="M23" s="65"/>
      <c r="N23" s="66"/>
      <c r="P23" s="64" t="s">
        <v>10</v>
      </c>
      <c r="Q23" s="65"/>
      <c r="R23" s="65"/>
      <c r="S23" s="65"/>
      <c r="T23" s="65"/>
      <c r="U23" s="66"/>
    </row>
    <row r="24" spans="2:30" ht="15.75" customHeight="1" x14ac:dyDescent="0.25">
      <c r="B24" s="58" t="s">
        <v>38</v>
      </c>
      <c r="C24" s="62"/>
      <c r="D24" s="32">
        <v>0</v>
      </c>
      <c r="E24" s="32">
        <v>0</v>
      </c>
      <c r="F24" s="58" t="s">
        <v>9</v>
      </c>
      <c r="G24" s="62"/>
      <c r="I24" s="58" t="s">
        <v>38</v>
      </c>
      <c r="J24" s="62"/>
      <c r="K24" s="32">
        <v>3</v>
      </c>
      <c r="L24" s="32">
        <v>1</v>
      </c>
      <c r="M24" s="58" t="s">
        <v>2</v>
      </c>
      <c r="N24" s="62"/>
      <c r="P24" s="58" t="s">
        <v>7</v>
      </c>
      <c r="Q24" s="59"/>
      <c r="R24" s="32">
        <v>2</v>
      </c>
      <c r="S24" s="32">
        <v>3</v>
      </c>
      <c r="T24" s="59" t="s">
        <v>9</v>
      </c>
      <c r="U24" s="62"/>
    </row>
    <row r="25" spans="2:30" ht="15.75" customHeight="1" thickBot="1" x14ac:dyDescent="0.3">
      <c r="B25" s="60"/>
      <c r="C25" s="63"/>
      <c r="D25" s="33"/>
      <c r="E25" s="33"/>
      <c r="F25" s="60"/>
      <c r="G25" s="63"/>
      <c r="I25" s="60"/>
      <c r="J25" s="63"/>
      <c r="K25" s="33"/>
      <c r="L25" s="33"/>
      <c r="M25" s="60"/>
      <c r="N25" s="63"/>
      <c r="P25" s="60"/>
      <c r="Q25" s="61"/>
      <c r="R25" s="33"/>
      <c r="S25" s="33"/>
      <c r="T25" s="61"/>
      <c r="U25" s="63"/>
    </row>
    <row r="26" spans="2:30" ht="16.5" thickBot="1" x14ac:dyDescent="0.3">
      <c r="B26" s="64" t="s">
        <v>6</v>
      </c>
      <c r="C26" s="65"/>
      <c r="D26" s="65"/>
      <c r="E26" s="65"/>
      <c r="F26" s="65"/>
      <c r="G26" s="66"/>
      <c r="I26" s="64" t="s">
        <v>8</v>
      </c>
      <c r="J26" s="65"/>
      <c r="K26" s="65"/>
      <c r="L26" s="65"/>
      <c r="M26" s="65"/>
      <c r="N26" s="66"/>
      <c r="P26" s="64" t="s">
        <v>10</v>
      </c>
      <c r="Q26" s="65"/>
      <c r="R26" s="65"/>
      <c r="S26" s="65"/>
      <c r="T26" s="65"/>
      <c r="U26" s="66"/>
    </row>
    <row r="27" spans="2:30" ht="15.75" customHeight="1" x14ac:dyDescent="0.25">
      <c r="B27" s="67" t="s">
        <v>4</v>
      </c>
      <c r="C27" s="68"/>
      <c r="D27" s="32">
        <v>1</v>
      </c>
      <c r="E27" s="32">
        <v>1</v>
      </c>
      <c r="F27" s="67" t="s">
        <v>2</v>
      </c>
      <c r="G27" s="68"/>
      <c r="I27" s="67" t="s">
        <v>9</v>
      </c>
      <c r="J27" s="68"/>
      <c r="K27" s="32">
        <v>2</v>
      </c>
      <c r="L27" s="32">
        <v>2</v>
      </c>
      <c r="M27" s="67" t="s">
        <v>5</v>
      </c>
      <c r="N27" s="68"/>
      <c r="P27" s="67" t="s">
        <v>2</v>
      </c>
      <c r="Q27" s="74"/>
      <c r="R27" s="32">
        <v>0</v>
      </c>
      <c r="S27" s="32">
        <v>2</v>
      </c>
      <c r="T27" s="74" t="s">
        <v>5</v>
      </c>
      <c r="U27" s="68"/>
    </row>
    <row r="28" spans="2:30" ht="15.75" customHeight="1" thickBot="1" x14ac:dyDescent="0.3">
      <c r="B28" s="60"/>
      <c r="C28" s="63"/>
      <c r="D28" s="33"/>
      <c r="E28" s="33"/>
      <c r="F28" s="60"/>
      <c r="G28" s="63"/>
      <c r="I28" s="60"/>
      <c r="J28" s="63"/>
      <c r="K28" s="33"/>
      <c r="L28" s="33"/>
      <c r="M28" s="60"/>
      <c r="N28" s="63"/>
      <c r="P28" s="60"/>
      <c r="Q28" s="61"/>
      <c r="R28" s="33"/>
      <c r="S28" s="33"/>
      <c r="T28" s="61"/>
      <c r="U28" s="63"/>
    </row>
    <row r="30" spans="2:30" ht="15.75" thickBot="1" x14ac:dyDescent="0.3"/>
    <row r="31" spans="2:30" ht="16.5" thickBot="1" x14ac:dyDescent="0.3">
      <c r="B31" s="52" t="s">
        <v>34</v>
      </c>
      <c r="C31" s="69"/>
      <c r="D31" s="69"/>
      <c r="E31" s="69"/>
      <c r="F31" s="69"/>
      <c r="G31" s="70"/>
      <c r="I31" s="52" t="s">
        <v>35</v>
      </c>
      <c r="J31" s="69"/>
      <c r="K31" s="69"/>
      <c r="L31" s="69"/>
      <c r="M31" s="69"/>
      <c r="N31" s="70"/>
      <c r="P31" s="52" t="s">
        <v>36</v>
      </c>
      <c r="Q31" s="69"/>
      <c r="R31" s="69"/>
      <c r="S31" s="69"/>
      <c r="T31" s="69"/>
      <c r="U31" s="70"/>
      <c r="W31" s="50" t="s">
        <v>17</v>
      </c>
      <c r="X31" s="51"/>
      <c r="Z31" s="50" t="s">
        <v>17</v>
      </c>
      <c r="AA31" s="51"/>
      <c r="AC31" s="50" t="s">
        <v>17</v>
      </c>
      <c r="AD31" s="51"/>
    </row>
    <row r="32" spans="2:30" ht="16.5" thickBot="1" x14ac:dyDescent="0.3">
      <c r="B32" s="71"/>
      <c r="C32" s="72"/>
      <c r="D32" s="72"/>
      <c r="E32" s="72"/>
      <c r="F32" s="72"/>
      <c r="G32" s="73"/>
      <c r="I32" s="71"/>
      <c r="J32" s="72"/>
      <c r="K32" s="72"/>
      <c r="L32" s="72"/>
      <c r="M32" s="72"/>
      <c r="N32" s="73"/>
      <c r="P32" s="71"/>
      <c r="Q32" s="72"/>
      <c r="R32" s="72"/>
      <c r="S32" s="72"/>
      <c r="T32" s="72"/>
      <c r="U32" s="73"/>
      <c r="W32" s="11" t="s">
        <v>53</v>
      </c>
      <c r="X32" s="1" t="s">
        <v>54</v>
      </c>
      <c r="Z32" s="11" t="s">
        <v>53</v>
      </c>
      <c r="AA32" s="1" t="s">
        <v>54</v>
      </c>
      <c r="AC32" s="11" t="s">
        <v>53</v>
      </c>
      <c r="AD32" s="1" t="s">
        <v>54</v>
      </c>
    </row>
    <row r="33" spans="2:30" ht="16.5" thickBot="1" x14ac:dyDescent="0.3">
      <c r="B33" s="64" t="s">
        <v>11</v>
      </c>
      <c r="C33" s="65"/>
      <c r="D33" s="65"/>
      <c r="E33" s="65"/>
      <c r="F33" s="65"/>
      <c r="G33" s="66"/>
      <c r="I33" s="64" t="s">
        <v>12</v>
      </c>
      <c r="J33" s="65"/>
      <c r="K33" s="65"/>
      <c r="L33" s="65"/>
      <c r="M33" s="65"/>
      <c r="N33" s="66"/>
      <c r="P33" s="64" t="s">
        <v>13</v>
      </c>
      <c r="Q33" s="65"/>
      <c r="R33" s="65"/>
      <c r="S33" s="65"/>
      <c r="T33" s="65"/>
      <c r="U33" s="66"/>
      <c r="W33" s="13">
        <f>IF(OR($D34="",$E34=""),"",IF($D34&gt;$E34,3,IF($D34=$E34,1,0)))</f>
        <v>1</v>
      </c>
      <c r="X33" s="13">
        <f>IF(OR($E34="",$D34=""),"",IF($E34&gt;$D34,3,IF($E34=$D34,1,0)))</f>
        <v>1</v>
      </c>
      <c r="Z33" s="13">
        <f>IF(OR($K34="",$L34=""),"",IF($K34&gt;$L34,3,IF($K34=$L34,1,0)))</f>
        <v>1</v>
      </c>
      <c r="AA33" s="13">
        <f>IF(OR($L34="",$K34=""),"",IF($L34&gt;$K34,3,IF($L34=$K34,1,0)))</f>
        <v>1</v>
      </c>
      <c r="AC33" s="13">
        <f>IF(OR($R34="",$S34=""),"",IF($R34&gt;$S34,3,IF($R34=$S34,1,0)))</f>
        <v>0</v>
      </c>
      <c r="AD33" s="13">
        <f>IF(OR($S34="",$R34=""),"",IF($S34&gt;$R34,3,IF($S34=$R34,1,0)))</f>
        <v>3</v>
      </c>
    </row>
    <row r="34" spans="2:30" ht="15.75" customHeight="1" thickBot="1" x14ac:dyDescent="0.3">
      <c r="B34" s="58" t="s">
        <v>5</v>
      </c>
      <c r="C34" s="59"/>
      <c r="D34" s="32">
        <v>1</v>
      </c>
      <c r="E34" s="32">
        <v>1</v>
      </c>
      <c r="F34" s="59" t="s">
        <v>4</v>
      </c>
      <c r="G34" s="62"/>
      <c r="I34" s="58" t="s">
        <v>9</v>
      </c>
      <c r="J34" s="59"/>
      <c r="K34" s="32">
        <v>2</v>
      </c>
      <c r="L34" s="32">
        <v>2</v>
      </c>
      <c r="M34" s="59" t="s">
        <v>38</v>
      </c>
      <c r="N34" s="62"/>
      <c r="P34" s="58" t="s">
        <v>2</v>
      </c>
      <c r="Q34" s="59"/>
      <c r="R34" s="32">
        <v>1</v>
      </c>
      <c r="S34" s="32">
        <v>2</v>
      </c>
      <c r="T34" s="59" t="s">
        <v>38</v>
      </c>
      <c r="U34" s="62"/>
      <c r="W34" s="13">
        <f>IF(OR($D37="",$E37=""),"",IF($D37&gt;$E37,3,IF($D37=$E37,1,0)))</f>
        <v>0</v>
      </c>
      <c r="X34" s="13">
        <f>IF(OR($E37="",$D37=""),"",IF($E37&gt;$D37,3,IF($E37=$D37,1,0)))</f>
        <v>3</v>
      </c>
      <c r="Z34" s="13">
        <f>IF(OR($K37="",$L37=""),"",IF($K37&gt;$L37,3,IF($K37=$L37,1,0)))</f>
        <v>0</v>
      </c>
      <c r="AA34" s="13">
        <f>IF(OR($L37="",$K37=""),"",IF($L37&gt;$K37,3,IF($L37=$K37,1,0)))</f>
        <v>3</v>
      </c>
      <c r="AC34" s="13">
        <f>IF(OR($R37="",$S37=""),"",IF($R37&gt;$S37,3,IF($R37=$S37,1,0)))</f>
        <v>0</v>
      </c>
      <c r="AD34" s="13">
        <f>IF(OR($S37="",$R37=""),"",IF($S37&gt;$R37,3,IF($S37=$R37,1,0)))</f>
        <v>3</v>
      </c>
    </row>
    <row r="35" spans="2:30" ht="15.75" customHeight="1" thickBot="1" x14ac:dyDescent="0.3">
      <c r="B35" s="60"/>
      <c r="C35" s="61"/>
      <c r="D35" s="33"/>
      <c r="E35" s="33"/>
      <c r="F35" s="61"/>
      <c r="G35" s="63"/>
      <c r="I35" s="60"/>
      <c r="J35" s="61"/>
      <c r="K35" s="33"/>
      <c r="L35" s="33"/>
      <c r="M35" s="61"/>
      <c r="N35" s="63"/>
      <c r="P35" s="60"/>
      <c r="Q35" s="61"/>
      <c r="R35" s="33"/>
      <c r="S35" s="33"/>
      <c r="T35" s="61"/>
      <c r="U35" s="63"/>
      <c r="W35" s="13">
        <f>IF(OR($D40="",$E40=""),"",IF($D40&gt;$E40,3,IF($D40=$E40,1,0)))</f>
        <v>1</v>
      </c>
      <c r="X35" s="12">
        <f>IF(OR($E40="",$D40=""),"",IF($E40&gt;$D40,3,IF($E40=$D40,1,0)))</f>
        <v>1</v>
      </c>
      <c r="Z35" s="13">
        <f>IF(OR($K40="",$L40=""),"",IF($K40&gt;$L40,3,IF($K40=$L40,1,0)))</f>
        <v>1</v>
      </c>
      <c r="AA35" s="12">
        <f>IF(OR($L40="",$K40=""),"",IF($L40&gt;$K40,3,IF($L40=$K40,1,0)))</f>
        <v>1</v>
      </c>
      <c r="AC35" s="13">
        <f>IF(OR($R40="",$S40=""),"",IF($R40&gt;$S40,3,IF($R40=$S40,1,0)))</f>
        <v>1</v>
      </c>
      <c r="AD35" s="12">
        <f>IF(OR($S40="",$R40=""),"",IF($S40&gt;$R40,3,IF($S40=$R40,1,0)))</f>
        <v>1</v>
      </c>
    </row>
    <row r="36" spans="2:30" ht="16.5" thickBot="1" x14ac:dyDescent="0.3">
      <c r="B36" s="64" t="s">
        <v>11</v>
      </c>
      <c r="C36" s="65"/>
      <c r="D36" s="65"/>
      <c r="E36" s="65"/>
      <c r="F36" s="65"/>
      <c r="G36" s="66"/>
      <c r="I36" s="64" t="s">
        <v>12</v>
      </c>
      <c r="J36" s="65"/>
      <c r="K36" s="65"/>
      <c r="L36" s="65"/>
      <c r="M36" s="65"/>
      <c r="N36" s="66"/>
      <c r="P36" s="64" t="s">
        <v>13</v>
      </c>
      <c r="Q36" s="65"/>
      <c r="R36" s="65"/>
      <c r="S36" s="65"/>
      <c r="T36" s="65"/>
      <c r="U36" s="66"/>
    </row>
    <row r="37" spans="2:30" ht="15.75" customHeight="1" x14ac:dyDescent="0.25">
      <c r="B37" s="58" t="s">
        <v>9</v>
      </c>
      <c r="C37" s="62"/>
      <c r="D37" s="32">
        <v>1</v>
      </c>
      <c r="E37" s="32">
        <v>3</v>
      </c>
      <c r="F37" s="58" t="s">
        <v>2</v>
      </c>
      <c r="G37" s="62"/>
      <c r="I37" s="58" t="s">
        <v>7</v>
      </c>
      <c r="J37" s="62"/>
      <c r="K37" s="32">
        <v>1</v>
      </c>
      <c r="L37" s="32">
        <v>3</v>
      </c>
      <c r="M37" s="58" t="s">
        <v>5</v>
      </c>
      <c r="N37" s="62"/>
      <c r="P37" s="58" t="s">
        <v>5</v>
      </c>
      <c r="Q37" s="59"/>
      <c r="R37" s="32">
        <v>2</v>
      </c>
      <c r="S37" s="32">
        <v>3</v>
      </c>
      <c r="T37" s="59" t="s">
        <v>9</v>
      </c>
      <c r="U37" s="62"/>
    </row>
    <row r="38" spans="2:30" ht="15.75" customHeight="1" thickBot="1" x14ac:dyDescent="0.3">
      <c r="B38" s="60"/>
      <c r="C38" s="63"/>
      <c r="D38" s="33"/>
      <c r="E38" s="33"/>
      <c r="F38" s="60"/>
      <c r="G38" s="63"/>
      <c r="I38" s="60"/>
      <c r="J38" s="63"/>
      <c r="K38" s="33"/>
      <c r="L38" s="33"/>
      <c r="M38" s="60"/>
      <c r="N38" s="63"/>
      <c r="P38" s="60"/>
      <c r="Q38" s="61"/>
      <c r="R38" s="33"/>
      <c r="S38" s="33"/>
      <c r="T38" s="61"/>
      <c r="U38" s="63"/>
    </row>
    <row r="39" spans="2:30" ht="16.5" thickBot="1" x14ac:dyDescent="0.3">
      <c r="B39" s="64" t="s">
        <v>11</v>
      </c>
      <c r="C39" s="65"/>
      <c r="D39" s="65"/>
      <c r="E39" s="65"/>
      <c r="F39" s="65"/>
      <c r="G39" s="66"/>
      <c r="I39" s="64" t="s">
        <v>12</v>
      </c>
      <c r="J39" s="65"/>
      <c r="K39" s="65"/>
      <c r="L39" s="65"/>
      <c r="M39" s="65"/>
      <c r="N39" s="66"/>
      <c r="P39" s="64" t="s">
        <v>13</v>
      </c>
      <c r="Q39" s="65"/>
      <c r="R39" s="65"/>
      <c r="S39" s="65"/>
      <c r="T39" s="65"/>
      <c r="U39" s="66"/>
    </row>
    <row r="40" spans="2:30" ht="15.75" customHeight="1" x14ac:dyDescent="0.25">
      <c r="B40" s="67" t="s">
        <v>38</v>
      </c>
      <c r="C40" s="68"/>
      <c r="D40" s="32">
        <v>2</v>
      </c>
      <c r="E40" s="32">
        <v>2</v>
      </c>
      <c r="F40" s="67" t="s">
        <v>7</v>
      </c>
      <c r="G40" s="68"/>
      <c r="I40" s="67" t="s">
        <v>2</v>
      </c>
      <c r="J40" s="68"/>
      <c r="K40" s="32">
        <v>1</v>
      </c>
      <c r="L40" s="32">
        <v>1</v>
      </c>
      <c r="M40" s="67" t="s">
        <v>4</v>
      </c>
      <c r="N40" s="68"/>
      <c r="P40" s="67" t="s">
        <v>4</v>
      </c>
      <c r="Q40" s="74"/>
      <c r="R40" s="32">
        <v>2</v>
      </c>
      <c r="S40" s="32">
        <v>2</v>
      </c>
      <c r="T40" s="74" t="s">
        <v>7</v>
      </c>
      <c r="U40" s="68"/>
    </row>
    <row r="41" spans="2:30" ht="15.75" customHeight="1" thickBot="1" x14ac:dyDescent="0.3">
      <c r="B41" s="60"/>
      <c r="C41" s="63"/>
      <c r="D41" s="33"/>
      <c r="E41" s="33"/>
      <c r="F41" s="60"/>
      <c r="G41" s="63"/>
      <c r="I41" s="60"/>
      <c r="J41" s="63"/>
      <c r="K41" s="33"/>
      <c r="L41" s="33"/>
      <c r="M41" s="60"/>
      <c r="N41" s="63"/>
      <c r="P41" s="60"/>
      <c r="Q41" s="61"/>
      <c r="R41" s="33"/>
      <c r="S41" s="33"/>
      <c r="T41" s="61"/>
      <c r="U41" s="63"/>
    </row>
    <row r="43" spans="2:30" ht="15.75" thickBot="1" x14ac:dyDescent="0.3"/>
    <row r="44" spans="2:30" ht="16.5" thickBot="1" x14ac:dyDescent="0.3">
      <c r="B44" s="52" t="s">
        <v>37</v>
      </c>
      <c r="C44" s="69"/>
      <c r="D44" s="69"/>
      <c r="E44" s="69"/>
      <c r="F44" s="69"/>
      <c r="G44" s="70"/>
      <c r="N44" s="6"/>
      <c r="O44" s="6"/>
      <c r="P44" s="6"/>
      <c r="W44" s="50" t="s">
        <v>17</v>
      </c>
      <c r="X44" s="51"/>
    </row>
    <row r="45" spans="2:30" ht="16.5" thickBot="1" x14ac:dyDescent="0.3">
      <c r="B45" s="71"/>
      <c r="C45" s="72"/>
      <c r="D45" s="72"/>
      <c r="E45" s="72"/>
      <c r="F45" s="72"/>
      <c r="G45" s="73"/>
      <c r="N45" s="9"/>
      <c r="O45" s="9"/>
      <c r="W45" s="11" t="s">
        <v>53</v>
      </c>
      <c r="X45" s="1" t="s">
        <v>54</v>
      </c>
    </row>
    <row r="46" spans="2:30" ht="16.5" thickBot="1" x14ac:dyDescent="0.3">
      <c r="B46" s="64" t="s">
        <v>14</v>
      </c>
      <c r="C46" s="65"/>
      <c r="D46" s="65"/>
      <c r="E46" s="65"/>
      <c r="F46" s="65"/>
      <c r="G46" s="66"/>
      <c r="N46" s="6"/>
      <c r="O46" s="6"/>
      <c r="W46" s="13">
        <f>IF(OR($D47="",$E47=""),"",IF($D47&gt;$E47,3,IF($D47=$E47,1,0)))</f>
        <v>3</v>
      </c>
      <c r="X46" s="13">
        <f>IF(OR($E47="",$D47=""),"",IF($E47&gt;$D47,3,IF($E47=$D47,1,0)))</f>
        <v>0</v>
      </c>
    </row>
    <row r="47" spans="2:30" ht="15.75" customHeight="1" thickBot="1" x14ac:dyDescent="0.3">
      <c r="B47" s="58" t="s">
        <v>9</v>
      </c>
      <c r="C47" s="59"/>
      <c r="D47" s="32">
        <v>2</v>
      </c>
      <c r="E47" s="32">
        <v>1</v>
      </c>
      <c r="F47" s="59" t="s">
        <v>4</v>
      </c>
      <c r="G47" s="62"/>
      <c r="N47" s="6"/>
      <c r="O47" s="6"/>
      <c r="W47" s="13">
        <f>IF(OR($D50="",$E50=""),"",IF($D50&gt;$E50,3,IF($D50=$E50,1,0)))</f>
        <v>1</v>
      </c>
      <c r="X47" s="13">
        <f>IF(OR($E50="",$D50=""),"",IF($E50&gt;$D50,3,IF($E50=$D50,1,0)))</f>
        <v>1</v>
      </c>
    </row>
    <row r="48" spans="2:30" ht="16.5" thickBot="1" x14ac:dyDescent="0.3">
      <c r="B48" s="60"/>
      <c r="C48" s="61"/>
      <c r="D48" s="33"/>
      <c r="E48" s="33"/>
      <c r="F48" s="61"/>
      <c r="G48" s="63"/>
      <c r="N48" s="6"/>
      <c r="O48" s="6"/>
      <c r="W48" s="13">
        <f>IF(OR($D53="",$E53=""),"",IF($D53&gt;$E53,3,IF($D53=$E53,1,0)))</f>
        <v>3</v>
      </c>
      <c r="X48" s="12">
        <f>IF(OR($E53="",$D53=""),"",IF($E53&gt;$D53,3,IF($E53=$D53,1,0)))</f>
        <v>0</v>
      </c>
    </row>
    <row r="49" spans="2:15" ht="16.5" thickBot="1" x14ac:dyDescent="0.3">
      <c r="B49" s="64" t="s">
        <v>14</v>
      </c>
      <c r="C49" s="65"/>
      <c r="D49" s="65"/>
      <c r="E49" s="65"/>
      <c r="F49" s="65"/>
      <c r="G49" s="66"/>
      <c r="N49" s="6"/>
      <c r="O49" s="6"/>
    </row>
    <row r="50" spans="2:15" ht="15.75" customHeight="1" x14ac:dyDescent="0.25">
      <c r="B50" s="58" t="s">
        <v>38</v>
      </c>
      <c r="C50" s="62"/>
      <c r="D50" s="32">
        <v>3</v>
      </c>
      <c r="E50" s="32">
        <v>3</v>
      </c>
      <c r="F50" s="58" t="s">
        <v>5</v>
      </c>
      <c r="G50" s="62"/>
      <c r="N50" s="6"/>
      <c r="O50" s="6"/>
    </row>
    <row r="51" spans="2:15" ht="15.75" customHeight="1" thickBot="1" x14ac:dyDescent="0.3">
      <c r="B51" s="60"/>
      <c r="C51" s="63"/>
      <c r="D51" s="33"/>
      <c r="E51" s="33"/>
      <c r="F51" s="60"/>
      <c r="G51" s="63"/>
    </row>
    <row r="52" spans="2:15" ht="16.5" thickBot="1" x14ac:dyDescent="0.3">
      <c r="B52" s="64" t="s">
        <v>14</v>
      </c>
      <c r="C52" s="65"/>
      <c r="D52" s="65"/>
      <c r="E52" s="65"/>
      <c r="F52" s="65"/>
      <c r="G52" s="66"/>
    </row>
    <row r="53" spans="2:15" ht="15.75" customHeight="1" x14ac:dyDescent="0.25">
      <c r="B53" s="67" t="s">
        <v>7</v>
      </c>
      <c r="C53" s="68"/>
      <c r="D53" s="32">
        <v>4</v>
      </c>
      <c r="E53" s="32">
        <v>2</v>
      </c>
      <c r="F53" s="67" t="s">
        <v>2</v>
      </c>
      <c r="G53" s="68"/>
    </row>
    <row r="54" spans="2:15" ht="15.75" customHeight="1" thickBot="1" x14ac:dyDescent="0.3">
      <c r="B54" s="60"/>
      <c r="C54" s="63"/>
      <c r="D54" s="33"/>
      <c r="E54" s="33"/>
      <c r="F54" s="60"/>
      <c r="G54" s="63"/>
    </row>
  </sheetData>
  <mergeCells count="171">
    <mergeCell ref="E53:E54"/>
    <mergeCell ref="L8:L9"/>
    <mergeCell ref="K8:K9"/>
    <mergeCell ref="K11:K12"/>
    <mergeCell ref="L11:L12"/>
    <mergeCell ref="K14:K15"/>
    <mergeCell ref="L14:L15"/>
    <mergeCell ref="K34:K35"/>
    <mergeCell ref="L34:L35"/>
    <mergeCell ref="K37:K38"/>
    <mergeCell ref="E24:E25"/>
    <mergeCell ref="B52:G52"/>
    <mergeCell ref="B53:C54"/>
    <mergeCell ref="F53:G54"/>
    <mergeCell ref="D53:D54"/>
    <mergeCell ref="L27:L28"/>
    <mergeCell ref="K21:K22"/>
    <mergeCell ref="L21:L22"/>
    <mergeCell ref="I31:N32"/>
    <mergeCell ref="I33:N33"/>
    <mergeCell ref="I34:J35"/>
    <mergeCell ref="M34:N35"/>
    <mergeCell ref="I36:N36"/>
    <mergeCell ref="B37:C38"/>
    <mergeCell ref="B50:C51"/>
    <mergeCell ref="F50:G51"/>
    <mergeCell ref="D50:D51"/>
    <mergeCell ref="E50:E51"/>
    <mergeCell ref="B44:G45"/>
    <mergeCell ref="B46:G46"/>
    <mergeCell ref="B47:C48"/>
    <mergeCell ref="F47:G48"/>
    <mergeCell ref="B49:G49"/>
    <mergeCell ref="D47:D48"/>
    <mergeCell ref="E47:E48"/>
    <mergeCell ref="D37:D38"/>
    <mergeCell ref="E40:E41"/>
    <mergeCell ref="E37:E38"/>
    <mergeCell ref="E34:E35"/>
    <mergeCell ref="D34:D35"/>
    <mergeCell ref="I37:J38"/>
    <mergeCell ref="M37:N38"/>
    <mergeCell ref="I39:N39"/>
    <mergeCell ref="I40:J41"/>
    <mergeCell ref="M40:N41"/>
    <mergeCell ref="L37:L38"/>
    <mergeCell ref="K40:K41"/>
    <mergeCell ref="L40:L41"/>
    <mergeCell ref="F37:G38"/>
    <mergeCell ref="B39:G39"/>
    <mergeCell ref="B40:C41"/>
    <mergeCell ref="D40:D41"/>
    <mergeCell ref="T37:U38"/>
    <mergeCell ref="P39:U39"/>
    <mergeCell ref="P40:Q41"/>
    <mergeCell ref="T40:U41"/>
    <mergeCell ref="S40:S41"/>
    <mergeCell ref="R40:R41"/>
    <mergeCell ref="R37:R38"/>
    <mergeCell ref="P27:Q28"/>
    <mergeCell ref="T27:U28"/>
    <mergeCell ref="P37:Q38"/>
    <mergeCell ref="S37:S38"/>
    <mergeCell ref="S34:S35"/>
    <mergeCell ref="R34:R35"/>
    <mergeCell ref="R27:R28"/>
    <mergeCell ref="S27:S28"/>
    <mergeCell ref="P31:U32"/>
    <mergeCell ref="P33:U33"/>
    <mergeCell ref="P34:Q35"/>
    <mergeCell ref="T34:U35"/>
    <mergeCell ref="P36:U36"/>
    <mergeCell ref="P18:U19"/>
    <mergeCell ref="P20:U20"/>
    <mergeCell ref="P21:Q22"/>
    <mergeCell ref="T21:U22"/>
    <mergeCell ref="P23:U23"/>
    <mergeCell ref="F40:G41"/>
    <mergeCell ref="B31:G32"/>
    <mergeCell ref="B33:G33"/>
    <mergeCell ref="B34:C35"/>
    <mergeCell ref="F34:G35"/>
    <mergeCell ref="B36:G36"/>
    <mergeCell ref="P24:Q25"/>
    <mergeCell ref="I24:J25"/>
    <mergeCell ref="M24:N25"/>
    <mergeCell ref="I26:N26"/>
    <mergeCell ref="I27:J28"/>
    <mergeCell ref="M27:N28"/>
    <mergeCell ref="K24:K25"/>
    <mergeCell ref="L24:L25"/>
    <mergeCell ref="K27:K28"/>
    <mergeCell ref="B26:G26"/>
    <mergeCell ref="B27:C28"/>
    <mergeCell ref="I18:N19"/>
    <mergeCell ref="I20:N20"/>
    <mergeCell ref="I21:J22"/>
    <mergeCell ref="M21:N22"/>
    <mergeCell ref="I23:N23"/>
    <mergeCell ref="B24:C25"/>
    <mergeCell ref="F24:G25"/>
    <mergeCell ref="T24:U25"/>
    <mergeCell ref="P26:U26"/>
    <mergeCell ref="D27:D28"/>
    <mergeCell ref="D24:D25"/>
    <mergeCell ref="S21:S22"/>
    <mergeCell ref="R21:R22"/>
    <mergeCell ref="S24:S25"/>
    <mergeCell ref="R24:R25"/>
    <mergeCell ref="B18:G19"/>
    <mergeCell ref="B20:G20"/>
    <mergeCell ref="B21:C22"/>
    <mergeCell ref="F21:G22"/>
    <mergeCell ref="B23:G23"/>
    <mergeCell ref="D21:D22"/>
    <mergeCell ref="E21:E22"/>
    <mergeCell ref="F27:G28"/>
    <mergeCell ref="E27:E28"/>
    <mergeCell ref="I13:N13"/>
    <mergeCell ref="I14:J15"/>
    <mergeCell ref="M14:N15"/>
    <mergeCell ref="P5:U6"/>
    <mergeCell ref="P7:U7"/>
    <mergeCell ref="P8:Q9"/>
    <mergeCell ref="T8:U9"/>
    <mergeCell ref="P10:U10"/>
    <mergeCell ref="P11:Q12"/>
    <mergeCell ref="T11:U12"/>
    <mergeCell ref="P13:U13"/>
    <mergeCell ref="P14:Q15"/>
    <mergeCell ref="T14:U15"/>
    <mergeCell ref="R14:R15"/>
    <mergeCell ref="R8:R9"/>
    <mergeCell ref="S8:S9"/>
    <mergeCell ref="R11:R12"/>
    <mergeCell ref="S14:S15"/>
    <mergeCell ref="S11:S12"/>
    <mergeCell ref="G2:P3"/>
    <mergeCell ref="B5:G6"/>
    <mergeCell ref="B8:C9"/>
    <mergeCell ref="F8:G9"/>
    <mergeCell ref="B7:G7"/>
    <mergeCell ref="D8:D9"/>
    <mergeCell ref="E8:E9"/>
    <mergeCell ref="F11:G12"/>
    <mergeCell ref="F14:G15"/>
    <mergeCell ref="B11:C12"/>
    <mergeCell ref="B14:C15"/>
    <mergeCell ref="D11:D12"/>
    <mergeCell ref="E11:E12"/>
    <mergeCell ref="E14:E15"/>
    <mergeCell ref="D14:D15"/>
    <mergeCell ref="B10:G10"/>
    <mergeCell ref="B13:G13"/>
    <mergeCell ref="I5:N6"/>
    <mergeCell ref="I7:N7"/>
    <mergeCell ref="I8:J9"/>
    <mergeCell ref="M8:N9"/>
    <mergeCell ref="I10:N10"/>
    <mergeCell ref="I11:J12"/>
    <mergeCell ref="M11:N12"/>
    <mergeCell ref="W44:X44"/>
    <mergeCell ref="W5:X5"/>
    <mergeCell ref="W18:X18"/>
    <mergeCell ref="Z5:AA5"/>
    <mergeCell ref="AC5:AD5"/>
    <mergeCell ref="Z18:AA18"/>
    <mergeCell ref="AC18:AD18"/>
    <mergeCell ref="W31:X31"/>
    <mergeCell ref="Z31:AA31"/>
    <mergeCell ref="AC31:AD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B1:K22"/>
  <sheetViews>
    <sheetView workbookViewId="0">
      <selection activeCell="F17" sqref="F17"/>
    </sheetView>
  </sheetViews>
  <sheetFormatPr baseColWidth="10" defaultRowHeight="15" x14ac:dyDescent="0.25"/>
  <sheetData>
    <row r="1" spans="2:11" ht="15.75" thickBot="1" x14ac:dyDescent="0.3"/>
    <row r="2" spans="2:11" ht="15" customHeight="1" x14ac:dyDescent="0.25">
      <c r="D2" s="44" t="s">
        <v>39</v>
      </c>
      <c r="E2" s="45"/>
      <c r="F2" s="45"/>
      <c r="G2" s="45"/>
      <c r="H2" s="45"/>
      <c r="I2" s="46"/>
    </row>
    <row r="3" spans="2:11" ht="15.75" customHeight="1" thickBot="1" x14ac:dyDescent="0.3">
      <c r="D3" s="47"/>
      <c r="E3" s="48"/>
      <c r="F3" s="48"/>
      <c r="G3" s="48"/>
      <c r="H3" s="48"/>
      <c r="I3" s="49"/>
    </row>
    <row r="4" spans="2:11" ht="15.75" thickBot="1" x14ac:dyDescent="0.3"/>
    <row r="5" spans="2:11" ht="16.5" thickBot="1" x14ac:dyDescent="0.3">
      <c r="B5" s="64" t="s">
        <v>47</v>
      </c>
      <c r="C5" s="65"/>
      <c r="D5" s="65"/>
      <c r="E5" s="66"/>
      <c r="H5" s="64"/>
      <c r="I5" s="65"/>
      <c r="J5" s="65"/>
      <c r="K5" s="66"/>
    </row>
    <row r="6" spans="2:11" ht="15.75" customHeight="1" x14ac:dyDescent="0.25">
      <c r="B6" s="58" t="s">
        <v>48</v>
      </c>
      <c r="C6" s="59"/>
      <c r="D6" s="59"/>
      <c r="E6" s="62"/>
      <c r="H6" s="58" t="s">
        <v>43</v>
      </c>
      <c r="I6" s="59"/>
      <c r="J6" s="59"/>
      <c r="K6" s="62"/>
    </row>
    <row r="7" spans="2:11" ht="15.75" thickBot="1" x14ac:dyDescent="0.3">
      <c r="B7" s="60"/>
      <c r="C7" s="61"/>
      <c r="D7" s="61"/>
      <c r="E7" s="63"/>
      <c r="H7" s="60"/>
      <c r="I7" s="61"/>
      <c r="J7" s="61"/>
      <c r="K7" s="63"/>
    </row>
    <row r="9" spans="2:11" ht="15.75" thickBot="1" x14ac:dyDescent="0.3"/>
    <row r="10" spans="2:11" ht="16.5" thickBot="1" x14ac:dyDescent="0.3">
      <c r="B10" s="64" t="s">
        <v>46</v>
      </c>
      <c r="C10" s="65"/>
      <c r="D10" s="65"/>
      <c r="E10" s="66"/>
      <c r="H10" s="64"/>
      <c r="I10" s="65"/>
      <c r="J10" s="65"/>
      <c r="K10" s="66"/>
    </row>
    <row r="11" spans="2:11" x14ac:dyDescent="0.25">
      <c r="B11" s="58" t="s">
        <v>40</v>
      </c>
      <c r="C11" s="59"/>
      <c r="D11" s="59"/>
      <c r="E11" s="62"/>
      <c r="H11" s="58" t="s">
        <v>44</v>
      </c>
      <c r="I11" s="59"/>
      <c r="J11" s="59"/>
      <c r="K11" s="62"/>
    </row>
    <row r="12" spans="2:11" ht="15.75" thickBot="1" x14ac:dyDescent="0.3">
      <c r="B12" s="60"/>
      <c r="C12" s="61"/>
      <c r="D12" s="61"/>
      <c r="E12" s="63"/>
      <c r="H12" s="60"/>
      <c r="I12" s="61"/>
      <c r="J12" s="61"/>
      <c r="K12" s="63"/>
    </row>
    <row r="14" spans="2:11" ht="15.75" thickBot="1" x14ac:dyDescent="0.3"/>
    <row r="15" spans="2:11" ht="16.5" thickBot="1" x14ac:dyDescent="0.3">
      <c r="B15" s="64"/>
      <c r="C15" s="65"/>
      <c r="D15" s="65"/>
      <c r="E15" s="66"/>
      <c r="H15" s="64"/>
      <c r="I15" s="65"/>
      <c r="J15" s="65"/>
      <c r="K15" s="66"/>
    </row>
    <row r="16" spans="2:11" ht="15.75" customHeight="1" x14ac:dyDescent="0.25">
      <c r="B16" s="58" t="s">
        <v>41</v>
      </c>
      <c r="C16" s="59"/>
      <c r="D16" s="59"/>
      <c r="E16" s="62"/>
      <c r="H16" s="58" t="s">
        <v>45</v>
      </c>
      <c r="I16" s="59"/>
      <c r="J16" s="59"/>
      <c r="K16" s="62"/>
    </row>
    <row r="17" spans="2:11" ht="15.75" thickBot="1" x14ac:dyDescent="0.3">
      <c r="B17" s="60"/>
      <c r="C17" s="61"/>
      <c r="D17" s="61"/>
      <c r="E17" s="63"/>
      <c r="H17" s="60"/>
      <c r="I17" s="61"/>
      <c r="J17" s="61"/>
      <c r="K17" s="63"/>
    </row>
    <row r="19" spans="2:11" ht="15.75" thickBot="1" x14ac:dyDescent="0.3"/>
    <row r="20" spans="2:11" ht="16.5" thickBot="1" x14ac:dyDescent="0.3">
      <c r="B20" s="64"/>
      <c r="C20" s="65"/>
      <c r="D20" s="65"/>
      <c r="E20" s="66"/>
      <c r="H20" s="6"/>
      <c r="I20" s="6"/>
      <c r="J20" s="6"/>
      <c r="K20" s="6"/>
    </row>
    <row r="21" spans="2:11" ht="15.75" customHeight="1" x14ac:dyDescent="0.25">
      <c r="B21" s="58" t="s">
        <v>42</v>
      </c>
      <c r="C21" s="59"/>
      <c r="D21" s="59"/>
      <c r="E21" s="62"/>
      <c r="H21" s="6"/>
      <c r="I21" s="6"/>
      <c r="J21" s="6"/>
      <c r="K21" s="6"/>
    </row>
    <row r="22" spans="2:11" ht="15.75" customHeight="1" thickBot="1" x14ac:dyDescent="0.3">
      <c r="B22" s="60"/>
      <c r="C22" s="61"/>
      <c r="D22" s="61"/>
      <c r="E22" s="63"/>
      <c r="H22" s="6"/>
      <c r="I22" s="6"/>
      <c r="J22" s="6"/>
      <c r="K22" s="6"/>
    </row>
  </sheetData>
  <mergeCells count="15">
    <mergeCell ref="H16:K17"/>
    <mergeCell ref="D2:I3"/>
    <mergeCell ref="B15:E15"/>
    <mergeCell ref="B16:E17"/>
    <mergeCell ref="B21:E22"/>
    <mergeCell ref="B20:E20"/>
    <mergeCell ref="H5:K5"/>
    <mergeCell ref="H6:K7"/>
    <mergeCell ref="H10:K10"/>
    <mergeCell ref="H11:K12"/>
    <mergeCell ref="H15:K15"/>
    <mergeCell ref="B5:E5"/>
    <mergeCell ref="B6:E7"/>
    <mergeCell ref="B11:E12"/>
    <mergeCell ref="B10:E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458D0-8E55-4193-9AF9-38F30FC233EC}">
  <sheetPr codeName="Feuil4"/>
  <dimension ref="B1:AB1142"/>
  <sheetViews>
    <sheetView tabSelected="1" workbookViewId="0">
      <selection activeCell="C8" sqref="C8"/>
    </sheetView>
  </sheetViews>
  <sheetFormatPr baseColWidth="10" defaultRowHeight="15" x14ac:dyDescent="0.25"/>
  <cols>
    <col min="1" max="1" width="14.42578125" bestFit="1" customWidth="1"/>
    <col min="2" max="2" width="22.85546875" customWidth="1"/>
    <col min="5" max="5" width="22.85546875" customWidth="1"/>
    <col min="10" max="10" width="18" bestFit="1" customWidth="1"/>
    <col min="17" max="17" width="15.28515625" bestFit="1" customWidth="1"/>
    <col min="18" max="18" width="16" bestFit="1" customWidth="1"/>
    <col min="27" max="27" width="16" customWidth="1"/>
    <col min="28" max="28" width="17.28515625" customWidth="1"/>
  </cols>
  <sheetData>
    <row r="1" spans="2:28" ht="36" customHeight="1" thickBot="1" x14ac:dyDescent="0.3"/>
    <row r="2" spans="2:28" ht="36" customHeight="1" thickBot="1" x14ac:dyDescent="0.3">
      <c r="B2" s="88" t="s">
        <v>27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90"/>
    </row>
    <row r="3" spans="2:28" ht="36" customHeight="1" x14ac:dyDescent="0.25"/>
    <row r="4" spans="2:28" ht="36" customHeight="1" thickBot="1" x14ac:dyDescent="0.3"/>
    <row r="5" spans="2:28" ht="36" customHeight="1" thickBot="1" x14ac:dyDescent="0.3">
      <c r="B5" s="77" t="s">
        <v>28</v>
      </c>
      <c r="C5" s="78"/>
      <c r="D5" s="78"/>
      <c r="E5" s="79"/>
      <c r="F5" s="16"/>
      <c r="G5" s="16"/>
      <c r="I5" s="4" t="s">
        <v>55</v>
      </c>
      <c r="J5" s="4" t="s">
        <v>26</v>
      </c>
      <c r="K5" s="4" t="s">
        <v>17</v>
      </c>
      <c r="L5" s="4" t="s">
        <v>18</v>
      </c>
      <c r="M5" s="4" t="s">
        <v>20</v>
      </c>
      <c r="N5" s="4" t="s">
        <v>19</v>
      </c>
      <c r="O5" s="4" t="s">
        <v>21</v>
      </c>
      <c r="P5" s="4" t="s">
        <v>22</v>
      </c>
      <c r="Q5" s="4" t="s">
        <v>23</v>
      </c>
      <c r="R5" s="4" t="s">
        <v>24</v>
      </c>
      <c r="S5" s="4" t="s">
        <v>25</v>
      </c>
      <c r="T5" s="4" t="s">
        <v>56</v>
      </c>
      <c r="Z5" s="7">
        <v>0</v>
      </c>
      <c r="AA5" s="7" t="str" cm="1">
        <f t="array" aca="1" ref="AA5" ca="1">"T_J" &amp; RIGHT(INDIRECT(ADDRESS(5+Z5,2,1,1)),1) &amp;"[" &amp; T_J1[[#Headers],[Equ.Visité]] &amp; "]"</f>
        <v>T_J1[Equ.Visité]</v>
      </c>
      <c r="AB5" s="7" t="str" cm="1">
        <f t="array" aca="1" ref="AB5" ca="1">"T_J" &amp; RIGHT(INDIRECT(ADDRESS(5+Z5,2,1,1)),1) &amp;"[" &amp; T_J1[[#Headers],[Equ.Visiteur]] &amp; "]"</f>
        <v>T_J1[Equ.Visiteur]</v>
      </c>
    </row>
    <row r="6" spans="2:28" ht="36" customHeight="1" thickBot="1" x14ac:dyDescent="0.3">
      <c r="B6" s="64" t="s">
        <v>0</v>
      </c>
      <c r="C6" s="78"/>
      <c r="D6" s="78"/>
      <c r="E6" s="79"/>
      <c r="F6" s="2"/>
      <c r="G6" s="2"/>
      <c r="I6" s="21" t="str">
        <f ca="1">IF(ISNA(MATCH(J6,INDIRECT($AA5),0))=TRUE,ADDRESS(MATCH(J6,INDIRECT($AB5),0)+7+Z5,4,1,1,),ADDRESS(MATCH(J6,INDIRECT($AA5),0)+7,3,1,1))</f>
        <v>$D$10</v>
      </c>
      <c r="J6" s="18" t="s">
        <v>38</v>
      </c>
      <c r="K6" s="18" cm="1">
        <f t="array" aca="1" ref="K6" ca="1">IF(OR(INDIRECT(I6)="",INDIRECT(T6)=""),"",IF(INDIRECT(I6)&gt;INDIRECT(T6),3,IF(INDIRECT(I6)=INDIRECT(T6),1,0)))</f>
        <v>0</v>
      </c>
      <c r="L6" s="18">
        <f ca="1">IF(K6="",0,1)</f>
        <v>1</v>
      </c>
      <c r="M6" s="18">
        <f ca="1">IF(K6=3,1,0)</f>
        <v>0</v>
      </c>
      <c r="N6" s="18">
        <f ca="1">IF(K6=1,1,0)</f>
        <v>0</v>
      </c>
      <c r="O6" s="18">
        <f ca="1">IF(K6=0,1,0)</f>
        <v>1</v>
      </c>
      <c r="P6" s="18">
        <f ca="1">IF(K6="",1,0)</f>
        <v>0</v>
      </c>
      <c r="Q6" s="18" cm="1">
        <f t="array" aca="1" ref="Q6" ca="1">INDIRECT(I6)</f>
        <v>1</v>
      </c>
      <c r="R6" s="18" cm="1">
        <f t="array" aca="1" ref="R6" ca="1">INDIRECT(T6)</f>
        <v>2</v>
      </c>
      <c r="S6" s="19">
        <f ca="1">Q6-R6</f>
        <v>-1</v>
      </c>
      <c r="T6" s="15" t="str" cm="1">
        <f t="array" aca="1" ref="T6" ca="1">ADDRESS(ROW(INDIRECT(I6)),IF(COLUMN(INDIRECT(I6))=4,3,4),1,1)</f>
        <v>$C$10</v>
      </c>
      <c r="Z6" s="7">
        <v>0</v>
      </c>
      <c r="AA6" s="7" t="str" cm="1">
        <f t="array" aca="1" ref="AA6" ca="1">"T_J" &amp; RIGHT(INDIRECT(ADDRESS(5+Z6,2,1,1)),1) &amp;"[" &amp; T_J1[[#Headers],[Equ.Visité]] &amp; "]"</f>
        <v>T_J1[Equ.Visité]</v>
      </c>
      <c r="AB6" s="7" t="str" cm="1">
        <f t="array" aca="1" ref="AB6" ca="1">"T_J" &amp; RIGHT(INDIRECT(ADDRESS(5+Z6,2,1,1)),1) &amp;"[" &amp; T_J1[[#Headers],[Equ.Visiteur]] &amp; "]"</f>
        <v>T_J1[Equ.Visiteur]</v>
      </c>
    </row>
    <row r="7" spans="2:28" ht="36" customHeight="1" thickBot="1" x14ac:dyDescent="0.3">
      <c r="B7" s="14" t="s">
        <v>57</v>
      </c>
      <c r="C7" s="20" t="s">
        <v>58</v>
      </c>
      <c r="D7" s="20" t="s">
        <v>60</v>
      </c>
      <c r="E7" s="17" t="s">
        <v>59</v>
      </c>
      <c r="I7" s="21" t="str">
        <f t="shared" ref="I7:I11" ca="1" si="0">IF(ISNA(MATCH(J7,INDIRECT($AA6),0))=TRUE,ADDRESS(MATCH(J7,INDIRECT($AB6),0)+7+Z6,4,1,1,),ADDRESS(MATCH(J7,INDIRECT($AA6),0)+7,3,1,1))</f>
        <v>$D$9</v>
      </c>
      <c r="J7" s="18" t="s">
        <v>7</v>
      </c>
      <c r="K7" s="18" cm="1">
        <f t="array" aca="1" ref="K7" ca="1">IF(OR(INDIRECT(I7)="",INDIRECT(T7)=""),"",IF(INDIRECT(I7)&gt;INDIRECT(T7),3,IF(INDIRECT(I7)=INDIRECT(T7),1,0)))</f>
        <v>1</v>
      </c>
      <c r="L7" s="18">
        <f t="shared" ref="L7:L11" ca="1" si="1">IF(K7="",0,1)</f>
        <v>1</v>
      </c>
      <c r="M7" s="18">
        <f t="shared" ref="M7:M11" ca="1" si="2">IF(K7=3,1,0)</f>
        <v>0</v>
      </c>
      <c r="N7" s="18">
        <f t="shared" ref="N7:N11" ca="1" si="3">IF(K7=1,1,0)</f>
        <v>1</v>
      </c>
      <c r="O7" s="18">
        <f t="shared" ref="O7:O11" ca="1" si="4">IF(K7=0,1,0)</f>
        <v>0</v>
      </c>
      <c r="P7" s="18">
        <f t="shared" ref="P7:P11" ca="1" si="5">IF(K7="",1,0)</f>
        <v>0</v>
      </c>
      <c r="Q7" s="18" cm="1">
        <f t="array" aca="1" ref="Q7" ca="1">INDIRECT(I7)</f>
        <v>0</v>
      </c>
      <c r="R7" s="18" cm="1">
        <f t="array" aca="1" ref="R7" ca="1">INDIRECT(T7)</f>
        <v>0</v>
      </c>
      <c r="S7" s="19">
        <f t="shared" ref="S7:S11" ca="1" si="6">Q7-R7</f>
        <v>0</v>
      </c>
      <c r="T7" s="15" t="str" cm="1">
        <f t="array" aca="1" ref="T7" ca="1">ADDRESS(ROW(INDIRECT(I7)),IF(COLUMN(INDIRECT(I7))=4,3,4),1,1)</f>
        <v>$C$9</v>
      </c>
      <c r="Z7" s="7">
        <v>0</v>
      </c>
      <c r="AA7" s="7" t="str" cm="1">
        <f t="array" aca="1" ref="AA7" ca="1">"T_J" &amp; RIGHT(INDIRECT(ADDRESS(5+Z7,2,1,1)),1) &amp;"[" &amp; T_J1[[#Headers],[Equ.Visité]] &amp; "]"</f>
        <v>T_J1[Equ.Visité]</v>
      </c>
      <c r="AB7" s="7" t="str" cm="1">
        <f t="array" aca="1" ref="AB7" ca="1">"T_J" &amp; RIGHT(INDIRECT(ADDRESS(5+Z7,2,1,1)),1) &amp;"[" &amp; T_J1[[#Headers],[Equ.Visiteur]] &amp; "]"</f>
        <v>T_J1[Equ.Visiteur]</v>
      </c>
    </row>
    <row r="8" spans="2:28" ht="36" customHeight="1" thickBot="1" x14ac:dyDescent="0.3">
      <c r="B8" s="80" t="s">
        <v>4</v>
      </c>
      <c r="C8" s="18">
        <v>0</v>
      </c>
      <c r="D8" s="18">
        <v>1</v>
      </c>
      <c r="E8" s="81" t="s">
        <v>9</v>
      </c>
      <c r="I8" s="21" t="str">
        <f t="shared" ca="1" si="0"/>
        <v>$C$10</v>
      </c>
      <c r="J8" s="18" t="s">
        <v>5</v>
      </c>
      <c r="K8" s="18" cm="1">
        <f t="array" aca="1" ref="K8" ca="1">IF(OR(INDIRECT(I8)="",INDIRECT(T8)=""),"",IF(INDIRECT(I8)&gt;INDIRECT(T8),3,IF(INDIRECT(I8)=INDIRECT(T8),1,0)))</f>
        <v>3</v>
      </c>
      <c r="L8" s="18">
        <f t="shared" ca="1" si="1"/>
        <v>1</v>
      </c>
      <c r="M8" s="18">
        <f t="shared" ca="1" si="2"/>
        <v>1</v>
      </c>
      <c r="N8" s="18">
        <f t="shared" ca="1" si="3"/>
        <v>0</v>
      </c>
      <c r="O8" s="18">
        <f t="shared" ca="1" si="4"/>
        <v>0</v>
      </c>
      <c r="P8" s="18">
        <f t="shared" ca="1" si="5"/>
        <v>0</v>
      </c>
      <c r="Q8" s="18" cm="1">
        <f t="array" aca="1" ref="Q8" ca="1">INDIRECT(I8)</f>
        <v>2</v>
      </c>
      <c r="R8" s="18" cm="1">
        <f t="array" aca="1" ref="R8" ca="1">INDIRECT(T8)</f>
        <v>1</v>
      </c>
      <c r="S8" s="19">
        <f t="shared" ca="1" si="6"/>
        <v>1</v>
      </c>
      <c r="T8" s="15" t="str" cm="1">
        <f t="array" aca="1" ref="T8" ca="1">ADDRESS(ROW(INDIRECT(I8)),IF(COLUMN(INDIRECT(I8))=4,3,4),1,1)</f>
        <v>$D$10</v>
      </c>
      <c r="Z8" s="7">
        <v>0</v>
      </c>
      <c r="AA8" s="7" t="str" cm="1">
        <f t="array" aca="1" ref="AA8" ca="1">"T_J" &amp; RIGHT(INDIRECT(ADDRESS(5+Z8,2,1,1)),1) &amp;"[" &amp; T_J1[[#Headers],[Equ.Visité]] &amp; "]"</f>
        <v>T_J1[Equ.Visité]</v>
      </c>
      <c r="AB8" s="7" t="str" cm="1">
        <f t="array" aca="1" ref="AB8" ca="1">"T_J" &amp; RIGHT(INDIRECT(ADDRESS(5+Z8,2,1,1)),1) &amp;"[" &amp; T_J1[[#Headers],[Equ.Visiteur]] &amp; "]"</f>
        <v>T_J1[Equ.Visiteur]</v>
      </c>
    </row>
    <row r="9" spans="2:28" ht="36" customHeight="1" thickBot="1" x14ac:dyDescent="0.3">
      <c r="B9" s="80" t="s">
        <v>2</v>
      </c>
      <c r="C9" s="18">
        <v>0</v>
      </c>
      <c r="D9" s="18">
        <v>0</v>
      </c>
      <c r="E9" s="81" t="s">
        <v>7</v>
      </c>
      <c r="I9" s="21" t="str">
        <f t="shared" ca="1" si="0"/>
        <v>$D$8</v>
      </c>
      <c r="J9" s="18" t="s">
        <v>9</v>
      </c>
      <c r="K9" s="18" cm="1">
        <f t="array" aca="1" ref="K9" ca="1">IF(OR(INDIRECT(I9)="",INDIRECT(T9)=""),"",IF(INDIRECT(I9)&gt;INDIRECT(T9),3,IF(INDIRECT(I9)=INDIRECT(T9),1,0)))</f>
        <v>3</v>
      </c>
      <c r="L9" s="18">
        <f t="shared" ca="1" si="1"/>
        <v>1</v>
      </c>
      <c r="M9" s="18">
        <f t="shared" ca="1" si="2"/>
        <v>1</v>
      </c>
      <c r="N9" s="18">
        <f t="shared" ca="1" si="3"/>
        <v>0</v>
      </c>
      <c r="O9" s="18">
        <f t="shared" ca="1" si="4"/>
        <v>0</v>
      </c>
      <c r="P9" s="18">
        <f t="shared" ca="1" si="5"/>
        <v>0</v>
      </c>
      <c r="Q9" s="18" cm="1">
        <f t="array" aca="1" ref="Q9" ca="1">INDIRECT(I9)</f>
        <v>1</v>
      </c>
      <c r="R9" s="18" cm="1">
        <f t="array" aca="1" ref="R9" ca="1">INDIRECT(T9)</f>
        <v>0</v>
      </c>
      <c r="S9" s="19">
        <f t="shared" ca="1" si="6"/>
        <v>1</v>
      </c>
      <c r="T9" s="15" t="str" cm="1">
        <f t="array" aca="1" ref="T9" ca="1">ADDRESS(ROW(INDIRECT(I9)),IF(COLUMN(INDIRECT(I9))=4,3,4),1,1)</f>
        <v>$C$8</v>
      </c>
      <c r="Z9" s="7">
        <v>0</v>
      </c>
      <c r="AA9" s="7" t="str" cm="1">
        <f t="array" aca="1" ref="AA9" ca="1">"T_J" &amp; RIGHT(INDIRECT(ADDRESS(5+Z9,2,1,1)),1) &amp;"[" &amp; T_J1[[#Headers],[Equ.Visité]] &amp; "]"</f>
        <v>T_J1[Equ.Visité]</v>
      </c>
      <c r="AB9" s="7" t="str" cm="1">
        <f t="array" aca="1" ref="AB9" ca="1">"T_J" &amp; RIGHT(INDIRECT(ADDRESS(5+Z9,2,1,1)),1) &amp;"[" &amp; T_J1[[#Headers],[Equ.Visiteur]] &amp; "]"</f>
        <v>T_J1[Equ.Visiteur]</v>
      </c>
    </row>
    <row r="10" spans="2:28" ht="36" customHeight="1" thickBot="1" x14ac:dyDescent="0.3">
      <c r="B10" s="82" t="s">
        <v>5</v>
      </c>
      <c r="C10" s="83">
        <v>2</v>
      </c>
      <c r="D10" s="83">
        <v>1</v>
      </c>
      <c r="E10" s="84" t="s">
        <v>38</v>
      </c>
      <c r="I10" s="21" t="str">
        <f t="shared" ca="1" si="0"/>
        <v>$C$9</v>
      </c>
      <c r="J10" s="18" t="s">
        <v>2</v>
      </c>
      <c r="K10" s="18" cm="1">
        <f t="array" aca="1" ref="K10" ca="1">IF(OR(INDIRECT(I10)="",INDIRECT(T10)=""),"",IF(INDIRECT(I10)&gt;INDIRECT(T10),3,IF(INDIRECT(I10)=INDIRECT(T10),1,0)))</f>
        <v>1</v>
      </c>
      <c r="L10" s="18">
        <f t="shared" ca="1" si="1"/>
        <v>1</v>
      </c>
      <c r="M10" s="18">
        <f t="shared" ca="1" si="2"/>
        <v>0</v>
      </c>
      <c r="N10" s="18">
        <f t="shared" ca="1" si="3"/>
        <v>1</v>
      </c>
      <c r="O10" s="18">
        <f t="shared" ca="1" si="4"/>
        <v>0</v>
      </c>
      <c r="P10" s="18">
        <f t="shared" ca="1" si="5"/>
        <v>0</v>
      </c>
      <c r="Q10" s="18" cm="1">
        <f t="array" aca="1" ref="Q10" ca="1">INDIRECT(I10)</f>
        <v>0</v>
      </c>
      <c r="R10" s="18" cm="1">
        <f t="array" aca="1" ref="R10" ca="1">INDIRECT(T10)</f>
        <v>0</v>
      </c>
      <c r="S10" s="19">
        <f t="shared" ca="1" si="6"/>
        <v>0</v>
      </c>
      <c r="T10" s="15" t="str" cm="1">
        <f t="array" aca="1" ref="T10" ca="1">ADDRESS(ROW(INDIRECT(I10)),IF(COLUMN(INDIRECT(I10))=4,3,4),1,1)</f>
        <v>$D$9</v>
      </c>
      <c r="Z10" s="7">
        <v>0</v>
      </c>
      <c r="AA10" s="7" t="str" cm="1">
        <f t="array" aca="1" ref="AA10" ca="1">"T_J" &amp; RIGHT(INDIRECT(ADDRESS(5+Z10,2,1,1)),1) &amp;"[" &amp; T_J1[[#Headers],[Equ.Visité]] &amp; "]"</f>
        <v>T_J1[Equ.Visité]</v>
      </c>
      <c r="AB10" s="7" t="str" cm="1">
        <f t="array" aca="1" ref="AB10" ca="1">"T_J" &amp; RIGHT(INDIRECT(ADDRESS(5+Z10,2,1,1)),1) &amp;"[" &amp; T_J1[[#Headers],[Equ.Visiteur]] &amp; "]"</f>
        <v>T_J1[Equ.Visiteur]</v>
      </c>
    </row>
    <row r="11" spans="2:28" ht="36" customHeight="1" thickBot="1" x14ac:dyDescent="0.3">
      <c r="I11" s="21" t="str">
        <f t="shared" ca="1" si="0"/>
        <v>$C$8</v>
      </c>
      <c r="J11" s="18" t="s">
        <v>4</v>
      </c>
      <c r="K11" s="18" cm="1">
        <f t="array" aca="1" ref="K11" ca="1">IF(OR(INDIRECT(I11)="",INDIRECT(T11)=""),"",IF(INDIRECT(I11)&gt;INDIRECT(T11),3,IF(INDIRECT(I11)=INDIRECT(T11),1,0)))</f>
        <v>0</v>
      </c>
      <c r="L11" s="18">
        <f t="shared" ca="1" si="1"/>
        <v>1</v>
      </c>
      <c r="M11" s="18">
        <f t="shared" ca="1" si="2"/>
        <v>0</v>
      </c>
      <c r="N11" s="18">
        <f t="shared" ca="1" si="3"/>
        <v>0</v>
      </c>
      <c r="O11" s="18">
        <f t="shared" ca="1" si="4"/>
        <v>1</v>
      </c>
      <c r="P11" s="18">
        <f t="shared" ca="1" si="5"/>
        <v>0</v>
      </c>
      <c r="Q11" s="18" cm="1">
        <f t="array" aca="1" ref="Q11" ca="1">INDIRECT(I11)</f>
        <v>0</v>
      </c>
      <c r="R11" s="18" cm="1">
        <f t="array" aca="1" ref="R11" ca="1">INDIRECT(T11)</f>
        <v>1</v>
      </c>
      <c r="S11" s="19">
        <f t="shared" ca="1" si="6"/>
        <v>-1</v>
      </c>
      <c r="T11" s="15" t="str" cm="1">
        <f t="array" aca="1" ref="T11" ca="1">ADDRESS(ROW(INDIRECT(I11)),IF(COLUMN(INDIRECT(I11))=4,3,4),1,1)</f>
        <v>$D$8</v>
      </c>
      <c r="Z11" s="7">
        <v>0</v>
      </c>
      <c r="AA11" s="7" t="str" cm="1">
        <f t="array" aca="1" ref="AA11" ca="1">"T_J" &amp; RIGHT(INDIRECT(ADDRESS(5+Z11,2,1,1)),1) &amp;"[" &amp; T_J1[[#Headers],[Equ.Visité]] &amp; "]"</f>
        <v>T_J1[Equ.Visité]</v>
      </c>
      <c r="AB11" s="7" t="str" cm="1">
        <f t="array" aca="1" ref="AB11" ca="1">"T_J" &amp; RIGHT(INDIRECT(ADDRESS(5+Z11,2,1,1)),1) &amp;"[" &amp; T_J1[[#Headers],[Equ.Visiteur]] &amp; "]"</f>
        <v>T_J1[Equ.Visiteur]</v>
      </c>
    </row>
    <row r="12" spans="2:28" ht="36" customHeight="1" thickBot="1" x14ac:dyDescent="0.3"/>
    <row r="13" spans="2:28" ht="36" customHeight="1" thickBot="1" x14ac:dyDescent="0.3">
      <c r="B13" s="77" t="str">
        <f>"Journée " &amp; TEXT(RIGHT(B5,1),"0")+1</f>
        <v>Journée 2</v>
      </c>
      <c r="C13" s="78"/>
      <c r="D13" s="78"/>
      <c r="E13" s="79"/>
      <c r="F13" s="16"/>
      <c r="G13" s="16"/>
      <c r="I13" s="4" t="s">
        <v>55</v>
      </c>
      <c r="J13" s="4" t="s">
        <v>26</v>
      </c>
      <c r="K13" s="4" t="s">
        <v>17</v>
      </c>
      <c r="L13" s="4" t="s">
        <v>18</v>
      </c>
      <c r="M13" s="4" t="s">
        <v>20</v>
      </c>
      <c r="N13" s="4" t="s">
        <v>19</v>
      </c>
      <c r="O13" s="4" t="s">
        <v>21</v>
      </c>
      <c r="P13" s="4" t="s">
        <v>22</v>
      </c>
      <c r="Q13" s="4" t="s">
        <v>23</v>
      </c>
      <c r="R13" s="4" t="s">
        <v>24</v>
      </c>
      <c r="S13" s="4" t="s">
        <v>25</v>
      </c>
      <c r="T13" s="4" t="s">
        <v>56</v>
      </c>
      <c r="Z13" s="7">
        <f>Z5+8</f>
        <v>8</v>
      </c>
      <c r="AA13" s="7" t="str" cm="1">
        <f t="array" aca="1" ref="AA13" ca="1">"T_J" &amp; RIGHT(INDIRECT(ADDRESS(5+Z13,2,1,1)),1) &amp;"[" &amp; T_J1[[#Headers],[Equ.Visité]] &amp; "]"</f>
        <v>T_J2[Equ.Visité]</v>
      </c>
      <c r="AB13" s="7" t="str" cm="1">
        <f t="array" aca="1" ref="AB13" ca="1">"T_J" &amp; RIGHT(INDIRECT(ADDRESS(5+Z13,2,1,1)),1) &amp;"[" &amp; T_J1[[#Headers],[Equ.Visiteur]] &amp; "]"</f>
        <v>T_J2[Equ.Visiteur]</v>
      </c>
    </row>
    <row r="14" spans="2:28" ht="36" customHeight="1" thickBot="1" x14ac:dyDescent="0.3">
      <c r="B14" s="64" t="s">
        <v>1</v>
      </c>
      <c r="C14" s="78"/>
      <c r="D14" s="78"/>
      <c r="E14" s="79"/>
      <c r="F14" s="2"/>
      <c r="G14" s="2"/>
      <c r="I14" s="21" t="str">
        <f ca="1">IF(ISNA(MATCH(J14,INDIRECT($AA13),0))=TRUE,ADDRESS(MATCH(J14,INDIRECT($AB13),0)+7+Z13,4,1,1,),ADDRESS(MATCH(J14,INDIRECT($AA13),0)+7+Z13,3,1,1))</f>
        <v>$C$16</v>
      </c>
      <c r="J14" s="18" t="s">
        <v>38</v>
      </c>
      <c r="K14" s="18" cm="1">
        <f t="array" aca="1" ref="K14" ca="1">IF(OR(INDIRECT(I14)="",INDIRECT(T14)=""),"",IF(INDIRECT(I14)&gt;INDIRECT(T14),3,IF(INDIRECT(I14)=INDIRECT(T14),1,0)))</f>
        <v>3</v>
      </c>
      <c r="L14" s="18">
        <f ca="1">IF(K14="",0,1)</f>
        <v>1</v>
      </c>
      <c r="M14" s="18">
        <f ca="1">IF(K14=3,1,0)</f>
        <v>1</v>
      </c>
      <c r="N14" s="18">
        <f ca="1">IF(K14=1,1,0)</f>
        <v>0</v>
      </c>
      <c r="O14" s="18">
        <f ca="1">IF(K14=0,1,0)</f>
        <v>0</v>
      </c>
      <c r="P14" s="18">
        <f ca="1">IF(K14="",1,0)</f>
        <v>0</v>
      </c>
      <c r="Q14" s="18" cm="1">
        <f t="array" aca="1" ref="Q14" ca="1">INDIRECT(I14)</f>
        <v>2</v>
      </c>
      <c r="R14" s="18" cm="1">
        <f t="array" aca="1" ref="R14" ca="1">INDIRECT(T14)</f>
        <v>1</v>
      </c>
      <c r="S14" s="19">
        <f ca="1">Q14-R14</f>
        <v>1</v>
      </c>
      <c r="T14" s="15" t="str" cm="1">
        <f t="array" aca="1" ref="T14" ca="1">ADDRESS(ROW(INDIRECT(I14)),IF(COLUMN(INDIRECT(I14))=4,3,4),1,1)</f>
        <v>$D$16</v>
      </c>
      <c r="Z14" s="7">
        <f t="shared" ref="Z14:Z19" si="7">Z6+8</f>
        <v>8</v>
      </c>
      <c r="AA14" s="7" t="str" cm="1">
        <f t="array" aca="1" ref="AA14" ca="1">"T_J" &amp; RIGHT(INDIRECT(ADDRESS(5+Z14,2,1,1)),1) &amp;"[" &amp; T_J1[[#Headers],[Equ.Visité]] &amp; "]"</f>
        <v>T_J2[Equ.Visité]</v>
      </c>
      <c r="AB14" s="7" t="str" cm="1">
        <f t="array" aca="1" ref="AB14" ca="1">"T_J" &amp; RIGHT(INDIRECT(ADDRESS(5+Z14,2,1,1)),1) &amp;"[" &amp; T_J1[[#Headers],[Equ.Visiteur]] &amp; "]"</f>
        <v>T_J2[Equ.Visiteur]</v>
      </c>
    </row>
    <row r="15" spans="2:28" ht="36" customHeight="1" thickBot="1" x14ac:dyDescent="0.3">
      <c r="B15" s="14" t="s">
        <v>57</v>
      </c>
      <c r="C15" s="20" t="s">
        <v>58</v>
      </c>
      <c r="D15" s="20" t="s">
        <v>60</v>
      </c>
      <c r="E15" s="17" t="s">
        <v>59</v>
      </c>
      <c r="I15" s="21" t="str">
        <f t="shared" ref="I15:I19" ca="1" si="8">IF(ISNA(MATCH(J15,INDIRECT($AA14),0))=TRUE,ADDRESS(MATCH(J15,INDIRECT($AB14),0)+7+Z14,4,1,1,),ADDRESS(MATCH(J15,INDIRECT($AA14),0)+7+Z14,3,1,1))</f>
        <v>$D$17</v>
      </c>
      <c r="J15" s="18" t="s">
        <v>7</v>
      </c>
      <c r="K15" s="18" cm="1">
        <f t="array" aca="1" ref="K15" ca="1">IF(OR(INDIRECT(I15)="",INDIRECT(T15)=""),"",IF(INDIRECT(I15)&gt;INDIRECT(T15),3,IF(INDIRECT(I15)=INDIRECT(T15),1,0)))</f>
        <v>0</v>
      </c>
      <c r="L15" s="18">
        <f t="shared" ref="L15:L19" ca="1" si="9">IF(K15="",0,1)</f>
        <v>1</v>
      </c>
      <c r="M15" s="18">
        <f t="shared" ref="M15:M19" ca="1" si="10">IF(K15=3,1,0)</f>
        <v>0</v>
      </c>
      <c r="N15" s="18">
        <f t="shared" ref="N15:N19" ca="1" si="11">IF(K15=1,1,0)</f>
        <v>0</v>
      </c>
      <c r="O15" s="18">
        <f t="shared" ref="O15:O19" ca="1" si="12">IF(K15=0,1,0)</f>
        <v>1</v>
      </c>
      <c r="P15" s="18">
        <f t="shared" ref="P15:P19" ca="1" si="13">IF(K15="",1,0)</f>
        <v>0</v>
      </c>
      <c r="Q15" s="18" cm="1">
        <f t="array" aca="1" ref="Q15" ca="1">INDIRECT(I15)</f>
        <v>0</v>
      </c>
      <c r="R15" s="18" cm="1">
        <f t="array" aca="1" ref="R15" ca="1">INDIRECT(T15)</f>
        <v>1</v>
      </c>
      <c r="S15" s="19">
        <f t="shared" ref="S15:S19" ca="1" si="14">Q15-R15</f>
        <v>-1</v>
      </c>
      <c r="T15" s="15" t="str" cm="1">
        <f t="array" aca="1" ref="T15" ca="1">ADDRESS(ROW(INDIRECT(I15)),IF(COLUMN(INDIRECT(I15))=4,3,4),1,1)</f>
        <v>$C$17</v>
      </c>
      <c r="Z15" s="7">
        <f t="shared" si="7"/>
        <v>8</v>
      </c>
      <c r="AA15" s="7" t="str" cm="1">
        <f t="array" aca="1" ref="AA15" ca="1">"T_J" &amp; RIGHT(INDIRECT(ADDRESS(5+Z15,2,1,1)),1) &amp;"[" &amp; T_J1[[#Headers],[Equ.Visité]] &amp; "]"</f>
        <v>T_J2[Equ.Visité]</v>
      </c>
      <c r="AB15" s="7" t="str" cm="1">
        <f t="array" aca="1" ref="AB15" ca="1">"T_J" &amp; RIGHT(INDIRECT(ADDRESS(5+Z15,2,1,1)),1) &amp;"[" &amp; T_J1[[#Headers],[Equ.Visiteur]] &amp; "]"</f>
        <v>T_J2[Equ.Visiteur]</v>
      </c>
    </row>
    <row r="16" spans="2:28" ht="36" customHeight="1" thickBot="1" x14ac:dyDescent="0.3">
      <c r="B16" s="80" t="s">
        <v>38</v>
      </c>
      <c r="C16" s="18">
        <v>2</v>
      </c>
      <c r="D16" s="18">
        <v>1</v>
      </c>
      <c r="E16" s="81" t="s">
        <v>4</v>
      </c>
      <c r="I16" s="21" t="str">
        <f t="shared" ca="1" si="8"/>
        <v>$C$18</v>
      </c>
      <c r="J16" s="18" t="s">
        <v>5</v>
      </c>
      <c r="K16" s="18" cm="1">
        <f t="array" aca="1" ref="K16" ca="1">IF(OR(INDIRECT(I16)="",INDIRECT(T16)=""),"",IF(INDIRECT(I16)&gt;INDIRECT(T16),3,IF(INDIRECT(I16)=INDIRECT(T16),1,0)))</f>
        <v>1</v>
      </c>
      <c r="L16" s="18">
        <f t="shared" ca="1" si="9"/>
        <v>1</v>
      </c>
      <c r="M16" s="18">
        <f t="shared" ca="1" si="10"/>
        <v>0</v>
      </c>
      <c r="N16" s="18">
        <f t="shared" ca="1" si="11"/>
        <v>1</v>
      </c>
      <c r="O16" s="18">
        <f t="shared" ca="1" si="12"/>
        <v>0</v>
      </c>
      <c r="P16" s="18">
        <f t="shared" ca="1" si="13"/>
        <v>0</v>
      </c>
      <c r="Q16" s="18" cm="1">
        <f t="array" aca="1" ref="Q16" ca="1">INDIRECT(I16)</f>
        <v>2</v>
      </c>
      <c r="R16" s="18" cm="1">
        <f t="array" aca="1" ref="R16" ca="1">INDIRECT(T16)</f>
        <v>2</v>
      </c>
      <c r="S16" s="19">
        <f t="shared" ca="1" si="14"/>
        <v>0</v>
      </c>
      <c r="T16" s="15" t="str" cm="1">
        <f t="array" aca="1" ref="T16" ca="1">ADDRESS(ROW(INDIRECT(I16)),IF(COLUMN(INDIRECT(I16))=4,3,4),1,1)</f>
        <v>$D$18</v>
      </c>
      <c r="Z16" s="7">
        <f t="shared" si="7"/>
        <v>8</v>
      </c>
      <c r="AA16" s="7" t="str" cm="1">
        <f t="array" aca="1" ref="AA16" ca="1">"T_J" &amp; RIGHT(INDIRECT(ADDRESS(5+Z16,2,1,1)),1) &amp;"[" &amp; T_J1[[#Headers],[Equ.Visité]] &amp; "]"</f>
        <v>T_J2[Equ.Visité]</v>
      </c>
      <c r="AB16" s="7" t="str" cm="1">
        <f t="array" aca="1" ref="AB16" ca="1">"T_J" &amp; RIGHT(INDIRECT(ADDRESS(5+Z16,2,1,1)),1) &amp;"[" &amp; T_J1[[#Headers],[Equ.Visiteur]] &amp; "]"</f>
        <v>T_J2[Equ.Visiteur]</v>
      </c>
    </row>
    <row r="17" spans="2:28" ht="36" customHeight="1" thickBot="1" x14ac:dyDescent="0.3">
      <c r="B17" s="80" t="s">
        <v>9</v>
      </c>
      <c r="C17" s="18">
        <v>1</v>
      </c>
      <c r="D17" s="18">
        <v>0</v>
      </c>
      <c r="E17" s="81" t="s">
        <v>7</v>
      </c>
      <c r="I17" s="21" t="str">
        <f t="shared" ca="1" si="8"/>
        <v>$C$17</v>
      </c>
      <c r="J17" s="18" t="s">
        <v>9</v>
      </c>
      <c r="K17" s="18" cm="1">
        <f t="array" aca="1" ref="K17" ca="1">IF(OR(INDIRECT(I17)="",INDIRECT(T17)=""),"",IF(INDIRECT(I17)&gt;INDIRECT(T17),3,IF(INDIRECT(I17)=INDIRECT(T17),1,0)))</f>
        <v>3</v>
      </c>
      <c r="L17" s="18">
        <f t="shared" ca="1" si="9"/>
        <v>1</v>
      </c>
      <c r="M17" s="18">
        <f t="shared" ca="1" si="10"/>
        <v>1</v>
      </c>
      <c r="N17" s="18">
        <f t="shared" ca="1" si="11"/>
        <v>0</v>
      </c>
      <c r="O17" s="18">
        <f t="shared" ca="1" si="12"/>
        <v>0</v>
      </c>
      <c r="P17" s="18">
        <f t="shared" ca="1" si="13"/>
        <v>0</v>
      </c>
      <c r="Q17" s="18" cm="1">
        <f t="array" aca="1" ref="Q17" ca="1">INDIRECT(I17)</f>
        <v>1</v>
      </c>
      <c r="R17" s="18" cm="1">
        <f t="array" aca="1" ref="R17" ca="1">INDIRECT(T17)</f>
        <v>0</v>
      </c>
      <c r="S17" s="19">
        <f t="shared" ca="1" si="14"/>
        <v>1</v>
      </c>
      <c r="T17" s="15" t="str" cm="1">
        <f t="array" aca="1" ref="T17" ca="1">ADDRESS(ROW(INDIRECT(I17)),IF(COLUMN(INDIRECT(I17))=4,3,4),1,1)</f>
        <v>$D$17</v>
      </c>
      <c r="Z17" s="7">
        <f t="shared" si="7"/>
        <v>8</v>
      </c>
      <c r="AA17" s="7" t="str" cm="1">
        <f t="array" aca="1" ref="AA17" ca="1">"T_J" &amp; RIGHT(INDIRECT(ADDRESS(5+Z17,2,1,1)),1) &amp;"[" &amp; T_J1[[#Headers],[Equ.Visité]] &amp; "]"</f>
        <v>T_J2[Equ.Visité]</v>
      </c>
      <c r="AB17" s="7" t="str" cm="1">
        <f t="array" aca="1" ref="AB17" ca="1">"T_J" &amp; RIGHT(INDIRECT(ADDRESS(5+Z17,2,1,1)),1) &amp;"[" &amp; T_J1[[#Headers],[Equ.Visiteur]] &amp; "]"</f>
        <v>T_J2[Equ.Visiteur]</v>
      </c>
    </row>
    <row r="18" spans="2:28" ht="36" customHeight="1" thickBot="1" x14ac:dyDescent="0.3">
      <c r="B18" s="82" t="s">
        <v>5</v>
      </c>
      <c r="C18" s="83">
        <v>2</v>
      </c>
      <c r="D18" s="83">
        <v>2</v>
      </c>
      <c r="E18" s="84" t="s">
        <v>2</v>
      </c>
      <c r="I18" s="21" t="str">
        <f t="shared" ca="1" si="8"/>
        <v>$D$18</v>
      </c>
      <c r="J18" s="18" t="s">
        <v>2</v>
      </c>
      <c r="K18" s="18" cm="1">
        <f t="array" aca="1" ref="K18" ca="1">IF(OR(INDIRECT(I18)="",INDIRECT(T18)=""),"",IF(INDIRECT(I18)&gt;INDIRECT(T18),3,IF(INDIRECT(I18)=INDIRECT(T18),1,0)))</f>
        <v>1</v>
      </c>
      <c r="L18" s="18">
        <f t="shared" ca="1" si="9"/>
        <v>1</v>
      </c>
      <c r="M18" s="18">
        <f t="shared" ca="1" si="10"/>
        <v>0</v>
      </c>
      <c r="N18" s="18">
        <f t="shared" ca="1" si="11"/>
        <v>1</v>
      </c>
      <c r="O18" s="18">
        <f t="shared" ca="1" si="12"/>
        <v>0</v>
      </c>
      <c r="P18" s="18">
        <f t="shared" ca="1" si="13"/>
        <v>0</v>
      </c>
      <c r="Q18" s="18" cm="1">
        <f t="array" aca="1" ref="Q18" ca="1">INDIRECT(I18)</f>
        <v>2</v>
      </c>
      <c r="R18" s="18" cm="1">
        <f t="array" aca="1" ref="R18" ca="1">INDIRECT(T18)</f>
        <v>2</v>
      </c>
      <c r="S18" s="19">
        <f t="shared" ca="1" si="14"/>
        <v>0</v>
      </c>
      <c r="T18" s="15" t="str" cm="1">
        <f t="array" aca="1" ref="T18" ca="1">ADDRESS(ROW(INDIRECT(I18)),IF(COLUMN(INDIRECT(I18))=4,3,4),1,1)</f>
        <v>$C$18</v>
      </c>
      <c r="Z18" s="7">
        <f t="shared" si="7"/>
        <v>8</v>
      </c>
      <c r="AA18" s="7" t="str" cm="1">
        <f t="array" aca="1" ref="AA18" ca="1">"T_J" &amp; RIGHT(INDIRECT(ADDRESS(5+Z18,2,1,1)),1) &amp;"[" &amp; T_J1[[#Headers],[Equ.Visité]] &amp; "]"</f>
        <v>T_J2[Equ.Visité]</v>
      </c>
      <c r="AB18" s="7" t="str" cm="1">
        <f t="array" aca="1" ref="AB18" ca="1">"T_J" &amp; RIGHT(INDIRECT(ADDRESS(5+Z18,2,1,1)),1) &amp;"[" &amp; T_J1[[#Headers],[Equ.Visiteur]] &amp; "]"</f>
        <v>T_J2[Equ.Visiteur]</v>
      </c>
    </row>
    <row r="19" spans="2:28" ht="36" customHeight="1" thickBot="1" x14ac:dyDescent="0.3">
      <c r="I19" s="21" t="str">
        <f t="shared" ca="1" si="8"/>
        <v>$D$16</v>
      </c>
      <c r="J19" s="18" t="s">
        <v>4</v>
      </c>
      <c r="K19" s="18" cm="1">
        <f t="array" aca="1" ref="K19" ca="1">IF(OR(INDIRECT(I19)="",INDIRECT(T19)=""),"",IF(INDIRECT(I19)&gt;INDIRECT(T19),3,IF(INDIRECT(I19)=INDIRECT(T19),1,0)))</f>
        <v>0</v>
      </c>
      <c r="L19" s="18">
        <f t="shared" ca="1" si="9"/>
        <v>1</v>
      </c>
      <c r="M19" s="18">
        <f t="shared" ca="1" si="10"/>
        <v>0</v>
      </c>
      <c r="N19" s="18">
        <f t="shared" ca="1" si="11"/>
        <v>0</v>
      </c>
      <c r="O19" s="18">
        <f t="shared" ca="1" si="12"/>
        <v>1</v>
      </c>
      <c r="P19" s="18">
        <f t="shared" ca="1" si="13"/>
        <v>0</v>
      </c>
      <c r="Q19" s="18" cm="1">
        <f t="array" aca="1" ref="Q19" ca="1">INDIRECT(I19)</f>
        <v>1</v>
      </c>
      <c r="R19" s="18" cm="1">
        <f t="array" aca="1" ref="R19" ca="1">INDIRECT(T19)</f>
        <v>2</v>
      </c>
      <c r="S19" s="19">
        <f t="shared" ca="1" si="14"/>
        <v>-1</v>
      </c>
      <c r="T19" s="15" t="str" cm="1">
        <f t="array" aca="1" ref="T19" ca="1">ADDRESS(ROW(INDIRECT(I19)),IF(COLUMN(INDIRECT(I19))=4,3,4),1,1)</f>
        <v>$C$16</v>
      </c>
      <c r="Z19" s="7">
        <f t="shared" si="7"/>
        <v>8</v>
      </c>
      <c r="AA19" s="7" t="str" cm="1">
        <f t="array" aca="1" ref="AA19" ca="1">"T_J" &amp; RIGHT(INDIRECT(ADDRESS(5+Z19,2,1,1)),1) &amp;"[" &amp; T_J1[[#Headers],[Equ.Visité]] &amp; "]"</f>
        <v>T_J2[Equ.Visité]</v>
      </c>
      <c r="AB19" s="7" t="str" cm="1">
        <f t="array" aca="1" ref="AB19" ca="1">"T_J" &amp; RIGHT(INDIRECT(ADDRESS(5+Z19,2,1,1)),1) &amp;"[" &amp; T_J1[[#Headers],[Equ.Visiteur]] &amp; "]"</f>
        <v>T_J2[Equ.Visiteur]</v>
      </c>
    </row>
    <row r="20" spans="2:28" ht="36" customHeight="1" thickBot="1" x14ac:dyDescent="0.3"/>
    <row r="21" spans="2:28" ht="36" customHeight="1" thickBot="1" x14ac:dyDescent="0.3">
      <c r="B21" s="77" t="str">
        <f>"Journée " &amp; TEXT(RIGHT(B13,1),"0")+1</f>
        <v>Journée 3</v>
      </c>
      <c r="C21" s="78"/>
      <c r="D21" s="78"/>
      <c r="E21" s="79"/>
      <c r="F21" s="16"/>
      <c r="G21" s="16"/>
      <c r="I21" s="4" t="s">
        <v>55</v>
      </c>
      <c r="J21" s="4" t="s">
        <v>26</v>
      </c>
      <c r="K21" s="4" t="s">
        <v>17</v>
      </c>
      <c r="L21" s="4" t="s">
        <v>18</v>
      </c>
      <c r="M21" s="4" t="s">
        <v>20</v>
      </c>
      <c r="N21" s="4" t="s">
        <v>19</v>
      </c>
      <c r="O21" s="4" t="s">
        <v>21</v>
      </c>
      <c r="P21" s="4" t="s">
        <v>22</v>
      </c>
      <c r="Q21" s="4" t="s">
        <v>23</v>
      </c>
      <c r="R21" s="4" t="s">
        <v>24</v>
      </c>
      <c r="S21" s="4" t="s">
        <v>25</v>
      </c>
      <c r="T21" s="4" t="s">
        <v>56</v>
      </c>
      <c r="Z21" s="7">
        <f>Z13+8</f>
        <v>16</v>
      </c>
      <c r="AA21" s="7" t="str" cm="1">
        <f t="array" aca="1" ref="AA21" ca="1">"T_J" &amp; RIGHT(INDIRECT(ADDRESS(5+Z21,2,1,1)),1) &amp;"[" &amp; T_J1[[#Headers],[Equ.Visité]] &amp; "]"</f>
        <v>T_J3[Equ.Visité]</v>
      </c>
      <c r="AB21" s="7" t="str" cm="1">
        <f t="array" aca="1" ref="AB21" ca="1">"T_J" &amp; RIGHT(INDIRECT(ADDRESS(5+Z21,2,1,1)),1) &amp;"[" &amp; T_J1[[#Headers],[Equ.Visiteur]] &amp; "]"</f>
        <v>T_J3[Equ.Visiteur]</v>
      </c>
    </row>
    <row r="22" spans="2:28" ht="36" customHeight="1" thickBot="1" x14ac:dyDescent="0.3">
      <c r="B22" s="64" t="s">
        <v>3</v>
      </c>
      <c r="C22" s="78"/>
      <c r="D22" s="78"/>
      <c r="E22" s="79"/>
      <c r="F22" s="2"/>
      <c r="G22" s="2"/>
      <c r="I22" s="21" t="str">
        <f ca="1">IF(ISNA(MATCH(J22,INDIRECT($AA21),0))=TRUE,ADDRESS(MATCH(J22,INDIRECT($AB21),0)+7+Z21,4,1,1,),ADDRESS(MATCH(J22,INDIRECT($AA21),0)+7+Z21,3,1,1))</f>
        <v>$D$25</v>
      </c>
      <c r="J22" s="18" t="s">
        <v>38</v>
      </c>
      <c r="K22" s="18" cm="1">
        <f t="array" aca="1" ref="K22" ca="1">IF(OR(INDIRECT(I22)="",INDIRECT(T22)=""),"",IF(INDIRECT(I22)&gt;INDIRECT(T22),3,IF(INDIRECT(I22)=INDIRECT(T22),1,0)))</f>
        <v>0</v>
      </c>
      <c r="L22" s="18">
        <f ca="1">IF(K22="",0,1)</f>
        <v>1</v>
      </c>
      <c r="M22" s="18">
        <f ca="1">IF(K22=3,1,0)</f>
        <v>0</v>
      </c>
      <c r="N22" s="18">
        <f ca="1">IF(K22=1,1,0)</f>
        <v>0</v>
      </c>
      <c r="O22" s="18">
        <f ca="1">IF(K22=0,1,0)</f>
        <v>1</v>
      </c>
      <c r="P22" s="18">
        <f ca="1">IF(K22="",1,0)</f>
        <v>0</v>
      </c>
      <c r="Q22" s="18" cm="1">
        <f t="array" aca="1" ref="Q22" ca="1">INDIRECT(I22)</f>
        <v>1</v>
      </c>
      <c r="R22" s="18" cm="1">
        <f t="array" aca="1" ref="R22" ca="1">INDIRECT(T22)</f>
        <v>2</v>
      </c>
      <c r="S22" s="19">
        <f ca="1">Q22-R22</f>
        <v>-1</v>
      </c>
      <c r="T22" s="15" t="str" cm="1">
        <f t="array" aca="1" ref="T22" ca="1">ADDRESS(ROW(INDIRECT(I22)),IF(COLUMN(INDIRECT(I22))=4,3,4),1,1)</f>
        <v>$C$25</v>
      </c>
      <c r="Z22" s="7">
        <f t="shared" ref="Z22:Z27" si="15">Z14+8</f>
        <v>16</v>
      </c>
      <c r="AA22" s="7" t="str" cm="1">
        <f t="array" aca="1" ref="AA22" ca="1">"T_J" &amp; RIGHT(INDIRECT(ADDRESS(5+Z22,2,1,1)),1) &amp;"[" &amp; T_J1[[#Headers],[Equ.Visité]] &amp; "]"</f>
        <v>T_J3[Equ.Visité]</v>
      </c>
      <c r="AB22" s="7" t="str" cm="1">
        <f t="array" aca="1" ref="AB22" ca="1">"T_J" &amp; RIGHT(INDIRECT(ADDRESS(5+Z22,2,1,1)),1) &amp;"[" &amp; T_J1[[#Headers],[Equ.Visiteur]] &amp; "]"</f>
        <v>T_J3[Equ.Visiteur]</v>
      </c>
    </row>
    <row r="23" spans="2:28" ht="36" customHeight="1" thickBot="1" x14ac:dyDescent="0.3">
      <c r="B23" s="14" t="s">
        <v>57</v>
      </c>
      <c r="C23" s="20" t="s">
        <v>58</v>
      </c>
      <c r="D23" s="20" t="s">
        <v>60</v>
      </c>
      <c r="E23" s="17" t="s">
        <v>59</v>
      </c>
      <c r="I23" s="21" t="str">
        <f t="shared" ref="I23:I27" ca="1" si="16">IF(ISNA(MATCH(J23,INDIRECT($AA22),0))=TRUE,ADDRESS(MATCH(J23,INDIRECT($AB22),0)+7+Z22,4,1,1,),ADDRESS(MATCH(J23,INDIRECT($AA22),0)+7+Z22,3,1,1))</f>
        <v>$C$25</v>
      </c>
      <c r="J23" s="18" t="s">
        <v>7</v>
      </c>
      <c r="K23" s="18" cm="1">
        <f t="array" aca="1" ref="K23" ca="1">IF(OR(INDIRECT(I23)="",INDIRECT(T23)=""),"",IF(INDIRECT(I23)&gt;INDIRECT(T23),3,IF(INDIRECT(I23)=INDIRECT(T23),1,0)))</f>
        <v>3</v>
      </c>
      <c r="L23" s="18">
        <f t="shared" ref="L23:L27" ca="1" si="17">IF(K23="",0,1)</f>
        <v>1</v>
      </c>
      <c r="M23" s="18">
        <f t="shared" ref="M23:M27" ca="1" si="18">IF(K23=3,1,0)</f>
        <v>1</v>
      </c>
      <c r="N23" s="18">
        <f t="shared" ref="N23:N27" ca="1" si="19">IF(K23=1,1,0)</f>
        <v>0</v>
      </c>
      <c r="O23" s="18">
        <f t="shared" ref="O23:O27" ca="1" si="20">IF(K23=0,1,0)</f>
        <v>0</v>
      </c>
      <c r="P23" s="18">
        <f t="shared" ref="P23:P27" ca="1" si="21">IF(K23="",1,0)</f>
        <v>0</v>
      </c>
      <c r="Q23" s="18" cm="1">
        <f t="array" aca="1" ref="Q23" ca="1">INDIRECT(I23)</f>
        <v>2</v>
      </c>
      <c r="R23" s="18" cm="1">
        <f t="array" aca="1" ref="R23" ca="1">INDIRECT(T23)</f>
        <v>1</v>
      </c>
      <c r="S23" s="19">
        <f t="shared" ref="S23:S27" ca="1" si="22">Q23-R23</f>
        <v>1</v>
      </c>
      <c r="T23" s="15" t="str" cm="1">
        <f t="array" aca="1" ref="T23" ca="1">ADDRESS(ROW(INDIRECT(I23)),IF(COLUMN(INDIRECT(I23))=4,3,4),1,1)</f>
        <v>$D$25</v>
      </c>
      <c r="Z23" s="7">
        <f t="shared" si="15"/>
        <v>16</v>
      </c>
      <c r="AA23" s="7" t="str" cm="1">
        <f t="array" aca="1" ref="AA23" ca="1">"T_J" &amp; RIGHT(INDIRECT(ADDRESS(5+Z23,2,1,1)),1) &amp;"[" &amp; T_J1[[#Headers],[Equ.Visité]] &amp; "]"</f>
        <v>T_J3[Equ.Visité]</v>
      </c>
      <c r="AB23" s="7" t="str" cm="1">
        <f t="array" aca="1" ref="AB23" ca="1">"T_J" &amp; RIGHT(INDIRECT(ADDRESS(5+Z23,2,1,1)),1) &amp;"[" &amp; T_J1[[#Headers],[Equ.Visiteur]] &amp; "]"</f>
        <v>T_J3[Equ.Visiteur]</v>
      </c>
    </row>
    <row r="24" spans="2:28" ht="36" customHeight="1" thickBot="1" x14ac:dyDescent="0.3">
      <c r="B24" s="80" t="s">
        <v>4</v>
      </c>
      <c r="C24" s="18">
        <v>4</v>
      </c>
      <c r="D24" s="18">
        <v>3</v>
      </c>
      <c r="E24" s="18" t="s">
        <v>5</v>
      </c>
      <c r="I24" s="21" t="str">
        <f t="shared" ca="1" si="16"/>
        <v>$D$24</v>
      </c>
      <c r="J24" s="18" t="s">
        <v>5</v>
      </c>
      <c r="K24" s="18" cm="1">
        <f t="array" aca="1" ref="K24" ca="1">IF(OR(INDIRECT(I24)="",INDIRECT(T24)=""),"",IF(INDIRECT(I24)&gt;INDIRECT(T24),3,IF(INDIRECT(I24)=INDIRECT(T24),1,0)))</f>
        <v>0</v>
      </c>
      <c r="L24" s="18">
        <f t="shared" ca="1" si="17"/>
        <v>1</v>
      </c>
      <c r="M24" s="18">
        <f t="shared" ca="1" si="18"/>
        <v>0</v>
      </c>
      <c r="N24" s="18">
        <f t="shared" ca="1" si="19"/>
        <v>0</v>
      </c>
      <c r="O24" s="18">
        <f t="shared" ca="1" si="20"/>
        <v>1</v>
      </c>
      <c r="P24" s="18">
        <f t="shared" ca="1" si="21"/>
        <v>0</v>
      </c>
      <c r="Q24" s="18" cm="1">
        <f t="array" aca="1" ref="Q24" ca="1">INDIRECT(I24)</f>
        <v>3</v>
      </c>
      <c r="R24" s="18" cm="1">
        <f t="array" aca="1" ref="R24" ca="1">INDIRECT(T24)</f>
        <v>4</v>
      </c>
      <c r="S24" s="19">
        <f t="shared" ca="1" si="22"/>
        <v>-1</v>
      </c>
      <c r="T24" s="15" t="str" cm="1">
        <f t="array" aca="1" ref="T24" ca="1">ADDRESS(ROW(INDIRECT(I24)),IF(COLUMN(INDIRECT(I24))=4,3,4),1,1)</f>
        <v>$C$24</v>
      </c>
      <c r="Z24" s="7">
        <f t="shared" si="15"/>
        <v>16</v>
      </c>
      <c r="AA24" s="7" t="str" cm="1">
        <f t="array" aca="1" ref="AA24" ca="1">"T_J" &amp; RIGHT(INDIRECT(ADDRESS(5+Z24,2,1,1)),1) &amp;"[" &amp; T_J1[[#Headers],[Equ.Visité]] &amp; "]"</f>
        <v>T_J3[Equ.Visité]</v>
      </c>
      <c r="AB24" s="7" t="str" cm="1">
        <f t="array" aca="1" ref="AB24" ca="1">"T_J" &amp; RIGHT(INDIRECT(ADDRESS(5+Z24,2,1,1)),1) &amp;"[" &amp; T_J1[[#Headers],[Equ.Visiteur]] &amp; "]"</f>
        <v>T_J3[Equ.Visiteur]</v>
      </c>
    </row>
    <row r="25" spans="2:28" ht="36" customHeight="1" thickBot="1" x14ac:dyDescent="0.3">
      <c r="B25" s="81" t="s">
        <v>7</v>
      </c>
      <c r="C25" s="18">
        <v>2</v>
      </c>
      <c r="D25" s="18">
        <v>1</v>
      </c>
      <c r="E25" s="18" t="s">
        <v>38</v>
      </c>
      <c r="I25" s="21" t="str">
        <f t="shared" ca="1" si="16"/>
        <v>$D$26</v>
      </c>
      <c r="J25" s="18" t="s">
        <v>9</v>
      </c>
      <c r="K25" s="18" cm="1">
        <f t="array" aca="1" ref="K25" ca="1">IF(OR(INDIRECT(I25)="",INDIRECT(T25)=""),"",IF(INDIRECT(I25)&gt;INDIRECT(T25),3,IF(INDIRECT(I25)=INDIRECT(T25),1,0)))</f>
        <v>1</v>
      </c>
      <c r="L25" s="18">
        <f t="shared" ca="1" si="17"/>
        <v>1</v>
      </c>
      <c r="M25" s="18">
        <f t="shared" ca="1" si="18"/>
        <v>0</v>
      </c>
      <c r="N25" s="18">
        <f t="shared" ca="1" si="19"/>
        <v>1</v>
      </c>
      <c r="O25" s="18">
        <f t="shared" ca="1" si="20"/>
        <v>0</v>
      </c>
      <c r="P25" s="18">
        <f t="shared" ca="1" si="21"/>
        <v>0</v>
      </c>
      <c r="Q25" s="18" cm="1">
        <f t="array" aca="1" ref="Q25" ca="1">INDIRECT(I25)</f>
        <v>1</v>
      </c>
      <c r="R25" s="18" cm="1">
        <f t="array" aca="1" ref="R25" ca="1">INDIRECT(T25)</f>
        <v>1</v>
      </c>
      <c r="S25" s="19">
        <f t="shared" ca="1" si="22"/>
        <v>0</v>
      </c>
      <c r="T25" s="15" t="str" cm="1">
        <f t="array" aca="1" ref="T25" ca="1">ADDRESS(ROW(INDIRECT(I25)),IF(COLUMN(INDIRECT(I25))=4,3,4),1,1)</f>
        <v>$C$26</v>
      </c>
      <c r="Z25" s="7">
        <f t="shared" si="15"/>
        <v>16</v>
      </c>
      <c r="AA25" s="7" t="str" cm="1">
        <f t="array" aca="1" ref="AA25" ca="1">"T_J" &amp; RIGHT(INDIRECT(ADDRESS(5+Z25,2,1,1)),1) &amp;"[" &amp; T_J1[[#Headers],[Equ.Visité]] &amp; "]"</f>
        <v>T_J3[Equ.Visité]</v>
      </c>
      <c r="AB25" s="7" t="str" cm="1">
        <f t="array" aca="1" ref="AB25" ca="1">"T_J" &amp; RIGHT(INDIRECT(ADDRESS(5+Z25,2,1,1)),1) &amp;"[" &amp; T_J1[[#Headers],[Equ.Visiteur]] &amp; "]"</f>
        <v>T_J3[Equ.Visiteur]</v>
      </c>
    </row>
    <row r="26" spans="2:28" ht="36" customHeight="1" thickBot="1" x14ac:dyDescent="0.3">
      <c r="B26" s="84" t="s">
        <v>2</v>
      </c>
      <c r="C26" s="83">
        <v>1</v>
      </c>
      <c r="D26" s="83">
        <v>1</v>
      </c>
      <c r="E26" s="18" t="s">
        <v>9</v>
      </c>
      <c r="I26" s="21" t="str">
        <f t="shared" ca="1" si="16"/>
        <v>$C$26</v>
      </c>
      <c r="J26" s="18" t="s">
        <v>2</v>
      </c>
      <c r="K26" s="18" cm="1">
        <f t="array" aca="1" ref="K26" ca="1">IF(OR(INDIRECT(I26)="",INDIRECT(T26)=""),"",IF(INDIRECT(I26)&gt;INDIRECT(T26),3,IF(INDIRECT(I26)=INDIRECT(T26),1,0)))</f>
        <v>1</v>
      </c>
      <c r="L26" s="18">
        <f t="shared" ca="1" si="17"/>
        <v>1</v>
      </c>
      <c r="M26" s="18">
        <f t="shared" ca="1" si="18"/>
        <v>0</v>
      </c>
      <c r="N26" s="18">
        <f t="shared" ca="1" si="19"/>
        <v>1</v>
      </c>
      <c r="O26" s="18">
        <f t="shared" ca="1" si="20"/>
        <v>0</v>
      </c>
      <c r="P26" s="18">
        <f t="shared" ca="1" si="21"/>
        <v>0</v>
      </c>
      <c r="Q26" s="18" cm="1">
        <f t="array" aca="1" ref="Q26" ca="1">INDIRECT(I26)</f>
        <v>1</v>
      </c>
      <c r="R26" s="18" cm="1">
        <f t="array" aca="1" ref="R26" ca="1">INDIRECT(T26)</f>
        <v>1</v>
      </c>
      <c r="S26" s="19">
        <f t="shared" ca="1" si="22"/>
        <v>0</v>
      </c>
      <c r="T26" s="15" t="str" cm="1">
        <f t="array" aca="1" ref="T26" ca="1">ADDRESS(ROW(INDIRECT(I26)),IF(COLUMN(INDIRECT(I26))=4,3,4),1,1)</f>
        <v>$D$26</v>
      </c>
      <c r="Z26" s="7">
        <f t="shared" si="15"/>
        <v>16</v>
      </c>
      <c r="AA26" s="7" t="str" cm="1">
        <f t="array" aca="1" ref="AA26" ca="1">"T_J" &amp; RIGHT(INDIRECT(ADDRESS(5+Z26,2,1,1)),1) &amp;"[" &amp; T_J1[[#Headers],[Equ.Visité]] &amp; "]"</f>
        <v>T_J3[Equ.Visité]</v>
      </c>
      <c r="AB26" s="7" t="str" cm="1">
        <f t="array" aca="1" ref="AB26" ca="1">"T_J" &amp; RIGHT(INDIRECT(ADDRESS(5+Z26,2,1,1)),1) &amp;"[" &amp; T_J1[[#Headers],[Equ.Visiteur]] &amp; "]"</f>
        <v>T_J3[Equ.Visiteur]</v>
      </c>
    </row>
    <row r="27" spans="2:28" ht="36" customHeight="1" thickBot="1" x14ac:dyDescent="0.3">
      <c r="I27" s="21" t="str">
        <f t="shared" ca="1" si="16"/>
        <v>$C$24</v>
      </c>
      <c r="J27" s="18" t="s">
        <v>4</v>
      </c>
      <c r="K27" s="18" cm="1">
        <f t="array" aca="1" ref="K27" ca="1">IF(OR(INDIRECT(I27)="",INDIRECT(T27)=""),"",IF(INDIRECT(I27)&gt;INDIRECT(T27),3,IF(INDIRECT(I27)=INDIRECT(T27),1,0)))</f>
        <v>3</v>
      </c>
      <c r="L27" s="18">
        <f t="shared" ca="1" si="17"/>
        <v>1</v>
      </c>
      <c r="M27" s="18">
        <f t="shared" ca="1" si="18"/>
        <v>1</v>
      </c>
      <c r="N27" s="18">
        <f t="shared" ca="1" si="19"/>
        <v>0</v>
      </c>
      <c r="O27" s="18">
        <f t="shared" ca="1" si="20"/>
        <v>0</v>
      </c>
      <c r="P27" s="18">
        <f t="shared" ca="1" si="21"/>
        <v>0</v>
      </c>
      <c r="Q27" s="18" cm="1">
        <f t="array" aca="1" ref="Q27" ca="1">INDIRECT(I27)</f>
        <v>4</v>
      </c>
      <c r="R27" s="18" cm="1">
        <f t="array" aca="1" ref="R27" ca="1">INDIRECT(T27)</f>
        <v>3</v>
      </c>
      <c r="S27" s="19">
        <f t="shared" ca="1" si="22"/>
        <v>1</v>
      </c>
      <c r="T27" s="15" t="str" cm="1">
        <f t="array" aca="1" ref="T27" ca="1">ADDRESS(ROW(INDIRECT(I27)),IF(COLUMN(INDIRECT(I27))=4,3,4),1,1)</f>
        <v>$D$24</v>
      </c>
      <c r="Z27" s="7">
        <f t="shared" si="15"/>
        <v>16</v>
      </c>
      <c r="AA27" s="7" t="str" cm="1">
        <f t="array" aca="1" ref="AA27" ca="1">"T_J" &amp; RIGHT(INDIRECT(ADDRESS(5+Z27,2,1,1)),1) &amp;"[" &amp; T_J1[[#Headers],[Equ.Visité]] &amp; "]"</f>
        <v>T_J3[Equ.Visité]</v>
      </c>
      <c r="AB27" s="7" t="str" cm="1">
        <f t="array" aca="1" ref="AB27" ca="1">"T_J" &amp; RIGHT(INDIRECT(ADDRESS(5+Z27,2,1,1)),1) &amp;"[" &amp; T_J1[[#Headers],[Equ.Visiteur]] &amp; "]"</f>
        <v>T_J3[Equ.Visiteur]</v>
      </c>
    </row>
    <row r="28" spans="2:28" ht="36" customHeight="1" thickBot="1" x14ac:dyDescent="0.3"/>
    <row r="29" spans="2:28" ht="36" customHeight="1" thickBot="1" x14ac:dyDescent="0.3">
      <c r="B29" s="77" t="str">
        <f>"Journée " &amp; TEXT(RIGHT(B21,1),"0")+1</f>
        <v>Journée 4</v>
      </c>
      <c r="C29" s="78"/>
      <c r="D29" s="78"/>
      <c r="E29" s="79"/>
      <c r="F29" s="16"/>
      <c r="G29" s="16"/>
      <c r="I29" s="4" t="s">
        <v>55</v>
      </c>
      <c r="J29" s="4" t="s">
        <v>26</v>
      </c>
      <c r="K29" s="4" t="s">
        <v>17</v>
      </c>
      <c r="L29" s="4" t="s">
        <v>18</v>
      </c>
      <c r="M29" s="4" t="s">
        <v>20</v>
      </c>
      <c r="N29" s="4" t="s">
        <v>19</v>
      </c>
      <c r="O29" s="4" t="s">
        <v>21</v>
      </c>
      <c r="P29" s="4" t="s">
        <v>22</v>
      </c>
      <c r="Q29" s="4" t="s">
        <v>23</v>
      </c>
      <c r="R29" s="4" t="s">
        <v>24</v>
      </c>
      <c r="S29" s="4" t="s">
        <v>25</v>
      </c>
      <c r="T29" s="4" t="s">
        <v>56</v>
      </c>
      <c r="Z29" s="7">
        <f>Z21+8</f>
        <v>24</v>
      </c>
      <c r="AA29" s="7" t="str" cm="1">
        <f t="array" aca="1" ref="AA29" ca="1">"T_J" &amp; RIGHT(INDIRECT(ADDRESS(5+Z29,2,1,1)),1) &amp;"[" &amp; T_J1[[#Headers],[Equ.Visité]] &amp; "]"</f>
        <v>T_J4[Equ.Visité]</v>
      </c>
      <c r="AB29" s="7" t="str" cm="1">
        <f t="array" aca="1" ref="AB29" ca="1">"T_J" &amp; RIGHT(INDIRECT(ADDRESS(5+Z29,2,1,1)),1) &amp;"[" &amp; T_J1[[#Headers],[Equ.Visiteur]] &amp; "]"</f>
        <v>T_J4[Equ.Visiteur]</v>
      </c>
    </row>
    <row r="30" spans="2:28" ht="36" customHeight="1" thickBot="1" x14ac:dyDescent="0.3">
      <c r="B30" s="85">
        <v>45696</v>
      </c>
      <c r="C30" s="86"/>
      <c r="D30" s="86"/>
      <c r="E30" s="87"/>
      <c r="F30" s="2"/>
      <c r="G30" s="2"/>
      <c r="I30" s="21" t="str">
        <f ca="1">IF(ISNA(MATCH(J30,INDIRECT($AA29),0))=TRUE,ADDRESS(MATCH(J30,INDIRECT($AB29),0)+7+Z29,4,1,1,),ADDRESS(MATCH(J30,INDIRECT($AA29),0)+7+Z29,3,1,1))</f>
        <v>$C$33</v>
      </c>
      <c r="J30" s="18" t="s">
        <v>38</v>
      </c>
      <c r="K30" s="18" cm="1">
        <f t="array" aca="1" ref="K30" ca="1">IF(OR(INDIRECT(I30)="",INDIRECT(T30)=""),"",IF(INDIRECT(I30)&gt;INDIRECT(T30),3,IF(INDIRECT(I30)=INDIRECT(T30),1,0)))</f>
        <v>1</v>
      </c>
      <c r="L30" s="18">
        <f ca="1">IF(K30="",0,1)</f>
        <v>1</v>
      </c>
      <c r="M30" s="18">
        <f ca="1">IF(K30=3,1,0)</f>
        <v>0</v>
      </c>
      <c r="N30" s="18">
        <f ca="1">IF(K30=1,1,0)</f>
        <v>1</v>
      </c>
      <c r="O30" s="18">
        <f ca="1">IF(K30=0,1,0)</f>
        <v>0</v>
      </c>
      <c r="P30" s="18">
        <f ca="1">IF(K30="",1,0)</f>
        <v>0</v>
      </c>
      <c r="Q30" s="18" cm="1">
        <f t="array" aca="1" ref="Q30" ca="1">INDIRECT(I30)</f>
        <v>0</v>
      </c>
      <c r="R30" s="18" cm="1">
        <f t="array" aca="1" ref="R30" ca="1">INDIRECT(T30)</f>
        <v>0</v>
      </c>
      <c r="S30" s="19">
        <f ca="1">Q30-R30</f>
        <v>0</v>
      </c>
      <c r="T30" s="15" t="str" cm="1">
        <f t="array" aca="1" ref="T30" ca="1">ADDRESS(ROW(INDIRECT(I30)),IF(COLUMN(INDIRECT(I30))=4,3,4),1,1)</f>
        <v>$D$33</v>
      </c>
      <c r="Z30" s="7">
        <f t="shared" ref="Z30:Z35" si="23">Z22+8</f>
        <v>24</v>
      </c>
      <c r="AA30" s="7" t="str" cm="1">
        <f t="array" aca="1" ref="AA30" ca="1">"T_J" &amp; RIGHT(INDIRECT(ADDRESS(5+Z30,2,1,1)),1) &amp;"[" &amp; T_J1[[#Headers],[Equ.Visité]] &amp; "]"</f>
        <v>T_J4[Equ.Visité]</v>
      </c>
      <c r="AB30" s="7" t="str" cm="1">
        <f t="array" aca="1" ref="AB30" ca="1">"T_J" &amp; RIGHT(INDIRECT(ADDRESS(5+Z30,2,1,1)),1) &amp;"[" &amp; T_J1[[#Headers],[Equ.Visiteur]] &amp; "]"</f>
        <v>T_J4[Equ.Visiteur]</v>
      </c>
    </row>
    <row r="31" spans="2:28" ht="36" customHeight="1" thickBot="1" x14ac:dyDescent="0.3">
      <c r="B31" s="14" t="s">
        <v>57</v>
      </c>
      <c r="C31" s="20" t="s">
        <v>58</v>
      </c>
      <c r="D31" s="20" t="s">
        <v>60</v>
      </c>
      <c r="E31" s="17" t="s">
        <v>59</v>
      </c>
      <c r="I31" s="21" t="str">
        <f t="shared" ref="I31:I35" ca="1" si="24">IF(ISNA(MATCH(J31,INDIRECT($AA30),0))=TRUE,ADDRESS(MATCH(J31,INDIRECT($AB30),0)+7+Z30,4,1,1,),ADDRESS(MATCH(J31,INDIRECT($AA30),0)+7+Z30,3,1,1))</f>
        <v>$D$32</v>
      </c>
      <c r="J31" s="18" t="s">
        <v>7</v>
      </c>
      <c r="K31" s="18" cm="1">
        <f t="array" aca="1" ref="K31" ca="1">IF(OR(INDIRECT(I31)="",INDIRECT(T31)=""),"",IF(INDIRECT(I31)&gt;INDIRECT(T31),3,IF(INDIRECT(I31)=INDIRECT(T31),1,0)))</f>
        <v>0</v>
      </c>
      <c r="L31" s="18">
        <f t="shared" ref="L31:L35" ca="1" si="25">IF(K31="",0,1)</f>
        <v>1</v>
      </c>
      <c r="M31" s="18">
        <f t="shared" ref="M31:M35" ca="1" si="26">IF(K31=3,1,0)</f>
        <v>0</v>
      </c>
      <c r="N31" s="18">
        <f t="shared" ref="N31:N35" ca="1" si="27">IF(K31=1,1,0)</f>
        <v>0</v>
      </c>
      <c r="O31" s="18">
        <f t="shared" ref="O31:O35" ca="1" si="28">IF(K31=0,1,0)</f>
        <v>1</v>
      </c>
      <c r="P31" s="18">
        <f t="shared" ref="P31:P35" ca="1" si="29">IF(K31="",1,0)</f>
        <v>0</v>
      </c>
      <c r="Q31" s="18" cm="1">
        <f t="array" aca="1" ref="Q31" ca="1">INDIRECT(I31)</f>
        <v>0</v>
      </c>
      <c r="R31" s="18" cm="1">
        <f t="array" aca="1" ref="R31" ca="1">INDIRECT(T31)</f>
        <v>2</v>
      </c>
      <c r="S31" s="19">
        <f t="shared" ref="S31:S35" ca="1" si="30">Q31-R31</f>
        <v>-2</v>
      </c>
      <c r="T31" s="15" t="str" cm="1">
        <f t="array" aca="1" ref="T31" ca="1">ADDRESS(ROW(INDIRECT(I31)),IF(COLUMN(INDIRECT(I31))=4,3,4),1,1)</f>
        <v>$C$32</v>
      </c>
      <c r="Z31" s="7">
        <f t="shared" si="23"/>
        <v>24</v>
      </c>
      <c r="AA31" s="7" t="str" cm="1">
        <f t="array" aca="1" ref="AA31" ca="1">"T_J" &amp; RIGHT(INDIRECT(ADDRESS(5+Z31,2,1,1)),1) &amp;"[" &amp; T_J1[[#Headers],[Equ.Visité]] &amp; "]"</f>
        <v>T_J4[Equ.Visité]</v>
      </c>
      <c r="AB31" s="7" t="str" cm="1">
        <f t="array" aca="1" ref="AB31" ca="1">"T_J" &amp; RIGHT(INDIRECT(ADDRESS(5+Z31,2,1,1)),1) &amp;"[" &amp; T_J1[[#Headers],[Equ.Visiteur]] &amp; "]"</f>
        <v>T_J4[Equ.Visiteur]</v>
      </c>
    </row>
    <row r="32" spans="2:28" ht="36" customHeight="1" thickBot="1" x14ac:dyDescent="0.3">
      <c r="B32" s="18" t="s">
        <v>5</v>
      </c>
      <c r="C32" s="18">
        <v>2</v>
      </c>
      <c r="D32" s="18">
        <v>0</v>
      </c>
      <c r="E32" s="81" t="s">
        <v>7</v>
      </c>
      <c r="I32" s="21" t="str">
        <f t="shared" ca="1" si="24"/>
        <v>$C$32</v>
      </c>
      <c r="J32" s="18" t="s">
        <v>5</v>
      </c>
      <c r="K32" s="18" cm="1">
        <f t="array" aca="1" ref="K32" ca="1">IF(OR(INDIRECT(I32)="",INDIRECT(T32)=""),"",IF(INDIRECT(I32)&gt;INDIRECT(T32),3,IF(INDIRECT(I32)=INDIRECT(T32),1,0)))</f>
        <v>3</v>
      </c>
      <c r="L32" s="18">
        <f t="shared" ca="1" si="25"/>
        <v>1</v>
      </c>
      <c r="M32" s="18">
        <f t="shared" ca="1" si="26"/>
        <v>1</v>
      </c>
      <c r="N32" s="18">
        <f t="shared" ca="1" si="27"/>
        <v>0</v>
      </c>
      <c r="O32" s="18">
        <f t="shared" ca="1" si="28"/>
        <v>0</v>
      </c>
      <c r="P32" s="18">
        <f t="shared" ca="1" si="29"/>
        <v>0</v>
      </c>
      <c r="Q32" s="18" cm="1">
        <f t="array" aca="1" ref="Q32" ca="1">INDIRECT(I32)</f>
        <v>2</v>
      </c>
      <c r="R32" s="18" cm="1">
        <f t="array" aca="1" ref="R32" ca="1">INDIRECT(T32)</f>
        <v>0</v>
      </c>
      <c r="S32" s="19">
        <f t="shared" ca="1" si="30"/>
        <v>2</v>
      </c>
      <c r="T32" s="15" t="str" cm="1">
        <f t="array" aca="1" ref="T32" ca="1">ADDRESS(ROW(INDIRECT(I32)),IF(COLUMN(INDIRECT(I32))=4,3,4),1,1)</f>
        <v>$D$32</v>
      </c>
      <c r="Z32" s="7">
        <f t="shared" si="23"/>
        <v>24</v>
      </c>
      <c r="AA32" s="7" t="str" cm="1">
        <f t="array" aca="1" ref="AA32" ca="1">"T_J" &amp; RIGHT(INDIRECT(ADDRESS(5+Z32,2,1,1)),1) &amp;"[" &amp; T_J1[[#Headers],[Equ.Visité]] &amp; "]"</f>
        <v>T_J4[Equ.Visité]</v>
      </c>
      <c r="AB32" s="7" t="str" cm="1">
        <f t="array" aca="1" ref="AB32" ca="1">"T_J" &amp; RIGHT(INDIRECT(ADDRESS(5+Z32,2,1,1)),1) &amp;"[" &amp; T_J1[[#Headers],[Equ.Visiteur]] &amp; "]"</f>
        <v>T_J4[Equ.Visiteur]</v>
      </c>
    </row>
    <row r="33" spans="2:28" ht="36" customHeight="1" thickBot="1" x14ac:dyDescent="0.3">
      <c r="B33" s="18" t="s">
        <v>38</v>
      </c>
      <c r="C33" s="18">
        <v>0</v>
      </c>
      <c r="D33" s="18">
        <v>0</v>
      </c>
      <c r="E33" s="18" t="s">
        <v>9</v>
      </c>
      <c r="I33" s="21" t="str">
        <f t="shared" ca="1" si="24"/>
        <v>$D$33</v>
      </c>
      <c r="J33" s="18" t="s">
        <v>9</v>
      </c>
      <c r="K33" s="18" cm="1">
        <f t="array" aca="1" ref="K33" ca="1">IF(OR(INDIRECT(I33)="",INDIRECT(T33)=""),"",IF(INDIRECT(I33)&gt;INDIRECT(T33),3,IF(INDIRECT(I33)=INDIRECT(T33),1,0)))</f>
        <v>1</v>
      </c>
      <c r="L33" s="18">
        <f t="shared" ca="1" si="25"/>
        <v>1</v>
      </c>
      <c r="M33" s="18">
        <f t="shared" ca="1" si="26"/>
        <v>0</v>
      </c>
      <c r="N33" s="18">
        <f t="shared" ca="1" si="27"/>
        <v>1</v>
      </c>
      <c r="O33" s="18">
        <f t="shared" ca="1" si="28"/>
        <v>0</v>
      </c>
      <c r="P33" s="18">
        <f t="shared" ca="1" si="29"/>
        <v>0</v>
      </c>
      <c r="Q33" s="18" cm="1">
        <f t="array" aca="1" ref="Q33" ca="1">INDIRECT(I33)</f>
        <v>0</v>
      </c>
      <c r="R33" s="18" cm="1">
        <f t="array" aca="1" ref="R33" ca="1">INDIRECT(T33)</f>
        <v>0</v>
      </c>
      <c r="S33" s="19">
        <f t="shared" ca="1" si="30"/>
        <v>0</v>
      </c>
      <c r="T33" s="15" t="str" cm="1">
        <f t="array" aca="1" ref="T33" ca="1">ADDRESS(ROW(INDIRECT(I33)),IF(COLUMN(INDIRECT(I33))=4,3,4),1,1)</f>
        <v>$C$33</v>
      </c>
      <c r="Z33" s="7">
        <f t="shared" si="23"/>
        <v>24</v>
      </c>
      <c r="AA33" s="7" t="str" cm="1">
        <f t="array" aca="1" ref="AA33" ca="1">"T_J" &amp; RIGHT(INDIRECT(ADDRESS(5+Z33,2,1,1)),1) &amp;"[" &amp; T_J1[[#Headers],[Equ.Visité]] &amp; "]"</f>
        <v>T_J4[Equ.Visité]</v>
      </c>
      <c r="AB33" s="7" t="str" cm="1">
        <f t="array" aca="1" ref="AB33" ca="1">"T_J" &amp; RIGHT(INDIRECT(ADDRESS(5+Z33,2,1,1)),1) &amp;"[" &amp; T_J1[[#Headers],[Equ.Visiteur]] &amp; "]"</f>
        <v>T_J4[Equ.Visiteur]</v>
      </c>
    </row>
    <row r="34" spans="2:28" ht="36" customHeight="1" thickBot="1" x14ac:dyDescent="0.3">
      <c r="B34" s="80" t="s">
        <v>4</v>
      </c>
      <c r="C34" s="83">
        <v>1</v>
      </c>
      <c r="D34" s="83">
        <v>1</v>
      </c>
      <c r="E34" s="84" t="s">
        <v>2</v>
      </c>
      <c r="I34" s="21" t="str">
        <f t="shared" ca="1" si="24"/>
        <v>$D$34</v>
      </c>
      <c r="J34" s="18" t="s">
        <v>2</v>
      </c>
      <c r="K34" s="18" cm="1">
        <f t="array" aca="1" ref="K34" ca="1">IF(OR(INDIRECT(I34)="",INDIRECT(T34)=""),"",IF(INDIRECT(I34)&gt;INDIRECT(T34),3,IF(INDIRECT(I34)=INDIRECT(T34),1,0)))</f>
        <v>1</v>
      </c>
      <c r="L34" s="18">
        <f t="shared" ca="1" si="25"/>
        <v>1</v>
      </c>
      <c r="M34" s="18">
        <f t="shared" ca="1" si="26"/>
        <v>0</v>
      </c>
      <c r="N34" s="18">
        <f t="shared" ca="1" si="27"/>
        <v>1</v>
      </c>
      <c r="O34" s="18">
        <f t="shared" ca="1" si="28"/>
        <v>0</v>
      </c>
      <c r="P34" s="18">
        <f t="shared" ca="1" si="29"/>
        <v>0</v>
      </c>
      <c r="Q34" s="18" cm="1">
        <f t="array" aca="1" ref="Q34" ca="1">INDIRECT(I34)</f>
        <v>1</v>
      </c>
      <c r="R34" s="18" cm="1">
        <f t="array" aca="1" ref="R34" ca="1">INDIRECT(T34)</f>
        <v>1</v>
      </c>
      <c r="S34" s="19">
        <f t="shared" ca="1" si="30"/>
        <v>0</v>
      </c>
      <c r="T34" s="15" t="str" cm="1">
        <f t="array" aca="1" ref="T34" ca="1">ADDRESS(ROW(INDIRECT(I34)),IF(COLUMN(INDIRECT(I34))=4,3,4),1,1)</f>
        <v>$C$34</v>
      </c>
      <c r="Z34" s="7">
        <f t="shared" si="23"/>
        <v>24</v>
      </c>
      <c r="AA34" s="7" t="str" cm="1">
        <f t="array" aca="1" ref="AA34" ca="1">"T_J" &amp; RIGHT(INDIRECT(ADDRESS(5+Z34,2,1,1)),1) &amp;"[" &amp; T_J1[[#Headers],[Equ.Visité]] &amp; "]"</f>
        <v>T_J4[Equ.Visité]</v>
      </c>
      <c r="AB34" s="7" t="str" cm="1">
        <f t="array" aca="1" ref="AB34" ca="1">"T_J" &amp; RIGHT(INDIRECT(ADDRESS(5+Z34,2,1,1)),1) &amp;"[" &amp; T_J1[[#Headers],[Equ.Visiteur]] &amp; "]"</f>
        <v>T_J4[Equ.Visiteur]</v>
      </c>
    </row>
    <row r="35" spans="2:28" ht="36" customHeight="1" thickBot="1" x14ac:dyDescent="0.3">
      <c r="I35" s="21" t="str">
        <f t="shared" ca="1" si="24"/>
        <v>$C$34</v>
      </c>
      <c r="J35" s="18" t="s">
        <v>4</v>
      </c>
      <c r="K35" s="18" cm="1">
        <f t="array" aca="1" ref="K35" ca="1">IF(OR(INDIRECT(I35)="",INDIRECT(T35)=""),"",IF(INDIRECT(I35)&gt;INDIRECT(T35),3,IF(INDIRECT(I35)=INDIRECT(T35),1,0)))</f>
        <v>1</v>
      </c>
      <c r="L35" s="18">
        <f t="shared" ca="1" si="25"/>
        <v>1</v>
      </c>
      <c r="M35" s="18">
        <f t="shared" ca="1" si="26"/>
        <v>0</v>
      </c>
      <c r="N35" s="18">
        <f t="shared" ca="1" si="27"/>
        <v>1</v>
      </c>
      <c r="O35" s="18">
        <f t="shared" ca="1" si="28"/>
        <v>0</v>
      </c>
      <c r="P35" s="18">
        <f t="shared" ca="1" si="29"/>
        <v>0</v>
      </c>
      <c r="Q35" s="18" cm="1">
        <f t="array" aca="1" ref="Q35" ca="1">INDIRECT(I35)</f>
        <v>1</v>
      </c>
      <c r="R35" s="18" cm="1">
        <f t="array" aca="1" ref="R35" ca="1">INDIRECT(T35)</f>
        <v>1</v>
      </c>
      <c r="S35" s="19">
        <f t="shared" ca="1" si="30"/>
        <v>0</v>
      </c>
      <c r="T35" s="15" t="str" cm="1">
        <f t="array" aca="1" ref="T35" ca="1">ADDRESS(ROW(INDIRECT(I35)),IF(COLUMN(INDIRECT(I35))=4,3,4),1,1)</f>
        <v>$D$34</v>
      </c>
      <c r="Z35" s="7">
        <f t="shared" si="23"/>
        <v>24</v>
      </c>
      <c r="AA35" s="7" t="str" cm="1">
        <f t="array" aca="1" ref="AA35" ca="1">"T_J" &amp; RIGHT(INDIRECT(ADDRESS(5+Z35,2,1,1)),1) &amp;"[" &amp; T_J1[[#Headers],[Equ.Visité]] &amp; "]"</f>
        <v>T_J4[Equ.Visité]</v>
      </c>
      <c r="AB35" s="7" t="str" cm="1">
        <f t="array" aca="1" ref="AB35" ca="1">"T_J" &amp; RIGHT(INDIRECT(ADDRESS(5+Z35,2,1,1)),1) &amp;"[" &amp; T_J1[[#Headers],[Equ.Visiteur]] &amp; "]"</f>
        <v>T_J4[Equ.Visiteur]</v>
      </c>
    </row>
    <row r="36" spans="2:28" ht="36" customHeight="1" thickBot="1" x14ac:dyDescent="0.3"/>
    <row r="37" spans="2:28" ht="36" customHeight="1" thickBot="1" x14ac:dyDescent="0.3">
      <c r="B37" s="77" t="str">
        <f>"Journée " &amp; TEXT(RIGHT(B29,1),"0")+1</f>
        <v>Journée 5</v>
      </c>
      <c r="C37" s="78"/>
      <c r="D37" s="78"/>
      <c r="E37" s="79"/>
      <c r="F37" s="16"/>
      <c r="G37" s="16"/>
      <c r="I37" s="4" t="s">
        <v>55</v>
      </c>
      <c r="J37" s="4" t="s">
        <v>26</v>
      </c>
      <c r="K37" s="4" t="s">
        <v>17</v>
      </c>
      <c r="L37" s="4" t="s">
        <v>18</v>
      </c>
      <c r="M37" s="4" t="s">
        <v>20</v>
      </c>
      <c r="N37" s="4" t="s">
        <v>19</v>
      </c>
      <c r="O37" s="4" t="s">
        <v>21</v>
      </c>
      <c r="P37" s="4" t="s">
        <v>22</v>
      </c>
      <c r="Q37" s="4" t="s">
        <v>23</v>
      </c>
      <c r="R37" s="4" t="s">
        <v>24</v>
      </c>
      <c r="S37" s="4" t="s">
        <v>25</v>
      </c>
      <c r="T37" s="4" t="s">
        <v>56</v>
      </c>
      <c r="Z37" s="7">
        <f>Z29+8</f>
        <v>32</v>
      </c>
      <c r="AA37" s="7" t="str" cm="1">
        <f t="array" aca="1" ref="AA37" ca="1">"T_J" &amp; RIGHT(INDIRECT(ADDRESS(5+Z37,2,1,1)),1) &amp;"[" &amp; T_J1[[#Headers],[Equ.Visité]] &amp; "]"</f>
        <v>T_J5[Equ.Visité]</v>
      </c>
      <c r="AB37" s="7" t="str" cm="1">
        <f t="array" aca="1" ref="AB37" ca="1">"T_J" &amp; RIGHT(INDIRECT(ADDRESS(5+Z37,2,1,1)),1) &amp;"[" &amp; T_J1[[#Headers],[Equ.Visiteur]] &amp; "]"</f>
        <v>T_J5[Equ.Visiteur]</v>
      </c>
    </row>
    <row r="38" spans="2:28" ht="36" customHeight="1" thickBot="1" x14ac:dyDescent="0.3">
      <c r="B38" s="85">
        <v>45717</v>
      </c>
      <c r="C38" s="86"/>
      <c r="D38" s="86"/>
      <c r="E38" s="87"/>
      <c r="F38" s="2"/>
      <c r="G38" s="2"/>
      <c r="I38" s="21" t="str">
        <f ca="1">IF(ISNA(MATCH(J38,INDIRECT($AA37),0))=TRUE,ADDRESS(MATCH(J38,INDIRECT($AB37),0)+7+Z37,4,1,1,),ADDRESS(MATCH(J38,INDIRECT($AA37),0)+7+Z37,3,1,1))</f>
        <v>$C$41</v>
      </c>
      <c r="J38" s="18" t="s">
        <v>38</v>
      </c>
      <c r="K38" s="18" cm="1">
        <f t="array" aca="1" ref="K38" ca="1">IF(OR(INDIRECT(I38)="",INDIRECT(T38)=""),"",IF(INDIRECT(I38)&gt;INDIRECT(T38),3,IF(INDIRECT(I38)=INDIRECT(T38),1,0)))</f>
        <v>3</v>
      </c>
      <c r="L38" s="18">
        <f ca="1">IF(K38="",0,1)</f>
        <v>1</v>
      </c>
      <c r="M38" s="18">
        <f ca="1">IF(K38=3,1,0)</f>
        <v>1</v>
      </c>
      <c r="N38" s="18">
        <f ca="1">IF(K38=1,1,0)</f>
        <v>0</v>
      </c>
      <c r="O38" s="18">
        <f ca="1">IF(K38=0,1,0)</f>
        <v>0</v>
      </c>
      <c r="P38" s="18">
        <f ca="1">IF(K38="",1,0)</f>
        <v>0</v>
      </c>
      <c r="Q38" s="18" cm="1">
        <f t="array" aca="1" ref="Q38" ca="1">INDIRECT(I38)</f>
        <v>3</v>
      </c>
      <c r="R38" s="18" cm="1">
        <f t="array" aca="1" ref="R38" ca="1">INDIRECT(T38)</f>
        <v>1</v>
      </c>
      <c r="S38" s="19">
        <f ca="1">Q38-R38</f>
        <v>2</v>
      </c>
      <c r="T38" s="15" t="str" cm="1">
        <f t="array" aca="1" ref="T38" ca="1">ADDRESS(ROW(INDIRECT(I38)),IF(COLUMN(INDIRECT(I38))=4,3,4),1,1)</f>
        <v>$D$41</v>
      </c>
      <c r="Z38" s="7">
        <f t="shared" ref="Z38:Z43" si="31">Z30+8</f>
        <v>32</v>
      </c>
      <c r="AA38" s="7" t="str" cm="1">
        <f t="array" aca="1" ref="AA38" ca="1">"T_J" &amp; RIGHT(INDIRECT(ADDRESS(5+Z38,2,1,1)),1) &amp;"[" &amp; T_J1[[#Headers],[Equ.Visité]] &amp; "]"</f>
        <v>T_J5[Equ.Visité]</v>
      </c>
      <c r="AB38" s="7" t="str" cm="1">
        <f t="array" aca="1" ref="AB38" ca="1">"T_J" &amp; RIGHT(INDIRECT(ADDRESS(5+Z38,2,1,1)),1) &amp;"[" &amp; T_J1[[#Headers],[Equ.Visiteur]] &amp; "]"</f>
        <v>T_J5[Equ.Visiteur]</v>
      </c>
    </row>
    <row r="39" spans="2:28" ht="36" customHeight="1" thickBot="1" x14ac:dyDescent="0.3">
      <c r="B39" s="14" t="s">
        <v>57</v>
      </c>
      <c r="C39" s="20" t="s">
        <v>58</v>
      </c>
      <c r="D39" s="20" t="s">
        <v>60</v>
      </c>
      <c r="E39" s="17" t="s">
        <v>59</v>
      </c>
      <c r="I39" s="21" t="str">
        <f t="shared" ref="I39:I43" ca="1" si="32">IF(ISNA(MATCH(J39,INDIRECT($AA38),0))=TRUE,ADDRESS(MATCH(J39,INDIRECT($AB38),0)+7+Z38,4,1,1,),ADDRESS(MATCH(J39,INDIRECT($AA38),0)+7+Z38,3,1,1))</f>
        <v>$C$40</v>
      </c>
      <c r="J39" s="18" t="s">
        <v>7</v>
      </c>
      <c r="K39" s="18" cm="1">
        <f t="array" aca="1" ref="K39" ca="1">IF(OR(INDIRECT(I39)="",INDIRECT(T39)=""),"",IF(INDIRECT(I39)&gt;INDIRECT(T39),3,IF(INDIRECT(I39)=INDIRECT(T39),1,0)))</f>
        <v>0</v>
      </c>
      <c r="L39" s="18">
        <f t="shared" ref="L39:L43" ca="1" si="33">IF(K39="",0,1)</f>
        <v>1</v>
      </c>
      <c r="M39" s="18">
        <f t="shared" ref="M39:M43" ca="1" si="34">IF(K39=3,1,0)</f>
        <v>0</v>
      </c>
      <c r="N39" s="18">
        <f t="shared" ref="N39:N43" ca="1" si="35">IF(K39=1,1,0)</f>
        <v>0</v>
      </c>
      <c r="O39" s="18">
        <f t="shared" ref="O39:O43" ca="1" si="36">IF(K39=0,1,0)</f>
        <v>1</v>
      </c>
      <c r="P39" s="18">
        <f t="shared" ref="P39:P43" ca="1" si="37">IF(K39="",1,0)</f>
        <v>0</v>
      </c>
      <c r="Q39" s="18" cm="1">
        <f t="array" aca="1" ref="Q39" ca="1">INDIRECT(I39)</f>
        <v>1</v>
      </c>
      <c r="R39" s="18" cm="1">
        <f t="array" aca="1" ref="R39" ca="1">INDIRECT(T39)</f>
        <v>2</v>
      </c>
      <c r="S39" s="19">
        <f t="shared" ref="S39:S43" ca="1" si="38">Q39-R39</f>
        <v>-1</v>
      </c>
      <c r="T39" s="15" t="str" cm="1">
        <f t="array" aca="1" ref="T39" ca="1">ADDRESS(ROW(INDIRECT(I39)),IF(COLUMN(INDIRECT(I39))=4,3,4),1,1)</f>
        <v>$D$40</v>
      </c>
      <c r="Z39" s="7">
        <f t="shared" si="31"/>
        <v>32</v>
      </c>
      <c r="AA39" s="7" t="str" cm="1">
        <f t="array" aca="1" ref="AA39" ca="1">"T_J" &amp; RIGHT(INDIRECT(ADDRESS(5+Z39,2,1,1)),1) &amp;"[" &amp; T_J1[[#Headers],[Equ.Visité]] &amp; "]"</f>
        <v>T_J5[Equ.Visité]</v>
      </c>
      <c r="AB39" s="7" t="str" cm="1">
        <f t="array" aca="1" ref="AB39" ca="1">"T_J" &amp; RIGHT(INDIRECT(ADDRESS(5+Z39,2,1,1)),1) &amp;"[" &amp; T_J1[[#Headers],[Equ.Visiteur]] &amp; "]"</f>
        <v>T_J5[Equ.Visiteur]</v>
      </c>
    </row>
    <row r="40" spans="2:28" ht="36" customHeight="1" thickBot="1" x14ac:dyDescent="0.3">
      <c r="B40" s="81" t="s">
        <v>7</v>
      </c>
      <c r="C40" s="18">
        <v>1</v>
      </c>
      <c r="D40" s="18">
        <v>2</v>
      </c>
      <c r="E40" s="80" t="s">
        <v>4</v>
      </c>
      <c r="I40" s="21" t="str">
        <f t="shared" ca="1" si="32"/>
        <v>$D$42</v>
      </c>
      <c r="J40" s="18" t="s">
        <v>5</v>
      </c>
      <c r="K40" s="18" cm="1">
        <f t="array" aca="1" ref="K40" ca="1">IF(OR(INDIRECT(I40)="",INDIRECT(T40)=""),"",IF(INDIRECT(I40)&gt;INDIRECT(T40),3,IF(INDIRECT(I40)=INDIRECT(T40),1,0)))</f>
        <v>1</v>
      </c>
      <c r="L40" s="18">
        <f t="shared" ca="1" si="33"/>
        <v>1</v>
      </c>
      <c r="M40" s="18">
        <f t="shared" ca="1" si="34"/>
        <v>0</v>
      </c>
      <c r="N40" s="18">
        <f t="shared" ca="1" si="35"/>
        <v>1</v>
      </c>
      <c r="O40" s="18">
        <f t="shared" ca="1" si="36"/>
        <v>0</v>
      </c>
      <c r="P40" s="18">
        <f t="shared" ca="1" si="37"/>
        <v>0</v>
      </c>
      <c r="Q40" s="18" cm="1">
        <f t="array" aca="1" ref="Q40" ca="1">INDIRECT(I40)</f>
        <v>2</v>
      </c>
      <c r="R40" s="18" cm="1">
        <f t="array" aca="1" ref="R40" ca="1">INDIRECT(T40)</f>
        <v>2</v>
      </c>
      <c r="S40" s="19">
        <f t="shared" ca="1" si="38"/>
        <v>0</v>
      </c>
      <c r="T40" s="15" t="str" cm="1">
        <f t="array" aca="1" ref="T40" ca="1">ADDRESS(ROW(INDIRECT(I40)),IF(COLUMN(INDIRECT(I40))=4,3,4),1,1)</f>
        <v>$C$42</v>
      </c>
      <c r="Z40" s="7">
        <f t="shared" si="31"/>
        <v>32</v>
      </c>
      <c r="AA40" s="7" t="str" cm="1">
        <f t="array" aca="1" ref="AA40" ca="1">"T_J" &amp; RIGHT(INDIRECT(ADDRESS(5+Z40,2,1,1)),1) &amp;"[" &amp; T_J1[[#Headers],[Equ.Visité]] &amp; "]"</f>
        <v>T_J5[Equ.Visité]</v>
      </c>
      <c r="AB40" s="7" t="str" cm="1">
        <f t="array" aca="1" ref="AB40" ca="1">"T_J" &amp; RIGHT(INDIRECT(ADDRESS(5+Z40,2,1,1)),1) &amp;"[" &amp; T_J1[[#Headers],[Equ.Visiteur]] &amp; "]"</f>
        <v>T_J5[Equ.Visiteur]</v>
      </c>
    </row>
    <row r="41" spans="2:28" ht="36" customHeight="1" thickBot="1" x14ac:dyDescent="0.3">
      <c r="B41" s="18" t="s">
        <v>38</v>
      </c>
      <c r="C41" s="18">
        <v>3</v>
      </c>
      <c r="D41" s="18">
        <v>1</v>
      </c>
      <c r="E41" s="84" t="s">
        <v>2</v>
      </c>
      <c r="I41" s="21" t="str">
        <f t="shared" ca="1" si="32"/>
        <v>$C$42</v>
      </c>
      <c r="J41" s="18" t="s">
        <v>9</v>
      </c>
      <c r="K41" s="18" cm="1">
        <f t="array" aca="1" ref="K41" ca="1">IF(OR(INDIRECT(I41)="",INDIRECT(T41)=""),"",IF(INDIRECT(I41)&gt;INDIRECT(T41),3,IF(INDIRECT(I41)=INDIRECT(T41),1,0)))</f>
        <v>1</v>
      </c>
      <c r="L41" s="18">
        <f t="shared" ca="1" si="33"/>
        <v>1</v>
      </c>
      <c r="M41" s="18">
        <f t="shared" ca="1" si="34"/>
        <v>0</v>
      </c>
      <c r="N41" s="18">
        <f t="shared" ca="1" si="35"/>
        <v>1</v>
      </c>
      <c r="O41" s="18">
        <f t="shared" ca="1" si="36"/>
        <v>0</v>
      </c>
      <c r="P41" s="18">
        <f t="shared" ca="1" si="37"/>
        <v>0</v>
      </c>
      <c r="Q41" s="18" cm="1">
        <f t="array" aca="1" ref="Q41" ca="1">INDIRECT(I41)</f>
        <v>2</v>
      </c>
      <c r="R41" s="18" cm="1">
        <f t="array" aca="1" ref="R41" ca="1">INDIRECT(T41)</f>
        <v>2</v>
      </c>
      <c r="S41" s="19">
        <f t="shared" ca="1" si="38"/>
        <v>0</v>
      </c>
      <c r="T41" s="15" t="str" cm="1">
        <f t="array" aca="1" ref="T41" ca="1">ADDRESS(ROW(INDIRECT(I41)),IF(COLUMN(INDIRECT(I41))=4,3,4),1,1)</f>
        <v>$D$42</v>
      </c>
      <c r="Z41" s="7">
        <f t="shared" si="31"/>
        <v>32</v>
      </c>
      <c r="AA41" s="7" t="str" cm="1">
        <f t="array" aca="1" ref="AA41" ca="1">"T_J" &amp; RIGHT(INDIRECT(ADDRESS(5+Z41,2,1,1)),1) &amp;"[" &amp; T_J1[[#Headers],[Equ.Visité]] &amp; "]"</f>
        <v>T_J5[Equ.Visité]</v>
      </c>
      <c r="AB41" s="7" t="str" cm="1">
        <f t="array" aca="1" ref="AB41" ca="1">"T_J" &amp; RIGHT(INDIRECT(ADDRESS(5+Z41,2,1,1)),1) &amp;"[" &amp; T_J1[[#Headers],[Equ.Visiteur]] &amp; "]"</f>
        <v>T_J5[Equ.Visiteur]</v>
      </c>
    </row>
    <row r="42" spans="2:28" ht="36" customHeight="1" thickBot="1" x14ac:dyDescent="0.3">
      <c r="B42" s="18" t="s">
        <v>9</v>
      </c>
      <c r="C42" s="83">
        <v>2</v>
      </c>
      <c r="D42" s="83">
        <v>2</v>
      </c>
      <c r="E42" s="18" t="s">
        <v>5</v>
      </c>
      <c r="I42" s="21" t="str">
        <f t="shared" ca="1" si="32"/>
        <v>$D$41</v>
      </c>
      <c r="J42" s="18" t="s">
        <v>2</v>
      </c>
      <c r="K42" s="18" cm="1">
        <f t="array" aca="1" ref="K42" ca="1">IF(OR(INDIRECT(I42)="",INDIRECT(T42)=""),"",IF(INDIRECT(I42)&gt;INDIRECT(T42),3,IF(INDIRECT(I42)=INDIRECT(T42),1,0)))</f>
        <v>0</v>
      </c>
      <c r="L42" s="18">
        <f t="shared" ca="1" si="33"/>
        <v>1</v>
      </c>
      <c r="M42" s="18">
        <f t="shared" ca="1" si="34"/>
        <v>0</v>
      </c>
      <c r="N42" s="18">
        <f t="shared" ca="1" si="35"/>
        <v>0</v>
      </c>
      <c r="O42" s="18">
        <f t="shared" ca="1" si="36"/>
        <v>1</v>
      </c>
      <c r="P42" s="18">
        <f t="shared" ca="1" si="37"/>
        <v>0</v>
      </c>
      <c r="Q42" s="18" cm="1">
        <f t="array" aca="1" ref="Q42" ca="1">INDIRECT(I42)</f>
        <v>1</v>
      </c>
      <c r="R42" s="18" cm="1">
        <f t="array" aca="1" ref="R42" ca="1">INDIRECT(T42)</f>
        <v>3</v>
      </c>
      <c r="S42" s="19">
        <f t="shared" ca="1" si="38"/>
        <v>-2</v>
      </c>
      <c r="T42" s="15" t="str" cm="1">
        <f t="array" aca="1" ref="T42" ca="1">ADDRESS(ROW(INDIRECT(I42)),IF(COLUMN(INDIRECT(I42))=4,3,4),1,1)</f>
        <v>$C$41</v>
      </c>
      <c r="Z42" s="7">
        <f t="shared" si="31"/>
        <v>32</v>
      </c>
      <c r="AA42" s="7" t="str" cm="1">
        <f t="array" aca="1" ref="AA42" ca="1">"T_J" &amp; RIGHT(INDIRECT(ADDRESS(5+Z42,2,1,1)),1) &amp;"[" &amp; T_J1[[#Headers],[Equ.Visité]] &amp; "]"</f>
        <v>T_J5[Equ.Visité]</v>
      </c>
      <c r="AB42" s="7" t="str" cm="1">
        <f t="array" aca="1" ref="AB42" ca="1">"T_J" &amp; RIGHT(INDIRECT(ADDRESS(5+Z42,2,1,1)),1) &amp;"[" &amp; T_J1[[#Headers],[Equ.Visiteur]] &amp; "]"</f>
        <v>T_J5[Equ.Visiteur]</v>
      </c>
    </row>
    <row r="43" spans="2:28" ht="36" customHeight="1" thickBot="1" x14ac:dyDescent="0.3">
      <c r="I43" s="21" t="str">
        <f t="shared" ca="1" si="32"/>
        <v>$D$40</v>
      </c>
      <c r="J43" s="18" t="s">
        <v>4</v>
      </c>
      <c r="K43" s="18" cm="1">
        <f t="array" aca="1" ref="K43" ca="1">IF(OR(INDIRECT(I43)="",INDIRECT(T43)=""),"",IF(INDIRECT(I43)&gt;INDIRECT(T43),3,IF(INDIRECT(I43)=INDIRECT(T43),1,0)))</f>
        <v>3</v>
      </c>
      <c r="L43" s="18">
        <f t="shared" ca="1" si="33"/>
        <v>1</v>
      </c>
      <c r="M43" s="18">
        <f t="shared" ca="1" si="34"/>
        <v>1</v>
      </c>
      <c r="N43" s="18">
        <f t="shared" ca="1" si="35"/>
        <v>0</v>
      </c>
      <c r="O43" s="18">
        <f t="shared" ca="1" si="36"/>
        <v>0</v>
      </c>
      <c r="P43" s="18">
        <f t="shared" ca="1" si="37"/>
        <v>0</v>
      </c>
      <c r="Q43" s="18" cm="1">
        <f t="array" aca="1" ref="Q43" ca="1">INDIRECT(I43)</f>
        <v>2</v>
      </c>
      <c r="R43" s="18" cm="1">
        <f t="array" aca="1" ref="R43" ca="1">INDIRECT(T43)</f>
        <v>1</v>
      </c>
      <c r="S43" s="19">
        <f t="shared" ca="1" si="38"/>
        <v>1</v>
      </c>
      <c r="T43" s="15" t="str" cm="1">
        <f t="array" aca="1" ref="T43" ca="1">ADDRESS(ROW(INDIRECT(I43)),IF(COLUMN(INDIRECT(I43))=4,3,4),1,1)</f>
        <v>$C$40</v>
      </c>
      <c r="Z43" s="7">
        <f t="shared" si="31"/>
        <v>32</v>
      </c>
      <c r="AA43" s="7" t="str" cm="1">
        <f t="array" aca="1" ref="AA43" ca="1">"T_J" &amp; RIGHT(INDIRECT(ADDRESS(5+Z43,2,1,1)),1) &amp;"[" &amp; T_J1[[#Headers],[Equ.Visité]] &amp; "]"</f>
        <v>T_J5[Equ.Visité]</v>
      </c>
      <c r="AB43" s="7" t="str" cm="1">
        <f t="array" aca="1" ref="AB43" ca="1">"T_J" &amp; RIGHT(INDIRECT(ADDRESS(5+Z43,2,1,1)),1) &amp;"[" &amp; T_J1[[#Headers],[Equ.Visiteur]] &amp; "]"</f>
        <v>T_J5[Equ.Visiteur]</v>
      </c>
    </row>
    <row r="44" spans="2:28" ht="36" customHeight="1" thickBot="1" x14ac:dyDescent="0.3"/>
    <row r="45" spans="2:28" ht="36" customHeight="1" thickBot="1" x14ac:dyDescent="0.3">
      <c r="B45" s="77" t="str">
        <f>"Journée " &amp; TEXT(RIGHT(B37,1),"0")+1</f>
        <v>Journée 6</v>
      </c>
      <c r="C45" s="78"/>
      <c r="D45" s="78"/>
      <c r="E45" s="79"/>
      <c r="F45" s="16"/>
      <c r="G45" s="16"/>
      <c r="I45" s="4" t="s">
        <v>55</v>
      </c>
      <c r="J45" s="4" t="s">
        <v>26</v>
      </c>
      <c r="K45" s="4" t="s">
        <v>17</v>
      </c>
      <c r="L45" s="4" t="s">
        <v>18</v>
      </c>
      <c r="M45" s="4" t="s">
        <v>20</v>
      </c>
      <c r="N45" s="4" t="s">
        <v>19</v>
      </c>
      <c r="O45" s="4" t="s">
        <v>21</v>
      </c>
      <c r="P45" s="4" t="s">
        <v>22</v>
      </c>
      <c r="Q45" s="4" t="s">
        <v>23</v>
      </c>
      <c r="R45" s="4" t="s">
        <v>24</v>
      </c>
      <c r="S45" s="4" t="s">
        <v>25</v>
      </c>
      <c r="T45" s="4" t="s">
        <v>56</v>
      </c>
      <c r="Z45" s="7">
        <f>Z37+8</f>
        <v>40</v>
      </c>
      <c r="AA45" s="7" t="str" cm="1">
        <f t="array" aca="1" ref="AA45" ca="1">"T_J" &amp; RIGHT(INDIRECT(ADDRESS(5+Z45,2,1,1)),1) &amp;"[" &amp; T_J1[[#Headers],[Equ.Visité]] &amp; "]"</f>
        <v>T_J6[Equ.Visité]</v>
      </c>
      <c r="AB45" s="7" t="str" cm="1">
        <f t="array" aca="1" ref="AB45" ca="1">"T_J" &amp; RIGHT(INDIRECT(ADDRESS(5+Z45,2,1,1)),1) &amp;"[" &amp; T_J1[[#Headers],[Equ.Visiteur]] &amp; "]"</f>
        <v>T_J6[Equ.Visiteur]</v>
      </c>
    </row>
    <row r="46" spans="2:28" ht="36" customHeight="1" thickBot="1" x14ac:dyDescent="0.3">
      <c r="B46" s="85">
        <v>45724</v>
      </c>
      <c r="C46" s="86"/>
      <c r="D46" s="86"/>
      <c r="E46" s="87"/>
      <c r="F46" s="2"/>
      <c r="G46" s="2"/>
      <c r="I46" s="21" t="str">
        <f ca="1">IF(ISNA(MATCH(J46,INDIRECT($AA45),0))=TRUE,ADDRESS(MATCH(J46,INDIRECT($AB45),0)+7+Z45,4,1,1,),ADDRESS(MATCH(J46,INDIRECT($AA45),0)+7+Z45,3,1,1))</f>
        <v>$D$48</v>
      </c>
      <c r="J46" s="18" t="s">
        <v>38</v>
      </c>
      <c r="K46" s="18" cm="1">
        <f t="array" aca="1" ref="K46" ca="1">IF(OR(INDIRECT(I46)="",INDIRECT(T46)=""),"",IF(INDIRECT(I46)&gt;INDIRECT(T46),3,IF(INDIRECT(I46)=INDIRECT(T46),1,0)))</f>
        <v>3</v>
      </c>
      <c r="L46" s="18">
        <f ca="1">IF(K46="",0,1)</f>
        <v>1</v>
      </c>
      <c r="M46" s="18">
        <f ca="1">IF(K46=3,1,0)</f>
        <v>1</v>
      </c>
      <c r="N46" s="18">
        <f ca="1">IF(K46=1,1,0)</f>
        <v>0</v>
      </c>
      <c r="O46" s="18">
        <f ca="1">IF(K46=0,1,0)</f>
        <v>0</v>
      </c>
      <c r="P46" s="18">
        <f ca="1">IF(K46="",1,0)</f>
        <v>0</v>
      </c>
      <c r="Q46" s="18" cm="1">
        <f t="array" aca="1" ref="Q46" ca="1">INDIRECT(I46)</f>
        <v>1</v>
      </c>
      <c r="R46" s="18" cm="1">
        <f t="array" aca="1" ref="R46" ca="1">INDIRECT(T46)</f>
        <v>0</v>
      </c>
      <c r="S46" s="19">
        <f ca="1">Q46-R46</f>
        <v>1</v>
      </c>
      <c r="T46" s="15" t="str" cm="1">
        <f t="array" aca="1" ref="T46" ca="1">ADDRESS(ROW(INDIRECT(I46)),IF(COLUMN(INDIRECT(I46))=4,3,4),1,1)</f>
        <v>$C$48</v>
      </c>
      <c r="Z46" s="7">
        <f t="shared" ref="Z46:Z51" si="39">Z38+8</f>
        <v>40</v>
      </c>
      <c r="AA46" s="7" t="str" cm="1">
        <f t="array" aca="1" ref="AA46" ca="1">"T_J" &amp; RIGHT(INDIRECT(ADDRESS(5+Z46,2,1,1)),1) &amp;"[" &amp; T_J1[[#Headers],[Equ.Visité]] &amp; "]"</f>
        <v>T_J6[Equ.Visité]</v>
      </c>
      <c r="AB46" s="7" t="str" cm="1">
        <f t="array" aca="1" ref="AB46" ca="1">"T_J" &amp; RIGHT(INDIRECT(ADDRESS(5+Z46,2,1,1)),1) &amp;"[" &amp; T_J1[[#Headers],[Equ.Visiteur]] &amp; "]"</f>
        <v>T_J6[Equ.Visiteur]</v>
      </c>
    </row>
    <row r="47" spans="2:28" ht="36" customHeight="1" thickBot="1" x14ac:dyDescent="0.3">
      <c r="B47" s="14" t="s">
        <v>57</v>
      </c>
      <c r="C47" s="20" t="s">
        <v>58</v>
      </c>
      <c r="D47" s="20" t="s">
        <v>60</v>
      </c>
      <c r="E47" s="17" t="s">
        <v>59</v>
      </c>
      <c r="I47" s="21" t="str">
        <f t="shared" ref="I47:I51" ca="1" si="40">IF(ISNA(MATCH(J47,INDIRECT($AA46),0))=TRUE,ADDRESS(MATCH(J47,INDIRECT($AB46),0)+7+Z46,4,1,1,),ADDRESS(MATCH(J47,INDIRECT($AA46),0)+7+Z46,3,1,1))</f>
        <v>$C$49</v>
      </c>
      <c r="J47" s="18" t="s">
        <v>7</v>
      </c>
      <c r="K47" s="18" cm="1">
        <f t="array" aca="1" ref="K47" ca="1">IF(OR(INDIRECT(I47)="",INDIRECT(T47)=""),"",IF(INDIRECT(I47)&gt;INDIRECT(T47),3,IF(INDIRECT(I47)=INDIRECT(T47),1,0)))</f>
        <v>0</v>
      </c>
      <c r="L47" s="18">
        <f t="shared" ref="L47:L51" ca="1" si="41">IF(K47="",0,1)</f>
        <v>1</v>
      </c>
      <c r="M47" s="18">
        <f t="shared" ref="M47:M51" ca="1" si="42">IF(K47=3,1,0)</f>
        <v>0</v>
      </c>
      <c r="N47" s="18">
        <f t="shared" ref="N47:N51" ca="1" si="43">IF(K47=1,1,0)</f>
        <v>0</v>
      </c>
      <c r="O47" s="18">
        <f t="shared" ref="O47:O51" ca="1" si="44">IF(K47=0,1,0)</f>
        <v>1</v>
      </c>
      <c r="P47" s="18">
        <f t="shared" ref="P47:P51" ca="1" si="45">IF(K47="",1,0)</f>
        <v>0</v>
      </c>
      <c r="Q47" s="18" cm="1">
        <f t="array" aca="1" ref="Q47" ca="1">INDIRECT(I47)</f>
        <v>2</v>
      </c>
      <c r="R47" s="18" cm="1">
        <f t="array" aca="1" ref="R47" ca="1">INDIRECT(T47)</f>
        <v>3</v>
      </c>
      <c r="S47" s="19">
        <f t="shared" ref="S47:S51" ca="1" si="46">Q47-R47</f>
        <v>-1</v>
      </c>
      <c r="T47" s="15" t="str" cm="1">
        <f t="array" aca="1" ref="T47" ca="1">ADDRESS(ROW(INDIRECT(I47)),IF(COLUMN(INDIRECT(I47))=4,3,4),1,1)</f>
        <v>$D$49</v>
      </c>
      <c r="Z47" s="7">
        <f t="shared" si="39"/>
        <v>40</v>
      </c>
      <c r="AA47" s="7" t="str" cm="1">
        <f t="array" aca="1" ref="AA47" ca="1">"T_J" &amp; RIGHT(INDIRECT(ADDRESS(5+Z47,2,1,1)),1) &amp;"[" &amp; T_J1[[#Headers],[Equ.Visité]] &amp; "]"</f>
        <v>T_J6[Equ.Visité]</v>
      </c>
      <c r="AB47" s="7" t="str" cm="1">
        <f t="array" aca="1" ref="AB47" ca="1">"T_J" &amp; RIGHT(INDIRECT(ADDRESS(5+Z47,2,1,1)),1) &amp;"[" &amp; T_J1[[#Headers],[Equ.Visiteur]] &amp; "]"</f>
        <v>T_J6[Equ.Visiteur]</v>
      </c>
    </row>
    <row r="48" spans="2:28" ht="36" customHeight="1" thickBot="1" x14ac:dyDescent="0.3">
      <c r="B48" s="80" t="s">
        <v>4</v>
      </c>
      <c r="C48" s="18">
        <v>0</v>
      </c>
      <c r="D48" s="18">
        <v>1</v>
      </c>
      <c r="E48" s="18" t="s">
        <v>38</v>
      </c>
      <c r="I48" s="21" t="str">
        <f t="shared" ca="1" si="40"/>
        <v>$D$50</v>
      </c>
      <c r="J48" s="18" t="s">
        <v>5</v>
      </c>
      <c r="K48" s="18" cm="1">
        <f t="array" aca="1" ref="K48" ca="1">IF(OR(INDIRECT(I48)="",INDIRECT(T48)=""),"",IF(INDIRECT(I48)&gt;INDIRECT(T48),3,IF(INDIRECT(I48)=INDIRECT(T48),1,0)))</f>
        <v>3</v>
      </c>
      <c r="L48" s="18">
        <f t="shared" ca="1" si="41"/>
        <v>1</v>
      </c>
      <c r="M48" s="18">
        <f t="shared" ca="1" si="42"/>
        <v>1</v>
      </c>
      <c r="N48" s="18">
        <f t="shared" ca="1" si="43"/>
        <v>0</v>
      </c>
      <c r="O48" s="18">
        <f t="shared" ca="1" si="44"/>
        <v>0</v>
      </c>
      <c r="P48" s="18">
        <f t="shared" ca="1" si="45"/>
        <v>0</v>
      </c>
      <c r="Q48" s="18" cm="1">
        <f t="array" aca="1" ref="Q48" ca="1">INDIRECT(I48)</f>
        <v>2</v>
      </c>
      <c r="R48" s="18" cm="1">
        <f t="array" aca="1" ref="R48" ca="1">INDIRECT(T48)</f>
        <v>0</v>
      </c>
      <c r="S48" s="19">
        <f t="shared" ca="1" si="46"/>
        <v>2</v>
      </c>
      <c r="T48" s="15" t="str" cm="1">
        <f t="array" aca="1" ref="T48" ca="1">ADDRESS(ROW(INDIRECT(I48)),IF(COLUMN(INDIRECT(I48))=4,3,4),1,1)</f>
        <v>$C$50</v>
      </c>
      <c r="Z48" s="7">
        <f t="shared" si="39"/>
        <v>40</v>
      </c>
      <c r="AA48" s="7" t="str" cm="1">
        <f t="array" aca="1" ref="AA48" ca="1">"T_J" &amp; RIGHT(INDIRECT(ADDRESS(5+Z48,2,1,1)),1) &amp;"[" &amp; T_J1[[#Headers],[Equ.Visité]] &amp; "]"</f>
        <v>T_J6[Equ.Visité]</v>
      </c>
      <c r="AB48" s="7" t="str" cm="1">
        <f t="array" aca="1" ref="AB48" ca="1">"T_J" &amp; RIGHT(INDIRECT(ADDRESS(5+Z48,2,1,1)),1) &amp;"[" &amp; T_J1[[#Headers],[Equ.Visiteur]] &amp; "]"</f>
        <v>T_J6[Equ.Visiteur]</v>
      </c>
    </row>
    <row r="49" spans="2:28" ht="36" customHeight="1" thickBot="1" x14ac:dyDescent="0.3">
      <c r="B49" s="18" t="s">
        <v>7</v>
      </c>
      <c r="C49" s="18">
        <v>2</v>
      </c>
      <c r="D49" s="18">
        <v>3</v>
      </c>
      <c r="E49" s="18" t="s">
        <v>9</v>
      </c>
      <c r="I49" s="21" t="str">
        <f t="shared" ca="1" si="40"/>
        <v>$D$49</v>
      </c>
      <c r="J49" s="18" t="s">
        <v>9</v>
      </c>
      <c r="K49" s="18" cm="1">
        <f t="array" aca="1" ref="K49" ca="1">IF(OR(INDIRECT(I49)="",INDIRECT(T49)=""),"",IF(INDIRECT(I49)&gt;INDIRECT(T49),3,IF(INDIRECT(I49)=INDIRECT(T49),1,0)))</f>
        <v>3</v>
      </c>
      <c r="L49" s="18">
        <f t="shared" ca="1" si="41"/>
        <v>1</v>
      </c>
      <c r="M49" s="18">
        <f t="shared" ca="1" si="42"/>
        <v>1</v>
      </c>
      <c r="N49" s="18">
        <f t="shared" ca="1" si="43"/>
        <v>0</v>
      </c>
      <c r="O49" s="18">
        <f t="shared" ca="1" si="44"/>
        <v>0</v>
      </c>
      <c r="P49" s="18">
        <f t="shared" ca="1" si="45"/>
        <v>0</v>
      </c>
      <c r="Q49" s="18" cm="1">
        <f t="array" aca="1" ref="Q49" ca="1">INDIRECT(I49)</f>
        <v>3</v>
      </c>
      <c r="R49" s="18" cm="1">
        <f t="array" aca="1" ref="R49" ca="1">INDIRECT(T49)</f>
        <v>2</v>
      </c>
      <c r="S49" s="19">
        <f t="shared" ca="1" si="46"/>
        <v>1</v>
      </c>
      <c r="T49" s="15" t="str" cm="1">
        <f t="array" aca="1" ref="T49" ca="1">ADDRESS(ROW(INDIRECT(I49)),IF(COLUMN(INDIRECT(I49))=4,3,4),1,1)</f>
        <v>$C$49</v>
      </c>
      <c r="Z49" s="7">
        <f t="shared" si="39"/>
        <v>40</v>
      </c>
      <c r="AA49" s="7" t="str" cm="1">
        <f t="array" aca="1" ref="AA49" ca="1">"T_J" &amp; RIGHT(INDIRECT(ADDRESS(5+Z49,2,1,1)),1) &amp;"[" &amp; T_J1[[#Headers],[Equ.Visité]] &amp; "]"</f>
        <v>T_J6[Equ.Visité]</v>
      </c>
      <c r="AB49" s="7" t="str" cm="1">
        <f t="array" aca="1" ref="AB49" ca="1">"T_J" &amp; RIGHT(INDIRECT(ADDRESS(5+Z49,2,1,1)),1) &amp;"[" &amp; T_J1[[#Headers],[Equ.Visiteur]] &amp; "]"</f>
        <v>T_J6[Equ.Visiteur]</v>
      </c>
    </row>
    <row r="50" spans="2:28" ht="36" customHeight="1" thickBot="1" x14ac:dyDescent="0.3">
      <c r="B50" s="84" t="s">
        <v>2</v>
      </c>
      <c r="C50" s="83">
        <v>0</v>
      </c>
      <c r="D50" s="83">
        <v>2</v>
      </c>
      <c r="E50" s="18" t="s">
        <v>5</v>
      </c>
      <c r="I50" s="21" t="str">
        <f t="shared" ca="1" si="40"/>
        <v>$C$50</v>
      </c>
      <c r="J50" s="18" t="s">
        <v>2</v>
      </c>
      <c r="K50" s="18" cm="1">
        <f t="array" aca="1" ref="K50" ca="1">IF(OR(INDIRECT(I50)="",INDIRECT(T50)=""),"",IF(INDIRECT(I50)&gt;INDIRECT(T50),3,IF(INDIRECT(I50)=INDIRECT(T50),1,0)))</f>
        <v>0</v>
      </c>
      <c r="L50" s="18">
        <f t="shared" ca="1" si="41"/>
        <v>1</v>
      </c>
      <c r="M50" s="18">
        <f t="shared" ca="1" si="42"/>
        <v>0</v>
      </c>
      <c r="N50" s="18">
        <f t="shared" ca="1" si="43"/>
        <v>0</v>
      </c>
      <c r="O50" s="18">
        <f t="shared" ca="1" si="44"/>
        <v>1</v>
      </c>
      <c r="P50" s="18">
        <f t="shared" ca="1" si="45"/>
        <v>0</v>
      </c>
      <c r="Q50" s="18" cm="1">
        <f t="array" aca="1" ref="Q50" ca="1">INDIRECT(I50)</f>
        <v>0</v>
      </c>
      <c r="R50" s="18" cm="1">
        <f t="array" aca="1" ref="R50" ca="1">INDIRECT(T50)</f>
        <v>2</v>
      </c>
      <c r="S50" s="19">
        <f t="shared" ca="1" si="46"/>
        <v>-2</v>
      </c>
      <c r="T50" s="15" t="str" cm="1">
        <f t="array" aca="1" ref="T50" ca="1">ADDRESS(ROW(INDIRECT(I50)),IF(COLUMN(INDIRECT(I50))=4,3,4),1,1)</f>
        <v>$D$50</v>
      </c>
      <c r="Z50" s="7">
        <f t="shared" si="39"/>
        <v>40</v>
      </c>
      <c r="AA50" s="7" t="str" cm="1">
        <f t="array" aca="1" ref="AA50" ca="1">"T_J" &amp; RIGHT(INDIRECT(ADDRESS(5+Z50,2,1,1)),1) &amp;"[" &amp; T_J1[[#Headers],[Equ.Visité]] &amp; "]"</f>
        <v>T_J6[Equ.Visité]</v>
      </c>
      <c r="AB50" s="7" t="str" cm="1">
        <f t="array" aca="1" ref="AB50" ca="1">"T_J" &amp; RIGHT(INDIRECT(ADDRESS(5+Z50,2,1,1)),1) &amp;"[" &amp; T_J1[[#Headers],[Equ.Visiteur]] &amp; "]"</f>
        <v>T_J6[Equ.Visiteur]</v>
      </c>
    </row>
    <row r="51" spans="2:28" ht="36" customHeight="1" thickBot="1" x14ac:dyDescent="0.3">
      <c r="I51" s="21" t="str">
        <f t="shared" ca="1" si="40"/>
        <v>$C$48</v>
      </c>
      <c r="J51" s="18" t="s">
        <v>4</v>
      </c>
      <c r="K51" s="18" cm="1">
        <f t="array" aca="1" ref="K51" ca="1">IF(OR(INDIRECT(I51)="",INDIRECT(T51)=""),"",IF(INDIRECT(I51)&gt;INDIRECT(T51),3,IF(INDIRECT(I51)=INDIRECT(T51),1,0)))</f>
        <v>0</v>
      </c>
      <c r="L51" s="18">
        <f t="shared" ca="1" si="41"/>
        <v>1</v>
      </c>
      <c r="M51" s="18">
        <f t="shared" ca="1" si="42"/>
        <v>0</v>
      </c>
      <c r="N51" s="18">
        <f t="shared" ca="1" si="43"/>
        <v>0</v>
      </c>
      <c r="O51" s="18">
        <f t="shared" ca="1" si="44"/>
        <v>1</v>
      </c>
      <c r="P51" s="18">
        <f t="shared" ca="1" si="45"/>
        <v>0</v>
      </c>
      <c r="Q51" s="18" cm="1">
        <f t="array" aca="1" ref="Q51" ca="1">INDIRECT(I51)</f>
        <v>0</v>
      </c>
      <c r="R51" s="18" cm="1">
        <f t="array" aca="1" ref="R51" ca="1">INDIRECT(T51)</f>
        <v>1</v>
      </c>
      <c r="S51" s="19">
        <f t="shared" ca="1" si="46"/>
        <v>-1</v>
      </c>
      <c r="T51" s="15" t="str" cm="1">
        <f t="array" aca="1" ref="T51" ca="1">ADDRESS(ROW(INDIRECT(I51)),IF(COLUMN(INDIRECT(I51))=4,3,4),1,1)</f>
        <v>$D$48</v>
      </c>
      <c r="Z51" s="7">
        <f t="shared" si="39"/>
        <v>40</v>
      </c>
      <c r="AA51" s="7" t="str" cm="1">
        <f t="array" aca="1" ref="AA51" ca="1">"T_J" &amp; RIGHT(INDIRECT(ADDRESS(5+Z51,2,1,1)),1) &amp;"[" &amp; T_J1[[#Headers],[Equ.Visité]] &amp; "]"</f>
        <v>T_J6[Equ.Visité]</v>
      </c>
      <c r="AB51" s="7" t="str" cm="1">
        <f t="array" aca="1" ref="AB51" ca="1">"T_J" &amp; RIGHT(INDIRECT(ADDRESS(5+Z51,2,1,1)),1) &amp;"[" &amp; T_J1[[#Headers],[Equ.Visiteur]] &amp; "]"</f>
        <v>T_J6[Equ.Visiteur]</v>
      </c>
    </row>
    <row r="52" spans="2:28" ht="36" customHeight="1" thickBot="1" x14ac:dyDescent="0.3"/>
    <row r="53" spans="2:28" ht="36" customHeight="1" thickBot="1" x14ac:dyDescent="0.3">
      <c r="B53" s="77" t="str">
        <f>"Journée " &amp; TEXT(RIGHT(B45,1),"0")+1</f>
        <v>Journée 7</v>
      </c>
      <c r="C53" s="78"/>
      <c r="D53" s="78"/>
      <c r="E53" s="79"/>
      <c r="F53" s="16"/>
      <c r="G53" s="16"/>
      <c r="I53" s="4" t="s">
        <v>55</v>
      </c>
      <c r="J53" s="4" t="s">
        <v>26</v>
      </c>
      <c r="K53" s="4" t="s">
        <v>17</v>
      </c>
      <c r="L53" s="4" t="s">
        <v>18</v>
      </c>
      <c r="M53" s="4" t="s">
        <v>20</v>
      </c>
      <c r="N53" s="4" t="s">
        <v>19</v>
      </c>
      <c r="O53" s="4" t="s">
        <v>21</v>
      </c>
      <c r="P53" s="4" t="s">
        <v>22</v>
      </c>
      <c r="Q53" s="4" t="s">
        <v>23</v>
      </c>
      <c r="R53" s="4" t="s">
        <v>24</v>
      </c>
      <c r="S53" s="4" t="s">
        <v>25</v>
      </c>
      <c r="T53" s="4" t="s">
        <v>56</v>
      </c>
      <c r="Z53" s="7">
        <f>Z45+8</f>
        <v>48</v>
      </c>
      <c r="AA53" s="7" t="str" cm="1">
        <f t="array" aca="1" ref="AA53" ca="1">"T_J" &amp; RIGHT(INDIRECT(ADDRESS(5+Z53,2,1,1)),1) &amp;"[" &amp; T_J1[[#Headers],[Equ.Visité]] &amp; "]"</f>
        <v>T_J7[Equ.Visité]</v>
      </c>
      <c r="AB53" s="7" t="str" cm="1">
        <f t="array" aca="1" ref="AB53" ca="1">"T_J" &amp; RIGHT(INDIRECT(ADDRESS(5+Z53,2,1,1)),1) &amp;"[" &amp; T_J1[[#Headers],[Equ.Visiteur]] &amp; "]"</f>
        <v>T_J7[Equ.Visiteur]</v>
      </c>
    </row>
    <row r="54" spans="2:28" ht="36" customHeight="1" thickBot="1" x14ac:dyDescent="0.3">
      <c r="B54" s="85">
        <v>45738</v>
      </c>
      <c r="C54" s="86"/>
      <c r="D54" s="86"/>
      <c r="E54" s="87"/>
      <c r="F54" s="2"/>
      <c r="G54" s="2"/>
      <c r="I54" s="21" t="str">
        <f ca="1">IF(ISNA(MATCH(J54,INDIRECT($AA53),0))=TRUE,ADDRESS(MATCH(J54,INDIRECT($AB53),0)+7+Z53,4,1,1,),ADDRESS(MATCH(J54,INDIRECT($AA53),0)+7+Z53,3,1,1))</f>
        <v>$C$58</v>
      </c>
      <c r="J54" s="18" t="s">
        <v>38</v>
      </c>
      <c r="K54" s="18" cm="1">
        <f t="array" aca="1" ref="K54" ca="1">IF(OR(INDIRECT(I54)="",INDIRECT(T54)=""),"",IF(INDIRECT(I54)&gt;INDIRECT(T54),3,IF(INDIRECT(I54)=INDIRECT(T54),1,0)))</f>
        <v>1</v>
      </c>
      <c r="L54" s="18">
        <f ca="1">IF(K54="",0,1)</f>
        <v>1</v>
      </c>
      <c r="M54" s="18">
        <f ca="1">IF(K54=3,1,0)</f>
        <v>0</v>
      </c>
      <c r="N54" s="18">
        <f ca="1">IF(K54=1,1,0)</f>
        <v>1</v>
      </c>
      <c r="O54" s="18">
        <f ca="1">IF(K54=0,1,0)</f>
        <v>0</v>
      </c>
      <c r="P54" s="18">
        <f ca="1">IF(K54="",1,0)</f>
        <v>0</v>
      </c>
      <c r="Q54" s="18" cm="1">
        <f t="array" aca="1" ref="Q54" ca="1">INDIRECT(I54)</f>
        <v>2</v>
      </c>
      <c r="R54" s="18" cm="1">
        <f t="array" aca="1" ref="R54" ca="1">INDIRECT(T54)</f>
        <v>2</v>
      </c>
      <c r="S54" s="19">
        <f ca="1">Q54-R54</f>
        <v>0</v>
      </c>
      <c r="T54" s="15" t="str" cm="1">
        <f t="array" aca="1" ref="T54" ca="1">ADDRESS(ROW(INDIRECT(I54)),IF(COLUMN(INDIRECT(I54))=4,3,4),1,1)</f>
        <v>$D$58</v>
      </c>
      <c r="Z54" s="7">
        <f t="shared" ref="Z54:Z59" si="47">Z46+8</f>
        <v>48</v>
      </c>
      <c r="AA54" s="7" t="str" cm="1">
        <f t="array" aca="1" ref="AA54" ca="1">"T_J" &amp; RIGHT(INDIRECT(ADDRESS(5+Z54,2,1,1)),1) &amp;"[" &amp; T_J1[[#Headers],[Equ.Visité]] &amp; "]"</f>
        <v>T_J7[Equ.Visité]</v>
      </c>
      <c r="AB54" s="7" t="str" cm="1">
        <f t="array" aca="1" ref="AB54" ca="1">"T_J" &amp; RIGHT(INDIRECT(ADDRESS(5+Z54,2,1,1)),1) &amp;"[" &amp; T_J1[[#Headers],[Equ.Visiteur]] &amp; "]"</f>
        <v>T_J7[Equ.Visiteur]</v>
      </c>
    </row>
    <row r="55" spans="2:28" ht="36" customHeight="1" thickBot="1" x14ac:dyDescent="0.3">
      <c r="B55" s="14" t="s">
        <v>57</v>
      </c>
      <c r="C55" s="20" t="s">
        <v>58</v>
      </c>
      <c r="D55" s="20" t="s">
        <v>60</v>
      </c>
      <c r="E55" s="17" t="s">
        <v>59</v>
      </c>
      <c r="I55" s="21" t="str">
        <f t="shared" ref="I55:I59" ca="1" si="48">IF(ISNA(MATCH(J55,INDIRECT($AA54),0))=TRUE,ADDRESS(MATCH(J55,INDIRECT($AB54),0)+7+Z54,4,1,1,),ADDRESS(MATCH(J55,INDIRECT($AA54),0)+7+Z54,3,1,1))</f>
        <v>$D$58</v>
      </c>
      <c r="J55" s="18" t="s">
        <v>7</v>
      </c>
      <c r="K55" s="18" cm="1">
        <f t="array" aca="1" ref="K55" ca="1">IF(OR(INDIRECT(I55)="",INDIRECT(T55)=""),"",IF(INDIRECT(I55)&gt;INDIRECT(T55),3,IF(INDIRECT(I55)=INDIRECT(T55),1,0)))</f>
        <v>1</v>
      </c>
      <c r="L55" s="18">
        <f t="shared" ref="L55:L59" ca="1" si="49">IF(K55="",0,1)</f>
        <v>1</v>
      </c>
      <c r="M55" s="18">
        <f t="shared" ref="M55:M59" ca="1" si="50">IF(K55=3,1,0)</f>
        <v>0</v>
      </c>
      <c r="N55" s="18">
        <f t="shared" ref="N55:N59" ca="1" si="51">IF(K55=1,1,0)</f>
        <v>1</v>
      </c>
      <c r="O55" s="18">
        <f t="shared" ref="O55:O59" ca="1" si="52">IF(K55=0,1,0)</f>
        <v>0</v>
      </c>
      <c r="P55" s="18">
        <f t="shared" ref="P55:P59" ca="1" si="53">IF(K55="",1,0)</f>
        <v>0</v>
      </c>
      <c r="Q55" s="18" cm="1">
        <f t="array" aca="1" ref="Q55" ca="1">INDIRECT(I55)</f>
        <v>2</v>
      </c>
      <c r="R55" s="18" cm="1">
        <f t="array" aca="1" ref="R55" ca="1">INDIRECT(T55)</f>
        <v>2</v>
      </c>
      <c r="S55" s="19">
        <f t="shared" ref="S55:S59" ca="1" si="54">Q55-R55</f>
        <v>0</v>
      </c>
      <c r="T55" s="15" t="str" cm="1">
        <f t="array" aca="1" ref="T55" ca="1">ADDRESS(ROW(INDIRECT(I55)),IF(COLUMN(INDIRECT(I55))=4,3,4),1,1)</f>
        <v>$C$58</v>
      </c>
      <c r="Z55" s="7">
        <f t="shared" si="47"/>
        <v>48</v>
      </c>
      <c r="AA55" s="7" t="str" cm="1">
        <f t="array" aca="1" ref="AA55" ca="1">"T_J" &amp; RIGHT(INDIRECT(ADDRESS(5+Z55,2,1,1)),1) &amp;"[" &amp; T_J1[[#Headers],[Equ.Visité]] &amp; "]"</f>
        <v>T_J7[Equ.Visité]</v>
      </c>
      <c r="AB55" s="7" t="str" cm="1">
        <f t="array" aca="1" ref="AB55" ca="1">"T_J" &amp; RIGHT(INDIRECT(ADDRESS(5+Z55,2,1,1)),1) &amp;"[" &amp; T_J1[[#Headers],[Equ.Visiteur]] &amp; "]"</f>
        <v>T_J7[Equ.Visiteur]</v>
      </c>
    </row>
    <row r="56" spans="2:28" ht="36" customHeight="1" thickBot="1" x14ac:dyDescent="0.3">
      <c r="B56" s="18" t="s">
        <v>5</v>
      </c>
      <c r="C56" s="18">
        <v>1</v>
      </c>
      <c r="D56" s="18">
        <v>3</v>
      </c>
      <c r="E56" s="80" t="s">
        <v>4</v>
      </c>
      <c r="I56" s="21" t="str">
        <f t="shared" ca="1" si="48"/>
        <v>$C$56</v>
      </c>
      <c r="J56" s="18" t="s">
        <v>5</v>
      </c>
      <c r="K56" s="18" cm="1">
        <f t="array" aca="1" ref="K56" ca="1">IF(OR(INDIRECT(I56)="",INDIRECT(T56)=""),"",IF(INDIRECT(I56)&gt;INDIRECT(T56),3,IF(INDIRECT(I56)=INDIRECT(T56),1,0)))</f>
        <v>0</v>
      </c>
      <c r="L56" s="18">
        <f t="shared" ca="1" si="49"/>
        <v>1</v>
      </c>
      <c r="M56" s="18">
        <f t="shared" ca="1" si="50"/>
        <v>0</v>
      </c>
      <c r="N56" s="18">
        <f t="shared" ca="1" si="51"/>
        <v>0</v>
      </c>
      <c r="O56" s="18">
        <f t="shared" ca="1" si="52"/>
        <v>1</v>
      </c>
      <c r="P56" s="18">
        <f t="shared" ca="1" si="53"/>
        <v>0</v>
      </c>
      <c r="Q56" s="18" cm="1">
        <f t="array" aca="1" ref="Q56" ca="1">INDIRECT(I56)</f>
        <v>1</v>
      </c>
      <c r="R56" s="18" cm="1">
        <f t="array" aca="1" ref="R56" ca="1">INDIRECT(T56)</f>
        <v>3</v>
      </c>
      <c r="S56" s="19">
        <f t="shared" ca="1" si="54"/>
        <v>-2</v>
      </c>
      <c r="T56" s="15" t="str" cm="1">
        <f t="array" aca="1" ref="T56" ca="1">ADDRESS(ROW(INDIRECT(I56)),IF(COLUMN(INDIRECT(I56))=4,3,4),1,1)</f>
        <v>$D$56</v>
      </c>
      <c r="Z56" s="7">
        <f t="shared" si="47"/>
        <v>48</v>
      </c>
      <c r="AA56" s="7" t="str" cm="1">
        <f t="array" aca="1" ref="AA56" ca="1">"T_J" &amp; RIGHT(INDIRECT(ADDRESS(5+Z56,2,1,1)),1) &amp;"[" &amp; T_J1[[#Headers],[Equ.Visité]] &amp; "]"</f>
        <v>T_J7[Equ.Visité]</v>
      </c>
      <c r="AB56" s="7" t="str" cm="1">
        <f t="array" aca="1" ref="AB56" ca="1">"T_J" &amp; RIGHT(INDIRECT(ADDRESS(5+Z56,2,1,1)),1) &amp;"[" &amp; T_J1[[#Headers],[Equ.Visiteur]] &amp; "]"</f>
        <v>T_J7[Equ.Visiteur]</v>
      </c>
    </row>
    <row r="57" spans="2:28" ht="36" customHeight="1" thickBot="1" x14ac:dyDescent="0.3">
      <c r="B57" s="18" t="s">
        <v>9</v>
      </c>
      <c r="C57" s="18">
        <v>1</v>
      </c>
      <c r="D57" s="18">
        <v>3</v>
      </c>
      <c r="E57" s="84" t="s">
        <v>2</v>
      </c>
      <c r="I57" s="21" t="str">
        <f t="shared" ca="1" si="48"/>
        <v>$C$57</v>
      </c>
      <c r="J57" s="18" t="s">
        <v>9</v>
      </c>
      <c r="K57" s="18" cm="1">
        <f t="array" aca="1" ref="K57" ca="1">IF(OR(INDIRECT(I57)="",INDIRECT(T57)=""),"",IF(INDIRECT(I57)&gt;INDIRECT(T57),3,IF(INDIRECT(I57)=INDIRECT(T57),1,0)))</f>
        <v>0</v>
      </c>
      <c r="L57" s="18">
        <f t="shared" ca="1" si="49"/>
        <v>1</v>
      </c>
      <c r="M57" s="18">
        <f t="shared" ca="1" si="50"/>
        <v>0</v>
      </c>
      <c r="N57" s="18">
        <f t="shared" ca="1" si="51"/>
        <v>0</v>
      </c>
      <c r="O57" s="18">
        <f t="shared" ca="1" si="52"/>
        <v>1</v>
      </c>
      <c r="P57" s="18">
        <f t="shared" ca="1" si="53"/>
        <v>0</v>
      </c>
      <c r="Q57" s="18" cm="1">
        <f t="array" aca="1" ref="Q57" ca="1">INDIRECT(I57)</f>
        <v>1</v>
      </c>
      <c r="R57" s="18" cm="1">
        <f t="array" aca="1" ref="R57" ca="1">INDIRECT(T57)</f>
        <v>3</v>
      </c>
      <c r="S57" s="19">
        <f t="shared" ca="1" si="54"/>
        <v>-2</v>
      </c>
      <c r="T57" s="15" t="str" cm="1">
        <f t="array" aca="1" ref="T57" ca="1">ADDRESS(ROW(INDIRECT(I57)),IF(COLUMN(INDIRECT(I57))=4,3,4),1,1)</f>
        <v>$D$57</v>
      </c>
      <c r="Z57" s="7">
        <f t="shared" si="47"/>
        <v>48</v>
      </c>
      <c r="AA57" s="7" t="str" cm="1">
        <f t="array" aca="1" ref="AA57" ca="1">"T_J" &amp; RIGHT(INDIRECT(ADDRESS(5+Z57,2,1,1)),1) &amp;"[" &amp; T_J1[[#Headers],[Equ.Visité]] &amp; "]"</f>
        <v>T_J7[Equ.Visité]</v>
      </c>
      <c r="AB57" s="7" t="str" cm="1">
        <f t="array" aca="1" ref="AB57" ca="1">"T_J" &amp; RIGHT(INDIRECT(ADDRESS(5+Z57,2,1,1)),1) &amp;"[" &amp; T_J1[[#Headers],[Equ.Visiteur]] &amp; "]"</f>
        <v>T_J7[Equ.Visiteur]</v>
      </c>
    </row>
    <row r="58" spans="2:28" ht="36" customHeight="1" thickBot="1" x14ac:dyDescent="0.3">
      <c r="B58" s="18" t="s">
        <v>38</v>
      </c>
      <c r="C58" s="83">
        <v>2</v>
      </c>
      <c r="D58" s="83">
        <v>2</v>
      </c>
      <c r="E58" s="18" t="s">
        <v>7</v>
      </c>
      <c r="I58" s="21" t="str">
        <f t="shared" ca="1" si="48"/>
        <v>$D$57</v>
      </c>
      <c r="J58" s="18" t="s">
        <v>2</v>
      </c>
      <c r="K58" s="18" cm="1">
        <f t="array" aca="1" ref="K58" ca="1">IF(OR(INDIRECT(I58)="",INDIRECT(T58)=""),"",IF(INDIRECT(I58)&gt;INDIRECT(T58),3,IF(INDIRECT(I58)=INDIRECT(T58),1,0)))</f>
        <v>3</v>
      </c>
      <c r="L58" s="18">
        <f t="shared" ca="1" si="49"/>
        <v>1</v>
      </c>
      <c r="M58" s="18">
        <f t="shared" ca="1" si="50"/>
        <v>1</v>
      </c>
      <c r="N58" s="18">
        <f t="shared" ca="1" si="51"/>
        <v>0</v>
      </c>
      <c r="O58" s="18">
        <f t="shared" ca="1" si="52"/>
        <v>0</v>
      </c>
      <c r="P58" s="18">
        <f t="shared" ca="1" si="53"/>
        <v>0</v>
      </c>
      <c r="Q58" s="18" cm="1">
        <f t="array" aca="1" ref="Q58" ca="1">INDIRECT(I58)</f>
        <v>3</v>
      </c>
      <c r="R58" s="18" cm="1">
        <f t="array" aca="1" ref="R58" ca="1">INDIRECT(T58)</f>
        <v>1</v>
      </c>
      <c r="S58" s="19">
        <f t="shared" ca="1" si="54"/>
        <v>2</v>
      </c>
      <c r="T58" s="15" t="str" cm="1">
        <f t="array" aca="1" ref="T58" ca="1">ADDRESS(ROW(INDIRECT(I58)),IF(COLUMN(INDIRECT(I58))=4,3,4),1,1)</f>
        <v>$C$57</v>
      </c>
      <c r="Z58" s="7">
        <f t="shared" si="47"/>
        <v>48</v>
      </c>
      <c r="AA58" s="7" t="str" cm="1">
        <f t="array" aca="1" ref="AA58" ca="1">"T_J" &amp; RIGHT(INDIRECT(ADDRESS(5+Z58,2,1,1)),1) &amp;"[" &amp; T_J1[[#Headers],[Equ.Visité]] &amp; "]"</f>
        <v>T_J7[Equ.Visité]</v>
      </c>
      <c r="AB58" s="7" t="str" cm="1">
        <f t="array" aca="1" ref="AB58" ca="1">"T_J" &amp; RIGHT(INDIRECT(ADDRESS(5+Z58,2,1,1)),1) &amp;"[" &amp; T_J1[[#Headers],[Equ.Visiteur]] &amp; "]"</f>
        <v>T_J7[Equ.Visiteur]</v>
      </c>
    </row>
    <row r="59" spans="2:28" ht="36" customHeight="1" thickBot="1" x14ac:dyDescent="0.3">
      <c r="I59" s="21" t="str">
        <f t="shared" ca="1" si="48"/>
        <v>$D$56</v>
      </c>
      <c r="J59" s="18" t="s">
        <v>4</v>
      </c>
      <c r="K59" s="18" cm="1">
        <f t="array" aca="1" ref="K59" ca="1">IF(OR(INDIRECT(I59)="",INDIRECT(T59)=""),"",IF(INDIRECT(I59)&gt;INDIRECT(T59),3,IF(INDIRECT(I59)=INDIRECT(T59),1,0)))</f>
        <v>3</v>
      </c>
      <c r="L59" s="18">
        <f t="shared" ca="1" si="49"/>
        <v>1</v>
      </c>
      <c r="M59" s="18">
        <f t="shared" ca="1" si="50"/>
        <v>1</v>
      </c>
      <c r="N59" s="18">
        <f t="shared" ca="1" si="51"/>
        <v>0</v>
      </c>
      <c r="O59" s="18">
        <f t="shared" ca="1" si="52"/>
        <v>0</v>
      </c>
      <c r="P59" s="18">
        <f t="shared" ca="1" si="53"/>
        <v>0</v>
      </c>
      <c r="Q59" s="18" cm="1">
        <f t="array" aca="1" ref="Q59" ca="1">INDIRECT(I59)</f>
        <v>3</v>
      </c>
      <c r="R59" s="18" cm="1">
        <f t="array" aca="1" ref="R59" ca="1">INDIRECT(T59)</f>
        <v>1</v>
      </c>
      <c r="S59" s="19">
        <f t="shared" ca="1" si="54"/>
        <v>2</v>
      </c>
      <c r="T59" s="15" t="str" cm="1">
        <f t="array" aca="1" ref="T59" ca="1">ADDRESS(ROW(INDIRECT(I59)),IF(COLUMN(INDIRECT(I59))=4,3,4),1,1)</f>
        <v>$C$56</v>
      </c>
      <c r="Z59" s="7">
        <f t="shared" si="47"/>
        <v>48</v>
      </c>
      <c r="AA59" s="7" t="str" cm="1">
        <f t="array" aca="1" ref="AA59" ca="1">"T_J" &amp; RIGHT(INDIRECT(ADDRESS(5+Z59,2,1,1)),1) &amp;"[" &amp; T_J1[[#Headers],[Equ.Visité]] &amp; "]"</f>
        <v>T_J7[Equ.Visité]</v>
      </c>
      <c r="AB59" s="7" t="str" cm="1">
        <f t="array" aca="1" ref="AB59" ca="1">"T_J" &amp; RIGHT(INDIRECT(ADDRESS(5+Z59,2,1,1)),1) &amp;"[" &amp; T_J1[[#Headers],[Equ.Visiteur]] &amp; "]"</f>
        <v>T_J7[Equ.Visiteur]</v>
      </c>
    </row>
    <row r="60" spans="2:28" ht="36" customHeight="1" thickBot="1" x14ac:dyDescent="0.3"/>
    <row r="61" spans="2:28" ht="36" customHeight="1" thickBot="1" x14ac:dyDescent="0.3">
      <c r="B61" s="77" t="str">
        <f>"Journée " &amp; TEXT(RIGHT(B53,1),"0")+1</f>
        <v>Journée 8</v>
      </c>
      <c r="C61" s="78"/>
      <c r="D61" s="78"/>
      <c r="E61" s="79"/>
      <c r="F61" s="16"/>
      <c r="G61" s="16"/>
      <c r="I61" s="4" t="s">
        <v>55</v>
      </c>
      <c r="J61" s="4" t="s">
        <v>26</v>
      </c>
      <c r="K61" s="4" t="s">
        <v>17</v>
      </c>
      <c r="L61" s="4" t="s">
        <v>18</v>
      </c>
      <c r="M61" s="4" t="s">
        <v>20</v>
      </c>
      <c r="N61" s="4" t="s">
        <v>19</v>
      </c>
      <c r="O61" s="4" t="s">
        <v>21</v>
      </c>
      <c r="P61" s="4" t="s">
        <v>22</v>
      </c>
      <c r="Q61" s="4" t="s">
        <v>23</v>
      </c>
      <c r="R61" s="4" t="s">
        <v>24</v>
      </c>
      <c r="S61" s="4" t="s">
        <v>25</v>
      </c>
      <c r="T61" s="4" t="s">
        <v>56</v>
      </c>
      <c r="Z61" s="7">
        <f>Z53+8</f>
        <v>56</v>
      </c>
      <c r="AA61" s="7" t="str" cm="1">
        <f t="array" aca="1" ref="AA61" ca="1">"T_J" &amp; RIGHT(INDIRECT(ADDRESS(5+Z61,2,1,1)),1) &amp;"[" &amp; T_J1[[#Headers],[Equ.Visité]] &amp; "]"</f>
        <v>T_J8[Equ.Visité]</v>
      </c>
      <c r="AB61" s="7" t="str" cm="1">
        <f t="array" aca="1" ref="AB61" ca="1">"T_J" &amp; RIGHT(INDIRECT(ADDRESS(5+Z61,2,1,1)),1) &amp;"[" &amp; T_J1[[#Headers],[Equ.Visiteur]] &amp; "]"</f>
        <v>T_J8[Equ.Visiteur]</v>
      </c>
    </row>
    <row r="62" spans="2:28" ht="36" customHeight="1" thickBot="1" x14ac:dyDescent="0.3">
      <c r="B62" s="85">
        <v>45745</v>
      </c>
      <c r="C62" s="86"/>
      <c r="D62" s="86"/>
      <c r="E62" s="87"/>
      <c r="F62" s="2"/>
      <c r="G62" s="2"/>
      <c r="I62" s="21" t="str">
        <f ca="1">IF(ISNA(MATCH(J62,INDIRECT($AA61),0))=TRUE,ADDRESS(MATCH(J62,INDIRECT($AB61),0)+7+Z61,4,1,1,),ADDRESS(MATCH(J62,INDIRECT($AA61),0)+7+Z61,3,1,1))</f>
        <v>$D$64</v>
      </c>
      <c r="J62" s="18" t="s">
        <v>38</v>
      </c>
      <c r="K62" s="18" cm="1">
        <f t="array" aca="1" ref="K62" ca="1">IF(OR(INDIRECT(I62)="",INDIRECT(T62)=""),"",IF(INDIRECT(I62)&gt;INDIRECT(T62),3,IF(INDIRECT(I62)=INDIRECT(T62),1,0)))</f>
        <v>1</v>
      </c>
      <c r="L62" s="18">
        <f ca="1">IF(K62="",0,1)</f>
        <v>1</v>
      </c>
      <c r="M62" s="18">
        <f ca="1">IF(K62=3,1,0)</f>
        <v>0</v>
      </c>
      <c r="N62" s="18">
        <f ca="1">IF(K62=1,1,0)</f>
        <v>1</v>
      </c>
      <c r="O62" s="18">
        <f ca="1">IF(K62=0,1,0)</f>
        <v>0</v>
      </c>
      <c r="P62" s="18">
        <f ca="1">IF(K62="",1,0)</f>
        <v>0</v>
      </c>
      <c r="Q62" s="18" cm="1">
        <f t="array" aca="1" ref="Q62" ca="1">INDIRECT(I62)</f>
        <v>2</v>
      </c>
      <c r="R62" s="18" cm="1">
        <f t="array" aca="1" ref="R62" ca="1">INDIRECT(T62)</f>
        <v>2</v>
      </c>
      <c r="S62" s="19">
        <f ca="1">Q62-R62</f>
        <v>0</v>
      </c>
      <c r="T62" s="15" t="str" cm="1">
        <f t="array" aca="1" ref="T62" ca="1">ADDRESS(ROW(INDIRECT(I62)),IF(COLUMN(INDIRECT(I62))=4,3,4),1,1)</f>
        <v>$C$64</v>
      </c>
      <c r="Z62" s="7">
        <f t="shared" ref="Z62:Z67" si="55">Z54+8</f>
        <v>56</v>
      </c>
      <c r="AA62" s="7" t="str" cm="1">
        <f t="array" aca="1" ref="AA62" ca="1">"T_J" &amp; RIGHT(INDIRECT(ADDRESS(5+Z62,2,1,1)),1) &amp;"[" &amp; T_J1[[#Headers],[Equ.Visité]] &amp; "]"</f>
        <v>T_J8[Equ.Visité]</v>
      </c>
      <c r="AB62" s="7" t="str" cm="1">
        <f t="array" aca="1" ref="AB62" ca="1">"T_J" &amp; RIGHT(INDIRECT(ADDRESS(5+Z62,2,1,1)),1) &amp;"[" &amp; T_J1[[#Headers],[Equ.Visiteur]] &amp; "]"</f>
        <v>T_J8[Equ.Visiteur]</v>
      </c>
    </row>
    <row r="63" spans="2:28" ht="36" customHeight="1" thickBot="1" x14ac:dyDescent="0.3">
      <c r="B63" s="14" t="s">
        <v>57</v>
      </c>
      <c r="C63" s="20" t="s">
        <v>58</v>
      </c>
      <c r="D63" s="20" t="s">
        <v>60</v>
      </c>
      <c r="E63" s="17" t="s">
        <v>59</v>
      </c>
      <c r="I63" s="21" t="str">
        <f t="shared" ref="I63:I67" ca="1" si="56">IF(ISNA(MATCH(J63,INDIRECT($AA62),0))=TRUE,ADDRESS(MATCH(J63,INDIRECT($AB62),0)+7+Z62,4,1,1,),ADDRESS(MATCH(J63,INDIRECT($AA62),0)+7+Z62,3,1,1))</f>
        <v>$C$65</v>
      </c>
      <c r="J63" s="18" t="s">
        <v>7</v>
      </c>
      <c r="K63" s="18" cm="1">
        <f t="array" aca="1" ref="K63" ca="1">IF(OR(INDIRECT(I63)="",INDIRECT(T63)=""),"",IF(INDIRECT(I63)&gt;INDIRECT(T63),3,IF(INDIRECT(I63)=INDIRECT(T63),1,0)))</f>
        <v>0</v>
      </c>
      <c r="L63" s="18">
        <f t="shared" ref="L63:L67" ca="1" si="57">IF(K63="",0,1)</f>
        <v>1</v>
      </c>
      <c r="M63" s="18">
        <f t="shared" ref="M63:M67" ca="1" si="58">IF(K63=3,1,0)</f>
        <v>0</v>
      </c>
      <c r="N63" s="18">
        <f t="shared" ref="N63:N67" ca="1" si="59">IF(K63=1,1,0)</f>
        <v>0</v>
      </c>
      <c r="O63" s="18">
        <f t="shared" ref="O63:O67" ca="1" si="60">IF(K63=0,1,0)</f>
        <v>1</v>
      </c>
      <c r="P63" s="18">
        <f t="shared" ref="P63:P67" ca="1" si="61">IF(K63="",1,0)</f>
        <v>0</v>
      </c>
      <c r="Q63" s="18" cm="1">
        <f t="array" aca="1" ref="Q63" ca="1">INDIRECT(I63)</f>
        <v>1</v>
      </c>
      <c r="R63" s="18" cm="1">
        <f t="array" aca="1" ref="R63" ca="1">INDIRECT(T63)</f>
        <v>3</v>
      </c>
      <c r="S63" s="19">
        <f t="shared" ref="S63:S67" ca="1" si="62">Q63-R63</f>
        <v>-2</v>
      </c>
      <c r="T63" s="15" t="str" cm="1">
        <f t="array" aca="1" ref="T63" ca="1">ADDRESS(ROW(INDIRECT(I63)),IF(COLUMN(INDIRECT(I63))=4,3,4),1,1)</f>
        <v>$D$65</v>
      </c>
      <c r="Z63" s="7">
        <f t="shared" si="55"/>
        <v>56</v>
      </c>
      <c r="AA63" s="7" t="str" cm="1">
        <f t="array" aca="1" ref="AA63" ca="1">"T_J" &amp; RIGHT(INDIRECT(ADDRESS(5+Z63,2,1,1)),1) &amp;"[" &amp; T_J1[[#Headers],[Equ.Visité]] &amp; "]"</f>
        <v>T_J8[Equ.Visité]</v>
      </c>
      <c r="AB63" s="7" t="str" cm="1">
        <f t="array" aca="1" ref="AB63" ca="1">"T_J" &amp; RIGHT(INDIRECT(ADDRESS(5+Z63,2,1,1)),1) &amp;"[" &amp; T_J1[[#Headers],[Equ.Visiteur]] &amp; "]"</f>
        <v>T_J8[Equ.Visiteur]</v>
      </c>
    </row>
    <row r="64" spans="2:28" ht="36" customHeight="1" thickBot="1" x14ac:dyDescent="0.3">
      <c r="B64" s="18" t="s">
        <v>9</v>
      </c>
      <c r="C64" s="18">
        <v>2</v>
      </c>
      <c r="D64" s="18">
        <v>2</v>
      </c>
      <c r="E64" s="18" t="s">
        <v>38</v>
      </c>
      <c r="I64" s="21" t="str">
        <f t="shared" ca="1" si="56"/>
        <v>$D$65</v>
      </c>
      <c r="J64" s="18" t="s">
        <v>5</v>
      </c>
      <c r="K64" s="18" cm="1">
        <f t="array" aca="1" ref="K64" ca="1">IF(OR(INDIRECT(I64)="",INDIRECT(T64)=""),"",IF(INDIRECT(I64)&gt;INDIRECT(T64),3,IF(INDIRECT(I64)=INDIRECT(T64),1,0)))</f>
        <v>3</v>
      </c>
      <c r="L64" s="18">
        <f t="shared" ca="1" si="57"/>
        <v>1</v>
      </c>
      <c r="M64" s="18">
        <f t="shared" ca="1" si="58"/>
        <v>1</v>
      </c>
      <c r="N64" s="18">
        <f t="shared" ca="1" si="59"/>
        <v>0</v>
      </c>
      <c r="O64" s="18">
        <f t="shared" ca="1" si="60"/>
        <v>0</v>
      </c>
      <c r="P64" s="18">
        <f t="shared" ca="1" si="61"/>
        <v>0</v>
      </c>
      <c r="Q64" s="18" cm="1">
        <f t="array" aca="1" ref="Q64" ca="1">INDIRECT(I64)</f>
        <v>3</v>
      </c>
      <c r="R64" s="18" cm="1">
        <f t="array" aca="1" ref="R64" ca="1">INDIRECT(T64)</f>
        <v>1</v>
      </c>
      <c r="S64" s="19">
        <f t="shared" ca="1" si="62"/>
        <v>2</v>
      </c>
      <c r="T64" s="15" t="str" cm="1">
        <f t="array" aca="1" ref="T64" ca="1">ADDRESS(ROW(INDIRECT(I64)),IF(COLUMN(INDIRECT(I64))=4,3,4),1,1)</f>
        <v>$C$65</v>
      </c>
      <c r="Z64" s="7">
        <f t="shared" si="55"/>
        <v>56</v>
      </c>
      <c r="AA64" s="7" t="str" cm="1">
        <f t="array" aca="1" ref="AA64" ca="1">"T_J" &amp; RIGHT(INDIRECT(ADDRESS(5+Z64,2,1,1)),1) &amp;"[" &amp; T_J1[[#Headers],[Equ.Visité]] &amp; "]"</f>
        <v>T_J8[Equ.Visité]</v>
      </c>
      <c r="AB64" s="7" t="str" cm="1">
        <f t="array" aca="1" ref="AB64" ca="1">"T_J" &amp; RIGHT(INDIRECT(ADDRESS(5+Z64,2,1,1)),1) &amp;"[" &amp; T_J1[[#Headers],[Equ.Visiteur]] &amp; "]"</f>
        <v>T_J8[Equ.Visiteur]</v>
      </c>
    </row>
    <row r="65" spans="2:28" ht="36" customHeight="1" thickBot="1" x14ac:dyDescent="0.3">
      <c r="B65" s="18" t="s">
        <v>7</v>
      </c>
      <c r="C65" s="18">
        <v>1</v>
      </c>
      <c r="D65" s="18">
        <v>3</v>
      </c>
      <c r="E65" s="18" t="s">
        <v>5</v>
      </c>
      <c r="I65" s="21" t="str">
        <f t="shared" ca="1" si="56"/>
        <v>$C$64</v>
      </c>
      <c r="J65" s="18" t="s">
        <v>9</v>
      </c>
      <c r="K65" s="18" cm="1">
        <f t="array" aca="1" ref="K65" ca="1">IF(OR(INDIRECT(I65)="",INDIRECT(T65)=""),"",IF(INDIRECT(I65)&gt;INDIRECT(T65),3,IF(INDIRECT(I65)=INDIRECT(T65),1,0)))</f>
        <v>1</v>
      </c>
      <c r="L65" s="18">
        <f t="shared" ca="1" si="57"/>
        <v>1</v>
      </c>
      <c r="M65" s="18">
        <f t="shared" ca="1" si="58"/>
        <v>0</v>
      </c>
      <c r="N65" s="18">
        <f t="shared" ca="1" si="59"/>
        <v>1</v>
      </c>
      <c r="O65" s="18">
        <f t="shared" ca="1" si="60"/>
        <v>0</v>
      </c>
      <c r="P65" s="18">
        <f t="shared" ca="1" si="61"/>
        <v>0</v>
      </c>
      <c r="Q65" s="18" cm="1">
        <f t="array" aca="1" ref="Q65" ca="1">INDIRECT(I65)</f>
        <v>2</v>
      </c>
      <c r="R65" s="18" cm="1">
        <f t="array" aca="1" ref="R65" ca="1">INDIRECT(T65)</f>
        <v>2</v>
      </c>
      <c r="S65" s="19">
        <f t="shared" ca="1" si="62"/>
        <v>0</v>
      </c>
      <c r="T65" s="15" t="str" cm="1">
        <f t="array" aca="1" ref="T65" ca="1">ADDRESS(ROW(INDIRECT(I65)),IF(COLUMN(INDIRECT(I65))=4,3,4),1,1)</f>
        <v>$D$64</v>
      </c>
      <c r="Z65" s="7">
        <f t="shared" si="55"/>
        <v>56</v>
      </c>
      <c r="AA65" s="7" t="str" cm="1">
        <f t="array" aca="1" ref="AA65" ca="1">"T_J" &amp; RIGHT(INDIRECT(ADDRESS(5+Z65,2,1,1)),1) &amp;"[" &amp; T_J1[[#Headers],[Equ.Visité]] &amp; "]"</f>
        <v>T_J8[Equ.Visité]</v>
      </c>
      <c r="AB65" s="7" t="str" cm="1">
        <f t="array" aca="1" ref="AB65" ca="1">"T_J" &amp; RIGHT(INDIRECT(ADDRESS(5+Z65,2,1,1)),1) &amp;"[" &amp; T_J1[[#Headers],[Equ.Visiteur]] &amp; "]"</f>
        <v>T_J8[Equ.Visiteur]</v>
      </c>
    </row>
    <row r="66" spans="2:28" ht="36" customHeight="1" thickBot="1" x14ac:dyDescent="0.3">
      <c r="B66" s="84" t="s">
        <v>2</v>
      </c>
      <c r="C66" s="83">
        <v>1</v>
      </c>
      <c r="D66" s="83">
        <v>1</v>
      </c>
      <c r="E66" s="80" t="s">
        <v>4</v>
      </c>
      <c r="I66" s="21" t="str">
        <f t="shared" ca="1" si="56"/>
        <v>$C$66</v>
      </c>
      <c r="J66" s="18" t="s">
        <v>2</v>
      </c>
      <c r="K66" s="18" cm="1">
        <f t="array" aca="1" ref="K66" ca="1">IF(OR(INDIRECT(I66)="",INDIRECT(T66)=""),"",IF(INDIRECT(I66)&gt;INDIRECT(T66),3,IF(INDIRECT(I66)=INDIRECT(T66),1,0)))</f>
        <v>1</v>
      </c>
      <c r="L66" s="18">
        <f t="shared" ca="1" si="57"/>
        <v>1</v>
      </c>
      <c r="M66" s="18">
        <f t="shared" ca="1" si="58"/>
        <v>0</v>
      </c>
      <c r="N66" s="18">
        <f t="shared" ca="1" si="59"/>
        <v>1</v>
      </c>
      <c r="O66" s="18">
        <f t="shared" ca="1" si="60"/>
        <v>0</v>
      </c>
      <c r="P66" s="18">
        <f t="shared" ca="1" si="61"/>
        <v>0</v>
      </c>
      <c r="Q66" s="18" cm="1">
        <f t="array" aca="1" ref="Q66" ca="1">INDIRECT(I66)</f>
        <v>1</v>
      </c>
      <c r="R66" s="18" cm="1">
        <f t="array" aca="1" ref="R66" ca="1">INDIRECT(T66)</f>
        <v>1</v>
      </c>
      <c r="S66" s="19">
        <f t="shared" ca="1" si="62"/>
        <v>0</v>
      </c>
      <c r="T66" s="15" t="str" cm="1">
        <f t="array" aca="1" ref="T66" ca="1">ADDRESS(ROW(INDIRECT(I66)),IF(COLUMN(INDIRECT(I66))=4,3,4),1,1)</f>
        <v>$D$66</v>
      </c>
      <c r="Z66" s="7">
        <f t="shared" si="55"/>
        <v>56</v>
      </c>
      <c r="AA66" s="7" t="str" cm="1">
        <f t="array" aca="1" ref="AA66" ca="1">"T_J" &amp; RIGHT(INDIRECT(ADDRESS(5+Z66,2,1,1)),1) &amp;"[" &amp; T_J1[[#Headers],[Equ.Visité]] &amp; "]"</f>
        <v>T_J8[Equ.Visité]</v>
      </c>
      <c r="AB66" s="7" t="str" cm="1">
        <f t="array" aca="1" ref="AB66" ca="1">"T_J" &amp; RIGHT(INDIRECT(ADDRESS(5+Z66,2,1,1)),1) &amp;"[" &amp; T_J1[[#Headers],[Equ.Visiteur]] &amp; "]"</f>
        <v>T_J8[Equ.Visiteur]</v>
      </c>
    </row>
    <row r="67" spans="2:28" ht="36" customHeight="1" thickBot="1" x14ac:dyDescent="0.3">
      <c r="I67" s="21" t="str">
        <f t="shared" ca="1" si="56"/>
        <v>$D$66</v>
      </c>
      <c r="J67" s="18" t="s">
        <v>4</v>
      </c>
      <c r="K67" s="18" cm="1">
        <f t="array" aca="1" ref="K67" ca="1">IF(OR(INDIRECT(I67)="",INDIRECT(T67)=""),"",IF(INDIRECT(I67)&gt;INDIRECT(T67),3,IF(INDIRECT(I67)=INDIRECT(T67),1,0)))</f>
        <v>1</v>
      </c>
      <c r="L67" s="18">
        <f t="shared" ca="1" si="57"/>
        <v>1</v>
      </c>
      <c r="M67" s="18">
        <f t="shared" ca="1" si="58"/>
        <v>0</v>
      </c>
      <c r="N67" s="18">
        <f t="shared" ca="1" si="59"/>
        <v>1</v>
      </c>
      <c r="O67" s="18">
        <f t="shared" ca="1" si="60"/>
        <v>0</v>
      </c>
      <c r="P67" s="18">
        <f t="shared" ca="1" si="61"/>
        <v>0</v>
      </c>
      <c r="Q67" s="18" cm="1">
        <f t="array" aca="1" ref="Q67" ca="1">INDIRECT(I67)</f>
        <v>1</v>
      </c>
      <c r="R67" s="18" cm="1">
        <f t="array" aca="1" ref="R67" ca="1">INDIRECT(T67)</f>
        <v>1</v>
      </c>
      <c r="S67" s="19">
        <f t="shared" ca="1" si="62"/>
        <v>0</v>
      </c>
      <c r="T67" s="15" t="str" cm="1">
        <f t="array" aca="1" ref="T67" ca="1">ADDRESS(ROW(INDIRECT(I67)),IF(COLUMN(INDIRECT(I67))=4,3,4),1,1)</f>
        <v>$C$66</v>
      </c>
      <c r="Z67" s="7">
        <f t="shared" si="55"/>
        <v>56</v>
      </c>
      <c r="AA67" s="7" t="str" cm="1">
        <f t="array" aca="1" ref="AA67" ca="1">"T_J" &amp; RIGHT(INDIRECT(ADDRESS(5+Z67,2,1,1)),1) &amp;"[" &amp; T_J1[[#Headers],[Equ.Visité]] &amp; "]"</f>
        <v>T_J8[Equ.Visité]</v>
      </c>
      <c r="AB67" s="7" t="str" cm="1">
        <f t="array" aca="1" ref="AB67" ca="1">"T_J" &amp; RIGHT(INDIRECT(ADDRESS(5+Z67,2,1,1)),1) &amp;"[" &amp; T_J1[[#Headers],[Equ.Visiteur]] &amp; "]"</f>
        <v>T_J8[Equ.Visiteur]</v>
      </c>
    </row>
    <row r="68" spans="2:28" ht="36" customHeight="1" thickBot="1" x14ac:dyDescent="0.3"/>
    <row r="69" spans="2:28" ht="36" customHeight="1" thickBot="1" x14ac:dyDescent="0.3">
      <c r="B69" s="77" t="str">
        <f>"Journée " &amp; TEXT(RIGHT(B61,1),"0")+1</f>
        <v>Journée 9</v>
      </c>
      <c r="C69" s="78"/>
      <c r="D69" s="78"/>
      <c r="E69" s="79"/>
      <c r="F69" s="16"/>
      <c r="G69" s="16"/>
      <c r="I69" s="4" t="s">
        <v>55</v>
      </c>
      <c r="J69" s="4" t="s">
        <v>26</v>
      </c>
      <c r="K69" s="4" t="s">
        <v>17</v>
      </c>
      <c r="L69" s="4" t="s">
        <v>18</v>
      </c>
      <c r="M69" s="4" t="s">
        <v>20</v>
      </c>
      <c r="N69" s="4" t="s">
        <v>19</v>
      </c>
      <c r="O69" s="4" t="s">
        <v>21</v>
      </c>
      <c r="P69" s="4" t="s">
        <v>22</v>
      </c>
      <c r="Q69" s="4" t="s">
        <v>23</v>
      </c>
      <c r="R69" s="4" t="s">
        <v>24</v>
      </c>
      <c r="S69" s="4" t="s">
        <v>25</v>
      </c>
      <c r="T69" s="4" t="s">
        <v>56</v>
      </c>
      <c r="Z69" s="7">
        <f>Z61+8</f>
        <v>64</v>
      </c>
      <c r="AA69" s="7" t="str" cm="1">
        <f t="array" aca="1" ref="AA69" ca="1">"T_J" &amp; RIGHT(INDIRECT(ADDRESS(5+Z69,2,1,1)),1) &amp;"[" &amp; T_J1[[#Headers],[Equ.Visité]] &amp; "]"</f>
        <v>T_J9[Equ.Visité]</v>
      </c>
      <c r="AB69" s="7" t="str" cm="1">
        <f t="array" aca="1" ref="AB69" ca="1">"T_J" &amp; RIGHT(INDIRECT(ADDRESS(5+Z69,2,1,1)),1) &amp;"[" &amp; T_J1[[#Headers],[Equ.Visiteur]] &amp; "]"</f>
        <v>T_J9[Equ.Visiteur]</v>
      </c>
    </row>
    <row r="70" spans="2:28" ht="36" customHeight="1" thickBot="1" x14ac:dyDescent="0.3">
      <c r="B70" s="85">
        <v>45773</v>
      </c>
      <c r="C70" s="86"/>
      <c r="D70" s="86"/>
      <c r="E70" s="87"/>
      <c r="F70" s="2"/>
      <c r="G70" s="2"/>
      <c r="I70" s="21" t="str">
        <f ca="1">IF(ISNA(MATCH(J70,INDIRECT($AA69),0))=TRUE,ADDRESS(MATCH(J70,INDIRECT($AB69),0)+7+Z69,4,1,1,),ADDRESS(MATCH(J70,INDIRECT($AA69),0)+7+Z69,3,1,1))</f>
        <v>$D$72</v>
      </c>
      <c r="J70" s="18" t="s">
        <v>38</v>
      </c>
      <c r="K70" s="18" cm="1">
        <f t="array" aca="1" ref="K70" ca="1">IF(OR(INDIRECT(I70)="",INDIRECT(T70)=""),"",IF(INDIRECT(I70)&gt;INDIRECT(T70),3,IF(INDIRECT(I70)=INDIRECT(T70),1,0)))</f>
        <v>3</v>
      </c>
      <c r="L70" s="18">
        <f ca="1">IF(K70="",0,1)</f>
        <v>1</v>
      </c>
      <c r="M70" s="18">
        <f ca="1">IF(K70=3,1,0)</f>
        <v>1</v>
      </c>
      <c r="N70" s="18">
        <f ca="1">IF(K70=1,1,0)</f>
        <v>0</v>
      </c>
      <c r="O70" s="18">
        <f ca="1">IF(K70=0,1,0)</f>
        <v>0</v>
      </c>
      <c r="P70" s="18">
        <f ca="1">IF(K70="",1,0)</f>
        <v>0</v>
      </c>
      <c r="Q70" s="18" cm="1">
        <f t="array" aca="1" ref="Q70" ca="1">INDIRECT(I70)</f>
        <v>2</v>
      </c>
      <c r="R70" s="18" cm="1">
        <f t="array" aca="1" ref="R70" ca="1">INDIRECT(T70)</f>
        <v>1</v>
      </c>
      <c r="S70" s="19">
        <f ca="1">Q70-R70</f>
        <v>1</v>
      </c>
      <c r="T70" s="15" t="str" cm="1">
        <f t="array" aca="1" ref="T70" ca="1">ADDRESS(ROW(INDIRECT(I70)),IF(COLUMN(INDIRECT(I70))=4,3,4),1,1)</f>
        <v>$C$72</v>
      </c>
      <c r="Z70" s="7">
        <f t="shared" ref="Z70:Z75" si="63">Z62+8</f>
        <v>64</v>
      </c>
      <c r="AA70" s="7" t="str" cm="1">
        <f t="array" aca="1" ref="AA70" ca="1">"T_J" &amp; RIGHT(INDIRECT(ADDRESS(5+Z70,2,1,1)),1) &amp;"[" &amp; T_J1[[#Headers],[Equ.Visité]] &amp; "]"</f>
        <v>T_J9[Equ.Visité]</v>
      </c>
      <c r="AB70" s="7" t="str" cm="1">
        <f t="array" aca="1" ref="AB70" ca="1">"T_J" &amp; RIGHT(INDIRECT(ADDRESS(5+Z70,2,1,1)),1) &amp;"[" &amp; T_J1[[#Headers],[Equ.Visiteur]] &amp; "]"</f>
        <v>T_J9[Equ.Visiteur]</v>
      </c>
    </row>
    <row r="71" spans="2:28" ht="36" customHeight="1" thickBot="1" x14ac:dyDescent="0.3">
      <c r="B71" s="14" t="s">
        <v>57</v>
      </c>
      <c r="C71" s="20" t="s">
        <v>58</v>
      </c>
      <c r="D71" s="20" t="s">
        <v>60</v>
      </c>
      <c r="E71" s="17" t="s">
        <v>59</v>
      </c>
      <c r="I71" s="21" t="str">
        <f t="shared" ref="I71:I75" ca="1" si="64">IF(ISNA(MATCH(J71,INDIRECT($AA70),0))=TRUE,ADDRESS(MATCH(J71,INDIRECT($AB70),0)+7+Z70,4,1,1,),ADDRESS(MATCH(J71,INDIRECT($AA70),0)+7+Z70,3,1,1))</f>
        <v>$D$74</v>
      </c>
      <c r="J71" s="18" t="s">
        <v>7</v>
      </c>
      <c r="K71" s="18" cm="1">
        <f t="array" aca="1" ref="K71" ca="1">IF(OR(INDIRECT(I71)="",INDIRECT(T71)=""),"",IF(INDIRECT(I71)&gt;INDIRECT(T71),3,IF(INDIRECT(I71)=INDIRECT(T71),1,0)))</f>
        <v>1</v>
      </c>
      <c r="L71" s="18">
        <f t="shared" ref="L71:L75" ca="1" si="65">IF(K71="",0,1)</f>
        <v>1</v>
      </c>
      <c r="M71" s="18">
        <f t="shared" ref="M71:M75" ca="1" si="66">IF(K71=3,1,0)</f>
        <v>0</v>
      </c>
      <c r="N71" s="18">
        <f t="shared" ref="N71:N75" ca="1" si="67">IF(K71=1,1,0)</f>
        <v>1</v>
      </c>
      <c r="O71" s="18">
        <f t="shared" ref="O71:O75" ca="1" si="68">IF(K71=0,1,0)</f>
        <v>0</v>
      </c>
      <c r="P71" s="18">
        <f t="shared" ref="P71:P75" ca="1" si="69">IF(K71="",1,0)</f>
        <v>0</v>
      </c>
      <c r="Q71" s="18" cm="1">
        <f t="array" aca="1" ref="Q71" ca="1">INDIRECT(I71)</f>
        <v>2</v>
      </c>
      <c r="R71" s="18" cm="1">
        <f t="array" aca="1" ref="R71" ca="1">INDIRECT(T71)</f>
        <v>2</v>
      </c>
      <c r="S71" s="19">
        <f t="shared" ref="S71:S75" ca="1" si="70">Q71-R71</f>
        <v>0</v>
      </c>
      <c r="T71" s="15" t="str" cm="1">
        <f t="array" aca="1" ref="T71" ca="1">ADDRESS(ROW(INDIRECT(I71)),IF(COLUMN(INDIRECT(I71))=4,3,4),1,1)</f>
        <v>$C$74</v>
      </c>
      <c r="Z71" s="7">
        <f t="shared" si="63"/>
        <v>64</v>
      </c>
      <c r="AA71" s="7" t="str" cm="1">
        <f t="array" aca="1" ref="AA71" ca="1">"T_J" &amp; RIGHT(INDIRECT(ADDRESS(5+Z71,2,1,1)),1) &amp;"[" &amp; T_J1[[#Headers],[Equ.Visité]] &amp; "]"</f>
        <v>T_J9[Equ.Visité]</v>
      </c>
      <c r="AB71" s="7" t="str" cm="1">
        <f t="array" aca="1" ref="AB71" ca="1">"T_J" &amp; RIGHT(INDIRECT(ADDRESS(5+Z71,2,1,1)),1) &amp;"[" &amp; T_J1[[#Headers],[Equ.Visiteur]] &amp; "]"</f>
        <v>T_J9[Equ.Visiteur]</v>
      </c>
    </row>
    <row r="72" spans="2:28" ht="36" customHeight="1" thickBot="1" x14ac:dyDescent="0.3">
      <c r="B72" s="84" t="s">
        <v>2</v>
      </c>
      <c r="C72" s="18">
        <v>1</v>
      </c>
      <c r="D72" s="18">
        <v>2</v>
      </c>
      <c r="E72" s="18" t="s">
        <v>38</v>
      </c>
      <c r="I72" s="21" t="str">
        <f t="shared" ca="1" si="64"/>
        <v>$C$73</v>
      </c>
      <c r="J72" s="18" t="s">
        <v>5</v>
      </c>
      <c r="K72" s="18" cm="1">
        <f t="array" aca="1" ref="K72" ca="1">IF(OR(INDIRECT(I72)="",INDIRECT(T72)=""),"",IF(INDIRECT(I72)&gt;INDIRECT(T72),3,IF(INDIRECT(I72)=INDIRECT(T72),1,0)))</f>
        <v>0</v>
      </c>
      <c r="L72" s="18">
        <f t="shared" ca="1" si="65"/>
        <v>1</v>
      </c>
      <c r="M72" s="18">
        <f t="shared" ca="1" si="66"/>
        <v>0</v>
      </c>
      <c r="N72" s="18">
        <f t="shared" ca="1" si="67"/>
        <v>0</v>
      </c>
      <c r="O72" s="18">
        <f t="shared" ca="1" si="68"/>
        <v>1</v>
      </c>
      <c r="P72" s="18">
        <f t="shared" ca="1" si="69"/>
        <v>0</v>
      </c>
      <c r="Q72" s="18" cm="1">
        <f t="array" aca="1" ref="Q72" ca="1">INDIRECT(I72)</f>
        <v>2</v>
      </c>
      <c r="R72" s="18" cm="1">
        <f t="array" aca="1" ref="R72" ca="1">INDIRECT(T72)</f>
        <v>3</v>
      </c>
      <c r="S72" s="19">
        <f t="shared" ca="1" si="70"/>
        <v>-1</v>
      </c>
      <c r="T72" s="15" t="str" cm="1">
        <f t="array" aca="1" ref="T72" ca="1">ADDRESS(ROW(INDIRECT(I72)),IF(COLUMN(INDIRECT(I72))=4,3,4),1,1)</f>
        <v>$D$73</v>
      </c>
      <c r="Z72" s="7">
        <f t="shared" si="63"/>
        <v>64</v>
      </c>
      <c r="AA72" s="7" t="str" cm="1">
        <f t="array" aca="1" ref="AA72" ca="1">"T_J" &amp; RIGHT(INDIRECT(ADDRESS(5+Z72,2,1,1)),1) &amp;"[" &amp; T_J1[[#Headers],[Equ.Visité]] &amp; "]"</f>
        <v>T_J9[Equ.Visité]</v>
      </c>
      <c r="AB72" s="7" t="str" cm="1">
        <f t="array" aca="1" ref="AB72" ca="1">"T_J" &amp; RIGHT(INDIRECT(ADDRESS(5+Z72,2,1,1)),1) &amp;"[" &amp; T_J1[[#Headers],[Equ.Visiteur]] &amp; "]"</f>
        <v>T_J9[Equ.Visiteur]</v>
      </c>
    </row>
    <row r="73" spans="2:28" ht="36" customHeight="1" thickBot="1" x14ac:dyDescent="0.3">
      <c r="B73" s="18" t="s">
        <v>5</v>
      </c>
      <c r="C73" s="18">
        <v>2</v>
      </c>
      <c r="D73" s="18">
        <v>3</v>
      </c>
      <c r="E73" s="18" t="s">
        <v>9</v>
      </c>
      <c r="I73" s="21" t="str">
        <f t="shared" ca="1" si="64"/>
        <v>$D$73</v>
      </c>
      <c r="J73" s="18" t="s">
        <v>9</v>
      </c>
      <c r="K73" s="18" cm="1">
        <f t="array" aca="1" ref="K73" ca="1">IF(OR(INDIRECT(I73)="",INDIRECT(T73)=""),"",IF(INDIRECT(I73)&gt;INDIRECT(T73),3,IF(INDIRECT(I73)=INDIRECT(T73),1,0)))</f>
        <v>3</v>
      </c>
      <c r="L73" s="18">
        <f t="shared" ca="1" si="65"/>
        <v>1</v>
      </c>
      <c r="M73" s="18">
        <f t="shared" ca="1" si="66"/>
        <v>1</v>
      </c>
      <c r="N73" s="18">
        <f t="shared" ca="1" si="67"/>
        <v>0</v>
      </c>
      <c r="O73" s="18">
        <f t="shared" ca="1" si="68"/>
        <v>0</v>
      </c>
      <c r="P73" s="18">
        <f t="shared" ca="1" si="69"/>
        <v>0</v>
      </c>
      <c r="Q73" s="18" cm="1">
        <f t="array" aca="1" ref="Q73" ca="1">INDIRECT(I73)</f>
        <v>3</v>
      </c>
      <c r="R73" s="18" cm="1">
        <f t="array" aca="1" ref="R73" ca="1">INDIRECT(T73)</f>
        <v>2</v>
      </c>
      <c r="S73" s="19">
        <f t="shared" ca="1" si="70"/>
        <v>1</v>
      </c>
      <c r="T73" s="15" t="str" cm="1">
        <f t="array" aca="1" ref="T73" ca="1">ADDRESS(ROW(INDIRECT(I73)),IF(COLUMN(INDIRECT(I73))=4,3,4),1,1)</f>
        <v>$C$73</v>
      </c>
      <c r="Z73" s="7">
        <f t="shared" si="63"/>
        <v>64</v>
      </c>
      <c r="AA73" s="7" t="str" cm="1">
        <f t="array" aca="1" ref="AA73" ca="1">"T_J" &amp; RIGHT(INDIRECT(ADDRESS(5+Z73,2,1,1)),1) &amp;"[" &amp; T_J1[[#Headers],[Equ.Visité]] &amp; "]"</f>
        <v>T_J9[Equ.Visité]</v>
      </c>
      <c r="AB73" s="7" t="str" cm="1">
        <f t="array" aca="1" ref="AB73" ca="1">"T_J" &amp; RIGHT(INDIRECT(ADDRESS(5+Z73,2,1,1)),1) &amp;"[" &amp; T_J1[[#Headers],[Equ.Visiteur]] &amp; "]"</f>
        <v>T_J9[Equ.Visiteur]</v>
      </c>
    </row>
    <row r="74" spans="2:28" ht="36" customHeight="1" thickBot="1" x14ac:dyDescent="0.3">
      <c r="B74" s="80" t="s">
        <v>4</v>
      </c>
      <c r="C74" s="83">
        <v>2</v>
      </c>
      <c r="D74" s="83">
        <v>2</v>
      </c>
      <c r="E74" s="18" t="s">
        <v>7</v>
      </c>
      <c r="I74" s="21" t="str">
        <f t="shared" ca="1" si="64"/>
        <v>$C$72</v>
      </c>
      <c r="J74" s="18" t="s">
        <v>2</v>
      </c>
      <c r="K74" s="18" cm="1">
        <f t="array" aca="1" ref="K74" ca="1">IF(OR(INDIRECT(I74)="",INDIRECT(T74)=""),"",IF(INDIRECT(I74)&gt;INDIRECT(T74),3,IF(INDIRECT(I74)=INDIRECT(T74),1,0)))</f>
        <v>0</v>
      </c>
      <c r="L74" s="18">
        <f t="shared" ca="1" si="65"/>
        <v>1</v>
      </c>
      <c r="M74" s="18">
        <f t="shared" ca="1" si="66"/>
        <v>0</v>
      </c>
      <c r="N74" s="18">
        <f t="shared" ca="1" si="67"/>
        <v>0</v>
      </c>
      <c r="O74" s="18">
        <f t="shared" ca="1" si="68"/>
        <v>1</v>
      </c>
      <c r="P74" s="18">
        <f t="shared" ca="1" si="69"/>
        <v>0</v>
      </c>
      <c r="Q74" s="18" cm="1">
        <f t="array" aca="1" ref="Q74" ca="1">INDIRECT(I74)</f>
        <v>1</v>
      </c>
      <c r="R74" s="18" cm="1">
        <f t="array" aca="1" ref="R74" ca="1">INDIRECT(T74)</f>
        <v>2</v>
      </c>
      <c r="S74" s="19">
        <f t="shared" ca="1" si="70"/>
        <v>-1</v>
      </c>
      <c r="T74" s="15" t="str" cm="1">
        <f t="array" aca="1" ref="T74" ca="1">ADDRESS(ROW(INDIRECT(I74)),IF(COLUMN(INDIRECT(I74))=4,3,4),1,1)</f>
        <v>$D$72</v>
      </c>
      <c r="Z74" s="7">
        <f t="shared" si="63"/>
        <v>64</v>
      </c>
      <c r="AA74" s="7" t="str" cm="1">
        <f t="array" aca="1" ref="AA74" ca="1">"T_J" &amp; RIGHT(INDIRECT(ADDRESS(5+Z74,2,1,1)),1) &amp;"[" &amp; T_J1[[#Headers],[Equ.Visité]] &amp; "]"</f>
        <v>T_J9[Equ.Visité]</v>
      </c>
      <c r="AB74" s="7" t="str" cm="1">
        <f t="array" aca="1" ref="AB74" ca="1">"T_J" &amp; RIGHT(INDIRECT(ADDRESS(5+Z74,2,1,1)),1) &amp;"[" &amp; T_J1[[#Headers],[Equ.Visiteur]] &amp; "]"</f>
        <v>T_J9[Equ.Visiteur]</v>
      </c>
    </row>
    <row r="75" spans="2:28" ht="36" customHeight="1" thickBot="1" x14ac:dyDescent="0.3">
      <c r="I75" s="21" t="str">
        <f t="shared" ca="1" si="64"/>
        <v>$C$74</v>
      </c>
      <c r="J75" s="18" t="s">
        <v>4</v>
      </c>
      <c r="K75" s="18" cm="1">
        <f t="array" aca="1" ref="K75" ca="1">IF(OR(INDIRECT(I75)="",INDIRECT(T75)=""),"",IF(INDIRECT(I75)&gt;INDIRECT(T75),3,IF(INDIRECT(I75)=INDIRECT(T75),1,0)))</f>
        <v>1</v>
      </c>
      <c r="L75" s="18">
        <f t="shared" ca="1" si="65"/>
        <v>1</v>
      </c>
      <c r="M75" s="18">
        <f t="shared" ca="1" si="66"/>
        <v>0</v>
      </c>
      <c r="N75" s="18">
        <f t="shared" ca="1" si="67"/>
        <v>1</v>
      </c>
      <c r="O75" s="18">
        <f t="shared" ca="1" si="68"/>
        <v>0</v>
      </c>
      <c r="P75" s="18">
        <f t="shared" ca="1" si="69"/>
        <v>0</v>
      </c>
      <c r="Q75" s="18" cm="1">
        <f t="array" aca="1" ref="Q75" ca="1">INDIRECT(I75)</f>
        <v>2</v>
      </c>
      <c r="R75" s="18" cm="1">
        <f t="array" aca="1" ref="R75" ca="1">INDIRECT(T75)</f>
        <v>2</v>
      </c>
      <c r="S75" s="19">
        <f t="shared" ca="1" si="70"/>
        <v>0</v>
      </c>
      <c r="T75" s="15" t="str" cm="1">
        <f t="array" aca="1" ref="T75" ca="1">ADDRESS(ROW(INDIRECT(I75)),IF(COLUMN(INDIRECT(I75))=4,3,4),1,1)</f>
        <v>$D$74</v>
      </c>
      <c r="Z75" s="7">
        <f t="shared" si="63"/>
        <v>64</v>
      </c>
      <c r="AA75" s="7" t="str" cm="1">
        <f t="array" aca="1" ref="AA75" ca="1">"T_J" &amp; RIGHT(INDIRECT(ADDRESS(5+Z75,2,1,1)),1) &amp;"[" &amp; T_J1[[#Headers],[Equ.Visité]] &amp; "]"</f>
        <v>T_J9[Equ.Visité]</v>
      </c>
      <c r="AB75" s="7" t="str" cm="1">
        <f t="array" aca="1" ref="AB75" ca="1">"T_J" &amp; RIGHT(INDIRECT(ADDRESS(5+Z75,2,1,1)),1) &amp;"[" &amp; T_J1[[#Headers],[Equ.Visiteur]] &amp; "]"</f>
        <v>T_J9[Equ.Visiteur]</v>
      </c>
    </row>
    <row r="76" spans="2:28" ht="36" customHeight="1" thickBot="1" x14ac:dyDescent="0.3"/>
    <row r="77" spans="2:28" ht="36" customHeight="1" thickBot="1" x14ac:dyDescent="0.3">
      <c r="B77" s="77" t="str">
        <f>"Journée " &amp; TEXT(RIGHT(B69,1),"0")+1</f>
        <v>Journée 10</v>
      </c>
      <c r="C77" s="78"/>
      <c r="D77" s="78"/>
      <c r="E77" s="79"/>
      <c r="F77" s="16"/>
      <c r="G77" s="16"/>
      <c r="I77" s="4" t="s">
        <v>55</v>
      </c>
      <c r="J77" s="4" t="s">
        <v>26</v>
      </c>
      <c r="K77" s="4" t="s">
        <v>17</v>
      </c>
      <c r="L77" s="4" t="s">
        <v>18</v>
      </c>
      <c r="M77" s="4" t="s">
        <v>20</v>
      </c>
      <c r="N77" s="4" t="s">
        <v>19</v>
      </c>
      <c r="O77" s="4" t="s">
        <v>21</v>
      </c>
      <c r="P77" s="4" t="s">
        <v>22</v>
      </c>
      <c r="Q77" s="4" t="s">
        <v>23</v>
      </c>
      <c r="R77" s="4" t="s">
        <v>24</v>
      </c>
      <c r="S77" s="4" t="s">
        <v>25</v>
      </c>
      <c r="T77" s="4" t="s">
        <v>56</v>
      </c>
      <c r="Z77" s="7">
        <f>Z69+8</f>
        <v>72</v>
      </c>
      <c r="AA77" s="7" t="str" cm="1">
        <f t="array" aca="1" ref="AA77" ca="1">"T_J" &amp; RIGHT(INDIRECT(ADDRESS(5+Z77,2,1,1)),2) &amp;"[" &amp; T_J1[[#Headers],[Equ.Visité]] &amp; "]"</f>
        <v>T_J10[Equ.Visité]</v>
      </c>
      <c r="AB77" s="7" t="str" cm="1">
        <f t="array" aca="1" ref="AB77" ca="1">"T_J" &amp; RIGHT(INDIRECT(ADDRESS(5+Z77,2,1,1)),2) &amp;"[" &amp; T_J1[[#Headers],[Equ.Visiteur]] &amp; "]"</f>
        <v>T_J10[Equ.Visiteur]</v>
      </c>
    </row>
    <row r="78" spans="2:28" ht="36" customHeight="1" thickBot="1" x14ac:dyDescent="0.3">
      <c r="B78" s="85">
        <v>45787</v>
      </c>
      <c r="C78" s="86"/>
      <c r="D78" s="86"/>
      <c r="E78" s="87"/>
      <c r="F78" s="2"/>
      <c r="G78" s="2"/>
      <c r="I78" s="21" t="str">
        <f ca="1">IF(ISNA(MATCH(J78,INDIRECT($AA77),0))=TRUE,ADDRESS(MATCH(J78,INDIRECT($AB77),0)+7+Z77,4,1,1,),ADDRESS(MATCH(J78,INDIRECT($AA77),0)+7+Z77,3,1,1))</f>
        <v>$C$81</v>
      </c>
      <c r="J78" s="18" t="s">
        <v>38</v>
      </c>
      <c r="K78" s="18" cm="1">
        <f t="array" aca="1" ref="K78" ca="1">IF(OR(INDIRECT(I78)="",INDIRECT(T78)=""),"",IF(INDIRECT(I78)&gt;INDIRECT(T78),3,IF(INDIRECT(I78)=INDIRECT(T78),1,0)))</f>
        <v>1</v>
      </c>
      <c r="L78" s="18">
        <f ca="1">IF(K78="",0,1)</f>
        <v>1</v>
      </c>
      <c r="M78" s="18">
        <f ca="1">IF(K78=3,1,0)</f>
        <v>0</v>
      </c>
      <c r="N78" s="18">
        <f ca="1">IF(K78=1,1,0)</f>
        <v>1</v>
      </c>
      <c r="O78" s="18">
        <f ca="1">IF(K78=0,1,0)</f>
        <v>0</v>
      </c>
      <c r="P78" s="18">
        <f ca="1">IF(K78="",1,0)</f>
        <v>0</v>
      </c>
      <c r="Q78" s="18" cm="1">
        <f t="array" aca="1" ref="Q78" ca="1">INDIRECT(I78)</f>
        <v>3</v>
      </c>
      <c r="R78" s="18" cm="1">
        <f t="array" aca="1" ref="R78" ca="1">INDIRECT(T78)</f>
        <v>3</v>
      </c>
      <c r="S78" s="19">
        <f ca="1">Q78-R78</f>
        <v>0</v>
      </c>
      <c r="T78" s="15" t="str" cm="1">
        <f t="array" aca="1" ref="T78" ca="1">ADDRESS(ROW(INDIRECT(I78)),IF(COLUMN(INDIRECT(I78))=4,3,4),1,1)</f>
        <v>$D$81</v>
      </c>
      <c r="Z78" s="7">
        <f t="shared" ref="Z78:Z83" si="71">Z70+8</f>
        <v>72</v>
      </c>
      <c r="AA78" s="7" t="str" cm="1">
        <f t="array" aca="1" ref="AA78" ca="1">"T_J" &amp; RIGHT(INDIRECT(ADDRESS(5+Z78,2,1,1)),2) &amp;"[" &amp; T_J1[[#Headers],[Equ.Visité]] &amp; "]"</f>
        <v>T_J10[Equ.Visité]</v>
      </c>
      <c r="AB78" s="7" t="str" cm="1">
        <f t="array" aca="1" ref="AB78" ca="1">"T_J" &amp; RIGHT(INDIRECT(ADDRESS(5+Z78,2,1,1)),2) &amp;"[" &amp; T_J1[[#Headers],[Equ.Visiteur]] &amp; "]"</f>
        <v>T_J10[Equ.Visiteur]</v>
      </c>
    </row>
    <row r="79" spans="2:28" ht="36" customHeight="1" thickBot="1" x14ac:dyDescent="0.3">
      <c r="B79" s="14" t="s">
        <v>57</v>
      </c>
      <c r="C79" s="20" t="s">
        <v>58</v>
      </c>
      <c r="D79" s="20" t="s">
        <v>60</v>
      </c>
      <c r="E79" s="17" t="s">
        <v>59</v>
      </c>
      <c r="I79" s="21" t="str">
        <f t="shared" ref="I79:I83" ca="1" si="72">IF(ISNA(MATCH(J79,INDIRECT($AA78),0))=TRUE,ADDRESS(MATCH(J79,INDIRECT($AB78),0)+7+Z78,4,1,1,),ADDRESS(MATCH(J79,INDIRECT($AA78),0)+7+Z78,3,1,1))</f>
        <v>$C$82</v>
      </c>
      <c r="J79" s="18" t="s">
        <v>7</v>
      </c>
      <c r="K79" s="18" cm="1">
        <f t="array" aca="1" ref="K79" ca="1">IF(OR(INDIRECT(I79)="",INDIRECT(T79)=""),"",IF(INDIRECT(I79)&gt;INDIRECT(T79),3,IF(INDIRECT(I79)=INDIRECT(T79),1,0)))</f>
        <v>3</v>
      </c>
      <c r="L79" s="18">
        <f t="shared" ref="L79:L83" ca="1" si="73">IF(K79="",0,1)</f>
        <v>1</v>
      </c>
      <c r="M79" s="18">
        <f t="shared" ref="M79:M83" ca="1" si="74">IF(K79=3,1,0)</f>
        <v>1</v>
      </c>
      <c r="N79" s="18">
        <f t="shared" ref="N79:N83" ca="1" si="75">IF(K79=1,1,0)</f>
        <v>0</v>
      </c>
      <c r="O79" s="18">
        <f t="shared" ref="O79:O83" ca="1" si="76">IF(K79=0,1,0)</f>
        <v>0</v>
      </c>
      <c r="P79" s="18">
        <f t="shared" ref="P79:P83" ca="1" si="77">IF(K79="",1,0)</f>
        <v>0</v>
      </c>
      <c r="Q79" s="18" cm="1">
        <f t="array" aca="1" ref="Q79" ca="1">INDIRECT(I79)</f>
        <v>4</v>
      </c>
      <c r="R79" s="18" cm="1">
        <f t="array" aca="1" ref="R79" ca="1">INDIRECT(T79)</f>
        <v>2</v>
      </c>
      <c r="S79" s="19">
        <f t="shared" ref="S79:S83" ca="1" si="78">Q79-R79</f>
        <v>2</v>
      </c>
      <c r="T79" s="15" t="str" cm="1">
        <f t="array" aca="1" ref="T79" ca="1">ADDRESS(ROW(INDIRECT(I79)),IF(COLUMN(INDIRECT(I79))=4,3,4),1,1)</f>
        <v>$D$82</v>
      </c>
      <c r="Z79" s="7">
        <f t="shared" si="71"/>
        <v>72</v>
      </c>
      <c r="AA79" s="7" t="str" cm="1">
        <f t="array" aca="1" ref="AA79" ca="1">"T_J" &amp; RIGHT(INDIRECT(ADDRESS(5+Z79,2,1,1)),2) &amp;"[" &amp; T_J1[[#Headers],[Equ.Visité]] &amp; "]"</f>
        <v>T_J10[Equ.Visité]</v>
      </c>
      <c r="AB79" s="7" t="str" cm="1">
        <f t="array" aca="1" ref="AB79" ca="1">"T_J" &amp; RIGHT(INDIRECT(ADDRESS(5+Z79,2,1,1)),2) &amp;"[" &amp; T_J1[[#Headers],[Equ.Visiteur]] &amp; "]"</f>
        <v>T_J10[Equ.Visiteur]</v>
      </c>
    </row>
    <row r="80" spans="2:28" ht="36" customHeight="1" thickBot="1" x14ac:dyDescent="0.3">
      <c r="B80" s="18" t="s">
        <v>9</v>
      </c>
      <c r="C80" s="18">
        <v>2</v>
      </c>
      <c r="D80" s="18">
        <v>1</v>
      </c>
      <c r="E80" s="80" t="s">
        <v>4</v>
      </c>
      <c r="I80" s="21" t="str">
        <f t="shared" ca="1" si="72"/>
        <v>$D$81</v>
      </c>
      <c r="J80" s="18" t="s">
        <v>5</v>
      </c>
      <c r="K80" s="18" cm="1">
        <f t="array" aca="1" ref="K80" ca="1">IF(OR(INDIRECT(I80)="",INDIRECT(T80)=""),"",IF(INDIRECT(I80)&gt;INDIRECT(T80),3,IF(INDIRECT(I80)=INDIRECT(T80),1,0)))</f>
        <v>1</v>
      </c>
      <c r="L80" s="18">
        <f t="shared" ca="1" si="73"/>
        <v>1</v>
      </c>
      <c r="M80" s="18">
        <f t="shared" ca="1" si="74"/>
        <v>0</v>
      </c>
      <c r="N80" s="18">
        <f t="shared" ca="1" si="75"/>
        <v>1</v>
      </c>
      <c r="O80" s="18">
        <f t="shared" ca="1" si="76"/>
        <v>0</v>
      </c>
      <c r="P80" s="18">
        <f t="shared" ca="1" si="77"/>
        <v>0</v>
      </c>
      <c r="Q80" s="18" cm="1">
        <f t="array" aca="1" ref="Q80" ca="1">INDIRECT(I80)</f>
        <v>3</v>
      </c>
      <c r="R80" s="18" cm="1">
        <f t="array" aca="1" ref="R80" ca="1">INDIRECT(T80)</f>
        <v>3</v>
      </c>
      <c r="S80" s="19">
        <f t="shared" ca="1" si="78"/>
        <v>0</v>
      </c>
      <c r="T80" s="15" t="str" cm="1">
        <f t="array" aca="1" ref="T80" ca="1">ADDRESS(ROW(INDIRECT(I80)),IF(COLUMN(INDIRECT(I80))=4,3,4),1,1)</f>
        <v>$C$81</v>
      </c>
      <c r="Z80" s="7">
        <f t="shared" si="71"/>
        <v>72</v>
      </c>
      <c r="AA80" s="7" t="str" cm="1">
        <f t="array" aca="1" ref="AA80" ca="1">"T_J" &amp; RIGHT(INDIRECT(ADDRESS(5+Z80,2,1,1)),2) &amp;"[" &amp; T_J1[[#Headers],[Equ.Visité]] &amp; "]"</f>
        <v>T_J10[Equ.Visité]</v>
      </c>
      <c r="AB80" s="7" t="str" cm="1">
        <f t="array" aca="1" ref="AB80" ca="1">"T_J" &amp; RIGHT(INDIRECT(ADDRESS(5+Z80,2,1,1)),2) &amp;"[" &amp; T_J1[[#Headers],[Equ.Visiteur]] &amp; "]"</f>
        <v>T_J10[Equ.Visiteur]</v>
      </c>
    </row>
    <row r="81" spans="2:28" ht="36" customHeight="1" thickBot="1" x14ac:dyDescent="0.3">
      <c r="B81" s="18" t="s">
        <v>38</v>
      </c>
      <c r="C81" s="18">
        <v>3</v>
      </c>
      <c r="D81" s="18">
        <v>3</v>
      </c>
      <c r="E81" s="18" t="s">
        <v>5</v>
      </c>
      <c r="I81" s="21" t="str">
        <f t="shared" ca="1" si="72"/>
        <v>$C$80</v>
      </c>
      <c r="J81" s="18" t="s">
        <v>9</v>
      </c>
      <c r="K81" s="18" cm="1">
        <f t="array" aca="1" ref="K81" ca="1">IF(OR(INDIRECT(I81)="",INDIRECT(T81)=""),"",IF(INDIRECT(I81)&gt;INDIRECT(T81),3,IF(INDIRECT(I81)=INDIRECT(T81),1,0)))</f>
        <v>3</v>
      </c>
      <c r="L81" s="18">
        <f t="shared" ca="1" si="73"/>
        <v>1</v>
      </c>
      <c r="M81" s="18">
        <f t="shared" ca="1" si="74"/>
        <v>1</v>
      </c>
      <c r="N81" s="18">
        <f t="shared" ca="1" si="75"/>
        <v>0</v>
      </c>
      <c r="O81" s="18">
        <f t="shared" ca="1" si="76"/>
        <v>0</v>
      </c>
      <c r="P81" s="18">
        <f t="shared" ca="1" si="77"/>
        <v>0</v>
      </c>
      <c r="Q81" s="18" cm="1">
        <f t="array" aca="1" ref="Q81" ca="1">INDIRECT(I81)</f>
        <v>2</v>
      </c>
      <c r="R81" s="18" cm="1">
        <f t="array" aca="1" ref="R81" ca="1">INDIRECT(T81)</f>
        <v>1</v>
      </c>
      <c r="S81" s="19">
        <f t="shared" ca="1" si="78"/>
        <v>1</v>
      </c>
      <c r="T81" s="15" t="str" cm="1">
        <f t="array" aca="1" ref="T81" ca="1">ADDRESS(ROW(INDIRECT(I81)),IF(COLUMN(INDIRECT(I81))=4,3,4),1,1)</f>
        <v>$D$80</v>
      </c>
      <c r="Z81" s="7">
        <f t="shared" si="71"/>
        <v>72</v>
      </c>
      <c r="AA81" s="7" t="str" cm="1">
        <f t="array" aca="1" ref="AA81" ca="1">"T_J" &amp; RIGHT(INDIRECT(ADDRESS(5+Z81,2,1,1)),2) &amp;"[" &amp; T_J1[[#Headers],[Equ.Visité]] &amp; "]"</f>
        <v>T_J10[Equ.Visité]</v>
      </c>
      <c r="AB81" s="7" t="str" cm="1">
        <f t="array" aca="1" ref="AB81" ca="1">"T_J" &amp; RIGHT(INDIRECT(ADDRESS(5+Z81,2,1,1)),2) &amp;"[" &amp; T_J1[[#Headers],[Equ.Visiteur]] &amp; "]"</f>
        <v>T_J10[Equ.Visiteur]</v>
      </c>
    </row>
    <row r="82" spans="2:28" ht="36" customHeight="1" thickBot="1" x14ac:dyDescent="0.3">
      <c r="B82" s="18" t="s">
        <v>7</v>
      </c>
      <c r="C82" s="83">
        <v>4</v>
      </c>
      <c r="D82" s="83">
        <v>2</v>
      </c>
      <c r="E82" s="84" t="s">
        <v>2</v>
      </c>
      <c r="I82" s="21" t="str">
        <f t="shared" ca="1" si="72"/>
        <v>$D$82</v>
      </c>
      <c r="J82" s="18" t="s">
        <v>2</v>
      </c>
      <c r="K82" s="18" cm="1">
        <f t="array" aca="1" ref="K82" ca="1">IF(OR(INDIRECT(I82)="",INDIRECT(T82)=""),"",IF(INDIRECT(I82)&gt;INDIRECT(T82),3,IF(INDIRECT(I82)=INDIRECT(T82),1,0)))</f>
        <v>0</v>
      </c>
      <c r="L82" s="18">
        <f t="shared" ca="1" si="73"/>
        <v>1</v>
      </c>
      <c r="M82" s="18">
        <f t="shared" ca="1" si="74"/>
        <v>0</v>
      </c>
      <c r="N82" s="18">
        <f t="shared" ca="1" si="75"/>
        <v>0</v>
      </c>
      <c r="O82" s="18">
        <f t="shared" ca="1" si="76"/>
        <v>1</v>
      </c>
      <c r="P82" s="18">
        <f t="shared" ca="1" si="77"/>
        <v>0</v>
      </c>
      <c r="Q82" s="18" cm="1">
        <f t="array" aca="1" ref="Q82" ca="1">INDIRECT(I82)</f>
        <v>2</v>
      </c>
      <c r="R82" s="18" cm="1">
        <f t="array" aca="1" ref="R82" ca="1">INDIRECT(T82)</f>
        <v>4</v>
      </c>
      <c r="S82" s="19">
        <f t="shared" ca="1" si="78"/>
        <v>-2</v>
      </c>
      <c r="T82" s="15" t="str" cm="1">
        <f t="array" aca="1" ref="T82" ca="1">ADDRESS(ROW(INDIRECT(I82)),IF(COLUMN(INDIRECT(I82))=4,3,4),1,1)</f>
        <v>$C$82</v>
      </c>
      <c r="Z82" s="7">
        <f t="shared" si="71"/>
        <v>72</v>
      </c>
      <c r="AA82" s="7" t="str" cm="1">
        <f t="array" aca="1" ref="AA82" ca="1">"T_J" &amp; RIGHT(INDIRECT(ADDRESS(5+Z82,2,1,1)),2) &amp;"[" &amp; T_J1[[#Headers],[Equ.Visité]] &amp; "]"</f>
        <v>T_J10[Equ.Visité]</v>
      </c>
      <c r="AB82" s="7" t="str" cm="1">
        <f t="array" aca="1" ref="AB82" ca="1">"T_J" &amp; RIGHT(INDIRECT(ADDRESS(5+Z82,2,1,1)),2) &amp;"[" &amp; T_J1[[#Headers],[Equ.Visiteur]] &amp; "]"</f>
        <v>T_J10[Equ.Visiteur]</v>
      </c>
    </row>
    <row r="83" spans="2:28" ht="36" customHeight="1" thickBot="1" x14ac:dyDescent="0.3">
      <c r="I83" s="21" t="str">
        <f t="shared" ca="1" si="72"/>
        <v>$D$80</v>
      </c>
      <c r="J83" s="18" t="s">
        <v>4</v>
      </c>
      <c r="K83" s="18" cm="1">
        <f t="array" aca="1" ref="K83" ca="1">IF(OR(INDIRECT(I83)="",INDIRECT(T83)=""),"",IF(INDIRECT(I83)&gt;INDIRECT(T83),3,IF(INDIRECT(I83)=INDIRECT(T83),1,0)))</f>
        <v>0</v>
      </c>
      <c r="L83" s="18">
        <f t="shared" ca="1" si="73"/>
        <v>1</v>
      </c>
      <c r="M83" s="18">
        <f t="shared" ca="1" si="74"/>
        <v>0</v>
      </c>
      <c r="N83" s="18">
        <f t="shared" ca="1" si="75"/>
        <v>0</v>
      </c>
      <c r="O83" s="18">
        <f t="shared" ca="1" si="76"/>
        <v>1</v>
      </c>
      <c r="P83" s="18">
        <f t="shared" ca="1" si="77"/>
        <v>0</v>
      </c>
      <c r="Q83" s="18" cm="1">
        <f t="array" aca="1" ref="Q83" ca="1">INDIRECT(I83)</f>
        <v>1</v>
      </c>
      <c r="R83" s="18" cm="1">
        <f t="array" aca="1" ref="R83" ca="1">INDIRECT(T83)</f>
        <v>2</v>
      </c>
      <c r="S83" s="19">
        <f t="shared" ca="1" si="78"/>
        <v>-1</v>
      </c>
      <c r="T83" s="15" t="str" cm="1">
        <f t="array" aca="1" ref="T83" ca="1">ADDRESS(ROW(INDIRECT(I83)),IF(COLUMN(INDIRECT(I83))=4,3,4),1,1)</f>
        <v>$C$80</v>
      </c>
      <c r="Z83" s="7">
        <f t="shared" si="71"/>
        <v>72</v>
      </c>
      <c r="AA83" s="7" t="str" cm="1">
        <f t="array" aca="1" ref="AA83" ca="1">"T_J" &amp; RIGHT(INDIRECT(ADDRESS(5+Z83,2,1,1)),2) &amp;"[" &amp; T_J1[[#Headers],[Equ.Visité]] &amp; "]"</f>
        <v>T_J10[Equ.Visité]</v>
      </c>
      <c r="AB83" s="7" t="str" cm="1">
        <f t="array" aca="1" ref="AB83" ca="1">"T_J" &amp; RIGHT(INDIRECT(ADDRESS(5+Z83,2,1,1)),2) &amp;"[" &amp; T_J1[[#Headers],[Equ.Visiteur]] &amp; "]"</f>
        <v>T_J10[Equ.Visiteur]</v>
      </c>
    </row>
    <row r="84" spans="2:28" ht="36" customHeight="1" x14ac:dyDescent="0.25"/>
    <row r="85" spans="2:28" ht="36" customHeight="1" x14ac:dyDescent="0.25"/>
    <row r="86" spans="2:28" ht="36" customHeight="1" x14ac:dyDescent="0.25"/>
    <row r="87" spans="2:28" ht="36" customHeight="1" x14ac:dyDescent="0.25"/>
    <row r="88" spans="2:28" ht="36" customHeight="1" x14ac:dyDescent="0.25"/>
    <row r="89" spans="2:28" ht="36" customHeight="1" x14ac:dyDescent="0.25"/>
    <row r="90" spans="2:28" ht="36" customHeight="1" x14ac:dyDescent="0.25"/>
    <row r="91" spans="2:28" ht="36" customHeight="1" x14ac:dyDescent="0.25"/>
    <row r="92" spans="2:28" ht="36" customHeight="1" x14ac:dyDescent="0.25"/>
    <row r="93" spans="2:28" ht="36" customHeight="1" x14ac:dyDescent="0.25"/>
    <row r="94" spans="2:28" ht="36" customHeight="1" x14ac:dyDescent="0.25"/>
    <row r="95" spans="2:28" ht="36" customHeight="1" x14ac:dyDescent="0.25"/>
    <row r="96" spans="2:28" ht="36" customHeight="1" x14ac:dyDescent="0.25"/>
    <row r="97" ht="36" customHeight="1" x14ac:dyDescent="0.25"/>
    <row r="98" ht="36" customHeight="1" x14ac:dyDescent="0.25"/>
    <row r="99" ht="36" customHeight="1" x14ac:dyDescent="0.25"/>
    <row r="100" ht="36" customHeight="1" x14ac:dyDescent="0.25"/>
    <row r="101" ht="36" customHeight="1" x14ac:dyDescent="0.25"/>
    <row r="102" ht="36" customHeight="1" x14ac:dyDescent="0.25"/>
    <row r="103" ht="36" customHeight="1" x14ac:dyDescent="0.25"/>
    <row r="104" ht="36" customHeight="1" x14ac:dyDescent="0.25"/>
    <row r="105" ht="36" customHeight="1" x14ac:dyDescent="0.25"/>
    <row r="106" ht="36" customHeight="1" x14ac:dyDescent="0.25"/>
    <row r="107" ht="36" customHeight="1" x14ac:dyDescent="0.25"/>
    <row r="108" ht="36" customHeight="1" x14ac:dyDescent="0.25"/>
    <row r="109" ht="36" customHeight="1" x14ac:dyDescent="0.25"/>
    <row r="110" ht="36" customHeight="1" x14ac:dyDescent="0.25"/>
    <row r="111" ht="36" customHeight="1" x14ac:dyDescent="0.25"/>
    <row r="112" ht="36" customHeight="1" x14ac:dyDescent="0.25"/>
    <row r="113" ht="36" customHeight="1" x14ac:dyDescent="0.25"/>
    <row r="114" ht="36" customHeight="1" x14ac:dyDescent="0.25"/>
    <row r="115" ht="36" customHeight="1" x14ac:dyDescent="0.25"/>
    <row r="116" ht="36" customHeight="1" x14ac:dyDescent="0.25"/>
    <row r="117" ht="36" customHeight="1" x14ac:dyDescent="0.25"/>
    <row r="118" ht="36" customHeight="1" x14ac:dyDescent="0.25"/>
    <row r="119" ht="36" customHeight="1" x14ac:dyDescent="0.25"/>
    <row r="120" ht="36" customHeight="1" x14ac:dyDescent="0.25"/>
    <row r="121" ht="36" customHeight="1" x14ac:dyDescent="0.25"/>
    <row r="122" ht="36" customHeight="1" x14ac:dyDescent="0.25"/>
    <row r="123" ht="36" customHeight="1" x14ac:dyDescent="0.25"/>
    <row r="124" ht="36" customHeight="1" x14ac:dyDescent="0.25"/>
    <row r="125" ht="36" customHeight="1" x14ac:dyDescent="0.25"/>
    <row r="126" ht="36" customHeight="1" x14ac:dyDescent="0.25"/>
    <row r="127" ht="36" customHeight="1" x14ac:dyDescent="0.25"/>
    <row r="128" ht="36" customHeight="1" x14ac:dyDescent="0.25"/>
    <row r="129" ht="36" customHeight="1" x14ac:dyDescent="0.25"/>
    <row r="130" ht="36" customHeight="1" x14ac:dyDescent="0.25"/>
    <row r="131" ht="36" customHeight="1" x14ac:dyDescent="0.25"/>
    <row r="132" ht="36" customHeight="1" x14ac:dyDescent="0.25"/>
    <row r="133" ht="36" customHeight="1" x14ac:dyDescent="0.25"/>
    <row r="134" ht="36" customHeight="1" x14ac:dyDescent="0.25"/>
    <row r="135" ht="36" customHeight="1" x14ac:dyDescent="0.25"/>
    <row r="136" ht="36" customHeight="1" x14ac:dyDescent="0.25"/>
    <row r="137" ht="36" customHeight="1" x14ac:dyDescent="0.25"/>
    <row r="138" ht="36" customHeight="1" x14ac:dyDescent="0.25"/>
    <row r="139" ht="36" customHeight="1" x14ac:dyDescent="0.25"/>
    <row r="140" ht="36" customHeight="1" x14ac:dyDescent="0.25"/>
    <row r="141" ht="36" customHeight="1" x14ac:dyDescent="0.25"/>
    <row r="142" ht="36" customHeight="1" x14ac:dyDescent="0.25"/>
    <row r="143" ht="36" customHeight="1" x14ac:dyDescent="0.25"/>
    <row r="144" ht="36" customHeight="1" x14ac:dyDescent="0.25"/>
    <row r="145" ht="36" customHeight="1" x14ac:dyDescent="0.25"/>
    <row r="146" ht="36" customHeight="1" x14ac:dyDescent="0.25"/>
    <row r="147" ht="36" customHeight="1" x14ac:dyDescent="0.25"/>
    <row r="148" ht="36" customHeight="1" x14ac:dyDescent="0.25"/>
    <row r="149" ht="36" customHeight="1" x14ac:dyDescent="0.25"/>
    <row r="150" ht="36" customHeight="1" x14ac:dyDescent="0.25"/>
    <row r="151" ht="36" customHeight="1" x14ac:dyDescent="0.25"/>
    <row r="152" ht="36" customHeight="1" x14ac:dyDescent="0.25"/>
    <row r="153" ht="36" customHeight="1" x14ac:dyDescent="0.25"/>
    <row r="154" ht="36" customHeight="1" x14ac:dyDescent="0.25"/>
    <row r="155" ht="36" customHeight="1" x14ac:dyDescent="0.25"/>
    <row r="156" ht="36" customHeight="1" x14ac:dyDescent="0.25"/>
    <row r="157" ht="36" customHeight="1" x14ac:dyDescent="0.25"/>
    <row r="158" ht="36" customHeight="1" x14ac:dyDescent="0.25"/>
    <row r="159" ht="36" customHeight="1" x14ac:dyDescent="0.25"/>
    <row r="160" ht="36" customHeight="1" x14ac:dyDescent="0.25"/>
    <row r="161" ht="36" customHeight="1" x14ac:dyDescent="0.25"/>
    <row r="162" ht="36" customHeight="1" x14ac:dyDescent="0.25"/>
    <row r="163" ht="36" customHeight="1" x14ac:dyDescent="0.25"/>
    <row r="164" ht="36" customHeight="1" x14ac:dyDescent="0.25"/>
    <row r="165" ht="36" customHeight="1" x14ac:dyDescent="0.25"/>
    <row r="166" ht="36" customHeight="1" x14ac:dyDescent="0.25"/>
    <row r="167" ht="36" customHeight="1" x14ac:dyDescent="0.25"/>
    <row r="168" ht="36" customHeight="1" x14ac:dyDescent="0.25"/>
    <row r="169" ht="36" customHeight="1" x14ac:dyDescent="0.25"/>
    <row r="170" ht="36" customHeight="1" x14ac:dyDescent="0.25"/>
    <row r="171" ht="36" customHeight="1" x14ac:dyDescent="0.25"/>
    <row r="172" ht="36" customHeight="1" x14ac:dyDescent="0.25"/>
    <row r="173" ht="36" customHeight="1" x14ac:dyDescent="0.25"/>
    <row r="174" ht="36" customHeight="1" x14ac:dyDescent="0.25"/>
    <row r="175" ht="36" customHeight="1" x14ac:dyDescent="0.25"/>
    <row r="176" ht="36" customHeight="1" x14ac:dyDescent="0.25"/>
    <row r="177" ht="36" customHeight="1" x14ac:dyDescent="0.25"/>
    <row r="178" ht="36" customHeight="1" x14ac:dyDescent="0.25"/>
    <row r="179" ht="36" customHeight="1" x14ac:dyDescent="0.25"/>
    <row r="180" ht="36" customHeight="1" x14ac:dyDescent="0.25"/>
    <row r="181" ht="36" customHeight="1" x14ac:dyDescent="0.25"/>
    <row r="182" ht="36" customHeight="1" x14ac:dyDescent="0.25"/>
    <row r="183" ht="36" customHeight="1" x14ac:dyDescent="0.25"/>
    <row r="184" ht="36" customHeight="1" x14ac:dyDescent="0.25"/>
    <row r="185" ht="36" customHeight="1" x14ac:dyDescent="0.25"/>
    <row r="186" ht="36" customHeight="1" x14ac:dyDescent="0.25"/>
    <row r="187" ht="36" customHeight="1" x14ac:dyDescent="0.25"/>
    <row r="188" ht="36" customHeight="1" x14ac:dyDescent="0.25"/>
    <row r="189" ht="36" customHeight="1" x14ac:dyDescent="0.25"/>
    <row r="190" ht="36" customHeight="1" x14ac:dyDescent="0.25"/>
    <row r="191" ht="36" customHeight="1" x14ac:dyDescent="0.25"/>
    <row r="192" ht="36" customHeight="1" x14ac:dyDescent="0.25"/>
    <row r="193" ht="36" customHeight="1" x14ac:dyDescent="0.25"/>
    <row r="194" ht="36" customHeight="1" x14ac:dyDescent="0.25"/>
    <row r="195" ht="36" customHeight="1" x14ac:dyDescent="0.25"/>
    <row r="196" ht="36" customHeight="1" x14ac:dyDescent="0.25"/>
    <row r="197" ht="36" customHeight="1" x14ac:dyDescent="0.25"/>
    <row r="198" ht="36" customHeight="1" x14ac:dyDescent="0.25"/>
    <row r="199" ht="36" customHeight="1" x14ac:dyDescent="0.25"/>
    <row r="200" ht="36" customHeight="1" x14ac:dyDescent="0.25"/>
    <row r="201" ht="36" customHeight="1" x14ac:dyDescent="0.25"/>
    <row r="202" ht="36" customHeight="1" x14ac:dyDescent="0.25"/>
    <row r="203" ht="36" customHeight="1" x14ac:dyDescent="0.25"/>
    <row r="204" ht="36" customHeight="1" x14ac:dyDescent="0.25"/>
    <row r="205" ht="36" customHeight="1" x14ac:dyDescent="0.25"/>
    <row r="206" ht="36" customHeight="1" x14ac:dyDescent="0.25"/>
    <row r="207" ht="36" customHeight="1" x14ac:dyDescent="0.25"/>
    <row r="208" ht="36" customHeight="1" x14ac:dyDescent="0.25"/>
    <row r="209" ht="36" customHeight="1" x14ac:dyDescent="0.25"/>
    <row r="210" ht="36" customHeight="1" x14ac:dyDescent="0.25"/>
    <row r="211" ht="36" customHeight="1" x14ac:dyDescent="0.25"/>
    <row r="212" ht="36" customHeight="1" x14ac:dyDescent="0.25"/>
    <row r="213" ht="36" customHeight="1" x14ac:dyDescent="0.25"/>
    <row r="214" ht="36" customHeight="1" x14ac:dyDescent="0.25"/>
    <row r="215" ht="36" customHeight="1" x14ac:dyDescent="0.25"/>
    <row r="216" ht="36" customHeight="1" x14ac:dyDescent="0.25"/>
    <row r="217" ht="36" customHeight="1" x14ac:dyDescent="0.25"/>
    <row r="218" ht="36" customHeight="1" x14ac:dyDescent="0.25"/>
    <row r="219" ht="36" customHeight="1" x14ac:dyDescent="0.25"/>
    <row r="220" ht="36" customHeight="1" x14ac:dyDescent="0.25"/>
    <row r="221" ht="36" customHeight="1" x14ac:dyDescent="0.25"/>
    <row r="222" ht="36" customHeight="1" x14ac:dyDescent="0.25"/>
    <row r="223" ht="36" customHeight="1" x14ac:dyDescent="0.25"/>
    <row r="224" ht="36" customHeight="1" x14ac:dyDescent="0.25"/>
    <row r="225" ht="36" customHeight="1" x14ac:dyDescent="0.25"/>
    <row r="226" ht="36" customHeight="1" x14ac:dyDescent="0.25"/>
    <row r="227" ht="36" customHeight="1" x14ac:dyDescent="0.25"/>
    <row r="228" ht="36" customHeight="1" x14ac:dyDescent="0.25"/>
    <row r="229" ht="36" customHeight="1" x14ac:dyDescent="0.25"/>
    <row r="230" ht="36" customHeight="1" x14ac:dyDescent="0.25"/>
    <row r="231" ht="36" customHeight="1" x14ac:dyDescent="0.25"/>
    <row r="232" ht="36" customHeight="1" x14ac:dyDescent="0.25"/>
    <row r="233" ht="36" customHeight="1" x14ac:dyDescent="0.25"/>
    <row r="234" ht="36" customHeight="1" x14ac:dyDescent="0.25"/>
    <row r="235" ht="36" customHeight="1" x14ac:dyDescent="0.25"/>
    <row r="236" ht="36" customHeight="1" x14ac:dyDescent="0.25"/>
    <row r="237" ht="36" customHeight="1" x14ac:dyDescent="0.25"/>
    <row r="238" ht="36" customHeight="1" x14ac:dyDescent="0.25"/>
    <row r="239" ht="36" customHeight="1" x14ac:dyDescent="0.25"/>
    <row r="240" ht="36" customHeight="1" x14ac:dyDescent="0.25"/>
    <row r="241" ht="36" customHeight="1" x14ac:dyDescent="0.25"/>
    <row r="242" ht="36" customHeight="1" x14ac:dyDescent="0.25"/>
    <row r="243" ht="36" customHeight="1" x14ac:dyDescent="0.25"/>
    <row r="244" ht="36" customHeight="1" x14ac:dyDescent="0.25"/>
    <row r="245" ht="36" customHeight="1" x14ac:dyDescent="0.25"/>
    <row r="246" ht="36" customHeight="1" x14ac:dyDescent="0.25"/>
    <row r="247" ht="36" customHeight="1" x14ac:dyDescent="0.25"/>
    <row r="248" ht="36" customHeight="1" x14ac:dyDescent="0.25"/>
    <row r="249" ht="36" customHeight="1" x14ac:dyDescent="0.25"/>
    <row r="250" ht="36" customHeight="1" x14ac:dyDescent="0.25"/>
    <row r="251" ht="36" customHeight="1" x14ac:dyDescent="0.25"/>
    <row r="252" ht="36" customHeight="1" x14ac:dyDescent="0.25"/>
    <row r="253" ht="36" customHeight="1" x14ac:dyDescent="0.25"/>
    <row r="254" ht="36" customHeight="1" x14ac:dyDescent="0.25"/>
    <row r="255" ht="36" customHeight="1" x14ac:dyDescent="0.25"/>
    <row r="256" ht="36" customHeight="1" x14ac:dyDescent="0.25"/>
    <row r="257" ht="36" customHeight="1" x14ac:dyDescent="0.25"/>
    <row r="258" ht="36" customHeight="1" x14ac:dyDescent="0.25"/>
    <row r="259" ht="36" customHeight="1" x14ac:dyDescent="0.25"/>
    <row r="260" ht="36" customHeight="1" x14ac:dyDescent="0.25"/>
    <row r="261" ht="36" customHeight="1" x14ac:dyDescent="0.25"/>
    <row r="262" ht="36" customHeight="1" x14ac:dyDescent="0.25"/>
    <row r="263" ht="36" customHeight="1" x14ac:dyDescent="0.25"/>
    <row r="264" ht="36" customHeight="1" x14ac:dyDescent="0.25"/>
    <row r="265" ht="36" customHeight="1" x14ac:dyDescent="0.25"/>
    <row r="266" ht="36" customHeight="1" x14ac:dyDescent="0.25"/>
    <row r="267" ht="36" customHeight="1" x14ac:dyDescent="0.25"/>
    <row r="268" ht="36" customHeight="1" x14ac:dyDescent="0.25"/>
    <row r="269" ht="36" customHeight="1" x14ac:dyDescent="0.25"/>
    <row r="270" ht="36" customHeight="1" x14ac:dyDescent="0.25"/>
    <row r="271" ht="36" customHeight="1" x14ac:dyDescent="0.25"/>
    <row r="272" ht="36" customHeight="1" x14ac:dyDescent="0.25"/>
    <row r="273" ht="36" customHeight="1" x14ac:dyDescent="0.25"/>
    <row r="274" ht="36" customHeight="1" x14ac:dyDescent="0.25"/>
    <row r="275" ht="36" customHeight="1" x14ac:dyDescent="0.25"/>
    <row r="276" ht="36" customHeight="1" x14ac:dyDescent="0.25"/>
    <row r="277" ht="36" customHeight="1" x14ac:dyDescent="0.25"/>
    <row r="278" ht="36" customHeight="1" x14ac:dyDescent="0.25"/>
    <row r="279" ht="36" customHeight="1" x14ac:dyDescent="0.25"/>
    <row r="280" ht="36" customHeight="1" x14ac:dyDescent="0.25"/>
    <row r="281" ht="36" customHeight="1" x14ac:dyDescent="0.25"/>
    <row r="282" ht="36" customHeight="1" x14ac:dyDescent="0.25"/>
    <row r="283" ht="36" customHeight="1" x14ac:dyDescent="0.25"/>
    <row r="284" ht="36" customHeight="1" x14ac:dyDescent="0.25"/>
    <row r="285" ht="36" customHeight="1" x14ac:dyDescent="0.25"/>
    <row r="286" ht="36" customHeight="1" x14ac:dyDescent="0.25"/>
    <row r="287" ht="36" customHeight="1" x14ac:dyDescent="0.25"/>
    <row r="288" ht="36" customHeight="1" x14ac:dyDescent="0.25"/>
    <row r="289" ht="36" customHeight="1" x14ac:dyDescent="0.25"/>
    <row r="290" ht="36" customHeight="1" x14ac:dyDescent="0.25"/>
    <row r="291" ht="36" customHeight="1" x14ac:dyDescent="0.25"/>
    <row r="292" ht="36" customHeight="1" x14ac:dyDescent="0.25"/>
    <row r="293" ht="36" customHeight="1" x14ac:dyDescent="0.25"/>
    <row r="294" ht="36" customHeight="1" x14ac:dyDescent="0.25"/>
    <row r="295" ht="36" customHeight="1" x14ac:dyDescent="0.25"/>
    <row r="296" ht="36" customHeight="1" x14ac:dyDescent="0.25"/>
    <row r="297" ht="36" customHeight="1" x14ac:dyDescent="0.25"/>
    <row r="298" ht="36" customHeight="1" x14ac:dyDescent="0.25"/>
    <row r="299" ht="36" customHeight="1" x14ac:dyDescent="0.25"/>
    <row r="300" ht="36" customHeight="1" x14ac:dyDescent="0.25"/>
    <row r="301" ht="36" customHeight="1" x14ac:dyDescent="0.25"/>
    <row r="302" ht="36" customHeight="1" x14ac:dyDescent="0.25"/>
    <row r="303" ht="36" customHeight="1" x14ac:dyDescent="0.25"/>
    <row r="304" ht="36" customHeight="1" x14ac:dyDescent="0.25"/>
    <row r="305" ht="36" customHeight="1" x14ac:dyDescent="0.25"/>
    <row r="306" ht="36" customHeight="1" x14ac:dyDescent="0.25"/>
    <row r="307" ht="36" customHeight="1" x14ac:dyDescent="0.25"/>
    <row r="308" ht="36" customHeight="1" x14ac:dyDescent="0.25"/>
    <row r="309" ht="36" customHeight="1" x14ac:dyDescent="0.25"/>
    <row r="310" ht="36" customHeight="1" x14ac:dyDescent="0.25"/>
    <row r="311" ht="36" customHeight="1" x14ac:dyDescent="0.25"/>
    <row r="312" ht="36" customHeight="1" x14ac:dyDescent="0.25"/>
    <row r="313" ht="36" customHeight="1" x14ac:dyDescent="0.25"/>
    <row r="314" ht="36" customHeight="1" x14ac:dyDescent="0.25"/>
    <row r="315" ht="36" customHeight="1" x14ac:dyDescent="0.25"/>
    <row r="316" ht="36" customHeight="1" x14ac:dyDescent="0.25"/>
    <row r="317" ht="36" customHeight="1" x14ac:dyDescent="0.25"/>
    <row r="318" ht="36" customHeight="1" x14ac:dyDescent="0.25"/>
    <row r="319" ht="36" customHeight="1" x14ac:dyDescent="0.25"/>
    <row r="320" ht="36" customHeight="1" x14ac:dyDescent="0.25"/>
    <row r="321" ht="36" customHeight="1" x14ac:dyDescent="0.25"/>
    <row r="322" ht="36" customHeight="1" x14ac:dyDescent="0.25"/>
    <row r="323" ht="36" customHeight="1" x14ac:dyDescent="0.25"/>
    <row r="324" ht="36" customHeight="1" x14ac:dyDescent="0.25"/>
    <row r="325" ht="36" customHeight="1" x14ac:dyDescent="0.25"/>
    <row r="326" ht="36" customHeight="1" x14ac:dyDescent="0.25"/>
    <row r="327" ht="36" customHeight="1" x14ac:dyDescent="0.25"/>
    <row r="328" ht="36" customHeight="1" x14ac:dyDescent="0.25"/>
    <row r="329" ht="36" customHeight="1" x14ac:dyDescent="0.25"/>
    <row r="330" ht="36" customHeight="1" x14ac:dyDescent="0.25"/>
    <row r="331" ht="36" customHeight="1" x14ac:dyDescent="0.25"/>
    <row r="332" ht="36" customHeight="1" x14ac:dyDescent="0.25"/>
    <row r="333" ht="36" customHeight="1" x14ac:dyDescent="0.25"/>
    <row r="334" ht="36" customHeight="1" x14ac:dyDescent="0.25"/>
    <row r="335" ht="36" customHeight="1" x14ac:dyDescent="0.25"/>
    <row r="336" ht="36" customHeight="1" x14ac:dyDescent="0.25"/>
    <row r="337" ht="36" customHeight="1" x14ac:dyDescent="0.25"/>
    <row r="338" ht="36" customHeight="1" x14ac:dyDescent="0.25"/>
    <row r="339" ht="36" customHeight="1" x14ac:dyDescent="0.25"/>
    <row r="340" ht="36" customHeight="1" x14ac:dyDescent="0.25"/>
    <row r="341" ht="36" customHeight="1" x14ac:dyDescent="0.25"/>
    <row r="342" ht="36" customHeight="1" x14ac:dyDescent="0.25"/>
    <row r="343" ht="36" customHeight="1" x14ac:dyDescent="0.25"/>
    <row r="344" ht="36" customHeight="1" x14ac:dyDescent="0.25"/>
    <row r="345" ht="36" customHeight="1" x14ac:dyDescent="0.25"/>
    <row r="346" ht="36" customHeight="1" x14ac:dyDescent="0.25"/>
    <row r="347" ht="36" customHeight="1" x14ac:dyDescent="0.25"/>
    <row r="348" ht="36" customHeight="1" x14ac:dyDescent="0.25"/>
    <row r="349" ht="36" customHeight="1" x14ac:dyDescent="0.25"/>
    <row r="350" ht="36" customHeight="1" x14ac:dyDescent="0.25"/>
    <row r="351" ht="36" customHeight="1" x14ac:dyDescent="0.25"/>
    <row r="352" ht="36" customHeight="1" x14ac:dyDescent="0.25"/>
    <row r="353" ht="36" customHeight="1" x14ac:dyDescent="0.25"/>
    <row r="354" ht="36" customHeight="1" x14ac:dyDescent="0.25"/>
    <row r="355" ht="36" customHeight="1" x14ac:dyDescent="0.25"/>
    <row r="356" ht="36" customHeight="1" x14ac:dyDescent="0.25"/>
    <row r="357" ht="36" customHeight="1" x14ac:dyDescent="0.25"/>
    <row r="358" ht="36" customHeight="1" x14ac:dyDescent="0.25"/>
    <row r="359" ht="36" customHeight="1" x14ac:dyDescent="0.25"/>
    <row r="360" ht="36" customHeight="1" x14ac:dyDescent="0.25"/>
    <row r="361" ht="36" customHeight="1" x14ac:dyDescent="0.25"/>
    <row r="362" ht="36" customHeight="1" x14ac:dyDescent="0.25"/>
    <row r="363" ht="36" customHeight="1" x14ac:dyDescent="0.25"/>
    <row r="364" ht="36" customHeight="1" x14ac:dyDescent="0.25"/>
    <row r="365" ht="36" customHeight="1" x14ac:dyDescent="0.25"/>
    <row r="366" ht="36" customHeight="1" x14ac:dyDescent="0.25"/>
    <row r="367" ht="36" customHeight="1" x14ac:dyDescent="0.25"/>
    <row r="368" ht="36" customHeight="1" x14ac:dyDescent="0.25"/>
    <row r="369" ht="36" customHeight="1" x14ac:dyDescent="0.25"/>
    <row r="370" ht="36" customHeight="1" x14ac:dyDescent="0.25"/>
    <row r="371" ht="36" customHeight="1" x14ac:dyDescent="0.25"/>
    <row r="372" ht="36" customHeight="1" x14ac:dyDescent="0.25"/>
    <row r="373" ht="36" customHeight="1" x14ac:dyDescent="0.25"/>
    <row r="374" ht="36" customHeight="1" x14ac:dyDescent="0.25"/>
    <row r="375" ht="36" customHeight="1" x14ac:dyDescent="0.25"/>
    <row r="376" ht="36" customHeight="1" x14ac:dyDescent="0.25"/>
    <row r="377" ht="36" customHeight="1" x14ac:dyDescent="0.25"/>
    <row r="378" ht="36" customHeight="1" x14ac:dyDescent="0.25"/>
    <row r="379" ht="36" customHeight="1" x14ac:dyDescent="0.25"/>
    <row r="380" ht="36" customHeight="1" x14ac:dyDescent="0.25"/>
    <row r="381" ht="36" customHeight="1" x14ac:dyDescent="0.25"/>
    <row r="382" ht="36" customHeight="1" x14ac:dyDescent="0.25"/>
    <row r="383" ht="36" customHeight="1" x14ac:dyDescent="0.25"/>
    <row r="384" ht="36" customHeight="1" x14ac:dyDescent="0.25"/>
    <row r="385" ht="36" customHeight="1" x14ac:dyDescent="0.25"/>
    <row r="386" ht="36" customHeight="1" x14ac:dyDescent="0.25"/>
    <row r="387" ht="36" customHeight="1" x14ac:dyDescent="0.25"/>
    <row r="388" ht="36" customHeight="1" x14ac:dyDescent="0.25"/>
    <row r="389" ht="36" customHeight="1" x14ac:dyDescent="0.25"/>
    <row r="390" ht="36" customHeight="1" x14ac:dyDescent="0.25"/>
    <row r="391" ht="36" customHeight="1" x14ac:dyDescent="0.25"/>
    <row r="392" ht="36" customHeight="1" x14ac:dyDescent="0.25"/>
    <row r="393" ht="36" customHeight="1" x14ac:dyDescent="0.25"/>
    <row r="394" ht="36" customHeight="1" x14ac:dyDescent="0.25"/>
    <row r="395" ht="36" customHeight="1" x14ac:dyDescent="0.25"/>
    <row r="396" ht="36" customHeight="1" x14ac:dyDescent="0.25"/>
    <row r="397" ht="36" customHeight="1" x14ac:dyDescent="0.25"/>
    <row r="398" ht="36" customHeight="1" x14ac:dyDescent="0.25"/>
    <row r="399" ht="36" customHeight="1" x14ac:dyDescent="0.25"/>
    <row r="400" ht="36" customHeight="1" x14ac:dyDescent="0.25"/>
    <row r="401" ht="36" customHeight="1" x14ac:dyDescent="0.25"/>
    <row r="402" ht="36" customHeight="1" x14ac:dyDescent="0.25"/>
    <row r="403" ht="36" customHeight="1" x14ac:dyDescent="0.25"/>
    <row r="404" ht="36" customHeight="1" x14ac:dyDescent="0.25"/>
    <row r="405" ht="36" customHeight="1" x14ac:dyDescent="0.25"/>
    <row r="406" ht="36" customHeight="1" x14ac:dyDescent="0.25"/>
    <row r="407" ht="36" customHeight="1" x14ac:dyDescent="0.25"/>
    <row r="408" ht="36" customHeight="1" x14ac:dyDescent="0.25"/>
    <row r="409" ht="36" customHeight="1" x14ac:dyDescent="0.25"/>
    <row r="410" ht="36" customHeight="1" x14ac:dyDescent="0.25"/>
    <row r="411" ht="36" customHeight="1" x14ac:dyDescent="0.25"/>
    <row r="412" ht="36" customHeight="1" x14ac:dyDescent="0.25"/>
    <row r="413" ht="36" customHeight="1" x14ac:dyDescent="0.25"/>
    <row r="414" ht="36" customHeight="1" x14ac:dyDescent="0.25"/>
    <row r="415" ht="36" customHeight="1" x14ac:dyDescent="0.25"/>
    <row r="416" ht="36" customHeight="1" x14ac:dyDescent="0.25"/>
    <row r="417" ht="36" customHeight="1" x14ac:dyDescent="0.25"/>
    <row r="418" ht="36" customHeight="1" x14ac:dyDescent="0.25"/>
    <row r="419" ht="36" customHeight="1" x14ac:dyDescent="0.25"/>
    <row r="420" ht="36" customHeight="1" x14ac:dyDescent="0.25"/>
    <row r="421" ht="36" customHeight="1" x14ac:dyDescent="0.25"/>
    <row r="422" ht="36" customHeight="1" x14ac:dyDescent="0.25"/>
    <row r="423" ht="36" customHeight="1" x14ac:dyDescent="0.25"/>
    <row r="424" ht="36" customHeight="1" x14ac:dyDescent="0.25"/>
    <row r="425" ht="36" customHeight="1" x14ac:dyDescent="0.25"/>
    <row r="426" ht="36" customHeight="1" x14ac:dyDescent="0.25"/>
    <row r="427" ht="36" customHeight="1" x14ac:dyDescent="0.25"/>
    <row r="428" ht="36" customHeight="1" x14ac:dyDescent="0.25"/>
    <row r="429" ht="36" customHeight="1" x14ac:dyDescent="0.25"/>
    <row r="430" ht="36" customHeight="1" x14ac:dyDescent="0.25"/>
    <row r="431" ht="36" customHeight="1" x14ac:dyDescent="0.25"/>
    <row r="432" ht="36" customHeight="1" x14ac:dyDescent="0.25"/>
    <row r="433" ht="36" customHeight="1" x14ac:dyDescent="0.25"/>
    <row r="434" ht="36" customHeight="1" x14ac:dyDescent="0.25"/>
    <row r="435" ht="36" customHeight="1" x14ac:dyDescent="0.25"/>
    <row r="436" ht="36" customHeight="1" x14ac:dyDescent="0.25"/>
    <row r="437" ht="36" customHeight="1" x14ac:dyDescent="0.25"/>
    <row r="438" ht="36" customHeight="1" x14ac:dyDescent="0.25"/>
    <row r="439" ht="36" customHeight="1" x14ac:dyDescent="0.25"/>
    <row r="440" ht="36" customHeight="1" x14ac:dyDescent="0.25"/>
    <row r="441" ht="36" customHeight="1" x14ac:dyDescent="0.25"/>
    <row r="442" ht="36" customHeight="1" x14ac:dyDescent="0.25"/>
    <row r="443" ht="36" customHeight="1" x14ac:dyDescent="0.25"/>
    <row r="444" ht="36" customHeight="1" x14ac:dyDescent="0.25"/>
    <row r="445" ht="36" customHeight="1" x14ac:dyDescent="0.25"/>
    <row r="446" ht="36" customHeight="1" x14ac:dyDescent="0.25"/>
    <row r="447" ht="36" customHeight="1" x14ac:dyDescent="0.25"/>
    <row r="448" ht="36" customHeight="1" x14ac:dyDescent="0.25"/>
    <row r="449" ht="36" customHeight="1" x14ac:dyDescent="0.25"/>
    <row r="450" ht="36" customHeight="1" x14ac:dyDescent="0.25"/>
    <row r="451" ht="36" customHeight="1" x14ac:dyDescent="0.25"/>
    <row r="452" ht="36" customHeight="1" x14ac:dyDescent="0.25"/>
    <row r="453" ht="36" customHeight="1" x14ac:dyDescent="0.25"/>
    <row r="454" ht="36" customHeight="1" x14ac:dyDescent="0.25"/>
    <row r="455" ht="36" customHeight="1" x14ac:dyDescent="0.25"/>
    <row r="456" ht="36" customHeight="1" x14ac:dyDescent="0.25"/>
    <row r="457" ht="36" customHeight="1" x14ac:dyDescent="0.25"/>
    <row r="458" ht="36" customHeight="1" x14ac:dyDescent="0.25"/>
    <row r="459" ht="36" customHeight="1" x14ac:dyDescent="0.25"/>
    <row r="460" ht="36" customHeight="1" x14ac:dyDescent="0.25"/>
    <row r="461" ht="36" customHeight="1" x14ac:dyDescent="0.25"/>
    <row r="462" ht="36" customHeight="1" x14ac:dyDescent="0.25"/>
    <row r="463" ht="36" customHeight="1" x14ac:dyDescent="0.25"/>
    <row r="464" ht="36" customHeight="1" x14ac:dyDescent="0.25"/>
    <row r="465" ht="36" customHeight="1" x14ac:dyDescent="0.25"/>
    <row r="466" ht="36" customHeight="1" x14ac:dyDescent="0.25"/>
    <row r="467" ht="36" customHeight="1" x14ac:dyDescent="0.25"/>
    <row r="468" ht="36" customHeight="1" x14ac:dyDescent="0.25"/>
    <row r="469" ht="36" customHeight="1" x14ac:dyDescent="0.25"/>
    <row r="470" ht="36" customHeight="1" x14ac:dyDescent="0.25"/>
    <row r="471" ht="36" customHeight="1" x14ac:dyDescent="0.25"/>
    <row r="472" ht="36" customHeight="1" x14ac:dyDescent="0.25"/>
    <row r="473" ht="36" customHeight="1" x14ac:dyDescent="0.25"/>
    <row r="474" ht="36" customHeight="1" x14ac:dyDescent="0.25"/>
    <row r="475" ht="36" customHeight="1" x14ac:dyDescent="0.25"/>
    <row r="476" ht="36" customHeight="1" x14ac:dyDescent="0.25"/>
    <row r="477" ht="36" customHeight="1" x14ac:dyDescent="0.25"/>
    <row r="478" ht="36" customHeight="1" x14ac:dyDescent="0.25"/>
    <row r="479" ht="36" customHeight="1" x14ac:dyDescent="0.25"/>
    <row r="480" ht="36" customHeight="1" x14ac:dyDescent="0.25"/>
    <row r="481" ht="36" customHeight="1" x14ac:dyDescent="0.25"/>
    <row r="482" ht="36" customHeight="1" x14ac:dyDescent="0.25"/>
    <row r="483" ht="36" customHeight="1" x14ac:dyDescent="0.25"/>
    <row r="484" ht="36" customHeight="1" x14ac:dyDescent="0.25"/>
    <row r="485" ht="36" customHeight="1" x14ac:dyDescent="0.25"/>
    <row r="486" ht="36" customHeight="1" x14ac:dyDescent="0.25"/>
    <row r="487" ht="36" customHeight="1" x14ac:dyDescent="0.25"/>
    <row r="488" ht="36" customHeight="1" x14ac:dyDescent="0.25"/>
    <row r="489" ht="36" customHeight="1" x14ac:dyDescent="0.25"/>
    <row r="490" ht="36" customHeight="1" x14ac:dyDescent="0.25"/>
    <row r="491" ht="36" customHeight="1" x14ac:dyDescent="0.25"/>
    <row r="492" ht="36" customHeight="1" x14ac:dyDescent="0.25"/>
    <row r="493" ht="36" customHeight="1" x14ac:dyDescent="0.25"/>
    <row r="494" ht="36" customHeight="1" x14ac:dyDescent="0.25"/>
    <row r="495" ht="36" customHeight="1" x14ac:dyDescent="0.25"/>
    <row r="496" ht="36" customHeight="1" x14ac:dyDescent="0.25"/>
    <row r="497" ht="36" customHeight="1" x14ac:dyDescent="0.25"/>
    <row r="498" ht="36" customHeight="1" x14ac:dyDescent="0.25"/>
    <row r="499" ht="36" customHeight="1" x14ac:dyDescent="0.25"/>
    <row r="500" ht="36" customHeight="1" x14ac:dyDescent="0.25"/>
    <row r="501" ht="36" customHeight="1" x14ac:dyDescent="0.25"/>
    <row r="502" ht="36" customHeight="1" x14ac:dyDescent="0.25"/>
    <row r="503" ht="36" customHeight="1" x14ac:dyDescent="0.25"/>
    <row r="504" ht="36" customHeight="1" x14ac:dyDescent="0.25"/>
    <row r="505" ht="36" customHeight="1" x14ac:dyDescent="0.25"/>
    <row r="506" ht="36" customHeight="1" x14ac:dyDescent="0.25"/>
    <row r="507" ht="36" customHeight="1" x14ac:dyDescent="0.25"/>
    <row r="508" ht="36" customHeight="1" x14ac:dyDescent="0.25"/>
    <row r="509" ht="36" customHeight="1" x14ac:dyDescent="0.25"/>
    <row r="510" ht="36" customHeight="1" x14ac:dyDescent="0.25"/>
    <row r="511" ht="36" customHeight="1" x14ac:dyDescent="0.25"/>
    <row r="512" ht="36" customHeight="1" x14ac:dyDescent="0.25"/>
    <row r="513" ht="36" customHeight="1" x14ac:dyDescent="0.25"/>
    <row r="514" ht="36" customHeight="1" x14ac:dyDescent="0.25"/>
    <row r="515" ht="36" customHeight="1" x14ac:dyDescent="0.25"/>
    <row r="516" ht="36" customHeight="1" x14ac:dyDescent="0.25"/>
    <row r="517" ht="36" customHeight="1" x14ac:dyDescent="0.25"/>
    <row r="518" ht="36" customHeight="1" x14ac:dyDescent="0.25"/>
    <row r="519" ht="36" customHeight="1" x14ac:dyDescent="0.25"/>
    <row r="520" ht="36" customHeight="1" x14ac:dyDescent="0.25"/>
    <row r="521" ht="36" customHeight="1" x14ac:dyDescent="0.25"/>
    <row r="522" ht="36" customHeight="1" x14ac:dyDescent="0.25"/>
    <row r="523" ht="36" customHeight="1" x14ac:dyDescent="0.25"/>
    <row r="524" ht="36" customHeight="1" x14ac:dyDescent="0.25"/>
    <row r="525" ht="36" customHeight="1" x14ac:dyDescent="0.25"/>
    <row r="526" ht="36" customHeight="1" x14ac:dyDescent="0.25"/>
    <row r="527" ht="36" customHeight="1" x14ac:dyDescent="0.25"/>
    <row r="528" ht="36" customHeight="1" x14ac:dyDescent="0.25"/>
    <row r="529" ht="36" customHeight="1" x14ac:dyDescent="0.25"/>
    <row r="530" ht="36" customHeight="1" x14ac:dyDescent="0.25"/>
    <row r="531" ht="36" customHeight="1" x14ac:dyDescent="0.25"/>
    <row r="532" ht="36" customHeight="1" x14ac:dyDescent="0.25"/>
    <row r="533" ht="36" customHeight="1" x14ac:dyDescent="0.25"/>
    <row r="534" ht="36" customHeight="1" x14ac:dyDescent="0.25"/>
    <row r="535" ht="36" customHeight="1" x14ac:dyDescent="0.25"/>
    <row r="536" ht="36" customHeight="1" x14ac:dyDescent="0.25"/>
    <row r="537" ht="36" customHeight="1" x14ac:dyDescent="0.25"/>
    <row r="538" ht="36" customHeight="1" x14ac:dyDescent="0.25"/>
    <row r="539" ht="36" customHeight="1" x14ac:dyDescent="0.25"/>
    <row r="540" ht="36" customHeight="1" x14ac:dyDescent="0.25"/>
    <row r="541" ht="36" customHeight="1" x14ac:dyDescent="0.25"/>
    <row r="542" ht="36" customHeight="1" x14ac:dyDescent="0.25"/>
    <row r="543" ht="36" customHeight="1" x14ac:dyDescent="0.25"/>
    <row r="544" ht="36" customHeight="1" x14ac:dyDescent="0.25"/>
    <row r="545" ht="36" customHeight="1" x14ac:dyDescent="0.25"/>
    <row r="546" ht="36" customHeight="1" x14ac:dyDescent="0.25"/>
    <row r="547" ht="36" customHeight="1" x14ac:dyDescent="0.25"/>
    <row r="548" ht="36" customHeight="1" x14ac:dyDescent="0.25"/>
    <row r="549" ht="36" customHeight="1" x14ac:dyDescent="0.25"/>
    <row r="550" ht="36" customHeight="1" x14ac:dyDescent="0.25"/>
    <row r="551" ht="36" customHeight="1" x14ac:dyDescent="0.25"/>
    <row r="552" ht="36" customHeight="1" x14ac:dyDescent="0.25"/>
    <row r="553" ht="36" customHeight="1" x14ac:dyDescent="0.25"/>
    <row r="554" ht="36" customHeight="1" x14ac:dyDescent="0.25"/>
    <row r="555" ht="36" customHeight="1" x14ac:dyDescent="0.25"/>
    <row r="556" ht="36" customHeight="1" x14ac:dyDescent="0.25"/>
    <row r="557" ht="36" customHeight="1" x14ac:dyDescent="0.25"/>
    <row r="558" ht="36" customHeight="1" x14ac:dyDescent="0.25"/>
    <row r="559" ht="36" customHeight="1" x14ac:dyDescent="0.25"/>
    <row r="560" ht="36" customHeight="1" x14ac:dyDescent="0.25"/>
    <row r="561" ht="36" customHeight="1" x14ac:dyDescent="0.25"/>
    <row r="562" ht="36" customHeight="1" x14ac:dyDescent="0.25"/>
    <row r="563" ht="36" customHeight="1" x14ac:dyDescent="0.25"/>
    <row r="564" ht="36" customHeight="1" x14ac:dyDescent="0.25"/>
    <row r="565" ht="36" customHeight="1" x14ac:dyDescent="0.25"/>
    <row r="566" ht="36" customHeight="1" x14ac:dyDescent="0.25"/>
    <row r="567" ht="36" customHeight="1" x14ac:dyDescent="0.25"/>
    <row r="568" ht="36" customHeight="1" x14ac:dyDescent="0.25"/>
    <row r="569" ht="36" customHeight="1" x14ac:dyDescent="0.25"/>
    <row r="570" ht="36" customHeight="1" x14ac:dyDescent="0.25"/>
    <row r="571" ht="36" customHeight="1" x14ac:dyDescent="0.25"/>
    <row r="572" ht="36" customHeight="1" x14ac:dyDescent="0.25"/>
    <row r="573" ht="36" customHeight="1" x14ac:dyDescent="0.25"/>
    <row r="574" ht="36" customHeight="1" x14ac:dyDescent="0.25"/>
    <row r="575" ht="36" customHeight="1" x14ac:dyDescent="0.25"/>
    <row r="576" ht="36" customHeight="1" x14ac:dyDescent="0.25"/>
    <row r="577" ht="36" customHeight="1" x14ac:dyDescent="0.25"/>
    <row r="578" ht="36" customHeight="1" x14ac:dyDescent="0.25"/>
    <row r="579" ht="36" customHeight="1" x14ac:dyDescent="0.25"/>
    <row r="580" ht="36" customHeight="1" x14ac:dyDescent="0.25"/>
    <row r="581" ht="36" customHeight="1" x14ac:dyDescent="0.25"/>
    <row r="582" ht="36" customHeight="1" x14ac:dyDescent="0.25"/>
    <row r="583" ht="36" customHeight="1" x14ac:dyDescent="0.25"/>
    <row r="584" ht="36" customHeight="1" x14ac:dyDescent="0.25"/>
    <row r="585" ht="36" customHeight="1" x14ac:dyDescent="0.25"/>
    <row r="586" ht="36" customHeight="1" x14ac:dyDescent="0.25"/>
    <row r="587" ht="36" customHeight="1" x14ac:dyDescent="0.25"/>
    <row r="588" ht="36" customHeight="1" x14ac:dyDescent="0.25"/>
    <row r="589" ht="36" customHeight="1" x14ac:dyDescent="0.25"/>
    <row r="590" ht="36" customHeight="1" x14ac:dyDescent="0.25"/>
    <row r="591" ht="36" customHeight="1" x14ac:dyDescent="0.25"/>
    <row r="592" ht="36" customHeight="1" x14ac:dyDescent="0.25"/>
    <row r="593" ht="36" customHeight="1" x14ac:dyDescent="0.25"/>
    <row r="594" ht="36" customHeight="1" x14ac:dyDescent="0.25"/>
    <row r="595" ht="36" customHeight="1" x14ac:dyDescent="0.25"/>
    <row r="596" ht="36" customHeight="1" x14ac:dyDescent="0.25"/>
    <row r="597" ht="36" customHeight="1" x14ac:dyDescent="0.25"/>
    <row r="598" ht="36" customHeight="1" x14ac:dyDescent="0.25"/>
    <row r="599" ht="36" customHeight="1" x14ac:dyDescent="0.25"/>
    <row r="600" ht="36" customHeight="1" x14ac:dyDescent="0.25"/>
    <row r="601" ht="36" customHeight="1" x14ac:dyDescent="0.25"/>
    <row r="602" ht="36" customHeight="1" x14ac:dyDescent="0.25"/>
    <row r="603" ht="36" customHeight="1" x14ac:dyDescent="0.25"/>
    <row r="604" ht="36" customHeight="1" x14ac:dyDescent="0.25"/>
    <row r="605" ht="36" customHeight="1" x14ac:dyDescent="0.25"/>
    <row r="606" ht="36" customHeight="1" x14ac:dyDescent="0.25"/>
    <row r="607" ht="36" customHeight="1" x14ac:dyDescent="0.25"/>
    <row r="608" ht="36" customHeight="1" x14ac:dyDescent="0.25"/>
    <row r="609" ht="36" customHeight="1" x14ac:dyDescent="0.25"/>
    <row r="610" ht="36" customHeight="1" x14ac:dyDescent="0.25"/>
    <row r="611" ht="36" customHeight="1" x14ac:dyDescent="0.25"/>
    <row r="612" ht="36" customHeight="1" x14ac:dyDescent="0.25"/>
    <row r="613" ht="36" customHeight="1" x14ac:dyDescent="0.25"/>
    <row r="614" ht="36" customHeight="1" x14ac:dyDescent="0.25"/>
    <row r="615" ht="36" customHeight="1" x14ac:dyDescent="0.25"/>
    <row r="616" ht="36" customHeight="1" x14ac:dyDescent="0.25"/>
    <row r="617" ht="36" customHeight="1" x14ac:dyDescent="0.25"/>
    <row r="618" ht="36" customHeight="1" x14ac:dyDescent="0.25"/>
    <row r="619" ht="36" customHeight="1" x14ac:dyDescent="0.25"/>
    <row r="620" ht="36" customHeight="1" x14ac:dyDescent="0.25"/>
    <row r="621" ht="36" customHeight="1" x14ac:dyDescent="0.25"/>
    <row r="622" ht="36" customHeight="1" x14ac:dyDescent="0.25"/>
    <row r="623" ht="36" customHeight="1" x14ac:dyDescent="0.25"/>
    <row r="624" ht="36" customHeight="1" x14ac:dyDescent="0.25"/>
    <row r="625" ht="36" customHeight="1" x14ac:dyDescent="0.25"/>
    <row r="626" ht="36" customHeight="1" x14ac:dyDescent="0.25"/>
    <row r="627" ht="36" customHeight="1" x14ac:dyDescent="0.25"/>
    <row r="628" ht="36" customHeight="1" x14ac:dyDescent="0.25"/>
    <row r="629" ht="36" customHeight="1" x14ac:dyDescent="0.25"/>
    <row r="630" ht="36" customHeight="1" x14ac:dyDescent="0.25"/>
    <row r="631" ht="36" customHeight="1" x14ac:dyDescent="0.25"/>
    <row r="632" ht="36" customHeight="1" x14ac:dyDescent="0.25"/>
    <row r="633" ht="36" customHeight="1" x14ac:dyDescent="0.25"/>
    <row r="634" ht="36" customHeight="1" x14ac:dyDescent="0.25"/>
    <row r="635" ht="36" customHeight="1" x14ac:dyDescent="0.25"/>
    <row r="636" ht="36" customHeight="1" x14ac:dyDescent="0.25"/>
    <row r="637" ht="36" customHeight="1" x14ac:dyDescent="0.25"/>
    <row r="638" ht="36" customHeight="1" x14ac:dyDescent="0.25"/>
    <row r="639" ht="36" customHeight="1" x14ac:dyDescent="0.25"/>
    <row r="640" ht="36" customHeight="1" x14ac:dyDescent="0.25"/>
    <row r="641" ht="36" customHeight="1" x14ac:dyDescent="0.25"/>
    <row r="642" ht="36" customHeight="1" x14ac:dyDescent="0.25"/>
    <row r="643" ht="36" customHeight="1" x14ac:dyDescent="0.25"/>
    <row r="644" ht="36" customHeight="1" x14ac:dyDescent="0.25"/>
    <row r="645" ht="36" customHeight="1" x14ac:dyDescent="0.25"/>
    <row r="646" ht="36" customHeight="1" x14ac:dyDescent="0.25"/>
    <row r="647" ht="36" customHeight="1" x14ac:dyDescent="0.25"/>
    <row r="648" ht="36" customHeight="1" x14ac:dyDescent="0.25"/>
    <row r="649" ht="36" customHeight="1" x14ac:dyDescent="0.25"/>
    <row r="650" ht="36" customHeight="1" x14ac:dyDescent="0.25"/>
    <row r="651" ht="36" customHeight="1" x14ac:dyDescent="0.25"/>
    <row r="652" ht="36" customHeight="1" x14ac:dyDescent="0.25"/>
    <row r="653" ht="36" customHeight="1" x14ac:dyDescent="0.25"/>
    <row r="654" ht="36" customHeight="1" x14ac:dyDescent="0.25"/>
    <row r="655" ht="36" customHeight="1" x14ac:dyDescent="0.25"/>
    <row r="656" ht="36" customHeight="1" x14ac:dyDescent="0.25"/>
    <row r="657" ht="36" customHeight="1" x14ac:dyDescent="0.25"/>
    <row r="658" ht="36" customHeight="1" x14ac:dyDescent="0.25"/>
    <row r="659" ht="36" customHeight="1" x14ac:dyDescent="0.25"/>
    <row r="660" ht="36" customHeight="1" x14ac:dyDescent="0.25"/>
    <row r="661" ht="36" customHeight="1" x14ac:dyDescent="0.25"/>
    <row r="662" ht="36" customHeight="1" x14ac:dyDescent="0.25"/>
    <row r="663" ht="36" customHeight="1" x14ac:dyDescent="0.25"/>
    <row r="664" ht="36" customHeight="1" x14ac:dyDescent="0.25"/>
    <row r="665" ht="36" customHeight="1" x14ac:dyDescent="0.25"/>
    <row r="666" ht="36" customHeight="1" x14ac:dyDescent="0.25"/>
    <row r="667" ht="36" customHeight="1" x14ac:dyDescent="0.25"/>
    <row r="668" ht="36" customHeight="1" x14ac:dyDescent="0.25"/>
    <row r="669" ht="36" customHeight="1" x14ac:dyDescent="0.25"/>
    <row r="670" ht="36" customHeight="1" x14ac:dyDescent="0.25"/>
    <row r="671" ht="36" customHeight="1" x14ac:dyDescent="0.25"/>
    <row r="672" ht="36" customHeight="1" x14ac:dyDescent="0.25"/>
    <row r="673" ht="36" customHeight="1" x14ac:dyDescent="0.25"/>
    <row r="674" ht="36" customHeight="1" x14ac:dyDescent="0.25"/>
    <row r="675" ht="36" customHeight="1" x14ac:dyDescent="0.25"/>
    <row r="676" ht="36" customHeight="1" x14ac:dyDescent="0.25"/>
    <row r="677" ht="36" customHeight="1" x14ac:dyDescent="0.25"/>
    <row r="678" ht="36" customHeight="1" x14ac:dyDescent="0.25"/>
    <row r="679" ht="36" customHeight="1" x14ac:dyDescent="0.25"/>
    <row r="680" ht="36" customHeight="1" x14ac:dyDescent="0.25"/>
    <row r="681" ht="36" customHeight="1" x14ac:dyDescent="0.25"/>
    <row r="682" ht="36" customHeight="1" x14ac:dyDescent="0.25"/>
    <row r="683" ht="36" customHeight="1" x14ac:dyDescent="0.25"/>
    <row r="684" ht="36" customHeight="1" x14ac:dyDescent="0.25"/>
    <row r="685" ht="36" customHeight="1" x14ac:dyDescent="0.25"/>
    <row r="686" ht="36" customHeight="1" x14ac:dyDescent="0.25"/>
    <row r="687" ht="36" customHeight="1" x14ac:dyDescent="0.25"/>
    <row r="688" ht="36" customHeight="1" x14ac:dyDescent="0.25"/>
    <row r="689" ht="36" customHeight="1" x14ac:dyDescent="0.25"/>
    <row r="690" ht="36" customHeight="1" x14ac:dyDescent="0.25"/>
    <row r="691" ht="36" customHeight="1" x14ac:dyDescent="0.25"/>
    <row r="692" ht="36" customHeight="1" x14ac:dyDescent="0.25"/>
    <row r="693" ht="36" customHeight="1" x14ac:dyDescent="0.25"/>
    <row r="694" ht="36" customHeight="1" x14ac:dyDescent="0.25"/>
    <row r="695" ht="36" customHeight="1" x14ac:dyDescent="0.25"/>
    <row r="696" ht="36" customHeight="1" x14ac:dyDescent="0.25"/>
    <row r="697" ht="36" customHeight="1" x14ac:dyDescent="0.25"/>
    <row r="698" ht="36" customHeight="1" x14ac:dyDescent="0.25"/>
    <row r="699" ht="36" customHeight="1" x14ac:dyDescent="0.25"/>
    <row r="700" ht="36" customHeight="1" x14ac:dyDescent="0.25"/>
    <row r="701" ht="36" customHeight="1" x14ac:dyDescent="0.25"/>
    <row r="702" ht="36" customHeight="1" x14ac:dyDescent="0.25"/>
    <row r="703" ht="36" customHeight="1" x14ac:dyDescent="0.25"/>
    <row r="704" ht="36" customHeight="1" x14ac:dyDescent="0.25"/>
    <row r="705" ht="36" customHeight="1" x14ac:dyDescent="0.25"/>
    <row r="706" ht="36" customHeight="1" x14ac:dyDescent="0.25"/>
    <row r="707" ht="36" customHeight="1" x14ac:dyDescent="0.25"/>
    <row r="708" ht="36" customHeight="1" x14ac:dyDescent="0.25"/>
    <row r="709" ht="36" customHeight="1" x14ac:dyDescent="0.25"/>
    <row r="710" ht="36" customHeight="1" x14ac:dyDescent="0.25"/>
    <row r="711" ht="36" customHeight="1" x14ac:dyDescent="0.25"/>
    <row r="712" ht="36" customHeight="1" x14ac:dyDescent="0.25"/>
    <row r="713" ht="36" customHeight="1" x14ac:dyDescent="0.25"/>
    <row r="714" ht="36" customHeight="1" x14ac:dyDescent="0.25"/>
    <row r="715" ht="36" customHeight="1" x14ac:dyDescent="0.25"/>
    <row r="716" ht="36" customHeight="1" x14ac:dyDescent="0.25"/>
    <row r="717" ht="36" customHeight="1" x14ac:dyDescent="0.25"/>
    <row r="718" ht="36" customHeight="1" x14ac:dyDescent="0.25"/>
    <row r="719" ht="36" customHeight="1" x14ac:dyDescent="0.25"/>
    <row r="720" ht="36" customHeight="1" x14ac:dyDescent="0.25"/>
    <row r="721" ht="36" customHeight="1" x14ac:dyDescent="0.25"/>
    <row r="722" ht="36" customHeight="1" x14ac:dyDescent="0.25"/>
    <row r="723" ht="36" customHeight="1" x14ac:dyDescent="0.25"/>
    <row r="724" ht="36" customHeight="1" x14ac:dyDescent="0.25"/>
    <row r="725" ht="36" customHeight="1" x14ac:dyDescent="0.25"/>
    <row r="726" ht="36" customHeight="1" x14ac:dyDescent="0.25"/>
    <row r="727" ht="36" customHeight="1" x14ac:dyDescent="0.25"/>
    <row r="728" ht="36" customHeight="1" x14ac:dyDescent="0.25"/>
    <row r="729" ht="36" customHeight="1" x14ac:dyDescent="0.25"/>
    <row r="730" ht="36" customHeight="1" x14ac:dyDescent="0.25"/>
    <row r="731" ht="36" customHeight="1" x14ac:dyDescent="0.25"/>
    <row r="732" ht="36" customHeight="1" x14ac:dyDescent="0.25"/>
    <row r="733" ht="36" customHeight="1" x14ac:dyDescent="0.25"/>
    <row r="734" ht="36" customHeight="1" x14ac:dyDescent="0.25"/>
    <row r="735" ht="36" customHeight="1" x14ac:dyDescent="0.25"/>
    <row r="736" ht="36" customHeight="1" x14ac:dyDescent="0.25"/>
    <row r="737" ht="36" customHeight="1" x14ac:dyDescent="0.25"/>
    <row r="738" ht="36" customHeight="1" x14ac:dyDescent="0.25"/>
    <row r="739" ht="36" customHeight="1" x14ac:dyDescent="0.25"/>
    <row r="740" ht="36" customHeight="1" x14ac:dyDescent="0.25"/>
    <row r="741" ht="36" customHeight="1" x14ac:dyDescent="0.25"/>
    <row r="742" ht="36" customHeight="1" x14ac:dyDescent="0.25"/>
    <row r="743" ht="36" customHeight="1" x14ac:dyDescent="0.25"/>
    <row r="744" ht="36" customHeight="1" x14ac:dyDescent="0.25"/>
    <row r="745" ht="36" customHeight="1" x14ac:dyDescent="0.25"/>
    <row r="746" ht="36" customHeight="1" x14ac:dyDescent="0.25"/>
    <row r="747" ht="36" customHeight="1" x14ac:dyDescent="0.25"/>
    <row r="748" ht="36" customHeight="1" x14ac:dyDescent="0.25"/>
    <row r="749" ht="36" customHeight="1" x14ac:dyDescent="0.25"/>
    <row r="750" ht="36" customHeight="1" x14ac:dyDescent="0.25"/>
    <row r="751" ht="36" customHeight="1" x14ac:dyDescent="0.25"/>
    <row r="752" ht="36" customHeight="1" x14ac:dyDescent="0.25"/>
    <row r="753" ht="36" customHeight="1" x14ac:dyDescent="0.25"/>
    <row r="754" ht="36" customHeight="1" x14ac:dyDescent="0.25"/>
    <row r="755" ht="36" customHeight="1" x14ac:dyDescent="0.25"/>
    <row r="756" ht="36" customHeight="1" x14ac:dyDescent="0.25"/>
    <row r="757" ht="36" customHeight="1" x14ac:dyDescent="0.25"/>
    <row r="758" ht="36" customHeight="1" x14ac:dyDescent="0.25"/>
    <row r="759" ht="36" customHeight="1" x14ac:dyDescent="0.25"/>
    <row r="760" ht="36" customHeight="1" x14ac:dyDescent="0.25"/>
    <row r="761" ht="36" customHeight="1" x14ac:dyDescent="0.25"/>
    <row r="762" ht="36" customHeight="1" x14ac:dyDescent="0.25"/>
    <row r="763" ht="36" customHeight="1" x14ac:dyDescent="0.25"/>
    <row r="764" ht="36" customHeight="1" x14ac:dyDescent="0.25"/>
    <row r="765" ht="36" customHeight="1" x14ac:dyDescent="0.25"/>
    <row r="766" ht="36" customHeight="1" x14ac:dyDescent="0.25"/>
    <row r="767" ht="36" customHeight="1" x14ac:dyDescent="0.25"/>
    <row r="768" ht="36" customHeight="1" x14ac:dyDescent="0.25"/>
    <row r="769" ht="36" customHeight="1" x14ac:dyDescent="0.25"/>
    <row r="770" ht="36" customHeight="1" x14ac:dyDescent="0.25"/>
    <row r="771" ht="36" customHeight="1" x14ac:dyDescent="0.25"/>
    <row r="772" ht="36" customHeight="1" x14ac:dyDescent="0.25"/>
    <row r="773" ht="36" customHeight="1" x14ac:dyDescent="0.25"/>
    <row r="774" ht="36" customHeight="1" x14ac:dyDescent="0.25"/>
    <row r="775" ht="36" customHeight="1" x14ac:dyDescent="0.25"/>
    <row r="776" ht="36" customHeight="1" x14ac:dyDescent="0.25"/>
    <row r="777" ht="36" customHeight="1" x14ac:dyDescent="0.25"/>
    <row r="778" ht="36" customHeight="1" x14ac:dyDescent="0.25"/>
    <row r="779" ht="36" customHeight="1" x14ac:dyDescent="0.25"/>
    <row r="780" ht="36" customHeight="1" x14ac:dyDescent="0.25"/>
    <row r="781" ht="36" customHeight="1" x14ac:dyDescent="0.25"/>
    <row r="782" ht="36" customHeight="1" x14ac:dyDescent="0.25"/>
    <row r="783" ht="36" customHeight="1" x14ac:dyDescent="0.25"/>
    <row r="784" ht="36" customHeight="1" x14ac:dyDescent="0.25"/>
    <row r="785" ht="36" customHeight="1" x14ac:dyDescent="0.25"/>
    <row r="786" ht="36" customHeight="1" x14ac:dyDescent="0.25"/>
    <row r="787" ht="36" customHeight="1" x14ac:dyDescent="0.25"/>
    <row r="788" ht="36" customHeight="1" x14ac:dyDescent="0.25"/>
    <row r="789" ht="36" customHeight="1" x14ac:dyDescent="0.25"/>
    <row r="790" ht="36" customHeight="1" x14ac:dyDescent="0.25"/>
    <row r="791" ht="36" customHeight="1" x14ac:dyDescent="0.25"/>
    <row r="792" ht="36" customHeight="1" x14ac:dyDescent="0.25"/>
    <row r="793" ht="36" customHeight="1" x14ac:dyDescent="0.25"/>
    <row r="794" ht="36" customHeight="1" x14ac:dyDescent="0.25"/>
    <row r="795" ht="36" customHeight="1" x14ac:dyDescent="0.25"/>
    <row r="796" ht="36" customHeight="1" x14ac:dyDescent="0.25"/>
    <row r="797" ht="36" customHeight="1" x14ac:dyDescent="0.25"/>
    <row r="798" ht="36" customHeight="1" x14ac:dyDescent="0.25"/>
    <row r="799" ht="36" customHeight="1" x14ac:dyDescent="0.25"/>
    <row r="800" ht="36" customHeight="1" x14ac:dyDescent="0.25"/>
    <row r="801" ht="36" customHeight="1" x14ac:dyDescent="0.25"/>
    <row r="802" ht="36" customHeight="1" x14ac:dyDescent="0.25"/>
    <row r="803" ht="36" customHeight="1" x14ac:dyDescent="0.25"/>
    <row r="804" ht="36" customHeight="1" x14ac:dyDescent="0.25"/>
    <row r="805" ht="36" customHeight="1" x14ac:dyDescent="0.25"/>
    <row r="806" ht="36" customHeight="1" x14ac:dyDescent="0.25"/>
    <row r="807" ht="36" customHeight="1" x14ac:dyDescent="0.25"/>
    <row r="808" ht="36" customHeight="1" x14ac:dyDescent="0.25"/>
    <row r="809" ht="36" customHeight="1" x14ac:dyDescent="0.25"/>
    <row r="810" ht="36" customHeight="1" x14ac:dyDescent="0.25"/>
    <row r="811" ht="36" customHeight="1" x14ac:dyDescent="0.25"/>
    <row r="812" ht="36" customHeight="1" x14ac:dyDescent="0.25"/>
    <row r="813" ht="36" customHeight="1" x14ac:dyDescent="0.25"/>
    <row r="814" ht="36" customHeight="1" x14ac:dyDescent="0.25"/>
    <row r="815" ht="36" customHeight="1" x14ac:dyDescent="0.25"/>
    <row r="816" ht="36" customHeight="1" x14ac:dyDescent="0.25"/>
    <row r="817" ht="36" customHeight="1" x14ac:dyDescent="0.25"/>
    <row r="818" ht="36" customHeight="1" x14ac:dyDescent="0.25"/>
    <row r="819" ht="36" customHeight="1" x14ac:dyDescent="0.25"/>
    <row r="820" ht="36" customHeight="1" x14ac:dyDescent="0.25"/>
    <row r="821" ht="36" customHeight="1" x14ac:dyDescent="0.25"/>
    <row r="822" ht="36" customHeight="1" x14ac:dyDescent="0.25"/>
    <row r="823" ht="36" customHeight="1" x14ac:dyDescent="0.25"/>
    <row r="824" ht="36" customHeight="1" x14ac:dyDescent="0.25"/>
    <row r="825" ht="36" customHeight="1" x14ac:dyDescent="0.25"/>
    <row r="826" ht="36" customHeight="1" x14ac:dyDescent="0.25"/>
    <row r="827" ht="36" customHeight="1" x14ac:dyDescent="0.25"/>
    <row r="828" ht="36" customHeight="1" x14ac:dyDescent="0.25"/>
    <row r="829" ht="36" customHeight="1" x14ac:dyDescent="0.25"/>
    <row r="830" ht="36" customHeight="1" x14ac:dyDescent="0.25"/>
    <row r="831" ht="36" customHeight="1" x14ac:dyDescent="0.25"/>
    <row r="832" ht="36" customHeight="1" x14ac:dyDescent="0.25"/>
    <row r="833" ht="36" customHeight="1" x14ac:dyDescent="0.25"/>
    <row r="834" ht="36" customHeight="1" x14ac:dyDescent="0.25"/>
    <row r="835" ht="36" customHeight="1" x14ac:dyDescent="0.25"/>
    <row r="836" ht="36" customHeight="1" x14ac:dyDescent="0.25"/>
    <row r="837" ht="36" customHeight="1" x14ac:dyDescent="0.25"/>
    <row r="838" ht="36" customHeight="1" x14ac:dyDescent="0.25"/>
    <row r="839" ht="36" customHeight="1" x14ac:dyDescent="0.25"/>
    <row r="840" ht="36" customHeight="1" x14ac:dyDescent="0.25"/>
    <row r="841" ht="36" customHeight="1" x14ac:dyDescent="0.25"/>
    <row r="842" ht="36" customHeight="1" x14ac:dyDescent="0.25"/>
    <row r="843" ht="36" customHeight="1" x14ac:dyDescent="0.25"/>
    <row r="844" ht="36" customHeight="1" x14ac:dyDescent="0.25"/>
    <row r="845" ht="36" customHeight="1" x14ac:dyDescent="0.25"/>
    <row r="846" ht="36" customHeight="1" x14ac:dyDescent="0.25"/>
    <row r="847" ht="36" customHeight="1" x14ac:dyDescent="0.25"/>
    <row r="848" ht="36" customHeight="1" x14ac:dyDescent="0.25"/>
    <row r="849" ht="36" customHeight="1" x14ac:dyDescent="0.25"/>
    <row r="850" ht="36" customHeight="1" x14ac:dyDescent="0.25"/>
    <row r="851" ht="36" customHeight="1" x14ac:dyDescent="0.25"/>
    <row r="852" ht="36" customHeight="1" x14ac:dyDescent="0.25"/>
    <row r="853" ht="36" customHeight="1" x14ac:dyDescent="0.25"/>
    <row r="854" ht="36" customHeight="1" x14ac:dyDescent="0.25"/>
    <row r="855" ht="36" customHeight="1" x14ac:dyDescent="0.25"/>
    <row r="856" ht="36" customHeight="1" x14ac:dyDescent="0.25"/>
    <row r="857" ht="36" customHeight="1" x14ac:dyDescent="0.25"/>
    <row r="858" ht="36" customHeight="1" x14ac:dyDescent="0.25"/>
    <row r="859" ht="36" customHeight="1" x14ac:dyDescent="0.25"/>
    <row r="860" ht="36" customHeight="1" x14ac:dyDescent="0.25"/>
    <row r="861" ht="36" customHeight="1" x14ac:dyDescent="0.25"/>
    <row r="862" ht="36" customHeight="1" x14ac:dyDescent="0.25"/>
    <row r="863" ht="36" customHeight="1" x14ac:dyDescent="0.25"/>
    <row r="864" ht="36" customHeight="1" x14ac:dyDescent="0.25"/>
    <row r="865" ht="36" customHeight="1" x14ac:dyDescent="0.25"/>
    <row r="866" ht="36" customHeight="1" x14ac:dyDescent="0.25"/>
    <row r="867" ht="36" customHeight="1" x14ac:dyDescent="0.25"/>
    <row r="868" ht="36" customHeight="1" x14ac:dyDescent="0.25"/>
    <row r="869" ht="36" customHeight="1" x14ac:dyDescent="0.25"/>
    <row r="870" ht="36" customHeight="1" x14ac:dyDescent="0.25"/>
    <row r="871" ht="36" customHeight="1" x14ac:dyDescent="0.25"/>
    <row r="872" ht="36" customHeight="1" x14ac:dyDescent="0.25"/>
    <row r="873" ht="36" customHeight="1" x14ac:dyDescent="0.25"/>
    <row r="874" ht="36" customHeight="1" x14ac:dyDescent="0.25"/>
    <row r="875" ht="36" customHeight="1" x14ac:dyDescent="0.25"/>
    <row r="876" ht="36" customHeight="1" x14ac:dyDescent="0.25"/>
    <row r="877" ht="36" customHeight="1" x14ac:dyDescent="0.25"/>
    <row r="878" ht="36" customHeight="1" x14ac:dyDescent="0.25"/>
    <row r="879" ht="36" customHeight="1" x14ac:dyDescent="0.25"/>
    <row r="880" ht="36" customHeight="1" x14ac:dyDescent="0.25"/>
    <row r="881" ht="36" customHeight="1" x14ac:dyDescent="0.25"/>
    <row r="882" ht="36" customHeight="1" x14ac:dyDescent="0.25"/>
    <row r="883" ht="36" customHeight="1" x14ac:dyDescent="0.25"/>
    <row r="884" ht="36" customHeight="1" x14ac:dyDescent="0.25"/>
    <row r="885" ht="36" customHeight="1" x14ac:dyDescent="0.25"/>
    <row r="886" ht="36" customHeight="1" x14ac:dyDescent="0.25"/>
    <row r="887" ht="36" customHeight="1" x14ac:dyDescent="0.25"/>
    <row r="888" ht="36" customHeight="1" x14ac:dyDescent="0.25"/>
    <row r="889" ht="36" customHeight="1" x14ac:dyDescent="0.25"/>
    <row r="890" ht="36" customHeight="1" x14ac:dyDescent="0.25"/>
    <row r="891" ht="36" customHeight="1" x14ac:dyDescent="0.25"/>
    <row r="892" ht="36" customHeight="1" x14ac:dyDescent="0.25"/>
    <row r="893" ht="36" customHeight="1" x14ac:dyDescent="0.25"/>
    <row r="894" ht="36" customHeight="1" x14ac:dyDescent="0.25"/>
    <row r="895" ht="36" customHeight="1" x14ac:dyDescent="0.25"/>
    <row r="896" ht="36" customHeight="1" x14ac:dyDescent="0.25"/>
    <row r="897" ht="36" customHeight="1" x14ac:dyDescent="0.25"/>
    <row r="898" ht="36" customHeight="1" x14ac:dyDescent="0.25"/>
    <row r="899" ht="36" customHeight="1" x14ac:dyDescent="0.25"/>
    <row r="900" ht="36" customHeight="1" x14ac:dyDescent="0.25"/>
    <row r="901" ht="36" customHeight="1" x14ac:dyDescent="0.25"/>
    <row r="902" ht="36" customHeight="1" x14ac:dyDescent="0.25"/>
    <row r="903" ht="36" customHeight="1" x14ac:dyDescent="0.25"/>
    <row r="904" ht="36" customHeight="1" x14ac:dyDescent="0.25"/>
    <row r="905" ht="36" customHeight="1" x14ac:dyDescent="0.25"/>
    <row r="906" ht="36" customHeight="1" x14ac:dyDescent="0.25"/>
    <row r="907" ht="36" customHeight="1" x14ac:dyDescent="0.25"/>
    <row r="908" ht="36" customHeight="1" x14ac:dyDescent="0.25"/>
    <row r="909" ht="36" customHeight="1" x14ac:dyDescent="0.25"/>
    <row r="910" ht="36" customHeight="1" x14ac:dyDescent="0.25"/>
    <row r="911" ht="36" customHeight="1" x14ac:dyDescent="0.25"/>
    <row r="912" ht="36" customHeight="1" x14ac:dyDescent="0.25"/>
    <row r="913" ht="36" customHeight="1" x14ac:dyDescent="0.25"/>
    <row r="914" ht="36" customHeight="1" x14ac:dyDescent="0.25"/>
    <row r="915" ht="36" customHeight="1" x14ac:dyDescent="0.25"/>
    <row r="916" ht="36" customHeight="1" x14ac:dyDescent="0.25"/>
    <row r="917" ht="36" customHeight="1" x14ac:dyDescent="0.25"/>
    <row r="918" ht="36" customHeight="1" x14ac:dyDescent="0.25"/>
    <row r="919" ht="36" customHeight="1" x14ac:dyDescent="0.25"/>
    <row r="920" ht="36" customHeight="1" x14ac:dyDescent="0.25"/>
    <row r="921" ht="36" customHeight="1" x14ac:dyDescent="0.25"/>
    <row r="922" ht="36" customHeight="1" x14ac:dyDescent="0.25"/>
    <row r="923" ht="36" customHeight="1" x14ac:dyDescent="0.25"/>
    <row r="924" ht="36" customHeight="1" x14ac:dyDescent="0.25"/>
    <row r="925" ht="36" customHeight="1" x14ac:dyDescent="0.25"/>
    <row r="926" ht="36" customHeight="1" x14ac:dyDescent="0.25"/>
    <row r="927" ht="36" customHeight="1" x14ac:dyDescent="0.25"/>
    <row r="928" ht="36" customHeight="1" x14ac:dyDescent="0.25"/>
    <row r="929" ht="36" customHeight="1" x14ac:dyDescent="0.25"/>
    <row r="930" ht="36" customHeight="1" x14ac:dyDescent="0.25"/>
    <row r="931" ht="36" customHeight="1" x14ac:dyDescent="0.25"/>
    <row r="932" ht="36" customHeight="1" x14ac:dyDescent="0.25"/>
    <row r="933" ht="36" customHeight="1" x14ac:dyDescent="0.25"/>
    <row r="934" ht="36" customHeight="1" x14ac:dyDescent="0.25"/>
    <row r="935" ht="36" customHeight="1" x14ac:dyDescent="0.25"/>
    <row r="936" ht="36" customHeight="1" x14ac:dyDescent="0.25"/>
    <row r="937" ht="36" customHeight="1" x14ac:dyDescent="0.25"/>
    <row r="938" ht="36" customHeight="1" x14ac:dyDescent="0.25"/>
    <row r="939" ht="36" customHeight="1" x14ac:dyDescent="0.25"/>
    <row r="940" ht="36" customHeight="1" x14ac:dyDescent="0.25"/>
    <row r="941" ht="36" customHeight="1" x14ac:dyDescent="0.25"/>
    <row r="942" ht="36" customHeight="1" x14ac:dyDescent="0.25"/>
    <row r="943" ht="36" customHeight="1" x14ac:dyDescent="0.25"/>
    <row r="944" ht="36" customHeight="1" x14ac:dyDescent="0.25"/>
    <row r="945" ht="36" customHeight="1" x14ac:dyDescent="0.25"/>
    <row r="946" ht="36" customHeight="1" x14ac:dyDescent="0.25"/>
    <row r="947" ht="36" customHeight="1" x14ac:dyDescent="0.25"/>
    <row r="948" ht="36" customHeight="1" x14ac:dyDescent="0.25"/>
    <row r="949" ht="36" customHeight="1" x14ac:dyDescent="0.25"/>
    <row r="950" ht="36" customHeight="1" x14ac:dyDescent="0.25"/>
    <row r="951" ht="36" customHeight="1" x14ac:dyDescent="0.25"/>
    <row r="952" ht="36" customHeight="1" x14ac:dyDescent="0.25"/>
    <row r="953" ht="36" customHeight="1" x14ac:dyDescent="0.25"/>
    <row r="954" ht="36" customHeight="1" x14ac:dyDescent="0.25"/>
    <row r="955" ht="36" customHeight="1" x14ac:dyDescent="0.25"/>
    <row r="956" ht="36" customHeight="1" x14ac:dyDescent="0.25"/>
    <row r="957" ht="36" customHeight="1" x14ac:dyDescent="0.25"/>
    <row r="958" ht="36" customHeight="1" x14ac:dyDescent="0.25"/>
    <row r="959" ht="36" customHeight="1" x14ac:dyDescent="0.25"/>
    <row r="960" ht="36" customHeight="1" x14ac:dyDescent="0.25"/>
    <row r="961" ht="36" customHeight="1" x14ac:dyDescent="0.25"/>
    <row r="962" ht="36" customHeight="1" x14ac:dyDescent="0.25"/>
    <row r="963" ht="36" customHeight="1" x14ac:dyDescent="0.25"/>
    <row r="964" ht="36" customHeight="1" x14ac:dyDescent="0.25"/>
    <row r="965" ht="36" customHeight="1" x14ac:dyDescent="0.25"/>
    <row r="966" ht="36" customHeight="1" x14ac:dyDescent="0.25"/>
    <row r="967" ht="36" customHeight="1" x14ac:dyDescent="0.25"/>
    <row r="968" ht="36" customHeight="1" x14ac:dyDescent="0.25"/>
    <row r="969" ht="36" customHeight="1" x14ac:dyDescent="0.25"/>
    <row r="970" ht="36" customHeight="1" x14ac:dyDescent="0.25"/>
    <row r="971" ht="36" customHeight="1" x14ac:dyDescent="0.25"/>
    <row r="972" ht="36" customHeight="1" x14ac:dyDescent="0.25"/>
    <row r="973" ht="36" customHeight="1" x14ac:dyDescent="0.25"/>
    <row r="974" ht="36" customHeight="1" x14ac:dyDescent="0.25"/>
    <row r="975" ht="36" customHeight="1" x14ac:dyDescent="0.25"/>
    <row r="976" ht="36" customHeight="1" x14ac:dyDescent="0.25"/>
    <row r="977" ht="36" customHeight="1" x14ac:dyDescent="0.25"/>
    <row r="978" ht="36" customHeight="1" x14ac:dyDescent="0.25"/>
    <row r="979" ht="36" customHeight="1" x14ac:dyDescent="0.25"/>
    <row r="980" ht="36" customHeight="1" x14ac:dyDescent="0.25"/>
    <row r="981" ht="36" customHeight="1" x14ac:dyDescent="0.25"/>
    <row r="982" ht="36" customHeight="1" x14ac:dyDescent="0.25"/>
    <row r="983" ht="36" customHeight="1" x14ac:dyDescent="0.25"/>
    <row r="984" ht="36" customHeight="1" x14ac:dyDescent="0.25"/>
    <row r="985" ht="36" customHeight="1" x14ac:dyDescent="0.25"/>
    <row r="986" ht="36" customHeight="1" x14ac:dyDescent="0.25"/>
    <row r="987" ht="36" customHeight="1" x14ac:dyDescent="0.25"/>
    <row r="988" ht="36" customHeight="1" x14ac:dyDescent="0.25"/>
    <row r="989" ht="36" customHeight="1" x14ac:dyDescent="0.25"/>
    <row r="990" ht="36" customHeight="1" x14ac:dyDescent="0.25"/>
    <row r="991" ht="36" customHeight="1" x14ac:dyDescent="0.25"/>
    <row r="992" ht="36" customHeight="1" x14ac:dyDescent="0.25"/>
    <row r="993" ht="36" customHeight="1" x14ac:dyDescent="0.25"/>
    <row r="994" ht="36" customHeight="1" x14ac:dyDescent="0.25"/>
    <row r="995" ht="36" customHeight="1" x14ac:dyDescent="0.25"/>
    <row r="996" ht="36" customHeight="1" x14ac:dyDescent="0.25"/>
    <row r="997" ht="36" customHeight="1" x14ac:dyDescent="0.25"/>
    <row r="998" ht="36" customHeight="1" x14ac:dyDescent="0.25"/>
    <row r="999" ht="36" customHeight="1" x14ac:dyDescent="0.25"/>
    <row r="1000" ht="36" customHeight="1" x14ac:dyDescent="0.25"/>
    <row r="1001" ht="36" customHeight="1" x14ac:dyDescent="0.25"/>
    <row r="1002" ht="36" customHeight="1" x14ac:dyDescent="0.25"/>
    <row r="1003" ht="36" customHeight="1" x14ac:dyDescent="0.25"/>
    <row r="1004" ht="36" customHeight="1" x14ac:dyDescent="0.25"/>
    <row r="1005" ht="36" customHeight="1" x14ac:dyDescent="0.25"/>
    <row r="1006" ht="36" customHeight="1" x14ac:dyDescent="0.25"/>
    <row r="1007" ht="36" customHeight="1" x14ac:dyDescent="0.25"/>
    <row r="1008" ht="36" customHeight="1" x14ac:dyDescent="0.25"/>
    <row r="1009" ht="36" customHeight="1" x14ac:dyDescent="0.25"/>
    <row r="1010" ht="36" customHeight="1" x14ac:dyDescent="0.25"/>
    <row r="1011" ht="36" customHeight="1" x14ac:dyDescent="0.25"/>
    <row r="1012" ht="36" customHeight="1" x14ac:dyDescent="0.25"/>
    <row r="1013" ht="36" customHeight="1" x14ac:dyDescent="0.25"/>
    <row r="1014" ht="36" customHeight="1" x14ac:dyDescent="0.25"/>
    <row r="1015" ht="36" customHeight="1" x14ac:dyDescent="0.25"/>
    <row r="1016" ht="36" customHeight="1" x14ac:dyDescent="0.25"/>
    <row r="1017" ht="36" customHeight="1" x14ac:dyDescent="0.25"/>
    <row r="1018" ht="36" customHeight="1" x14ac:dyDescent="0.25"/>
    <row r="1019" ht="36" customHeight="1" x14ac:dyDescent="0.25"/>
    <row r="1020" ht="36" customHeight="1" x14ac:dyDescent="0.25"/>
    <row r="1021" ht="36" customHeight="1" x14ac:dyDescent="0.25"/>
    <row r="1022" ht="36" customHeight="1" x14ac:dyDescent="0.25"/>
    <row r="1023" ht="36" customHeight="1" x14ac:dyDescent="0.25"/>
    <row r="1024" ht="36" customHeight="1" x14ac:dyDescent="0.25"/>
    <row r="1025" ht="36" customHeight="1" x14ac:dyDescent="0.25"/>
    <row r="1026" ht="36" customHeight="1" x14ac:dyDescent="0.25"/>
    <row r="1027" ht="36" customHeight="1" x14ac:dyDescent="0.25"/>
    <row r="1028" ht="36" customHeight="1" x14ac:dyDescent="0.25"/>
    <row r="1029" ht="36" customHeight="1" x14ac:dyDescent="0.25"/>
    <row r="1030" ht="36" customHeight="1" x14ac:dyDescent="0.25"/>
    <row r="1031" ht="36" customHeight="1" x14ac:dyDescent="0.25"/>
    <row r="1032" ht="36" customHeight="1" x14ac:dyDescent="0.25"/>
    <row r="1033" ht="36" customHeight="1" x14ac:dyDescent="0.25"/>
    <row r="1034" ht="36" customHeight="1" x14ac:dyDescent="0.25"/>
    <row r="1035" ht="36" customHeight="1" x14ac:dyDescent="0.25"/>
    <row r="1036" ht="36" customHeight="1" x14ac:dyDescent="0.25"/>
    <row r="1037" ht="36" customHeight="1" x14ac:dyDescent="0.25"/>
    <row r="1038" ht="36" customHeight="1" x14ac:dyDescent="0.25"/>
    <row r="1039" ht="36" customHeight="1" x14ac:dyDescent="0.25"/>
    <row r="1040" ht="36" customHeight="1" x14ac:dyDescent="0.25"/>
    <row r="1041" ht="36" customHeight="1" x14ac:dyDescent="0.25"/>
    <row r="1042" ht="36" customHeight="1" x14ac:dyDescent="0.25"/>
    <row r="1043" ht="36" customHeight="1" x14ac:dyDescent="0.25"/>
    <row r="1044" ht="36" customHeight="1" x14ac:dyDescent="0.25"/>
    <row r="1045" ht="36" customHeight="1" x14ac:dyDescent="0.25"/>
    <row r="1046" ht="36" customHeight="1" x14ac:dyDescent="0.25"/>
    <row r="1047" ht="36" customHeight="1" x14ac:dyDescent="0.25"/>
    <row r="1048" ht="36" customHeight="1" x14ac:dyDescent="0.25"/>
    <row r="1049" ht="36" customHeight="1" x14ac:dyDescent="0.25"/>
    <row r="1050" ht="36" customHeight="1" x14ac:dyDescent="0.25"/>
    <row r="1051" ht="36" customHeight="1" x14ac:dyDescent="0.25"/>
    <row r="1052" ht="36" customHeight="1" x14ac:dyDescent="0.25"/>
    <row r="1053" ht="36" customHeight="1" x14ac:dyDescent="0.25"/>
    <row r="1054" ht="36" customHeight="1" x14ac:dyDescent="0.25"/>
    <row r="1055" ht="36" customHeight="1" x14ac:dyDescent="0.25"/>
    <row r="1056" ht="36" customHeight="1" x14ac:dyDescent="0.25"/>
    <row r="1057" ht="36" customHeight="1" x14ac:dyDescent="0.25"/>
    <row r="1058" ht="36" customHeight="1" x14ac:dyDescent="0.25"/>
    <row r="1059" ht="36" customHeight="1" x14ac:dyDescent="0.25"/>
    <row r="1060" ht="36" customHeight="1" x14ac:dyDescent="0.25"/>
    <row r="1061" ht="36" customHeight="1" x14ac:dyDescent="0.25"/>
    <row r="1062" ht="36" customHeight="1" x14ac:dyDescent="0.25"/>
    <row r="1063" ht="36" customHeight="1" x14ac:dyDescent="0.25"/>
    <row r="1064" ht="36" customHeight="1" x14ac:dyDescent="0.25"/>
    <row r="1065" ht="36" customHeight="1" x14ac:dyDescent="0.25"/>
    <row r="1066" ht="36" customHeight="1" x14ac:dyDescent="0.25"/>
    <row r="1067" ht="36" customHeight="1" x14ac:dyDescent="0.25"/>
    <row r="1068" ht="36" customHeight="1" x14ac:dyDescent="0.25"/>
    <row r="1069" ht="36" customHeight="1" x14ac:dyDescent="0.25"/>
    <row r="1070" ht="36" customHeight="1" x14ac:dyDescent="0.25"/>
    <row r="1071" ht="36" customHeight="1" x14ac:dyDescent="0.25"/>
    <row r="1072" ht="36" customHeight="1" x14ac:dyDescent="0.25"/>
    <row r="1073" ht="36" customHeight="1" x14ac:dyDescent="0.25"/>
    <row r="1074" ht="36" customHeight="1" x14ac:dyDescent="0.25"/>
    <row r="1075" ht="36" customHeight="1" x14ac:dyDescent="0.25"/>
    <row r="1076" ht="36" customHeight="1" x14ac:dyDescent="0.25"/>
    <row r="1077" ht="36" customHeight="1" x14ac:dyDescent="0.25"/>
    <row r="1078" ht="36" customHeight="1" x14ac:dyDescent="0.25"/>
    <row r="1079" ht="36" customHeight="1" x14ac:dyDescent="0.25"/>
    <row r="1080" ht="36" customHeight="1" x14ac:dyDescent="0.25"/>
    <row r="1081" ht="36" customHeight="1" x14ac:dyDescent="0.25"/>
    <row r="1082" ht="36" customHeight="1" x14ac:dyDescent="0.25"/>
    <row r="1083" ht="36" customHeight="1" x14ac:dyDescent="0.25"/>
    <row r="1084" ht="36" customHeight="1" x14ac:dyDescent="0.25"/>
    <row r="1085" ht="36" customHeight="1" x14ac:dyDescent="0.25"/>
    <row r="1086" ht="36" customHeight="1" x14ac:dyDescent="0.25"/>
    <row r="1087" ht="36" customHeight="1" x14ac:dyDescent="0.25"/>
    <row r="1088" ht="36" customHeight="1" x14ac:dyDescent="0.25"/>
    <row r="1089" ht="36" customHeight="1" x14ac:dyDescent="0.25"/>
    <row r="1090" ht="36" customHeight="1" x14ac:dyDescent="0.25"/>
    <row r="1091" ht="36" customHeight="1" x14ac:dyDescent="0.25"/>
    <row r="1092" ht="36" customHeight="1" x14ac:dyDescent="0.25"/>
    <row r="1093" ht="36" customHeight="1" x14ac:dyDescent="0.25"/>
    <row r="1094" ht="36" customHeight="1" x14ac:dyDescent="0.25"/>
    <row r="1095" ht="36" customHeight="1" x14ac:dyDescent="0.25"/>
    <row r="1096" ht="36" customHeight="1" x14ac:dyDescent="0.25"/>
    <row r="1097" ht="36" customHeight="1" x14ac:dyDescent="0.25"/>
    <row r="1098" ht="36" customHeight="1" x14ac:dyDescent="0.25"/>
    <row r="1099" ht="36" customHeight="1" x14ac:dyDescent="0.25"/>
    <row r="1100" ht="36" customHeight="1" x14ac:dyDescent="0.25"/>
    <row r="1101" ht="36" customHeight="1" x14ac:dyDescent="0.25"/>
    <row r="1102" ht="36" customHeight="1" x14ac:dyDescent="0.25"/>
    <row r="1103" ht="36" customHeight="1" x14ac:dyDescent="0.25"/>
    <row r="1104" ht="36" customHeight="1" x14ac:dyDescent="0.25"/>
    <row r="1105" ht="36" customHeight="1" x14ac:dyDescent="0.25"/>
    <row r="1106" ht="36" customHeight="1" x14ac:dyDescent="0.25"/>
    <row r="1107" ht="36" customHeight="1" x14ac:dyDescent="0.25"/>
    <row r="1108" ht="36" customHeight="1" x14ac:dyDescent="0.25"/>
    <row r="1109" ht="36" customHeight="1" x14ac:dyDescent="0.25"/>
    <row r="1110" ht="36" customHeight="1" x14ac:dyDescent="0.25"/>
    <row r="1111" ht="36" customHeight="1" x14ac:dyDescent="0.25"/>
    <row r="1112" ht="36" customHeight="1" x14ac:dyDescent="0.25"/>
    <row r="1113" ht="36" customHeight="1" x14ac:dyDescent="0.25"/>
    <row r="1114" ht="36" customHeight="1" x14ac:dyDescent="0.25"/>
    <row r="1115" ht="36" customHeight="1" x14ac:dyDescent="0.25"/>
    <row r="1116" ht="36" customHeight="1" x14ac:dyDescent="0.25"/>
    <row r="1117" ht="36" customHeight="1" x14ac:dyDescent="0.25"/>
    <row r="1118" ht="36" customHeight="1" x14ac:dyDescent="0.25"/>
    <row r="1119" ht="36" customHeight="1" x14ac:dyDescent="0.25"/>
    <row r="1120" ht="36" customHeight="1" x14ac:dyDescent="0.25"/>
    <row r="1121" ht="36" customHeight="1" x14ac:dyDescent="0.25"/>
    <row r="1122" ht="36" customHeight="1" x14ac:dyDescent="0.25"/>
    <row r="1123" ht="36" customHeight="1" x14ac:dyDescent="0.25"/>
    <row r="1124" ht="36" customHeight="1" x14ac:dyDescent="0.25"/>
    <row r="1125" ht="36" customHeight="1" x14ac:dyDescent="0.25"/>
    <row r="1126" ht="36" customHeight="1" x14ac:dyDescent="0.25"/>
    <row r="1127" ht="36" customHeight="1" x14ac:dyDescent="0.25"/>
    <row r="1128" ht="36" customHeight="1" x14ac:dyDescent="0.25"/>
    <row r="1129" ht="36" customHeight="1" x14ac:dyDescent="0.25"/>
    <row r="1130" ht="36" customHeight="1" x14ac:dyDescent="0.25"/>
    <row r="1131" ht="36" customHeight="1" x14ac:dyDescent="0.25"/>
    <row r="1132" ht="36" customHeight="1" x14ac:dyDescent="0.25"/>
    <row r="1133" ht="36" customHeight="1" x14ac:dyDescent="0.25"/>
    <row r="1134" ht="36" customHeight="1" x14ac:dyDescent="0.25"/>
    <row r="1135" ht="36" customHeight="1" x14ac:dyDescent="0.25"/>
    <row r="1136" ht="36" customHeight="1" x14ac:dyDescent="0.25"/>
    <row r="1137" ht="36" customHeight="1" x14ac:dyDescent="0.25"/>
    <row r="1138" ht="36" customHeight="1" x14ac:dyDescent="0.25"/>
    <row r="1139" ht="36" customHeight="1" x14ac:dyDescent="0.25"/>
    <row r="1140" ht="36" customHeight="1" x14ac:dyDescent="0.25"/>
    <row r="1141" ht="36" customHeight="1" x14ac:dyDescent="0.25"/>
    <row r="1142" ht="36" customHeight="1" x14ac:dyDescent="0.25"/>
  </sheetData>
  <sortState xmlns:xlrd2="http://schemas.microsoft.com/office/spreadsheetml/2017/richdata2" ref="J6:S11">
    <sortCondition ref="J6:J11"/>
  </sortState>
  <mergeCells count="21">
    <mergeCell ref="B78:E78"/>
    <mergeCell ref="B62:E62"/>
    <mergeCell ref="B2:T2"/>
    <mergeCell ref="B69:E69"/>
    <mergeCell ref="B70:E70"/>
    <mergeCell ref="B77:E77"/>
    <mergeCell ref="B46:E46"/>
    <mergeCell ref="B53:E53"/>
    <mergeCell ref="B54:E54"/>
    <mergeCell ref="B61:E61"/>
    <mergeCell ref="B29:E29"/>
    <mergeCell ref="B30:E30"/>
    <mergeCell ref="B37:E37"/>
    <mergeCell ref="B38:E38"/>
    <mergeCell ref="B45:E45"/>
    <mergeCell ref="B21:E21"/>
    <mergeCell ref="B22:E22"/>
    <mergeCell ref="B14:E14"/>
    <mergeCell ref="B5:E5"/>
    <mergeCell ref="B6:E6"/>
    <mergeCell ref="B13:E13"/>
  </mergeCells>
  <phoneticPr fontId="6" type="noConversion"/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BE468-F7A2-4C5B-BFA1-B31427B55505}">
  <dimension ref="I3:R71"/>
  <sheetViews>
    <sheetView workbookViewId="0">
      <selection activeCell="N78" sqref="N78"/>
    </sheetView>
  </sheetViews>
  <sheetFormatPr baseColWidth="10" defaultRowHeight="15" outlineLevelRow="1" x14ac:dyDescent="0.25"/>
  <cols>
    <col min="9" max="9" width="18.140625" bestFit="1" customWidth="1"/>
    <col min="16" max="16" width="15.28515625" bestFit="1" customWidth="1"/>
    <col min="17" max="17" width="16" bestFit="1" customWidth="1"/>
  </cols>
  <sheetData>
    <row r="3" spans="9:18" ht="18.75" x14ac:dyDescent="0.3">
      <c r="I3" s="92" t="s">
        <v>61</v>
      </c>
      <c r="J3" s="92"/>
      <c r="K3" s="92"/>
      <c r="L3" s="92"/>
      <c r="M3" s="92"/>
      <c r="N3" s="92"/>
      <c r="O3" s="92"/>
      <c r="P3" s="92"/>
      <c r="Q3" s="92"/>
      <c r="R3" s="92"/>
    </row>
    <row r="4" spans="9:18" ht="15.75" thickBot="1" x14ac:dyDescent="0.3"/>
    <row r="5" spans="9:18" ht="36" customHeight="1" thickBot="1" x14ac:dyDescent="0.3">
      <c r="I5" s="4"/>
      <c r="J5" s="4" t="s">
        <v>17</v>
      </c>
      <c r="K5" s="4" t="s">
        <v>18</v>
      </c>
      <c r="L5" s="4" t="s">
        <v>20</v>
      </c>
      <c r="M5" s="4" t="s">
        <v>19</v>
      </c>
      <c r="N5" s="4" t="s">
        <v>21</v>
      </c>
      <c r="O5" s="4" t="s">
        <v>22</v>
      </c>
      <c r="P5" s="4" t="s">
        <v>23</v>
      </c>
      <c r="Q5" s="4" t="s">
        <v>24</v>
      </c>
      <c r="R5" s="4" t="s">
        <v>25</v>
      </c>
    </row>
    <row r="6" spans="9:18" ht="36" hidden="1" customHeight="1" outlineLevel="1" thickBot="1" x14ac:dyDescent="0.3">
      <c r="I6" s="4"/>
      <c r="J6" s="4">
        <f ca="1">'Résultats U13F_2'!$K$6</f>
        <v>0</v>
      </c>
      <c r="K6" s="4">
        <f ca="1">'Résultats U13F_2'!$L$6</f>
        <v>1</v>
      </c>
      <c r="L6" s="4">
        <f ca="1">'Résultats U13F_2'!$M$6</f>
        <v>0</v>
      </c>
      <c r="M6" s="4">
        <f ca="1">'Résultats U13F_2'!$N$6</f>
        <v>0</v>
      </c>
      <c r="N6" s="4">
        <f ca="1">'Résultats U13F_2'!$O$6</f>
        <v>1</v>
      </c>
      <c r="O6" s="4">
        <f ca="1">'Résultats U13F_2'!$P$6</f>
        <v>0</v>
      </c>
      <c r="P6" s="4">
        <f ca="1">'Résultats U13F_2'!$Q$6</f>
        <v>1</v>
      </c>
      <c r="Q6" s="4">
        <f ca="1">'Résultats U13F_2'!$R$6</f>
        <v>2</v>
      </c>
      <c r="R6" s="91">
        <f ca="1">'Résultats U13F_2'!$S$6</f>
        <v>-1</v>
      </c>
    </row>
    <row r="7" spans="9:18" ht="36" hidden="1" customHeight="1" outlineLevel="1" collapsed="1" thickBot="1" x14ac:dyDescent="0.3">
      <c r="I7" s="4"/>
      <c r="J7" s="4">
        <f ca="1">'Résultats U13F_2'!$K$14</f>
        <v>3</v>
      </c>
      <c r="K7" s="4">
        <f ca="1">'Résultats U13F_2'!$L$14</f>
        <v>1</v>
      </c>
      <c r="L7" s="4">
        <f ca="1">'Résultats U13F_2'!$M$14</f>
        <v>1</v>
      </c>
      <c r="M7" s="4">
        <f ca="1">'Résultats U13F_2'!$N$14</f>
        <v>0</v>
      </c>
      <c r="N7" s="4">
        <f ca="1">'Résultats U13F_2'!$O$14</f>
        <v>0</v>
      </c>
      <c r="O7" s="4">
        <f ca="1">'Résultats U13F_2'!$P$14</f>
        <v>0</v>
      </c>
      <c r="P7" s="4">
        <f ca="1">'Résultats U13F_2'!$Q$14</f>
        <v>2</v>
      </c>
      <c r="Q7" s="4">
        <f ca="1">'Résultats U13F_2'!$R$14</f>
        <v>1</v>
      </c>
      <c r="R7" s="91">
        <f ca="1">'Résultats U13F_2'!$S$14</f>
        <v>1</v>
      </c>
    </row>
    <row r="8" spans="9:18" ht="36" hidden="1" customHeight="1" outlineLevel="1" collapsed="1" thickBot="1" x14ac:dyDescent="0.3">
      <c r="I8" s="4"/>
      <c r="J8" s="4">
        <f ca="1">'Résultats U13F_2'!$K$22</f>
        <v>0</v>
      </c>
      <c r="K8" s="4">
        <f ca="1">'Résultats U13F_2'!$L$22</f>
        <v>1</v>
      </c>
      <c r="L8" s="4">
        <f ca="1">'Résultats U13F_2'!$M$22</f>
        <v>0</v>
      </c>
      <c r="M8" s="4">
        <f ca="1">'Résultats U13F_2'!$N$22</f>
        <v>0</v>
      </c>
      <c r="N8" s="4">
        <f ca="1">'Résultats U13F_2'!$O$22</f>
        <v>1</v>
      </c>
      <c r="O8" s="4">
        <f ca="1">'Résultats U13F_2'!$P$22</f>
        <v>0</v>
      </c>
      <c r="P8" s="4">
        <f ca="1">'Résultats U13F_2'!$Q$22</f>
        <v>1</v>
      </c>
      <c r="Q8" s="4">
        <f ca="1">'Résultats U13F_2'!$R$22</f>
        <v>2</v>
      </c>
      <c r="R8" s="91">
        <f ca="1">'Résultats U13F_2'!$S$22</f>
        <v>-1</v>
      </c>
    </row>
    <row r="9" spans="9:18" ht="36" hidden="1" customHeight="1" outlineLevel="1" collapsed="1" thickBot="1" x14ac:dyDescent="0.3">
      <c r="I9" s="4"/>
      <c r="J9" s="4">
        <f ca="1">'Résultats U13F_2'!$K$30</f>
        <v>1</v>
      </c>
      <c r="K9" s="4">
        <f ca="1">'Résultats U13F_2'!$L$30</f>
        <v>1</v>
      </c>
      <c r="L9" s="4">
        <f ca="1">'Résultats U13F_2'!$M$30</f>
        <v>0</v>
      </c>
      <c r="M9" s="4">
        <f ca="1">'Résultats U13F_2'!$N$30</f>
        <v>1</v>
      </c>
      <c r="N9" s="4">
        <f ca="1">'Résultats U13F_2'!$O$30</f>
        <v>0</v>
      </c>
      <c r="O9" s="4">
        <f ca="1">'Résultats U13F_2'!$P$30</f>
        <v>0</v>
      </c>
      <c r="P9" s="4">
        <f ca="1">'Résultats U13F_2'!$Q$30</f>
        <v>0</v>
      </c>
      <c r="Q9" s="4">
        <f ca="1">'Résultats U13F_2'!$R$30</f>
        <v>0</v>
      </c>
      <c r="R9" s="91">
        <f ca="1">'Résultats U13F_2'!$S$30</f>
        <v>0</v>
      </c>
    </row>
    <row r="10" spans="9:18" ht="36" hidden="1" customHeight="1" outlineLevel="1" collapsed="1" thickBot="1" x14ac:dyDescent="0.3">
      <c r="I10" s="4"/>
      <c r="J10" s="4">
        <f ca="1">'Résultats U13F_2'!$K$38</f>
        <v>3</v>
      </c>
      <c r="K10" s="4">
        <f ca="1">'Résultats U13F_2'!$L$38</f>
        <v>1</v>
      </c>
      <c r="L10" s="4">
        <f ca="1">'Résultats U13F_2'!$M$38</f>
        <v>1</v>
      </c>
      <c r="M10" s="4">
        <f ca="1">'Résultats U13F_2'!$N$38</f>
        <v>0</v>
      </c>
      <c r="N10" s="4">
        <f ca="1">'Résultats U13F_2'!$O$38</f>
        <v>0</v>
      </c>
      <c r="O10" s="4">
        <f ca="1">'Résultats U13F_2'!$P$38</f>
        <v>0</v>
      </c>
      <c r="P10" s="4">
        <f ca="1">'Résultats U13F_2'!$Q$38</f>
        <v>3</v>
      </c>
      <c r="Q10" s="4">
        <f ca="1">'Résultats U13F_2'!$R$38</f>
        <v>1</v>
      </c>
      <c r="R10" s="91">
        <f ca="1">'Résultats U13F_2'!$S$38</f>
        <v>2</v>
      </c>
    </row>
    <row r="11" spans="9:18" ht="36" hidden="1" customHeight="1" outlineLevel="1" collapsed="1" thickBot="1" x14ac:dyDescent="0.3">
      <c r="I11" s="4"/>
      <c r="J11" s="4">
        <f ca="1">'Résultats U13F_2'!$K$46</f>
        <v>3</v>
      </c>
      <c r="K11" s="4">
        <f ca="1">'Résultats U13F_2'!$L$46</f>
        <v>1</v>
      </c>
      <c r="L11" s="4">
        <f ca="1">'Résultats U13F_2'!$M$46</f>
        <v>1</v>
      </c>
      <c r="M11" s="4">
        <f ca="1">'Résultats U13F_2'!$N$46</f>
        <v>0</v>
      </c>
      <c r="N11" s="4">
        <f ca="1">'Résultats U13F_2'!$O$46</f>
        <v>0</v>
      </c>
      <c r="O11" s="4">
        <f ca="1">'Résultats U13F_2'!$P$46</f>
        <v>0</v>
      </c>
      <c r="P11" s="4">
        <f ca="1">'Résultats U13F_2'!$Q$46</f>
        <v>1</v>
      </c>
      <c r="Q11" s="4">
        <f ca="1">'Résultats U13F_2'!$R$46</f>
        <v>0</v>
      </c>
      <c r="R11" s="91">
        <f ca="1">'Résultats U13F_2'!$S$46</f>
        <v>1</v>
      </c>
    </row>
    <row r="12" spans="9:18" ht="36" hidden="1" customHeight="1" outlineLevel="1" collapsed="1" thickBot="1" x14ac:dyDescent="0.3">
      <c r="I12" s="4"/>
      <c r="J12" s="4">
        <f ca="1">'Résultats U13F_2'!$K$54</f>
        <v>1</v>
      </c>
      <c r="K12" s="4">
        <f ca="1">'Résultats U13F_2'!$L$54</f>
        <v>1</v>
      </c>
      <c r="L12" s="4">
        <f ca="1">'Résultats U13F_2'!$M$54</f>
        <v>0</v>
      </c>
      <c r="M12" s="4">
        <f ca="1">'Résultats U13F_2'!$N$54</f>
        <v>1</v>
      </c>
      <c r="N12" s="4">
        <f ca="1">'Résultats U13F_2'!$O$54</f>
        <v>0</v>
      </c>
      <c r="O12" s="4">
        <f ca="1">'Résultats U13F_2'!$P$54</f>
        <v>0</v>
      </c>
      <c r="P12" s="4">
        <f ca="1">'Résultats U13F_2'!$Q$54</f>
        <v>2</v>
      </c>
      <c r="Q12" s="4">
        <f ca="1">'Résultats U13F_2'!$R$54</f>
        <v>2</v>
      </c>
      <c r="R12" s="91">
        <f ca="1">'Résultats U13F_2'!$S$54</f>
        <v>0</v>
      </c>
    </row>
    <row r="13" spans="9:18" ht="36" hidden="1" customHeight="1" outlineLevel="1" collapsed="1" thickBot="1" x14ac:dyDescent="0.3">
      <c r="I13" s="4"/>
      <c r="J13" s="4">
        <f ca="1">'Résultats U13F_2'!$K$62</f>
        <v>1</v>
      </c>
      <c r="K13" s="4">
        <f ca="1">'Résultats U13F_2'!$L$62</f>
        <v>1</v>
      </c>
      <c r="L13" s="4">
        <f ca="1">'Résultats U13F_2'!$M$62</f>
        <v>0</v>
      </c>
      <c r="M13" s="4">
        <f ca="1">'Résultats U13F_2'!$N$62</f>
        <v>1</v>
      </c>
      <c r="N13" s="4">
        <f ca="1">'Résultats U13F_2'!$O$62</f>
        <v>0</v>
      </c>
      <c r="O13" s="4">
        <f ca="1">'Résultats U13F_2'!$P$62</f>
        <v>0</v>
      </c>
      <c r="P13" s="4">
        <f ca="1">'Résultats U13F_2'!$Q$62</f>
        <v>2</v>
      </c>
      <c r="Q13" s="4">
        <f ca="1">'Résultats U13F_2'!$R$62</f>
        <v>2</v>
      </c>
      <c r="R13" s="91">
        <f ca="1">'Résultats U13F_2'!$S$62</f>
        <v>0</v>
      </c>
    </row>
    <row r="14" spans="9:18" ht="36" hidden="1" customHeight="1" outlineLevel="1" collapsed="1" thickBot="1" x14ac:dyDescent="0.3">
      <c r="I14" s="4"/>
      <c r="J14" s="4">
        <f ca="1">'Résultats U13F_2'!$K$70</f>
        <v>3</v>
      </c>
      <c r="K14" s="4">
        <f ca="1">'Résultats U13F_2'!$L$70</f>
        <v>1</v>
      </c>
      <c r="L14" s="4">
        <f ca="1">'Résultats U13F_2'!$M$70</f>
        <v>1</v>
      </c>
      <c r="M14" s="4">
        <f ca="1">'Résultats U13F_2'!$N$70</f>
        <v>0</v>
      </c>
      <c r="N14" s="4">
        <f ca="1">'Résultats U13F_2'!$O$70</f>
        <v>0</v>
      </c>
      <c r="O14" s="4">
        <f ca="1">'Résultats U13F_2'!$P$70</f>
        <v>0</v>
      </c>
      <c r="P14" s="4">
        <f ca="1">'Résultats U13F_2'!$Q$70</f>
        <v>2</v>
      </c>
      <c r="Q14" s="4">
        <f ca="1">'Résultats U13F_2'!$R$70</f>
        <v>1</v>
      </c>
      <c r="R14" s="91">
        <f ca="1">'Résultats U13F_2'!$S$70</f>
        <v>1</v>
      </c>
    </row>
    <row r="15" spans="9:18" ht="36" hidden="1" customHeight="1" outlineLevel="1" collapsed="1" thickBot="1" x14ac:dyDescent="0.3">
      <c r="I15" s="4"/>
      <c r="J15" s="4">
        <f ca="1">'Résultats U13F_2'!$K$78</f>
        <v>1</v>
      </c>
      <c r="K15" s="4">
        <f ca="1">'Résultats U13F_2'!$L$78</f>
        <v>1</v>
      </c>
      <c r="L15" s="4">
        <f ca="1">'Résultats U13F_2'!$M$78</f>
        <v>0</v>
      </c>
      <c r="M15" s="4">
        <f ca="1">'Résultats U13F_2'!$N$78</f>
        <v>1</v>
      </c>
      <c r="N15" s="4">
        <f ca="1">'Résultats U13F_2'!$O$78</f>
        <v>0</v>
      </c>
      <c r="O15" s="4">
        <f ca="1">'Résultats U13F_2'!$P$78</f>
        <v>0</v>
      </c>
      <c r="P15" s="4">
        <f ca="1">'Résultats U13F_2'!$Q$78</f>
        <v>3</v>
      </c>
      <c r="Q15" s="4">
        <f ca="1">'Résultats U13F_2'!$R$78</f>
        <v>3</v>
      </c>
      <c r="R15" s="91">
        <f ca="1">'Résultats U13F_2'!$S$78</f>
        <v>0</v>
      </c>
    </row>
    <row r="16" spans="9:18" ht="36" customHeight="1" collapsed="1" thickBot="1" x14ac:dyDescent="0.3">
      <c r="I16" s="18" t="s">
        <v>38</v>
      </c>
      <c r="J16" s="18">
        <f ca="1">SUM(J6:J15)</f>
        <v>16</v>
      </c>
      <c r="K16" s="18">
        <f ca="1">SUM(K6:K15)</f>
        <v>10</v>
      </c>
      <c r="L16" s="18">
        <f ca="1">SUM(L6:L15)</f>
        <v>4</v>
      </c>
      <c r="M16" s="18">
        <f ca="1">SUM(M6:M15)</f>
        <v>4</v>
      </c>
      <c r="N16" s="18">
        <f ca="1">SUM(N6:N15)</f>
        <v>2</v>
      </c>
      <c r="O16" s="18">
        <f ca="1">SUM(O6:O15)</f>
        <v>0</v>
      </c>
      <c r="P16" s="18">
        <f ca="1">SUM(P6:P15)</f>
        <v>17</v>
      </c>
      <c r="Q16" s="18">
        <f ca="1">SUM(Q6:Q15)</f>
        <v>14</v>
      </c>
      <c r="R16" s="19">
        <f ca="1">SUM(R6:R15)</f>
        <v>3</v>
      </c>
    </row>
    <row r="17" spans="9:18" ht="36" hidden="1" customHeight="1" outlineLevel="1" thickBot="1" x14ac:dyDescent="0.3">
      <c r="I17" s="18"/>
      <c r="J17" s="18">
        <f ca="1">'Résultats U13F_2'!$K$7</f>
        <v>1</v>
      </c>
      <c r="K17" s="18">
        <f ca="1">'Résultats U13F_2'!$L$7</f>
        <v>1</v>
      </c>
      <c r="L17" s="18">
        <f ca="1">'Résultats U13F_2'!$M$7</f>
        <v>0</v>
      </c>
      <c r="M17" s="18">
        <f ca="1">'Résultats U13F_2'!$N$7</f>
        <v>1</v>
      </c>
      <c r="N17" s="18">
        <f ca="1">'Résultats U13F_2'!$O$7</f>
        <v>0</v>
      </c>
      <c r="O17" s="18">
        <f ca="1">'Résultats U13F_2'!$P$7</f>
        <v>0</v>
      </c>
      <c r="P17" s="18">
        <f ca="1">'Résultats U13F_2'!$Q$7</f>
        <v>0</v>
      </c>
      <c r="Q17" s="18">
        <f ca="1">'Résultats U13F_2'!$R$7</f>
        <v>0</v>
      </c>
      <c r="R17" s="19">
        <f ca="1">'Résultats U13F_2'!$S$7</f>
        <v>0</v>
      </c>
    </row>
    <row r="18" spans="9:18" ht="36" hidden="1" customHeight="1" outlineLevel="1" collapsed="1" thickBot="1" x14ac:dyDescent="0.3">
      <c r="I18" s="18"/>
      <c r="J18" s="18">
        <f ca="1">'Résultats U13F_2'!$K$15</f>
        <v>0</v>
      </c>
      <c r="K18" s="18">
        <f ca="1">'Résultats U13F_2'!$L$15</f>
        <v>1</v>
      </c>
      <c r="L18" s="18">
        <f ca="1">'Résultats U13F_2'!$M$15</f>
        <v>0</v>
      </c>
      <c r="M18" s="18">
        <f ca="1">'Résultats U13F_2'!$N$15</f>
        <v>0</v>
      </c>
      <c r="N18" s="18">
        <f ca="1">'Résultats U13F_2'!$O$15</f>
        <v>1</v>
      </c>
      <c r="O18" s="18">
        <f ca="1">'Résultats U13F_2'!$P$15</f>
        <v>0</v>
      </c>
      <c r="P18" s="18">
        <f ca="1">'Résultats U13F_2'!$Q$15</f>
        <v>0</v>
      </c>
      <c r="Q18" s="18">
        <f ca="1">'Résultats U13F_2'!$R$15</f>
        <v>1</v>
      </c>
      <c r="R18" s="19">
        <f ca="1">'Résultats U13F_2'!$S$15</f>
        <v>-1</v>
      </c>
    </row>
    <row r="19" spans="9:18" ht="36" hidden="1" customHeight="1" outlineLevel="1" collapsed="1" thickBot="1" x14ac:dyDescent="0.3">
      <c r="I19" s="18"/>
      <c r="J19" s="18">
        <f ca="1">'Résultats U13F_2'!$K$23</f>
        <v>3</v>
      </c>
      <c r="K19" s="18">
        <f ca="1">'Résultats U13F_2'!$L$23</f>
        <v>1</v>
      </c>
      <c r="L19" s="18">
        <f ca="1">'Résultats U13F_2'!$M$23</f>
        <v>1</v>
      </c>
      <c r="M19" s="18">
        <f ca="1">'Résultats U13F_2'!$N$23</f>
        <v>0</v>
      </c>
      <c r="N19" s="18">
        <f ca="1">'Résultats U13F_2'!$O$23</f>
        <v>0</v>
      </c>
      <c r="O19" s="18">
        <f ca="1">'Résultats U13F_2'!$P$23</f>
        <v>0</v>
      </c>
      <c r="P19" s="18">
        <f ca="1">'Résultats U13F_2'!$Q$23</f>
        <v>2</v>
      </c>
      <c r="Q19" s="18">
        <f ca="1">'Résultats U13F_2'!$R$23</f>
        <v>1</v>
      </c>
      <c r="R19" s="19">
        <f ca="1">'Résultats U13F_2'!$S$23</f>
        <v>1</v>
      </c>
    </row>
    <row r="20" spans="9:18" ht="36" hidden="1" customHeight="1" outlineLevel="1" collapsed="1" thickBot="1" x14ac:dyDescent="0.3">
      <c r="I20" s="18"/>
      <c r="J20" s="18">
        <f ca="1">'Résultats U13F_2'!$K$31</f>
        <v>0</v>
      </c>
      <c r="K20" s="18">
        <f ca="1">'Résultats U13F_2'!$L$31</f>
        <v>1</v>
      </c>
      <c r="L20" s="18">
        <f ca="1">'Résultats U13F_2'!$M$31</f>
        <v>0</v>
      </c>
      <c r="M20" s="18">
        <f ca="1">'Résultats U13F_2'!$N$31</f>
        <v>0</v>
      </c>
      <c r="N20" s="18">
        <f ca="1">'Résultats U13F_2'!$O$31</f>
        <v>1</v>
      </c>
      <c r="O20" s="18">
        <f ca="1">'Résultats U13F_2'!$P$31</f>
        <v>0</v>
      </c>
      <c r="P20" s="18">
        <f ca="1">'Résultats U13F_2'!$Q$31</f>
        <v>0</v>
      </c>
      <c r="Q20" s="18">
        <f ca="1">'Résultats U13F_2'!$R$31</f>
        <v>2</v>
      </c>
      <c r="R20" s="19">
        <f ca="1">'Résultats U13F_2'!$S$31</f>
        <v>-2</v>
      </c>
    </row>
    <row r="21" spans="9:18" ht="36" hidden="1" customHeight="1" outlineLevel="1" collapsed="1" thickBot="1" x14ac:dyDescent="0.3">
      <c r="I21" s="18"/>
      <c r="J21" s="18">
        <f ca="1">'Résultats U13F_2'!$K$39</f>
        <v>0</v>
      </c>
      <c r="K21" s="18">
        <f ca="1">'Résultats U13F_2'!$L$39</f>
        <v>1</v>
      </c>
      <c r="L21" s="18">
        <f ca="1">'Résultats U13F_2'!$M$39</f>
        <v>0</v>
      </c>
      <c r="M21" s="18">
        <f ca="1">'Résultats U13F_2'!$N$39</f>
        <v>0</v>
      </c>
      <c r="N21" s="18">
        <f ca="1">'Résultats U13F_2'!$O$39</f>
        <v>1</v>
      </c>
      <c r="O21" s="18">
        <f ca="1">'Résultats U13F_2'!$P$39</f>
        <v>0</v>
      </c>
      <c r="P21" s="18">
        <f ca="1">'Résultats U13F_2'!$Q$39</f>
        <v>1</v>
      </c>
      <c r="Q21" s="18">
        <f ca="1">'Résultats U13F_2'!$R$39</f>
        <v>2</v>
      </c>
      <c r="R21" s="19">
        <f ca="1">'Résultats U13F_2'!$S$39</f>
        <v>-1</v>
      </c>
    </row>
    <row r="22" spans="9:18" ht="36" hidden="1" customHeight="1" outlineLevel="1" collapsed="1" thickBot="1" x14ac:dyDescent="0.3">
      <c r="I22" s="18"/>
      <c r="J22" s="18">
        <f ca="1">'Résultats U13F_2'!$K$47</f>
        <v>0</v>
      </c>
      <c r="K22" s="18">
        <f ca="1">'Résultats U13F_2'!$L$47</f>
        <v>1</v>
      </c>
      <c r="L22" s="18">
        <f ca="1">'Résultats U13F_2'!$M$47</f>
        <v>0</v>
      </c>
      <c r="M22" s="18">
        <f ca="1">'Résultats U13F_2'!$N$47</f>
        <v>0</v>
      </c>
      <c r="N22" s="18">
        <f ca="1">'Résultats U13F_2'!$O$47</f>
        <v>1</v>
      </c>
      <c r="O22" s="18">
        <f ca="1">'Résultats U13F_2'!$P$47</f>
        <v>0</v>
      </c>
      <c r="P22" s="18">
        <f ca="1">'Résultats U13F_2'!$Q$47</f>
        <v>2</v>
      </c>
      <c r="Q22" s="18">
        <f ca="1">'Résultats U13F_2'!$R$47</f>
        <v>3</v>
      </c>
      <c r="R22" s="19">
        <f ca="1">'Résultats U13F_2'!$S$47</f>
        <v>-1</v>
      </c>
    </row>
    <row r="23" spans="9:18" ht="36" hidden="1" customHeight="1" outlineLevel="1" collapsed="1" thickBot="1" x14ac:dyDescent="0.3">
      <c r="I23" s="18"/>
      <c r="J23" s="18">
        <f ca="1">'Résultats U13F_2'!$K$55</f>
        <v>1</v>
      </c>
      <c r="K23" s="18">
        <f ca="1">'Résultats U13F_2'!$L$55</f>
        <v>1</v>
      </c>
      <c r="L23" s="18">
        <f ca="1">'Résultats U13F_2'!$M$55</f>
        <v>0</v>
      </c>
      <c r="M23" s="18">
        <f ca="1">'Résultats U13F_2'!$N$55</f>
        <v>1</v>
      </c>
      <c r="N23" s="18">
        <f ca="1">'Résultats U13F_2'!$O$55</f>
        <v>0</v>
      </c>
      <c r="O23" s="18">
        <f ca="1">'Résultats U13F_2'!$P$55</f>
        <v>0</v>
      </c>
      <c r="P23" s="18">
        <f ca="1">'Résultats U13F_2'!$Q$55</f>
        <v>2</v>
      </c>
      <c r="Q23" s="18">
        <f ca="1">'Résultats U13F_2'!$R$55</f>
        <v>2</v>
      </c>
      <c r="R23" s="19">
        <f ca="1">'Résultats U13F_2'!$S$55</f>
        <v>0</v>
      </c>
    </row>
    <row r="24" spans="9:18" ht="36" hidden="1" customHeight="1" outlineLevel="1" collapsed="1" thickBot="1" x14ac:dyDescent="0.3">
      <c r="I24" s="18"/>
      <c r="J24" s="18">
        <f ca="1">'Résultats U13F_2'!$K$63</f>
        <v>0</v>
      </c>
      <c r="K24" s="18">
        <f ca="1">'Résultats U13F_2'!$L$63</f>
        <v>1</v>
      </c>
      <c r="L24" s="18">
        <f ca="1">'Résultats U13F_2'!$M$63</f>
        <v>0</v>
      </c>
      <c r="M24" s="18">
        <f ca="1">'Résultats U13F_2'!$N$63</f>
        <v>0</v>
      </c>
      <c r="N24" s="18">
        <f ca="1">'Résultats U13F_2'!$O$63</f>
        <v>1</v>
      </c>
      <c r="O24" s="18">
        <f ca="1">'Résultats U13F_2'!$P$63</f>
        <v>0</v>
      </c>
      <c r="P24" s="18">
        <f ca="1">'Résultats U13F_2'!$Q$63</f>
        <v>1</v>
      </c>
      <c r="Q24" s="18">
        <f ca="1">'Résultats U13F_2'!$R$63</f>
        <v>3</v>
      </c>
      <c r="R24" s="19">
        <f ca="1">'Résultats U13F_2'!$S$63</f>
        <v>-2</v>
      </c>
    </row>
    <row r="25" spans="9:18" ht="36" hidden="1" customHeight="1" outlineLevel="1" collapsed="1" thickBot="1" x14ac:dyDescent="0.3">
      <c r="I25" s="18"/>
      <c r="J25" s="18">
        <f ca="1">'Résultats U13F_2'!$K$71</f>
        <v>1</v>
      </c>
      <c r="K25" s="18">
        <f ca="1">'Résultats U13F_2'!$L$71</f>
        <v>1</v>
      </c>
      <c r="L25" s="18">
        <f ca="1">'Résultats U13F_2'!$M$71</f>
        <v>0</v>
      </c>
      <c r="M25" s="18">
        <f ca="1">'Résultats U13F_2'!$N$71</f>
        <v>1</v>
      </c>
      <c r="N25" s="18">
        <f ca="1">'Résultats U13F_2'!$O$71</f>
        <v>0</v>
      </c>
      <c r="O25" s="18">
        <f ca="1">'Résultats U13F_2'!$P$71</f>
        <v>0</v>
      </c>
      <c r="P25" s="18">
        <f ca="1">'Résultats U13F_2'!$Q$71</f>
        <v>2</v>
      </c>
      <c r="Q25" s="18">
        <f ca="1">'Résultats U13F_2'!$R$71</f>
        <v>2</v>
      </c>
      <c r="R25" s="19">
        <f ca="1">'Résultats U13F_2'!$S$71</f>
        <v>0</v>
      </c>
    </row>
    <row r="26" spans="9:18" ht="36" hidden="1" customHeight="1" outlineLevel="1" collapsed="1" thickBot="1" x14ac:dyDescent="0.3">
      <c r="I26" s="18"/>
      <c r="J26" s="18">
        <f ca="1">'Résultats U13F_2'!$K$79</f>
        <v>3</v>
      </c>
      <c r="K26" s="18">
        <f ca="1">'Résultats U13F_2'!$L$79</f>
        <v>1</v>
      </c>
      <c r="L26" s="18">
        <f ca="1">'Résultats U13F_2'!$M$79</f>
        <v>1</v>
      </c>
      <c r="M26" s="18">
        <f ca="1">'Résultats U13F_2'!$N$79</f>
        <v>0</v>
      </c>
      <c r="N26" s="18">
        <f ca="1">'Résultats U13F_2'!$O$79</f>
        <v>0</v>
      </c>
      <c r="O26" s="18">
        <f ca="1">'Résultats U13F_2'!$P$79</f>
        <v>0</v>
      </c>
      <c r="P26" s="18">
        <f ca="1">'Résultats U13F_2'!$Q$79</f>
        <v>4</v>
      </c>
      <c r="Q26" s="18">
        <f ca="1">'Résultats U13F_2'!$R$79</f>
        <v>2</v>
      </c>
      <c r="R26" s="19">
        <f ca="1">'Résultats U13F_2'!$S$79</f>
        <v>2</v>
      </c>
    </row>
    <row r="27" spans="9:18" ht="36" customHeight="1" collapsed="1" thickBot="1" x14ac:dyDescent="0.3">
      <c r="I27" s="18" t="s">
        <v>7</v>
      </c>
      <c r="J27" s="18">
        <f ca="1">SUM(J17:J26)</f>
        <v>9</v>
      </c>
      <c r="K27" s="18">
        <f ca="1">SUM(K17:K26)</f>
        <v>10</v>
      </c>
      <c r="L27" s="18">
        <f ca="1">SUM(L17:L26)</f>
        <v>2</v>
      </c>
      <c r="M27" s="18">
        <f ca="1">SUM(M17:M26)</f>
        <v>3</v>
      </c>
      <c r="N27" s="18">
        <f ca="1">SUM(N17:N26)</f>
        <v>5</v>
      </c>
      <c r="O27" s="18">
        <f ca="1">SUM(O17:O26)</f>
        <v>0</v>
      </c>
      <c r="P27" s="18">
        <f ca="1">SUM(P17:P26)</f>
        <v>14</v>
      </c>
      <c r="Q27" s="18">
        <f ca="1">SUM(Q17:Q26)</f>
        <v>18</v>
      </c>
      <c r="R27" s="19">
        <f ca="1">SUM(R17:R26)</f>
        <v>-4</v>
      </c>
    </row>
    <row r="28" spans="9:18" ht="36" hidden="1" customHeight="1" outlineLevel="1" thickBot="1" x14ac:dyDescent="0.3">
      <c r="I28" s="18"/>
      <c r="J28" s="18">
        <f ca="1">'Résultats U13F_2'!$K$8</f>
        <v>3</v>
      </c>
      <c r="K28" s="18">
        <f ca="1">'Résultats U13F_2'!$L$8</f>
        <v>1</v>
      </c>
      <c r="L28" s="18">
        <f ca="1">'Résultats U13F_2'!$M$8</f>
        <v>1</v>
      </c>
      <c r="M28" s="18">
        <f ca="1">'Résultats U13F_2'!$N$8</f>
        <v>0</v>
      </c>
      <c r="N28" s="18">
        <f ca="1">'Résultats U13F_2'!$O$8</f>
        <v>0</v>
      </c>
      <c r="O28" s="18">
        <f ca="1">'Résultats U13F_2'!$P$8</f>
        <v>0</v>
      </c>
      <c r="P28" s="18">
        <f ca="1">'Résultats U13F_2'!$Q$8</f>
        <v>2</v>
      </c>
      <c r="Q28" s="18">
        <f ca="1">'Résultats U13F_2'!$R$8</f>
        <v>1</v>
      </c>
      <c r="R28" s="19">
        <f ca="1">'Résultats U13F_2'!$S$8</f>
        <v>1</v>
      </c>
    </row>
    <row r="29" spans="9:18" ht="36" hidden="1" customHeight="1" outlineLevel="1" collapsed="1" thickBot="1" x14ac:dyDescent="0.3">
      <c r="I29" s="18"/>
      <c r="J29" s="18">
        <f ca="1">'Résultats U13F_2'!$K$16</f>
        <v>1</v>
      </c>
      <c r="K29" s="18">
        <f ca="1">'Résultats U13F_2'!$L$16</f>
        <v>1</v>
      </c>
      <c r="L29" s="18">
        <f ca="1">'Résultats U13F_2'!$M$16</f>
        <v>0</v>
      </c>
      <c r="M29" s="18">
        <f ca="1">'Résultats U13F_2'!$N$16</f>
        <v>1</v>
      </c>
      <c r="N29" s="18">
        <f ca="1">'Résultats U13F_2'!$O$16</f>
        <v>0</v>
      </c>
      <c r="O29" s="18">
        <f ca="1">'Résultats U13F_2'!$P$16</f>
        <v>0</v>
      </c>
      <c r="P29" s="18">
        <f ca="1">'Résultats U13F_2'!$Q$16</f>
        <v>2</v>
      </c>
      <c r="Q29" s="18">
        <f ca="1">'Résultats U13F_2'!$R$16</f>
        <v>2</v>
      </c>
      <c r="R29" s="19">
        <f ca="1">'Résultats U13F_2'!$S$16</f>
        <v>0</v>
      </c>
    </row>
    <row r="30" spans="9:18" ht="36" hidden="1" customHeight="1" outlineLevel="1" collapsed="1" thickBot="1" x14ac:dyDescent="0.3">
      <c r="I30" s="18"/>
      <c r="J30" s="18">
        <f ca="1">'Résultats U13F_2'!$K$24</f>
        <v>0</v>
      </c>
      <c r="K30" s="18">
        <f ca="1">'Résultats U13F_2'!$L$24</f>
        <v>1</v>
      </c>
      <c r="L30" s="18">
        <f ca="1">'Résultats U13F_2'!$M$24</f>
        <v>0</v>
      </c>
      <c r="M30" s="18">
        <f ca="1">'Résultats U13F_2'!$N$24</f>
        <v>0</v>
      </c>
      <c r="N30" s="18">
        <f ca="1">'Résultats U13F_2'!$O$24</f>
        <v>1</v>
      </c>
      <c r="O30" s="18">
        <f ca="1">'Résultats U13F_2'!$P$24</f>
        <v>0</v>
      </c>
      <c r="P30" s="18">
        <f ca="1">'Résultats U13F_2'!$Q$24</f>
        <v>3</v>
      </c>
      <c r="Q30" s="18">
        <f ca="1">'Résultats U13F_2'!$R$24</f>
        <v>4</v>
      </c>
      <c r="R30" s="19">
        <f ca="1">'Résultats U13F_2'!$S$24</f>
        <v>-1</v>
      </c>
    </row>
    <row r="31" spans="9:18" ht="36" hidden="1" customHeight="1" outlineLevel="1" collapsed="1" thickBot="1" x14ac:dyDescent="0.3">
      <c r="I31" s="18"/>
      <c r="J31" s="18">
        <f ca="1">'Résultats U13F_2'!$K$32</f>
        <v>3</v>
      </c>
      <c r="K31" s="18">
        <f ca="1">'Résultats U13F_2'!$L$32</f>
        <v>1</v>
      </c>
      <c r="L31" s="18">
        <f ca="1">'Résultats U13F_2'!$M$32</f>
        <v>1</v>
      </c>
      <c r="M31" s="18">
        <f ca="1">'Résultats U13F_2'!$N$32</f>
        <v>0</v>
      </c>
      <c r="N31" s="18">
        <f ca="1">'Résultats U13F_2'!$O$32</f>
        <v>0</v>
      </c>
      <c r="O31" s="18">
        <f ca="1">'Résultats U13F_2'!$P$32</f>
        <v>0</v>
      </c>
      <c r="P31" s="18">
        <f ca="1">'Résultats U13F_2'!$Q$32</f>
        <v>2</v>
      </c>
      <c r="Q31" s="18">
        <f ca="1">'Résultats U13F_2'!$R$32</f>
        <v>0</v>
      </c>
      <c r="R31" s="19">
        <f ca="1">'Résultats U13F_2'!$S$32</f>
        <v>2</v>
      </c>
    </row>
    <row r="32" spans="9:18" ht="36" hidden="1" customHeight="1" outlineLevel="1" collapsed="1" thickBot="1" x14ac:dyDescent="0.3">
      <c r="I32" s="18"/>
      <c r="J32" s="18">
        <f ca="1">'Résultats U13F_2'!$K$40</f>
        <v>1</v>
      </c>
      <c r="K32" s="18">
        <f ca="1">'Résultats U13F_2'!$L$40</f>
        <v>1</v>
      </c>
      <c r="L32" s="18">
        <f ca="1">'Résultats U13F_2'!$M$40</f>
        <v>0</v>
      </c>
      <c r="M32" s="18">
        <f ca="1">'Résultats U13F_2'!$N$40</f>
        <v>1</v>
      </c>
      <c r="N32" s="18">
        <f ca="1">'Résultats U13F_2'!$O$40</f>
        <v>0</v>
      </c>
      <c r="O32" s="18">
        <f ca="1">'Résultats U13F_2'!$P$40</f>
        <v>0</v>
      </c>
      <c r="P32" s="18">
        <f ca="1">'Résultats U13F_2'!$Q$40</f>
        <v>2</v>
      </c>
      <c r="Q32" s="18">
        <f ca="1">'Résultats U13F_2'!$R$40</f>
        <v>2</v>
      </c>
      <c r="R32" s="19">
        <f ca="1">'Résultats U13F_2'!$S$40</f>
        <v>0</v>
      </c>
    </row>
    <row r="33" spans="9:18" ht="36" hidden="1" customHeight="1" outlineLevel="1" collapsed="1" thickBot="1" x14ac:dyDescent="0.3">
      <c r="I33" s="18"/>
      <c r="J33" s="18">
        <f ca="1">'Résultats U13F_2'!$K$48</f>
        <v>3</v>
      </c>
      <c r="K33" s="18">
        <f ca="1">'Résultats U13F_2'!$L$48</f>
        <v>1</v>
      </c>
      <c r="L33" s="18">
        <f ca="1">'Résultats U13F_2'!$M$48</f>
        <v>1</v>
      </c>
      <c r="M33" s="18">
        <f ca="1">'Résultats U13F_2'!$N$48</f>
        <v>0</v>
      </c>
      <c r="N33" s="18">
        <f ca="1">'Résultats U13F_2'!$O$48</f>
        <v>0</v>
      </c>
      <c r="O33" s="18">
        <f ca="1">'Résultats U13F_2'!$P$48</f>
        <v>0</v>
      </c>
      <c r="P33" s="18">
        <f ca="1">'Résultats U13F_2'!$Q$48</f>
        <v>2</v>
      </c>
      <c r="Q33" s="18">
        <f ca="1">'Résultats U13F_2'!$R$48</f>
        <v>0</v>
      </c>
      <c r="R33" s="19">
        <f ca="1">'Résultats U13F_2'!$S$48</f>
        <v>2</v>
      </c>
    </row>
    <row r="34" spans="9:18" ht="36" hidden="1" customHeight="1" outlineLevel="1" collapsed="1" thickBot="1" x14ac:dyDescent="0.3">
      <c r="I34" s="18"/>
      <c r="J34" s="18">
        <f ca="1">'Résultats U13F_2'!$K$56</f>
        <v>0</v>
      </c>
      <c r="K34" s="18">
        <f ca="1">'Résultats U13F_2'!$L$56</f>
        <v>1</v>
      </c>
      <c r="L34" s="18">
        <f ca="1">'Résultats U13F_2'!$M$56</f>
        <v>0</v>
      </c>
      <c r="M34" s="18">
        <f ca="1">'Résultats U13F_2'!$N$56</f>
        <v>0</v>
      </c>
      <c r="N34" s="18">
        <f ca="1">'Résultats U13F_2'!$O$56</f>
        <v>1</v>
      </c>
      <c r="O34" s="18">
        <f ca="1">'Résultats U13F_2'!$P$56</f>
        <v>0</v>
      </c>
      <c r="P34" s="18">
        <f ca="1">'Résultats U13F_2'!$Q$56</f>
        <v>1</v>
      </c>
      <c r="Q34" s="18">
        <f ca="1">'Résultats U13F_2'!$R$56</f>
        <v>3</v>
      </c>
      <c r="R34" s="19">
        <f ca="1">'Résultats U13F_2'!$S$56</f>
        <v>-2</v>
      </c>
    </row>
    <row r="35" spans="9:18" ht="36" hidden="1" customHeight="1" outlineLevel="1" collapsed="1" thickBot="1" x14ac:dyDescent="0.3">
      <c r="I35" s="18"/>
      <c r="J35" s="18">
        <f ca="1">'Résultats U13F_2'!$K$64</f>
        <v>3</v>
      </c>
      <c r="K35" s="18">
        <f ca="1">'Résultats U13F_2'!$L$64</f>
        <v>1</v>
      </c>
      <c r="L35" s="18">
        <f ca="1">'Résultats U13F_2'!$M$64</f>
        <v>1</v>
      </c>
      <c r="M35" s="18">
        <f ca="1">'Résultats U13F_2'!$N$64</f>
        <v>0</v>
      </c>
      <c r="N35" s="18">
        <f ca="1">'Résultats U13F_2'!$O$64</f>
        <v>0</v>
      </c>
      <c r="O35" s="18">
        <f ca="1">'Résultats U13F_2'!$P$64</f>
        <v>0</v>
      </c>
      <c r="P35" s="18">
        <f ca="1">'Résultats U13F_2'!$Q$64</f>
        <v>3</v>
      </c>
      <c r="Q35" s="18">
        <f ca="1">'Résultats U13F_2'!$R$64</f>
        <v>1</v>
      </c>
      <c r="R35" s="19">
        <f ca="1">'Résultats U13F_2'!$S$64</f>
        <v>2</v>
      </c>
    </row>
    <row r="36" spans="9:18" ht="36" hidden="1" customHeight="1" outlineLevel="1" collapsed="1" thickBot="1" x14ac:dyDescent="0.3">
      <c r="I36" s="18"/>
      <c r="J36" s="18">
        <f ca="1">'Résultats U13F_2'!$K$72</f>
        <v>0</v>
      </c>
      <c r="K36" s="18">
        <f ca="1">'Résultats U13F_2'!$L$72</f>
        <v>1</v>
      </c>
      <c r="L36" s="18">
        <f ca="1">'Résultats U13F_2'!$M$72</f>
        <v>0</v>
      </c>
      <c r="M36" s="18">
        <f ca="1">'Résultats U13F_2'!$N$72</f>
        <v>0</v>
      </c>
      <c r="N36" s="18">
        <f ca="1">'Résultats U13F_2'!$O$72</f>
        <v>1</v>
      </c>
      <c r="O36" s="18">
        <f ca="1">'Résultats U13F_2'!$P$72</f>
        <v>0</v>
      </c>
      <c r="P36" s="18">
        <f ca="1">'Résultats U13F_2'!$Q$72</f>
        <v>2</v>
      </c>
      <c r="Q36" s="18">
        <f ca="1">'Résultats U13F_2'!$R$72</f>
        <v>3</v>
      </c>
      <c r="R36" s="19">
        <f ca="1">'Résultats U13F_2'!$S$72</f>
        <v>-1</v>
      </c>
    </row>
    <row r="37" spans="9:18" ht="36" hidden="1" customHeight="1" outlineLevel="1" collapsed="1" thickBot="1" x14ac:dyDescent="0.3">
      <c r="I37" s="18"/>
      <c r="J37" s="18">
        <f ca="1">'Résultats U13F_2'!$K$80</f>
        <v>1</v>
      </c>
      <c r="K37" s="18">
        <f ca="1">'Résultats U13F_2'!$L$80</f>
        <v>1</v>
      </c>
      <c r="L37" s="18">
        <f ca="1">'Résultats U13F_2'!$M$80</f>
        <v>0</v>
      </c>
      <c r="M37" s="18">
        <f ca="1">'Résultats U13F_2'!$N$80</f>
        <v>1</v>
      </c>
      <c r="N37" s="18">
        <f ca="1">'Résultats U13F_2'!$O$80</f>
        <v>0</v>
      </c>
      <c r="O37" s="18">
        <f ca="1">'Résultats U13F_2'!$P$80</f>
        <v>0</v>
      </c>
      <c r="P37" s="18">
        <f ca="1">'Résultats U13F_2'!$Q$80</f>
        <v>3</v>
      </c>
      <c r="Q37" s="18">
        <f ca="1">'Résultats U13F_2'!$R$80</f>
        <v>3</v>
      </c>
      <c r="R37" s="19">
        <f ca="1">'Résultats U13F_2'!$S$80</f>
        <v>0</v>
      </c>
    </row>
    <row r="38" spans="9:18" ht="36" customHeight="1" collapsed="1" thickBot="1" x14ac:dyDescent="0.3">
      <c r="I38" s="18" t="s">
        <v>5</v>
      </c>
      <c r="J38" s="18">
        <f ca="1">SUM(J28:J37)</f>
        <v>15</v>
      </c>
      <c r="K38" s="18">
        <f ca="1">SUM(K28:K37)</f>
        <v>10</v>
      </c>
      <c r="L38" s="18">
        <f ca="1">SUM(L28:L37)</f>
        <v>4</v>
      </c>
      <c r="M38" s="18">
        <f ca="1">SUM(M28:M37)</f>
        <v>3</v>
      </c>
      <c r="N38" s="18">
        <f ca="1">SUM(N28:N37)</f>
        <v>3</v>
      </c>
      <c r="O38" s="18">
        <f ca="1">SUM(O28:O37)</f>
        <v>0</v>
      </c>
      <c r="P38" s="18">
        <f ca="1">SUM(P28:P37)</f>
        <v>22</v>
      </c>
      <c r="Q38" s="18">
        <f ca="1">SUM(Q28:Q37)</f>
        <v>19</v>
      </c>
      <c r="R38" s="19">
        <f ca="1">SUM(R28:R37)</f>
        <v>3</v>
      </c>
    </row>
    <row r="39" spans="9:18" ht="36" hidden="1" customHeight="1" outlineLevel="1" thickBot="1" x14ac:dyDescent="0.3">
      <c r="I39" s="18"/>
      <c r="J39" s="18">
        <f ca="1">'Résultats U13F_2'!$K$9</f>
        <v>3</v>
      </c>
      <c r="K39" s="18">
        <f ca="1">'Résultats U13F_2'!$L$9</f>
        <v>1</v>
      </c>
      <c r="L39" s="18">
        <f ca="1">'Résultats U13F_2'!$M$9</f>
        <v>1</v>
      </c>
      <c r="M39" s="18">
        <f ca="1">'Résultats U13F_2'!$N$9</f>
        <v>0</v>
      </c>
      <c r="N39" s="18">
        <f ca="1">'Résultats U13F_2'!$O$9</f>
        <v>0</v>
      </c>
      <c r="O39" s="18">
        <f ca="1">'Résultats U13F_2'!$P$9</f>
        <v>0</v>
      </c>
      <c r="P39" s="18">
        <f ca="1">'Résultats U13F_2'!$Q$9</f>
        <v>1</v>
      </c>
      <c r="Q39" s="18">
        <f ca="1">'Résultats U13F_2'!$R$9</f>
        <v>0</v>
      </c>
      <c r="R39" s="19">
        <f ca="1">'Résultats U13F_2'!$S$9</f>
        <v>1</v>
      </c>
    </row>
    <row r="40" spans="9:18" ht="36" hidden="1" customHeight="1" outlineLevel="1" collapsed="1" thickBot="1" x14ac:dyDescent="0.3">
      <c r="I40" s="18"/>
      <c r="J40" s="18">
        <f ca="1">'Résultats U13F_2'!$K$17</f>
        <v>3</v>
      </c>
      <c r="K40" s="18">
        <f ca="1">'Résultats U13F_2'!$L$17</f>
        <v>1</v>
      </c>
      <c r="L40" s="18">
        <f ca="1">'Résultats U13F_2'!$M$17</f>
        <v>1</v>
      </c>
      <c r="M40" s="18">
        <f ca="1">'Résultats U13F_2'!$N$17</f>
        <v>0</v>
      </c>
      <c r="N40" s="18">
        <f ca="1">'Résultats U13F_2'!$O$17</f>
        <v>0</v>
      </c>
      <c r="O40" s="18">
        <f ca="1">'Résultats U13F_2'!$P$17</f>
        <v>0</v>
      </c>
      <c r="P40" s="18">
        <f ca="1">'Résultats U13F_2'!$Q$17</f>
        <v>1</v>
      </c>
      <c r="Q40" s="18">
        <f ca="1">'Résultats U13F_2'!$R$17</f>
        <v>0</v>
      </c>
      <c r="R40" s="19">
        <f ca="1">'Résultats U13F_2'!$S$17</f>
        <v>1</v>
      </c>
    </row>
    <row r="41" spans="9:18" ht="36" hidden="1" customHeight="1" outlineLevel="1" collapsed="1" thickBot="1" x14ac:dyDescent="0.3">
      <c r="I41" s="18"/>
      <c r="J41" s="18">
        <f ca="1">'Résultats U13F_2'!$K$25</f>
        <v>1</v>
      </c>
      <c r="K41" s="18">
        <f ca="1">'Résultats U13F_2'!$L$25</f>
        <v>1</v>
      </c>
      <c r="L41" s="18">
        <f ca="1">'Résultats U13F_2'!$M$25</f>
        <v>0</v>
      </c>
      <c r="M41" s="18">
        <f ca="1">'Résultats U13F_2'!$N$25</f>
        <v>1</v>
      </c>
      <c r="N41" s="18">
        <f ca="1">'Résultats U13F_2'!$O$25</f>
        <v>0</v>
      </c>
      <c r="O41" s="18">
        <f ca="1">'Résultats U13F_2'!$P$25</f>
        <v>0</v>
      </c>
      <c r="P41" s="18">
        <f ca="1">'Résultats U13F_2'!$Q$25</f>
        <v>1</v>
      </c>
      <c r="Q41" s="18">
        <f ca="1">'Résultats U13F_2'!$R$25</f>
        <v>1</v>
      </c>
      <c r="R41" s="19">
        <f ca="1">'Résultats U13F_2'!$S$25</f>
        <v>0</v>
      </c>
    </row>
    <row r="42" spans="9:18" ht="36" hidden="1" customHeight="1" outlineLevel="1" collapsed="1" thickBot="1" x14ac:dyDescent="0.3">
      <c r="I42" s="18"/>
      <c r="J42" s="18">
        <f ca="1">'Résultats U13F_2'!$K$33</f>
        <v>1</v>
      </c>
      <c r="K42" s="18">
        <f ca="1">'Résultats U13F_2'!$L$33</f>
        <v>1</v>
      </c>
      <c r="L42" s="18">
        <f ca="1">'Résultats U13F_2'!$M$33</f>
        <v>0</v>
      </c>
      <c r="M42" s="18">
        <f ca="1">'Résultats U13F_2'!$N$33</f>
        <v>1</v>
      </c>
      <c r="N42" s="18">
        <f ca="1">'Résultats U13F_2'!$O$33</f>
        <v>0</v>
      </c>
      <c r="O42" s="18">
        <f ca="1">'Résultats U13F_2'!$P$33</f>
        <v>0</v>
      </c>
      <c r="P42" s="18">
        <f ca="1">'Résultats U13F_2'!$Q$33</f>
        <v>0</v>
      </c>
      <c r="Q42" s="18">
        <f ca="1">'Résultats U13F_2'!$R$33</f>
        <v>0</v>
      </c>
      <c r="R42" s="19">
        <f ca="1">'Résultats U13F_2'!$S$33</f>
        <v>0</v>
      </c>
    </row>
    <row r="43" spans="9:18" ht="36" hidden="1" customHeight="1" outlineLevel="1" collapsed="1" thickBot="1" x14ac:dyDescent="0.3">
      <c r="I43" s="18"/>
      <c r="J43" s="18">
        <f ca="1">'Résultats U13F_2'!$K$41</f>
        <v>1</v>
      </c>
      <c r="K43" s="18">
        <f ca="1">'Résultats U13F_2'!$L$41</f>
        <v>1</v>
      </c>
      <c r="L43" s="18">
        <f ca="1">'Résultats U13F_2'!$M$41</f>
        <v>0</v>
      </c>
      <c r="M43" s="18">
        <f ca="1">'Résultats U13F_2'!$N$41</f>
        <v>1</v>
      </c>
      <c r="N43" s="18">
        <f ca="1">'Résultats U13F_2'!$O$41</f>
        <v>0</v>
      </c>
      <c r="O43" s="18">
        <f ca="1">'Résultats U13F_2'!$P$41</f>
        <v>0</v>
      </c>
      <c r="P43" s="18">
        <f ca="1">'Résultats U13F_2'!$Q$41</f>
        <v>2</v>
      </c>
      <c r="Q43" s="18">
        <f ca="1">'Résultats U13F_2'!$R$41</f>
        <v>2</v>
      </c>
      <c r="R43" s="19">
        <f ca="1">'Résultats U13F_2'!$S$41</f>
        <v>0</v>
      </c>
    </row>
    <row r="44" spans="9:18" ht="36" hidden="1" customHeight="1" outlineLevel="1" collapsed="1" thickBot="1" x14ac:dyDescent="0.3">
      <c r="I44" s="18"/>
      <c r="J44" s="18">
        <f ca="1">'Résultats U13F_2'!$K$49</f>
        <v>3</v>
      </c>
      <c r="K44" s="18">
        <f ca="1">'Résultats U13F_2'!$L$49</f>
        <v>1</v>
      </c>
      <c r="L44" s="18">
        <f ca="1">'Résultats U13F_2'!$M$49</f>
        <v>1</v>
      </c>
      <c r="M44" s="18">
        <f ca="1">'Résultats U13F_2'!$N$49</f>
        <v>0</v>
      </c>
      <c r="N44" s="18">
        <f ca="1">'Résultats U13F_2'!$O$49</f>
        <v>0</v>
      </c>
      <c r="O44" s="18">
        <f ca="1">'Résultats U13F_2'!$P$49</f>
        <v>0</v>
      </c>
      <c r="P44" s="18">
        <f ca="1">'Résultats U13F_2'!$Q$49</f>
        <v>3</v>
      </c>
      <c r="Q44" s="18">
        <f ca="1">'Résultats U13F_2'!$R$49</f>
        <v>2</v>
      </c>
      <c r="R44" s="19">
        <f ca="1">'Résultats U13F_2'!$S$49</f>
        <v>1</v>
      </c>
    </row>
    <row r="45" spans="9:18" ht="36" hidden="1" customHeight="1" outlineLevel="1" collapsed="1" thickBot="1" x14ac:dyDescent="0.3">
      <c r="I45" s="18"/>
      <c r="J45" s="18">
        <f ca="1">'Résultats U13F_2'!$K$57</f>
        <v>0</v>
      </c>
      <c r="K45" s="18">
        <f ca="1">'Résultats U13F_2'!$L$57</f>
        <v>1</v>
      </c>
      <c r="L45" s="18">
        <f ca="1">'Résultats U13F_2'!$M$57</f>
        <v>0</v>
      </c>
      <c r="M45" s="18">
        <f ca="1">'Résultats U13F_2'!$N$57</f>
        <v>0</v>
      </c>
      <c r="N45" s="18">
        <f ca="1">'Résultats U13F_2'!$O$57</f>
        <v>1</v>
      </c>
      <c r="O45" s="18">
        <f ca="1">'Résultats U13F_2'!$P$57</f>
        <v>0</v>
      </c>
      <c r="P45" s="18">
        <f ca="1">'Résultats U13F_2'!$Q$57</f>
        <v>1</v>
      </c>
      <c r="Q45" s="18">
        <f ca="1">'Résultats U13F_2'!$R$57</f>
        <v>3</v>
      </c>
      <c r="R45" s="19">
        <f ca="1">'Résultats U13F_2'!$S$57</f>
        <v>-2</v>
      </c>
    </row>
    <row r="46" spans="9:18" ht="36" hidden="1" customHeight="1" outlineLevel="1" collapsed="1" thickBot="1" x14ac:dyDescent="0.3">
      <c r="I46" s="18"/>
      <c r="J46" s="18">
        <f ca="1">'Résultats U13F_2'!$K$65</f>
        <v>1</v>
      </c>
      <c r="K46" s="18">
        <f ca="1">'Résultats U13F_2'!$L$65</f>
        <v>1</v>
      </c>
      <c r="L46" s="18">
        <f ca="1">'Résultats U13F_2'!$M$65</f>
        <v>0</v>
      </c>
      <c r="M46" s="18">
        <f ca="1">'Résultats U13F_2'!$N$65</f>
        <v>1</v>
      </c>
      <c r="N46" s="18">
        <f ca="1">'Résultats U13F_2'!$O$65</f>
        <v>0</v>
      </c>
      <c r="O46" s="18">
        <f ca="1">'Résultats U13F_2'!$P$65</f>
        <v>0</v>
      </c>
      <c r="P46" s="18">
        <f ca="1">'Résultats U13F_2'!$Q$65</f>
        <v>2</v>
      </c>
      <c r="Q46" s="18">
        <f ca="1">'Résultats U13F_2'!$R$65</f>
        <v>2</v>
      </c>
      <c r="R46" s="19">
        <f ca="1">'Résultats U13F_2'!$S$65</f>
        <v>0</v>
      </c>
    </row>
    <row r="47" spans="9:18" ht="36" hidden="1" customHeight="1" outlineLevel="1" collapsed="1" thickBot="1" x14ac:dyDescent="0.3">
      <c r="I47" s="18"/>
      <c r="J47" s="18">
        <f ca="1">'Résultats U13F_2'!$K$73</f>
        <v>3</v>
      </c>
      <c r="K47" s="18">
        <f ca="1">'Résultats U13F_2'!$L$73</f>
        <v>1</v>
      </c>
      <c r="L47" s="18">
        <f ca="1">'Résultats U13F_2'!$M$73</f>
        <v>1</v>
      </c>
      <c r="M47" s="18">
        <f ca="1">'Résultats U13F_2'!$N$73</f>
        <v>0</v>
      </c>
      <c r="N47" s="18">
        <f ca="1">'Résultats U13F_2'!$O$73</f>
        <v>0</v>
      </c>
      <c r="O47" s="18">
        <f ca="1">'Résultats U13F_2'!$P$73</f>
        <v>0</v>
      </c>
      <c r="P47" s="18">
        <f ca="1">'Résultats U13F_2'!$Q$73</f>
        <v>3</v>
      </c>
      <c r="Q47" s="18">
        <f ca="1">'Résultats U13F_2'!$R$73</f>
        <v>2</v>
      </c>
      <c r="R47" s="19">
        <f ca="1">'Résultats U13F_2'!$S$73</f>
        <v>1</v>
      </c>
    </row>
    <row r="48" spans="9:18" ht="36" hidden="1" customHeight="1" outlineLevel="1" collapsed="1" thickBot="1" x14ac:dyDescent="0.3">
      <c r="I48" s="18"/>
      <c r="J48" s="18">
        <f ca="1">'Résultats U13F_2'!$K$81</f>
        <v>3</v>
      </c>
      <c r="K48" s="18">
        <f ca="1">'Résultats U13F_2'!$L$81</f>
        <v>1</v>
      </c>
      <c r="L48" s="18">
        <f ca="1">'Résultats U13F_2'!$M$81</f>
        <v>1</v>
      </c>
      <c r="M48" s="18">
        <f ca="1">'Résultats U13F_2'!$N$81</f>
        <v>0</v>
      </c>
      <c r="N48" s="18">
        <f ca="1">'Résultats U13F_2'!$O$81</f>
        <v>0</v>
      </c>
      <c r="O48" s="18">
        <f ca="1">'Résultats U13F_2'!$P$81</f>
        <v>0</v>
      </c>
      <c r="P48" s="18">
        <f ca="1">'Résultats U13F_2'!$Q$81</f>
        <v>2</v>
      </c>
      <c r="Q48" s="18">
        <f ca="1">'Résultats U13F_2'!$R$81</f>
        <v>1</v>
      </c>
      <c r="R48" s="19">
        <f ca="1">'Résultats U13F_2'!$S$81</f>
        <v>1</v>
      </c>
    </row>
    <row r="49" spans="9:18" ht="36" customHeight="1" collapsed="1" thickBot="1" x14ac:dyDescent="0.3">
      <c r="I49" s="18" t="s">
        <v>9</v>
      </c>
      <c r="J49" s="18">
        <f ca="1">SUM(J39:J48)</f>
        <v>19</v>
      </c>
      <c r="K49" s="18">
        <f ca="1">SUM(K39:K48)</f>
        <v>10</v>
      </c>
      <c r="L49" s="18">
        <f ca="1">SUM(L39:L48)</f>
        <v>5</v>
      </c>
      <c r="M49" s="18">
        <f ca="1">SUM(M39:M48)</f>
        <v>4</v>
      </c>
      <c r="N49" s="18">
        <f ca="1">SUM(N39:N48)</f>
        <v>1</v>
      </c>
      <c r="O49" s="18">
        <f ca="1">SUM(O39:O48)</f>
        <v>0</v>
      </c>
      <c r="P49" s="18">
        <f ca="1">SUM(P39:P48)</f>
        <v>16</v>
      </c>
      <c r="Q49" s="18">
        <f ca="1">SUM(Q39:Q48)</f>
        <v>13</v>
      </c>
      <c r="R49" s="19">
        <f ca="1">SUM(R39:R48)</f>
        <v>3</v>
      </c>
    </row>
    <row r="50" spans="9:18" ht="36" hidden="1" customHeight="1" outlineLevel="1" thickBot="1" x14ac:dyDescent="0.3">
      <c r="I50" s="18"/>
      <c r="J50" s="18">
        <f ca="1">'Résultats U13F_2'!$K$10</f>
        <v>1</v>
      </c>
      <c r="K50" s="18">
        <f ca="1">'Résultats U13F_2'!$L$10</f>
        <v>1</v>
      </c>
      <c r="L50" s="18">
        <f ca="1">'Résultats U13F_2'!$M$10</f>
        <v>0</v>
      </c>
      <c r="M50" s="18">
        <f ca="1">'Résultats U13F_2'!$N$10</f>
        <v>1</v>
      </c>
      <c r="N50" s="18">
        <f ca="1">'Résultats U13F_2'!$O$10</f>
        <v>0</v>
      </c>
      <c r="O50" s="18">
        <f ca="1">'Résultats U13F_2'!$P$10</f>
        <v>0</v>
      </c>
      <c r="P50" s="18">
        <f ca="1">'Résultats U13F_2'!$Q$10</f>
        <v>0</v>
      </c>
      <c r="Q50" s="18">
        <f ca="1">'Résultats U13F_2'!$R$10</f>
        <v>0</v>
      </c>
      <c r="R50" s="19">
        <f ca="1">'Résultats U13F_2'!$S$10</f>
        <v>0</v>
      </c>
    </row>
    <row r="51" spans="9:18" ht="36" hidden="1" customHeight="1" outlineLevel="1" collapsed="1" thickBot="1" x14ac:dyDescent="0.3">
      <c r="I51" s="18"/>
      <c r="J51" s="18">
        <f ca="1">'Résultats U13F_2'!$K$18</f>
        <v>1</v>
      </c>
      <c r="K51" s="18">
        <f ca="1">'Résultats U13F_2'!$L$18</f>
        <v>1</v>
      </c>
      <c r="L51" s="18">
        <f ca="1">'Résultats U13F_2'!$M$18</f>
        <v>0</v>
      </c>
      <c r="M51" s="18">
        <f ca="1">'Résultats U13F_2'!$N$18</f>
        <v>1</v>
      </c>
      <c r="N51" s="18">
        <f ca="1">'Résultats U13F_2'!$O$18</f>
        <v>0</v>
      </c>
      <c r="O51" s="18">
        <f ca="1">'Résultats U13F_2'!$P$18</f>
        <v>0</v>
      </c>
      <c r="P51" s="18">
        <f ca="1">'Résultats U13F_2'!$Q$18</f>
        <v>2</v>
      </c>
      <c r="Q51" s="18">
        <f ca="1">'Résultats U13F_2'!$R$18</f>
        <v>2</v>
      </c>
      <c r="R51" s="19">
        <f ca="1">'Résultats U13F_2'!$S$18</f>
        <v>0</v>
      </c>
    </row>
    <row r="52" spans="9:18" ht="36" hidden="1" customHeight="1" outlineLevel="1" collapsed="1" thickBot="1" x14ac:dyDescent="0.3">
      <c r="I52" s="18"/>
      <c r="J52" s="18">
        <f ca="1">'Résultats U13F_2'!$K$26</f>
        <v>1</v>
      </c>
      <c r="K52" s="18">
        <f ca="1">'Résultats U13F_2'!$L$26</f>
        <v>1</v>
      </c>
      <c r="L52" s="18">
        <f ca="1">'Résultats U13F_2'!$M$26</f>
        <v>0</v>
      </c>
      <c r="M52" s="18">
        <f ca="1">'Résultats U13F_2'!$N$26</f>
        <v>1</v>
      </c>
      <c r="N52" s="18">
        <f ca="1">'Résultats U13F_2'!$O$26</f>
        <v>0</v>
      </c>
      <c r="O52" s="18">
        <f ca="1">'Résultats U13F_2'!$P$26</f>
        <v>0</v>
      </c>
      <c r="P52" s="18">
        <f ca="1">'Résultats U13F_2'!$Q$26</f>
        <v>1</v>
      </c>
      <c r="Q52" s="18">
        <f ca="1">'Résultats U13F_2'!$R$26</f>
        <v>1</v>
      </c>
      <c r="R52" s="19">
        <f ca="1">'Résultats U13F_2'!$S$26</f>
        <v>0</v>
      </c>
    </row>
    <row r="53" spans="9:18" ht="36" hidden="1" customHeight="1" outlineLevel="1" collapsed="1" thickBot="1" x14ac:dyDescent="0.3">
      <c r="I53" s="18"/>
      <c r="J53" s="18">
        <f ca="1">'Résultats U13F_2'!$K$34</f>
        <v>1</v>
      </c>
      <c r="K53" s="18">
        <f ca="1">'Résultats U13F_2'!$L$34</f>
        <v>1</v>
      </c>
      <c r="L53" s="18">
        <f ca="1">'Résultats U13F_2'!$M$34</f>
        <v>0</v>
      </c>
      <c r="M53" s="18">
        <f ca="1">'Résultats U13F_2'!$N$34</f>
        <v>1</v>
      </c>
      <c r="N53" s="18">
        <f ca="1">'Résultats U13F_2'!$O$34</f>
        <v>0</v>
      </c>
      <c r="O53" s="18">
        <f ca="1">'Résultats U13F_2'!$P$34</f>
        <v>0</v>
      </c>
      <c r="P53" s="18">
        <f ca="1">'Résultats U13F_2'!$Q$34</f>
        <v>1</v>
      </c>
      <c r="Q53" s="18">
        <f ca="1">'Résultats U13F_2'!$R$34</f>
        <v>1</v>
      </c>
      <c r="R53" s="19">
        <f ca="1">'Résultats U13F_2'!$S$34</f>
        <v>0</v>
      </c>
    </row>
    <row r="54" spans="9:18" ht="36" hidden="1" customHeight="1" outlineLevel="1" collapsed="1" thickBot="1" x14ac:dyDescent="0.3">
      <c r="I54" s="18"/>
      <c r="J54" s="18">
        <f ca="1">'Résultats U13F_2'!$K$42</f>
        <v>0</v>
      </c>
      <c r="K54" s="18">
        <f ca="1">'Résultats U13F_2'!$L$42</f>
        <v>1</v>
      </c>
      <c r="L54" s="18">
        <f ca="1">'Résultats U13F_2'!$M$42</f>
        <v>0</v>
      </c>
      <c r="M54" s="18">
        <f ca="1">'Résultats U13F_2'!$N$42</f>
        <v>0</v>
      </c>
      <c r="N54" s="18">
        <f ca="1">'Résultats U13F_2'!$O$42</f>
        <v>1</v>
      </c>
      <c r="O54" s="18">
        <f ca="1">'Résultats U13F_2'!$P$42</f>
        <v>0</v>
      </c>
      <c r="P54" s="18">
        <f ca="1">'Résultats U13F_2'!$Q$42</f>
        <v>1</v>
      </c>
      <c r="Q54" s="18">
        <f ca="1">'Résultats U13F_2'!$R$42</f>
        <v>3</v>
      </c>
      <c r="R54" s="19">
        <f ca="1">'Résultats U13F_2'!$S$42</f>
        <v>-2</v>
      </c>
    </row>
    <row r="55" spans="9:18" ht="36" hidden="1" customHeight="1" outlineLevel="1" collapsed="1" thickBot="1" x14ac:dyDescent="0.3">
      <c r="I55" s="18"/>
      <c r="J55" s="18">
        <f ca="1">'Résultats U13F_2'!$K$50</f>
        <v>0</v>
      </c>
      <c r="K55" s="18">
        <f ca="1">'Résultats U13F_2'!$L$50</f>
        <v>1</v>
      </c>
      <c r="L55" s="18">
        <f ca="1">'Résultats U13F_2'!$M$50</f>
        <v>0</v>
      </c>
      <c r="M55" s="18">
        <f ca="1">'Résultats U13F_2'!$N$50</f>
        <v>0</v>
      </c>
      <c r="N55" s="18">
        <f ca="1">'Résultats U13F_2'!$O$50</f>
        <v>1</v>
      </c>
      <c r="O55" s="18">
        <f ca="1">'Résultats U13F_2'!$P$50</f>
        <v>0</v>
      </c>
      <c r="P55" s="18">
        <f ca="1">'Résultats U13F_2'!$Q$50</f>
        <v>0</v>
      </c>
      <c r="Q55" s="18">
        <f ca="1">'Résultats U13F_2'!$R$50</f>
        <v>2</v>
      </c>
      <c r="R55" s="19">
        <f ca="1">'Résultats U13F_2'!$S$50</f>
        <v>-2</v>
      </c>
    </row>
    <row r="56" spans="9:18" ht="36" hidden="1" customHeight="1" outlineLevel="1" collapsed="1" thickBot="1" x14ac:dyDescent="0.3">
      <c r="I56" s="18"/>
      <c r="J56" s="18">
        <f ca="1">'Résultats U13F_2'!$K$58</f>
        <v>3</v>
      </c>
      <c r="K56" s="18">
        <f ca="1">'Résultats U13F_2'!$L$58</f>
        <v>1</v>
      </c>
      <c r="L56" s="18">
        <f ca="1">'Résultats U13F_2'!$M$58</f>
        <v>1</v>
      </c>
      <c r="M56" s="18">
        <f ca="1">'Résultats U13F_2'!$N$58</f>
        <v>0</v>
      </c>
      <c r="N56" s="18">
        <f ca="1">'Résultats U13F_2'!$O$58</f>
        <v>0</v>
      </c>
      <c r="O56" s="18">
        <f ca="1">'Résultats U13F_2'!$P$58</f>
        <v>0</v>
      </c>
      <c r="P56" s="18">
        <f ca="1">'Résultats U13F_2'!$Q$58</f>
        <v>3</v>
      </c>
      <c r="Q56" s="18">
        <f ca="1">'Résultats U13F_2'!$R$58</f>
        <v>1</v>
      </c>
      <c r="R56" s="19">
        <f ca="1">'Résultats U13F_2'!$S$58</f>
        <v>2</v>
      </c>
    </row>
    <row r="57" spans="9:18" ht="36" hidden="1" customHeight="1" outlineLevel="1" collapsed="1" thickBot="1" x14ac:dyDescent="0.3">
      <c r="I57" s="18"/>
      <c r="J57" s="18">
        <f ca="1">'Résultats U13F_2'!$K$66</f>
        <v>1</v>
      </c>
      <c r="K57" s="18">
        <f ca="1">'Résultats U13F_2'!$L$66</f>
        <v>1</v>
      </c>
      <c r="L57" s="18">
        <f ca="1">'Résultats U13F_2'!$M$66</f>
        <v>0</v>
      </c>
      <c r="M57" s="18">
        <f ca="1">'Résultats U13F_2'!$N$66</f>
        <v>1</v>
      </c>
      <c r="N57" s="18">
        <f ca="1">'Résultats U13F_2'!$O$66</f>
        <v>0</v>
      </c>
      <c r="O57" s="18">
        <f ca="1">'Résultats U13F_2'!$P$66</f>
        <v>0</v>
      </c>
      <c r="P57" s="18">
        <f ca="1">'Résultats U13F_2'!$Q$66</f>
        <v>1</v>
      </c>
      <c r="Q57" s="18">
        <f ca="1">'Résultats U13F_2'!$R$66</f>
        <v>1</v>
      </c>
      <c r="R57" s="19">
        <f ca="1">'Résultats U13F_2'!$S$66</f>
        <v>0</v>
      </c>
    </row>
    <row r="58" spans="9:18" ht="36" hidden="1" customHeight="1" outlineLevel="1" collapsed="1" thickBot="1" x14ac:dyDescent="0.3">
      <c r="I58" s="18"/>
      <c r="J58" s="18">
        <f ca="1">'Résultats U13F_2'!$K$74</f>
        <v>0</v>
      </c>
      <c r="K58" s="18">
        <f ca="1">'Résultats U13F_2'!$L$74</f>
        <v>1</v>
      </c>
      <c r="L58" s="18">
        <f ca="1">'Résultats U13F_2'!$M$74</f>
        <v>0</v>
      </c>
      <c r="M58" s="18">
        <f ca="1">'Résultats U13F_2'!$N$74</f>
        <v>0</v>
      </c>
      <c r="N58" s="18">
        <f ca="1">'Résultats U13F_2'!$O$74</f>
        <v>1</v>
      </c>
      <c r="O58" s="18">
        <f ca="1">'Résultats U13F_2'!$P$74</f>
        <v>0</v>
      </c>
      <c r="P58" s="18">
        <f ca="1">'Résultats U13F_2'!$Q$74</f>
        <v>1</v>
      </c>
      <c r="Q58" s="18">
        <f ca="1">'Résultats U13F_2'!$R$74</f>
        <v>2</v>
      </c>
      <c r="R58" s="19">
        <f ca="1">'Résultats U13F_2'!$S$74</f>
        <v>-1</v>
      </c>
    </row>
    <row r="59" spans="9:18" ht="36" hidden="1" customHeight="1" outlineLevel="1" collapsed="1" thickBot="1" x14ac:dyDescent="0.3">
      <c r="I59" s="18"/>
      <c r="J59" s="18">
        <f ca="1">'Résultats U13F_2'!$K$82</f>
        <v>0</v>
      </c>
      <c r="K59" s="18">
        <f ca="1">'Résultats U13F_2'!$L$82</f>
        <v>1</v>
      </c>
      <c r="L59" s="18">
        <f ca="1">'Résultats U13F_2'!$M$82</f>
        <v>0</v>
      </c>
      <c r="M59" s="18">
        <f ca="1">'Résultats U13F_2'!$N$82</f>
        <v>0</v>
      </c>
      <c r="N59" s="18">
        <f ca="1">'Résultats U13F_2'!$O$82</f>
        <v>1</v>
      </c>
      <c r="O59" s="18">
        <f ca="1">'Résultats U13F_2'!$P$82</f>
        <v>0</v>
      </c>
      <c r="P59" s="18">
        <f ca="1">'Résultats U13F_2'!$Q$82</f>
        <v>2</v>
      </c>
      <c r="Q59" s="18">
        <f ca="1">'Résultats U13F_2'!$R$82</f>
        <v>4</v>
      </c>
      <c r="R59" s="19">
        <f ca="1">'Résultats U13F_2'!$S$82</f>
        <v>-2</v>
      </c>
    </row>
    <row r="60" spans="9:18" ht="36" customHeight="1" collapsed="1" thickBot="1" x14ac:dyDescent="0.3">
      <c r="I60" s="18" t="s">
        <v>2</v>
      </c>
      <c r="J60" s="18">
        <f ca="1">SUM(J50:J59)</f>
        <v>8</v>
      </c>
      <c r="K60" s="18">
        <f ca="1">SUM(K50:K59)</f>
        <v>10</v>
      </c>
      <c r="L60" s="18">
        <f ca="1">SUM(L50:L59)</f>
        <v>1</v>
      </c>
      <c r="M60" s="18">
        <f ca="1">SUM(M50:M59)</f>
        <v>5</v>
      </c>
      <c r="N60" s="18">
        <f ca="1">SUM(N50:N59)</f>
        <v>4</v>
      </c>
      <c r="O60" s="18">
        <f ca="1">SUM(O50:O59)</f>
        <v>0</v>
      </c>
      <c r="P60" s="18">
        <f ca="1">SUM(P50:P59)</f>
        <v>12</v>
      </c>
      <c r="Q60" s="18">
        <f ca="1">SUM(Q50:Q59)</f>
        <v>17</v>
      </c>
      <c r="R60" s="19">
        <f ca="1">SUM(R50:R59)</f>
        <v>-5</v>
      </c>
    </row>
    <row r="61" spans="9:18" ht="36" hidden="1" customHeight="1" outlineLevel="1" thickBot="1" x14ac:dyDescent="0.3">
      <c r="I61" s="18"/>
      <c r="J61" s="18">
        <f ca="1">'Résultats U13F_2'!$K$11</f>
        <v>0</v>
      </c>
      <c r="K61" s="18">
        <f ca="1">'Résultats U13F_2'!$L$11</f>
        <v>1</v>
      </c>
      <c r="L61" s="18">
        <f ca="1">'Résultats U13F_2'!$M$11</f>
        <v>0</v>
      </c>
      <c r="M61" s="18">
        <f ca="1">'Résultats U13F_2'!$N$11</f>
        <v>0</v>
      </c>
      <c r="N61" s="18">
        <f ca="1">'Résultats U13F_2'!$O$11</f>
        <v>1</v>
      </c>
      <c r="O61" s="18">
        <f ca="1">'Résultats U13F_2'!$P$11</f>
        <v>0</v>
      </c>
      <c r="P61" s="18">
        <f ca="1">'Résultats U13F_2'!$Q$11</f>
        <v>0</v>
      </c>
      <c r="Q61" s="18">
        <f ca="1">'Résultats U13F_2'!$R$11</f>
        <v>1</v>
      </c>
      <c r="R61" s="19">
        <f ca="1">'Résultats U13F_2'!$S$11</f>
        <v>-1</v>
      </c>
    </row>
    <row r="62" spans="9:18" ht="36" hidden="1" customHeight="1" outlineLevel="1" collapsed="1" thickBot="1" x14ac:dyDescent="0.3">
      <c r="I62" s="18"/>
      <c r="J62" s="18">
        <f ca="1">'Résultats U13F_2'!$K$19</f>
        <v>0</v>
      </c>
      <c r="K62" s="18">
        <f ca="1">'Résultats U13F_2'!$L$19</f>
        <v>1</v>
      </c>
      <c r="L62" s="18">
        <f ca="1">'Résultats U13F_2'!$M$19</f>
        <v>0</v>
      </c>
      <c r="M62" s="18">
        <f ca="1">'Résultats U13F_2'!$N$19</f>
        <v>0</v>
      </c>
      <c r="N62" s="18">
        <f ca="1">'Résultats U13F_2'!$O$19</f>
        <v>1</v>
      </c>
      <c r="O62" s="18">
        <f ca="1">'Résultats U13F_2'!$P$19</f>
        <v>0</v>
      </c>
      <c r="P62" s="18">
        <f ca="1">'Résultats U13F_2'!$Q$19</f>
        <v>1</v>
      </c>
      <c r="Q62" s="18">
        <f ca="1">'Résultats U13F_2'!$R$19</f>
        <v>2</v>
      </c>
      <c r="R62" s="19">
        <f ca="1">'Résultats U13F_2'!$S$19</f>
        <v>-1</v>
      </c>
    </row>
    <row r="63" spans="9:18" ht="36" hidden="1" customHeight="1" outlineLevel="1" collapsed="1" thickBot="1" x14ac:dyDescent="0.3">
      <c r="I63" s="18"/>
      <c r="J63" s="18">
        <f ca="1">'Résultats U13F_2'!$K$27</f>
        <v>3</v>
      </c>
      <c r="K63" s="18">
        <f ca="1">'Résultats U13F_2'!$L$27</f>
        <v>1</v>
      </c>
      <c r="L63" s="18">
        <f ca="1">'Résultats U13F_2'!$M$27</f>
        <v>1</v>
      </c>
      <c r="M63" s="18">
        <f ca="1">'Résultats U13F_2'!$N$27</f>
        <v>0</v>
      </c>
      <c r="N63" s="18">
        <f ca="1">'Résultats U13F_2'!$O$27</f>
        <v>0</v>
      </c>
      <c r="O63" s="18">
        <f ca="1">'Résultats U13F_2'!$P$27</f>
        <v>0</v>
      </c>
      <c r="P63" s="18">
        <f ca="1">'Résultats U13F_2'!$Q$27</f>
        <v>4</v>
      </c>
      <c r="Q63" s="18">
        <f ca="1">'Résultats U13F_2'!$R$27</f>
        <v>3</v>
      </c>
      <c r="R63" s="19">
        <f ca="1">'Résultats U13F_2'!$S$27</f>
        <v>1</v>
      </c>
    </row>
    <row r="64" spans="9:18" ht="36" hidden="1" customHeight="1" outlineLevel="1" collapsed="1" thickBot="1" x14ac:dyDescent="0.3">
      <c r="I64" s="18"/>
      <c r="J64" s="18">
        <f ca="1">'Résultats U13F_2'!$K$35</f>
        <v>1</v>
      </c>
      <c r="K64" s="18">
        <f ca="1">'Résultats U13F_2'!$L$35</f>
        <v>1</v>
      </c>
      <c r="L64" s="18">
        <f ca="1">'Résultats U13F_2'!$M$35</f>
        <v>0</v>
      </c>
      <c r="M64" s="18">
        <f ca="1">'Résultats U13F_2'!$N$35</f>
        <v>1</v>
      </c>
      <c r="N64" s="18">
        <f ca="1">'Résultats U13F_2'!$O$35</f>
        <v>0</v>
      </c>
      <c r="O64" s="18">
        <f ca="1">'Résultats U13F_2'!$P$35</f>
        <v>0</v>
      </c>
      <c r="P64" s="18">
        <f ca="1">'Résultats U13F_2'!$Q$35</f>
        <v>1</v>
      </c>
      <c r="Q64" s="18">
        <f ca="1">'Résultats U13F_2'!$R$35</f>
        <v>1</v>
      </c>
      <c r="R64" s="19">
        <f ca="1">'Résultats U13F_2'!$S$35</f>
        <v>0</v>
      </c>
    </row>
    <row r="65" spans="9:18" ht="36" hidden="1" customHeight="1" outlineLevel="1" collapsed="1" thickBot="1" x14ac:dyDescent="0.3">
      <c r="I65" s="18"/>
      <c r="J65" s="18">
        <f ca="1">'Résultats U13F_2'!$K$43</f>
        <v>3</v>
      </c>
      <c r="K65" s="18">
        <f ca="1">'Résultats U13F_2'!$L$43</f>
        <v>1</v>
      </c>
      <c r="L65" s="18">
        <f ca="1">'Résultats U13F_2'!$M$43</f>
        <v>1</v>
      </c>
      <c r="M65" s="18">
        <f ca="1">'Résultats U13F_2'!$N$43</f>
        <v>0</v>
      </c>
      <c r="N65" s="18">
        <f ca="1">'Résultats U13F_2'!$O$43</f>
        <v>0</v>
      </c>
      <c r="O65" s="18">
        <f ca="1">'Résultats U13F_2'!$P$43</f>
        <v>0</v>
      </c>
      <c r="P65" s="18">
        <f ca="1">'Résultats U13F_2'!$Q$43</f>
        <v>2</v>
      </c>
      <c r="Q65" s="18">
        <f ca="1">'Résultats U13F_2'!$R$43</f>
        <v>1</v>
      </c>
      <c r="R65" s="19">
        <f ca="1">'Résultats U13F_2'!$S$43</f>
        <v>1</v>
      </c>
    </row>
    <row r="66" spans="9:18" ht="36" hidden="1" customHeight="1" outlineLevel="1" collapsed="1" thickBot="1" x14ac:dyDescent="0.3">
      <c r="I66" s="18"/>
      <c r="J66" s="18">
        <f ca="1">'Résultats U13F_2'!$K$51</f>
        <v>0</v>
      </c>
      <c r="K66" s="18">
        <f ca="1">'Résultats U13F_2'!$L$51</f>
        <v>1</v>
      </c>
      <c r="L66" s="18">
        <f ca="1">'Résultats U13F_2'!$M$51</f>
        <v>0</v>
      </c>
      <c r="M66" s="18">
        <f ca="1">'Résultats U13F_2'!$N$51</f>
        <v>0</v>
      </c>
      <c r="N66" s="18">
        <f ca="1">'Résultats U13F_2'!$O$51</f>
        <v>1</v>
      </c>
      <c r="O66" s="18">
        <f ca="1">'Résultats U13F_2'!$P$51</f>
        <v>0</v>
      </c>
      <c r="P66" s="18">
        <f ca="1">'Résultats U13F_2'!$Q$51</f>
        <v>0</v>
      </c>
      <c r="Q66" s="18">
        <f ca="1">'Résultats U13F_2'!$R$51</f>
        <v>1</v>
      </c>
      <c r="R66" s="19">
        <f ca="1">'Résultats U13F_2'!$S$51</f>
        <v>-1</v>
      </c>
    </row>
    <row r="67" spans="9:18" ht="36" hidden="1" customHeight="1" outlineLevel="1" collapsed="1" thickBot="1" x14ac:dyDescent="0.3">
      <c r="I67" s="18"/>
      <c r="J67" s="18">
        <f ca="1">'Résultats U13F_2'!$K$59</f>
        <v>3</v>
      </c>
      <c r="K67" s="18">
        <f ca="1">'Résultats U13F_2'!$L$59</f>
        <v>1</v>
      </c>
      <c r="L67" s="18">
        <f ca="1">'Résultats U13F_2'!$M$59</f>
        <v>1</v>
      </c>
      <c r="M67" s="18">
        <f ca="1">'Résultats U13F_2'!$N$59</f>
        <v>0</v>
      </c>
      <c r="N67" s="18">
        <f ca="1">'Résultats U13F_2'!$O$59</f>
        <v>0</v>
      </c>
      <c r="O67" s="18">
        <f ca="1">'Résultats U13F_2'!$P$59</f>
        <v>0</v>
      </c>
      <c r="P67" s="18">
        <f ca="1">'Résultats U13F_2'!$Q$59</f>
        <v>3</v>
      </c>
      <c r="Q67" s="18">
        <f ca="1">'Résultats U13F_2'!$R$59</f>
        <v>1</v>
      </c>
      <c r="R67" s="19">
        <f ca="1">'Résultats U13F_2'!$S$59</f>
        <v>2</v>
      </c>
    </row>
    <row r="68" spans="9:18" ht="36" hidden="1" customHeight="1" outlineLevel="1" collapsed="1" thickBot="1" x14ac:dyDescent="0.3">
      <c r="I68" s="18"/>
      <c r="J68" s="18">
        <f ca="1">'Résultats U13F_2'!$K$67</f>
        <v>1</v>
      </c>
      <c r="K68" s="18">
        <f ca="1">'Résultats U13F_2'!$L$67</f>
        <v>1</v>
      </c>
      <c r="L68" s="18">
        <f ca="1">'Résultats U13F_2'!$M$67</f>
        <v>0</v>
      </c>
      <c r="M68" s="18">
        <f ca="1">'Résultats U13F_2'!$N$67</f>
        <v>1</v>
      </c>
      <c r="N68" s="18">
        <f ca="1">'Résultats U13F_2'!$O$67</f>
        <v>0</v>
      </c>
      <c r="O68" s="18">
        <f ca="1">'Résultats U13F_2'!$P$67</f>
        <v>0</v>
      </c>
      <c r="P68" s="18">
        <f ca="1">'Résultats U13F_2'!$Q$67</f>
        <v>1</v>
      </c>
      <c r="Q68" s="18">
        <f ca="1">'Résultats U13F_2'!$R$67</f>
        <v>1</v>
      </c>
      <c r="R68" s="19">
        <f ca="1">'Résultats U13F_2'!$S$67</f>
        <v>0</v>
      </c>
    </row>
    <row r="69" spans="9:18" ht="36" hidden="1" customHeight="1" outlineLevel="1" collapsed="1" thickBot="1" x14ac:dyDescent="0.3">
      <c r="I69" s="18"/>
      <c r="J69" s="18">
        <f ca="1">'Résultats U13F_2'!$K$75</f>
        <v>1</v>
      </c>
      <c r="K69" s="18">
        <f ca="1">'Résultats U13F_2'!$L$75</f>
        <v>1</v>
      </c>
      <c r="L69" s="18">
        <f ca="1">'Résultats U13F_2'!$M$75</f>
        <v>0</v>
      </c>
      <c r="M69" s="18">
        <f ca="1">'Résultats U13F_2'!$N$75</f>
        <v>1</v>
      </c>
      <c r="N69" s="18">
        <f ca="1">'Résultats U13F_2'!$O$75</f>
        <v>0</v>
      </c>
      <c r="O69" s="18">
        <f ca="1">'Résultats U13F_2'!$P$75</f>
        <v>0</v>
      </c>
      <c r="P69" s="18">
        <f ca="1">'Résultats U13F_2'!$Q$75</f>
        <v>2</v>
      </c>
      <c r="Q69" s="18">
        <f ca="1">'Résultats U13F_2'!$R$75</f>
        <v>2</v>
      </c>
      <c r="R69" s="19">
        <f ca="1">'Résultats U13F_2'!$S$75</f>
        <v>0</v>
      </c>
    </row>
    <row r="70" spans="9:18" ht="36" hidden="1" customHeight="1" outlineLevel="1" collapsed="1" thickBot="1" x14ac:dyDescent="0.3">
      <c r="I70" s="18"/>
      <c r="J70" s="18">
        <f ca="1">'Résultats U13F_2'!$K$83</f>
        <v>0</v>
      </c>
      <c r="K70" s="18">
        <f ca="1">'Résultats U13F_2'!$L$83</f>
        <v>1</v>
      </c>
      <c r="L70" s="18">
        <f ca="1">'Résultats U13F_2'!$M$83</f>
        <v>0</v>
      </c>
      <c r="M70" s="18">
        <f ca="1">'Résultats U13F_2'!$N$83</f>
        <v>0</v>
      </c>
      <c r="N70" s="18">
        <f ca="1">'Résultats U13F_2'!$O$83</f>
        <v>1</v>
      </c>
      <c r="O70" s="18">
        <f ca="1">'Résultats U13F_2'!$P$83</f>
        <v>0</v>
      </c>
      <c r="P70" s="18">
        <f ca="1">'Résultats U13F_2'!$Q$83</f>
        <v>1</v>
      </c>
      <c r="Q70" s="18">
        <f ca="1">'Résultats U13F_2'!$R$83</f>
        <v>2</v>
      </c>
      <c r="R70" s="19">
        <f ca="1">'Résultats U13F_2'!$S$83</f>
        <v>-1</v>
      </c>
    </row>
    <row r="71" spans="9:18" ht="36" customHeight="1" collapsed="1" thickBot="1" x14ac:dyDescent="0.3">
      <c r="I71" s="18" t="s">
        <v>4</v>
      </c>
      <c r="J71" s="18">
        <f ca="1">SUM(J61:J70)</f>
        <v>12</v>
      </c>
      <c r="K71" s="18">
        <f ca="1">SUM(K61:K70)</f>
        <v>10</v>
      </c>
      <c r="L71" s="18">
        <f ca="1">SUM(L61:L70)</f>
        <v>3</v>
      </c>
      <c r="M71" s="18">
        <f ca="1">SUM(M61:M70)</f>
        <v>3</v>
      </c>
      <c r="N71" s="18">
        <f ca="1">SUM(N61:N70)</f>
        <v>4</v>
      </c>
      <c r="O71" s="18">
        <f ca="1">SUM(O61:O70)</f>
        <v>0</v>
      </c>
      <c r="P71" s="18">
        <f ca="1">SUM(P61:P70)</f>
        <v>15</v>
      </c>
      <c r="Q71" s="18">
        <f ca="1">SUM(Q61:Q70)</f>
        <v>15</v>
      </c>
      <c r="R71" s="19">
        <f ca="1">SUM(R61:R70)</f>
        <v>0</v>
      </c>
    </row>
  </sheetData>
  <dataConsolidate leftLabels="1" topLabels="1" link="1">
    <dataRefs count="10">
      <dataRef ref="J5:S11" sheet="Résultats U13F_2"/>
      <dataRef ref="J13:S19" sheet="Résultats U13F_2"/>
      <dataRef ref="J21:S27" sheet="Résultats U13F_2"/>
      <dataRef ref="J29:S35" sheet="Résultats U13F_2"/>
      <dataRef ref="J37:S43" sheet="Résultats U13F_2"/>
      <dataRef ref="J45:S51" sheet="Résultats U13F_2"/>
      <dataRef ref="J53:S59" sheet="Résultats U13F_2"/>
      <dataRef ref="J61:S67" sheet="Résultats U13F_2"/>
      <dataRef ref="J69:S75" sheet="Résultats U13F_2"/>
      <dataRef ref="J77:S83" sheet="Résultats U13F_2"/>
    </dataRefs>
  </dataConsolidate>
  <mergeCells count="1">
    <mergeCell ref="I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Calendrier ASPTT Nice U13F</vt:lpstr>
      <vt:lpstr>Classement U13F</vt:lpstr>
      <vt:lpstr>Résultats U13F</vt:lpstr>
      <vt:lpstr>Tournois U13F</vt:lpstr>
      <vt:lpstr>Résultats U13F_2</vt:lpstr>
      <vt:lpstr>CONSOLIDATION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fabre</dc:creator>
  <cp:lastModifiedBy>Christian Schmidt</cp:lastModifiedBy>
  <dcterms:created xsi:type="dcterms:W3CDTF">2024-12-22T23:20:35Z</dcterms:created>
  <dcterms:modified xsi:type="dcterms:W3CDTF">2024-12-26T13:35:13Z</dcterms:modified>
</cp:coreProperties>
</file>