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drawings/drawing3.xml" ContentType="application/vnd.openxmlformats-officedocument.drawing+xml"/>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66925"/>
  <mc:AlternateContent xmlns:mc="http://schemas.openxmlformats.org/markup-compatibility/2006">
    <mc:Choice Requires="x15">
      <x15ac:absPath xmlns:x15ac="http://schemas.microsoft.com/office/spreadsheetml/2010/11/ac" url="F:\Users\Christian\Documents\Mes Excel\FORUM\"/>
    </mc:Choice>
  </mc:AlternateContent>
  <xr:revisionPtr revIDLastSave="0" documentId="8_{AF09D7C3-571D-49C1-AFA0-504AC1AAEB7B}" xr6:coauthVersionLast="47" xr6:coauthVersionMax="47" xr10:uidLastSave="{00000000-0000-0000-0000-000000000000}"/>
  <bookViews>
    <workbookView xWindow="-120" yWindow="-120" windowWidth="51840" windowHeight="21120" activeTab="3" xr2:uid="{40AE9D1B-FE25-409A-BDBF-CB1498685567}"/>
  </bookViews>
  <sheets>
    <sheet name="Mode d'emploi" sheetId="2" r:id="rId1"/>
    <sheet name="ACCUEIL" sheetId="4" r:id="rId2"/>
    <sheet name="Tirage01" sheetId="6" r:id="rId3"/>
    <sheet name="Journée01" sheetId="5" r:id="rId4"/>
  </sheets>
  <definedNames>
    <definedName name="onglets">MID(GET.WORKBOOK(1),FIND("]",GET.WORKBOOK(1))+1,1000)</definedName>
    <definedName name="testes">GET.WORKBOOK(1)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5" l="1" a="1"/>
  <c r="A1" i="5" s="1"/>
  <c r="J40" i="5" s="1"/>
  <c r="H2" i="5" l="1"/>
  <c r="C5" i="5" a="1"/>
  <c r="C5" i="5" l="1"/>
  <c r="A1" i="6" a="1"/>
  <c r="A1" i="6" s="1"/>
  <c r="J36" i="5" l="1"/>
  <c r="J35" i="5"/>
  <c r="J34" i="5"/>
  <c r="J33" i="5"/>
  <c r="J32" i="5"/>
  <c r="J31" i="5"/>
  <c r="J30" i="5"/>
  <c r="J29" i="5"/>
  <c r="J28" i="5"/>
  <c r="J27" i="5"/>
  <c r="B1" i="6"/>
  <c r="G9" i="4" a="1"/>
  <c r="G18" i="4" a="1"/>
  <c r="G25" i="4" a="1"/>
  <c r="G41" i="4" a="1"/>
  <c r="G4" i="4" a="1"/>
  <c r="G31" i="4" a="1"/>
  <c r="G2" i="4" a="1"/>
  <c r="G17" i="4" a="1"/>
  <c r="G28" i="4" a="1"/>
  <c r="G20" i="4" a="1"/>
  <c r="G12" i="4" a="1"/>
  <c r="G30" i="4" a="1"/>
  <c r="G3" i="4" a="1"/>
  <c r="G40" i="4" a="1"/>
  <c r="G19" i="4" a="1"/>
  <c r="G16" i="4" a="1"/>
  <c r="G22" i="4" a="1"/>
  <c r="G5" i="4" a="1"/>
  <c r="G26" i="4" a="1"/>
  <c r="G37" i="4" a="1"/>
  <c r="G21" i="4" a="1"/>
  <c r="G32" i="4" a="1"/>
  <c r="G35" i="4" a="1"/>
  <c r="G14" i="4" a="1"/>
  <c r="G13" i="4" a="1"/>
  <c r="G10" i="4" a="1"/>
  <c r="G29" i="4" a="1"/>
  <c r="G24" i="4" a="1"/>
  <c r="G23" i="4" a="1"/>
  <c r="G33" i="4" a="1"/>
  <c r="G38" i="4" a="1"/>
  <c r="G11" i="4" a="1"/>
  <c r="G27" i="4" a="1"/>
  <c r="G39" i="4" a="1"/>
  <c r="G6" i="4" a="1"/>
  <c r="G15" i="4" a="1"/>
  <c r="G34" i="4" a="1"/>
  <c r="G8" i="4" a="1"/>
  <c r="G7" i="4" a="1"/>
  <c r="G36" i="4" a="1"/>
  <c r="G26" i="4" l="1"/>
  <c r="G20" i="4"/>
  <c r="G25" i="4"/>
  <c r="G29" i="4"/>
  <c r="G13" i="4"/>
  <c r="G19" i="4"/>
  <c r="G27" i="4"/>
  <c r="G40" i="4"/>
  <c r="G38" i="4"/>
  <c r="G8" i="4"/>
  <c r="G21" i="4"/>
  <c r="G37" i="4"/>
  <c r="G30" i="4"/>
  <c r="G41" i="4"/>
  <c r="G15" i="4"/>
  <c r="G23" i="4"/>
  <c r="G5" i="4"/>
  <c r="G28" i="4"/>
  <c r="G18" i="4"/>
  <c r="G10" i="4"/>
  <c r="G14" i="4"/>
  <c r="G2" i="4"/>
  <c r="G31" i="4"/>
  <c r="G35" i="4"/>
  <c r="G4" i="4"/>
  <c r="G32" i="4"/>
  <c r="G3" i="4"/>
  <c r="G34" i="4"/>
  <c r="G12" i="4"/>
  <c r="G33" i="4"/>
  <c r="G6" i="4"/>
  <c r="G24" i="4"/>
  <c r="G22" i="4"/>
  <c r="G17" i="4"/>
  <c r="G9" i="4"/>
  <c r="G16" i="4"/>
  <c r="G39" i="4"/>
  <c r="G36" i="4"/>
  <c r="G11" i="4"/>
  <c r="G7" i="4"/>
  <c r="I1" i="4" l="1" a="1"/>
  <c r="I1" i="4" s="1"/>
  <c r="J1" i="4" s="1"/>
  <c r="D35" i="5" a="1"/>
  <c r="D35" i="5" l="1"/>
  <c r="D31" i="5" a="1"/>
  <c r="D31" i="5" l="1"/>
  <c r="D32" i="5" a="1"/>
  <c r="D32" i="5" l="1"/>
  <c r="D29" i="5" a="1"/>
  <c r="D29" i="5" l="1"/>
  <c r="AZ34" i="5" a="1"/>
  <c r="AZ34" i="5" l="1"/>
  <c r="AT32" i="5" a="1"/>
  <c r="AT32" i="5" l="1"/>
  <c r="D30" i="5" a="1"/>
  <c r="D30" i="5" l="1"/>
  <c r="AN33" i="5" a="1"/>
  <c r="AN33" i="5" l="1"/>
  <c r="V32" i="5" a="1"/>
  <c r="V32" i="5" l="1"/>
  <c r="AH27" i="5" a="1"/>
  <c r="AH27" i="5" l="1"/>
  <c r="AN27" i="5" a="1"/>
  <c r="AN27" i="5" l="1"/>
  <c r="AB36" i="5" a="1"/>
  <c r="AB36" i="5" l="1"/>
  <c r="AT33" i="5" a="1"/>
  <c r="AT33" i="5" l="1"/>
  <c r="AZ33" i="5" a="1"/>
  <c r="AZ33" i="5" l="1"/>
  <c r="AZ30" i="5" a="1"/>
  <c r="AZ30" i="5" l="1"/>
  <c r="AZ31" i="5" a="1"/>
  <c r="AZ31" i="5" l="1"/>
  <c r="AH33" i="5" a="1"/>
  <c r="AH33" i="5" l="1"/>
  <c r="AZ27" i="5" a="1"/>
  <c r="AZ27" i="5" l="1"/>
  <c r="AH31" i="5" a="1"/>
  <c r="AH31" i="5" l="1"/>
  <c r="AT27" i="5" a="1"/>
  <c r="AT27" i="5" l="1"/>
  <c r="AZ35" i="5" a="1"/>
  <c r="AZ35" i="5" l="1"/>
  <c r="AB29" i="5" a="1"/>
  <c r="AB29" i="5" l="1"/>
  <c r="V27" i="5" a="1"/>
  <c r="V27" i="5" l="1"/>
  <c r="V35" i="5" a="1"/>
  <c r="V35" i="5" l="1"/>
  <c r="D36" i="5" a="1"/>
  <c r="D36" i="5" l="1"/>
  <c r="D28" i="5" a="1"/>
  <c r="D28" i="5" l="1"/>
  <c r="AT29" i="5" a="1"/>
  <c r="AT29" i="5" l="1"/>
  <c r="AB30" i="5" a="1"/>
  <c r="AB30" i="5" l="1"/>
  <c r="AT28" i="5" a="1"/>
  <c r="AT28" i="5" l="1"/>
  <c r="AN35" i="5" a="1"/>
  <c r="AN35" i="5" l="1"/>
  <c r="AZ36" i="5" a="1"/>
  <c r="AZ36" i="5" l="1"/>
  <c r="AH29" i="5" a="1"/>
  <c r="AH29" i="5" l="1"/>
  <c r="AZ32" i="5" a="1"/>
  <c r="AZ32" i="5" l="1"/>
  <c r="P36" i="5" a="1"/>
  <c r="P36" i="5" l="1"/>
  <c r="AN30" i="5" a="1"/>
  <c r="AN30" i="5" l="1"/>
  <c r="AT30" i="5" a="1"/>
  <c r="AT30" i="5" l="1"/>
  <c r="AB28" i="5" a="1"/>
  <c r="AB28" i="5" l="1"/>
  <c r="AH34" i="5" a="1"/>
  <c r="AH34" i="5" l="1"/>
  <c r="P31" i="5" a="1"/>
  <c r="P31" i="5" l="1"/>
  <c r="AB35" i="5" a="1"/>
  <c r="AB35" i="5" l="1"/>
  <c r="AT35" i="5" a="1"/>
  <c r="AT35" i="5" l="1"/>
  <c r="AN36" i="5" a="1"/>
  <c r="AN36" i="5" l="1"/>
  <c r="AB34" i="5" a="1"/>
  <c r="AB34" i="5" l="1"/>
  <c r="AT31" i="5" a="1"/>
  <c r="AT31" i="5" l="1"/>
  <c r="AT34" i="5" a="1"/>
  <c r="AT34" i="5" l="1"/>
  <c r="P29" i="5" a="1"/>
  <c r="P29" i="5" l="1"/>
  <c r="AN34" i="5" a="1"/>
  <c r="AN34" i="5" l="1"/>
  <c r="P30" i="5" a="1"/>
  <c r="P30" i="5" l="1"/>
  <c r="P27" i="5" a="1"/>
  <c r="P27" i="5" l="1"/>
  <c r="AN28" i="5" a="1"/>
  <c r="AN28" i="5" l="1"/>
  <c r="AH36" i="5" a="1"/>
  <c r="AH36" i="5" l="1"/>
  <c r="AT36" i="5" a="1"/>
  <c r="AT36" i="5" l="1"/>
  <c r="V33" i="5" a="1"/>
  <c r="V33" i="5" l="1"/>
  <c r="AH28" i="5" a="1"/>
  <c r="AH28" i="5" l="1"/>
  <c r="P34" i="5" a="1"/>
  <c r="P34" i="5" l="1"/>
  <c r="AH32" i="5" a="1"/>
  <c r="AH32" i="5" l="1"/>
  <c r="P28" i="5" a="1"/>
  <c r="P28" i="5" l="1"/>
  <c r="V36" i="5" a="1"/>
  <c r="V36" i="5" l="1"/>
  <c r="AN32" i="5" a="1"/>
  <c r="AN32" i="5" l="1"/>
  <c r="V28" i="5" a="1"/>
  <c r="V28" i="5" l="1"/>
  <c r="AB31" i="5" a="1"/>
  <c r="AB31" i="5" l="1"/>
  <c r="V30" i="5" a="1"/>
  <c r="V30" i="5" l="1"/>
  <c r="P33" i="5" a="1"/>
  <c r="P33" i="5" l="1"/>
  <c r="AN31" i="5" a="1"/>
  <c r="AN31" i="5" l="1"/>
  <c r="AB32" i="5" a="1"/>
  <c r="AB32" i="5" l="1"/>
  <c r="D33" i="5" a="1"/>
  <c r="D33" i="5" l="1"/>
  <c r="AH35" i="5" a="1"/>
  <c r="AH35" i="5" l="1"/>
  <c r="V34" i="5" a="1"/>
  <c r="V34" i="5" l="1"/>
  <c r="V29" i="5" a="1"/>
  <c r="V29" i="5" l="1"/>
  <c r="AH30" i="5" a="1"/>
  <c r="AH30" i="5" l="1"/>
  <c r="AZ29" i="5" a="1"/>
  <c r="AZ29" i="5" l="1"/>
  <c r="P32" i="5" a="1"/>
  <c r="P32" i="5" l="1"/>
  <c r="AB27" i="5" a="1"/>
  <c r="AB27" i="5" l="1"/>
  <c r="P35" i="5" a="1"/>
  <c r="P35" i="5" l="1"/>
  <c r="AZ28" i="5" a="1"/>
  <c r="AZ28" i="5" l="1"/>
  <c r="AN29" i="5" a="1"/>
  <c r="AN29" i="5" l="1"/>
  <c r="D34" i="5" a="1"/>
  <c r="D34" i="5" l="1"/>
  <c r="V31" i="5" a="1"/>
  <c r="V31" i="5" l="1"/>
  <c r="AB33" i="5" a="1"/>
  <c r="AB33" i="5" l="1"/>
  <c r="C23" i="5" a="1"/>
  <c r="C23" i="5" l="1"/>
  <c r="U14" i="5" a="1"/>
  <c r="U14" i="5" l="1"/>
  <c r="O15" i="5" a="1"/>
  <c r="O15" i="5" l="1"/>
  <c r="U17" i="5" a="1"/>
  <c r="U17" i="5" l="1"/>
  <c r="I16" i="5" a="1"/>
  <c r="I16" i="5" l="1"/>
  <c r="O17" i="5" a="1"/>
  <c r="O17" i="5" l="1"/>
  <c r="I20" i="5" a="1"/>
  <c r="I20" i="5" l="1"/>
  <c r="O18" i="5" a="1"/>
  <c r="O18" i="5" l="1"/>
  <c r="AA17" i="5" a="1"/>
  <c r="AA17" i="5" l="1"/>
  <c r="AY14" i="5" a="1"/>
  <c r="AY14" i="5" l="1"/>
  <c r="AM15" i="5" a="1"/>
  <c r="AM15" i="5" l="1"/>
  <c r="AA16" i="5" a="1"/>
  <c r="AA16" i="5" l="1"/>
  <c r="AA19" i="5" a="1"/>
  <c r="AA19" i="5" l="1"/>
  <c r="AG14" i="5" a="1"/>
  <c r="AG14" i="5" l="1"/>
  <c r="I15" i="5" a="1"/>
  <c r="I15" i="5" l="1"/>
  <c r="U18" i="5" a="1"/>
  <c r="U18" i="5" l="1"/>
  <c r="O14" i="5" a="1"/>
  <c r="O14" i="5" l="1"/>
  <c r="C19" i="5" a="1"/>
  <c r="C19" i="5" l="1"/>
  <c r="AG18" i="5" a="1"/>
  <c r="AG18" i="5" l="1"/>
  <c r="I17" i="5" a="1"/>
  <c r="I17" i="5" l="1"/>
  <c r="AG16" i="5" a="1"/>
  <c r="AG16" i="5" l="1"/>
  <c r="AG20" i="5" a="1"/>
  <c r="AG20" i="5" l="1"/>
  <c r="AS15" i="5" a="1"/>
  <c r="AS15" i="5" l="1"/>
  <c r="AA18" i="5" a="1"/>
  <c r="AA18" i="5" l="1"/>
  <c r="AM20" i="5" a="1"/>
  <c r="AM20" i="5" l="1"/>
  <c r="U15" i="5" a="1"/>
  <c r="U15" i="5" l="1"/>
  <c r="U22" i="5" a="1"/>
  <c r="U22" i="5" l="1"/>
  <c r="O16" i="5" a="1"/>
  <c r="O16" i="5" l="1"/>
  <c r="AY19" i="5" a="1"/>
  <c r="AY19" i="5" l="1"/>
  <c r="C22" i="5" a="1"/>
  <c r="C22" i="5" l="1"/>
  <c r="C16" i="5" a="1"/>
  <c r="C16" i="5" l="1"/>
  <c r="AA14" i="5" a="1"/>
  <c r="AA14" i="5" l="1"/>
  <c r="AM18" i="5" a="1"/>
  <c r="AM18" i="5" l="1"/>
  <c r="AS17" i="5" a="1"/>
  <c r="AS17" i="5" l="1"/>
  <c r="AY20" i="5" a="1"/>
  <c r="AY20" i="5" l="1"/>
  <c r="U20" i="5" a="1"/>
  <c r="U20" i="5" l="1"/>
  <c r="AM19" i="5" a="1"/>
  <c r="AM19" i="5" l="1"/>
  <c r="C20" i="5" a="1"/>
  <c r="C20" i="5" l="1"/>
  <c r="AS23" i="5" a="1"/>
  <c r="AS23" i="5" l="1"/>
  <c r="AA15" i="5" a="1"/>
  <c r="AA15" i="5" l="1"/>
  <c r="AG23" i="5" a="1"/>
  <c r="AG23" i="5" l="1"/>
  <c r="O23" i="5" a="1"/>
  <c r="O23" i="5" l="1"/>
  <c r="AY21" i="5" a="1"/>
  <c r="AY21" i="5" l="1"/>
  <c r="AM23" i="5" a="1"/>
  <c r="AM23" i="5" l="1"/>
  <c r="C17" i="5" a="1"/>
  <c r="C17" i="5" l="1"/>
  <c r="I23" i="5" a="1"/>
  <c r="I23" i="5" l="1"/>
  <c r="O21" i="5" a="1"/>
  <c r="O21" i="5" l="1"/>
  <c r="AY18" i="5" a="1"/>
  <c r="AY18" i="5" l="1"/>
  <c r="C14" i="5" a="1"/>
  <c r="C14" i="5" l="1"/>
  <c r="O19" i="5" a="1"/>
  <c r="O19" i="5" l="1"/>
  <c r="AY15" i="5" a="1"/>
  <c r="AY15" i="5" l="1"/>
  <c r="AS14" i="5" a="1"/>
  <c r="AS14" i="5" l="1"/>
  <c r="AY17" i="5" a="1"/>
  <c r="AY17" i="5" l="1"/>
  <c r="AA23" i="5" a="1"/>
  <c r="AA23" i="5" l="1"/>
  <c r="C21" i="5" a="1"/>
  <c r="C21" i="5" l="1"/>
  <c r="AM16" i="5" a="1"/>
  <c r="AM16" i="5" l="1"/>
  <c r="AS22" i="5" a="1"/>
  <c r="AS22" i="5" l="1"/>
  <c r="U21" i="5" a="1"/>
  <c r="U21" i="5" l="1"/>
  <c r="AG19" i="5" a="1"/>
  <c r="AG19" i="5" l="1"/>
  <c r="AA20" i="5" a="1"/>
  <c r="AA20" i="5" l="1"/>
  <c r="AG21" i="5" a="1"/>
  <c r="AG21" i="5" l="1"/>
  <c r="AG17" i="5" a="1"/>
  <c r="AG17" i="5" l="1"/>
  <c r="AS21" i="5" a="1"/>
  <c r="AS21" i="5" l="1"/>
  <c r="I18" i="5" a="1"/>
  <c r="I18" i="5" l="1"/>
  <c r="AS18" i="5" a="1"/>
  <c r="AS18" i="5" l="1"/>
  <c r="AA21" i="5" a="1"/>
  <c r="AA21" i="5" l="1"/>
  <c r="AS19" i="5" a="1"/>
  <c r="AS19" i="5" l="1"/>
  <c r="AS20" i="5" a="1"/>
  <c r="AS20" i="5" l="1"/>
  <c r="U19" i="5" a="1"/>
  <c r="U19" i="5" l="1"/>
  <c r="AY23" i="5" a="1"/>
  <c r="AY23" i="5" l="1"/>
  <c r="U23" i="5" a="1"/>
  <c r="U23" i="5" l="1"/>
  <c r="AA22" i="5" a="1"/>
  <c r="AA22" i="5" l="1"/>
  <c r="AY16" i="5" a="1"/>
  <c r="AY16" i="5" l="1"/>
  <c r="C18" i="5" a="1"/>
  <c r="C18" i="5" l="1"/>
  <c r="C15" i="5" a="1"/>
  <c r="C15" i="5" l="1"/>
  <c r="AS16" i="5" a="1"/>
  <c r="AS16" i="5" l="1"/>
  <c r="I19" i="5" a="1"/>
  <c r="I19" i="5" l="1"/>
  <c r="U16" i="5" a="1"/>
  <c r="U16" i="5" l="1"/>
  <c r="AM17" i="5" a="1"/>
  <c r="AM17" i="5" l="1"/>
  <c r="AM21" i="5" a="1"/>
  <c r="AM21" i="5" l="1"/>
  <c r="AM14" i="5" a="1"/>
  <c r="AM14" i="5" l="1"/>
  <c r="AG22" i="5" a="1"/>
  <c r="AG22" i="5" l="1"/>
  <c r="AY22" i="5" a="1"/>
  <c r="AY22" i="5" l="1"/>
  <c r="I21" i="5" a="1"/>
  <c r="I21" i="5" l="1"/>
  <c r="I14" i="5" a="1"/>
  <c r="I14" i="5" l="1"/>
  <c r="AG15" i="5" a="1"/>
  <c r="AG15" i="5" l="1"/>
  <c r="I22" i="5" a="1"/>
  <c r="I22" i="5" l="1"/>
  <c r="O20" i="5" a="1"/>
  <c r="O20" i="5" l="1"/>
  <c r="O22" i="5" a="1"/>
  <c r="O22" i="5" l="1"/>
  <c r="AM22" i="5" a="1"/>
  <c r="AM22" i="5" l="1"/>
  <c r="D27" i="5" a="1"/>
  <c r="D27" i="5" l="1"/>
  <c r="K145" i="5"/>
  <c r="L145" i="5" s="1"/>
  <c r="AS5" i="5" a="1"/>
  <c r="AS5" i="5" l="1"/>
  <c r="K76" i="5"/>
  <c r="L76" i="5" s="1"/>
  <c r="K88" i="5"/>
  <c r="L88" i="5" s="1"/>
  <c r="K89" i="5"/>
  <c r="L89" i="5" s="1"/>
  <c r="K97" i="5"/>
  <c r="L97" i="5" s="1"/>
  <c r="K157" i="5"/>
  <c r="L157" i="5" s="1"/>
  <c r="K178" i="5"/>
  <c r="L178" i="5" s="1"/>
  <c r="K182" i="5"/>
  <c r="L182" i="5" s="1"/>
  <c r="K179" i="5"/>
  <c r="L179" i="5" s="1"/>
  <c r="K105" i="5"/>
  <c r="L105" i="5" s="1"/>
  <c r="K140" i="5"/>
  <c r="L140" i="5" s="1"/>
  <c r="K78" i="5"/>
  <c r="L78" i="5" s="1"/>
  <c r="K160" i="5"/>
  <c r="L160" i="5" s="1"/>
  <c r="K62" i="5"/>
  <c r="L62" i="5" s="1"/>
  <c r="K83" i="5"/>
  <c r="L83" i="5" s="1"/>
  <c r="K111" i="5"/>
  <c r="L111" i="5" s="1"/>
  <c r="K188" i="5"/>
  <c r="L188" i="5" s="1"/>
  <c r="K170" i="5"/>
  <c r="L170" i="5" s="1"/>
  <c r="K180" i="5"/>
  <c r="L180" i="5" s="1"/>
  <c r="K99" i="5"/>
  <c r="L99" i="5" s="1"/>
  <c r="K70" i="5"/>
  <c r="L70" i="5" s="1"/>
  <c r="K49" i="5"/>
  <c r="L49" i="5" s="1"/>
  <c r="K81" i="5"/>
  <c r="L81" i="5" s="1"/>
  <c r="K87" i="5"/>
  <c r="L87" i="5" s="1"/>
  <c r="K67" i="5"/>
  <c r="L67" i="5" s="1"/>
  <c r="K71" i="5"/>
  <c r="L71" i="5" s="1"/>
  <c r="K77" i="5"/>
  <c r="L77" i="5" s="1"/>
  <c r="K109" i="5"/>
  <c r="L109" i="5" s="1"/>
  <c r="K93" i="5"/>
  <c r="L93" i="5" s="1"/>
  <c r="K146" i="5"/>
  <c r="L146" i="5" s="1"/>
  <c r="K84" i="5"/>
  <c r="L84" i="5" s="1"/>
  <c r="K183" i="5"/>
  <c r="L183" i="5" s="1"/>
  <c r="K46" i="5"/>
  <c r="L46" i="5" s="1"/>
  <c r="K56" i="5"/>
  <c r="L56" i="5" s="1"/>
  <c r="K90" i="5"/>
  <c r="L90" i="5" s="1"/>
  <c r="K159" i="5"/>
  <c r="L159" i="5" s="1"/>
  <c r="K92" i="5"/>
  <c r="L92" i="5" s="1"/>
  <c r="K128" i="5"/>
  <c r="L128" i="5" s="1"/>
  <c r="K174" i="5"/>
  <c r="L174" i="5" s="1"/>
  <c r="K148" i="5"/>
  <c r="L148" i="5" s="1"/>
  <c r="K195" i="5"/>
  <c r="L195" i="5" s="1"/>
  <c r="K103" i="5"/>
  <c r="L103" i="5" s="1"/>
  <c r="K144" i="5"/>
  <c r="L144" i="5" s="1"/>
  <c r="K193" i="5"/>
  <c r="L193" i="5" s="1"/>
  <c r="K50" i="5"/>
  <c r="L50" i="5" s="1"/>
  <c r="K110" i="5"/>
  <c r="L110" i="5" s="1"/>
  <c r="K163" i="5"/>
  <c r="L163" i="5" s="1"/>
  <c r="K112" i="5"/>
  <c r="L112" i="5" s="1"/>
  <c r="K94" i="5"/>
  <c r="L94" i="5" s="1"/>
  <c r="K165" i="5"/>
  <c r="L165" i="5" s="1"/>
  <c r="K47" i="5"/>
  <c r="L47" i="5" s="1"/>
  <c r="K116" i="5"/>
  <c r="L116" i="5" s="1"/>
  <c r="K113" i="5"/>
  <c r="L113" i="5" s="1"/>
  <c r="K73" i="5"/>
  <c r="L73" i="5" s="1"/>
  <c r="K173" i="5"/>
  <c r="L173" i="5" s="1"/>
  <c r="K125" i="5"/>
  <c r="L125" i="5" s="1"/>
  <c r="K167" i="5"/>
  <c r="L167" i="5" s="1"/>
  <c r="K139" i="5"/>
  <c r="L139" i="5" s="1"/>
  <c r="K86" i="5"/>
  <c r="L86" i="5" s="1"/>
  <c r="K96" i="5"/>
  <c r="L96" i="5" s="1"/>
  <c r="K68" i="5"/>
  <c r="L68" i="5" s="1"/>
  <c r="K114" i="5"/>
  <c r="L114" i="5" s="1"/>
  <c r="K176" i="5"/>
  <c r="L176" i="5" s="1"/>
  <c r="K147" i="5"/>
  <c r="L147" i="5" s="1"/>
  <c r="K61" i="5"/>
  <c r="L61" i="5" s="1"/>
  <c r="K187" i="5"/>
  <c r="L187" i="5" s="1"/>
  <c r="K171" i="5"/>
  <c r="L171" i="5" s="1"/>
  <c r="K107" i="5"/>
  <c r="L107" i="5" s="1"/>
  <c r="K132" i="5"/>
  <c r="L132" i="5" s="1"/>
  <c r="K192" i="5"/>
  <c r="L192" i="5" s="1"/>
  <c r="K57" i="5"/>
  <c r="L57" i="5" s="1"/>
  <c r="K164" i="5"/>
  <c r="L164" i="5" s="1"/>
  <c r="K95" i="5"/>
  <c r="L95" i="5" s="1"/>
  <c r="K177" i="5"/>
  <c r="L177" i="5" s="1"/>
  <c r="K117" i="5"/>
  <c r="L117" i="5" s="1"/>
  <c r="K137" i="5"/>
  <c r="L137" i="5" s="1"/>
  <c r="K162" i="5"/>
  <c r="L162" i="5" s="1"/>
  <c r="K127" i="5"/>
  <c r="L127" i="5" s="1"/>
  <c r="K115" i="5"/>
  <c r="L115" i="5" s="1"/>
  <c r="K169" i="5"/>
  <c r="L169" i="5" s="1"/>
  <c r="K152" i="5"/>
  <c r="L152" i="5" s="1"/>
  <c r="K185" i="5"/>
  <c r="L185" i="5" s="1"/>
  <c r="K184" i="5"/>
  <c r="L184" i="5" s="1"/>
  <c r="K161" i="5"/>
  <c r="L161" i="5" s="1"/>
  <c r="K69" i="5"/>
  <c r="L69" i="5" s="1"/>
  <c r="K138" i="5"/>
  <c r="L138" i="5" s="1"/>
  <c r="K119" i="5"/>
  <c r="L119" i="5" s="1"/>
  <c r="K79" i="5"/>
  <c r="L79" i="5" s="1"/>
  <c r="K53" i="5"/>
  <c r="L53" i="5" s="1"/>
  <c r="K58" i="5"/>
  <c r="L58" i="5" s="1"/>
  <c r="K60" i="5"/>
  <c r="L60" i="5" s="1"/>
  <c r="K142" i="5"/>
  <c r="L142" i="5" s="1"/>
  <c r="K74" i="5"/>
  <c r="L74" i="5" s="1"/>
  <c r="K72" i="5"/>
  <c r="L72" i="5" s="1"/>
  <c r="K121" i="5"/>
  <c r="L121" i="5" s="1"/>
  <c r="K104" i="5"/>
  <c r="L104" i="5" s="1"/>
  <c r="K51" i="5"/>
  <c r="L51" i="5" s="1"/>
  <c r="K123" i="5"/>
  <c r="L123" i="5" s="1"/>
  <c r="K131" i="5"/>
  <c r="L131" i="5" s="1"/>
  <c r="K181" i="5"/>
  <c r="L181" i="5" s="1"/>
  <c r="K151" i="5"/>
  <c r="L151" i="5" s="1"/>
  <c r="K158" i="5"/>
  <c r="L158" i="5" s="1"/>
  <c r="K134" i="5"/>
  <c r="L134" i="5" s="1"/>
  <c r="K175" i="5"/>
  <c r="L175" i="5" s="1"/>
  <c r="K155" i="5"/>
  <c r="L155" i="5" s="1"/>
  <c r="K136" i="5"/>
  <c r="L136" i="5" s="1"/>
  <c r="K65" i="5"/>
  <c r="L65" i="5" s="1"/>
  <c r="K130" i="5"/>
  <c r="L130" i="5" s="1"/>
  <c r="K66" i="5"/>
  <c r="L66" i="5" s="1"/>
  <c r="K129" i="5"/>
  <c r="L129" i="5" s="1"/>
  <c r="K189" i="5"/>
  <c r="L189" i="5" s="1"/>
  <c r="K141" i="5"/>
  <c r="L141" i="5" s="1"/>
  <c r="K75" i="5"/>
  <c r="L75" i="5" s="1"/>
  <c r="K106" i="5"/>
  <c r="L106" i="5" s="1"/>
  <c r="K135" i="5"/>
  <c r="L135" i="5" s="1"/>
  <c r="K100" i="5"/>
  <c r="L100" i="5" s="1"/>
  <c r="K91" i="5"/>
  <c r="L91" i="5" s="1"/>
  <c r="K143" i="5"/>
  <c r="L143" i="5" s="1"/>
  <c r="K98" i="5"/>
  <c r="L98" i="5" s="1"/>
  <c r="K52" i="5"/>
  <c r="L52" i="5" s="1"/>
  <c r="K133" i="5"/>
  <c r="L133" i="5" s="1"/>
  <c r="K108" i="5"/>
  <c r="L108" i="5" s="1"/>
  <c r="K59" i="5"/>
  <c r="L59" i="5" s="1"/>
  <c r="K191" i="5"/>
  <c r="L191" i="5" s="1"/>
  <c r="K122" i="5"/>
  <c r="L122" i="5" s="1"/>
  <c r="K126" i="5"/>
  <c r="L126" i="5" s="1"/>
  <c r="K85" i="5"/>
  <c r="L85" i="5" s="1"/>
  <c r="K154" i="5"/>
  <c r="L154" i="5" s="1"/>
  <c r="K82" i="5"/>
  <c r="L82" i="5" s="1"/>
  <c r="K186" i="5"/>
  <c r="L186" i="5" s="1"/>
  <c r="K124" i="5"/>
  <c r="L124" i="5" s="1"/>
  <c r="K118" i="5"/>
  <c r="L118" i="5" s="1"/>
  <c r="K166" i="5"/>
  <c r="L166" i="5" s="1"/>
  <c r="K156" i="5"/>
  <c r="L156" i="5" s="1"/>
  <c r="K102" i="5"/>
  <c r="L102" i="5" s="1"/>
  <c r="K101" i="5"/>
  <c r="L101" i="5" s="1"/>
  <c r="K168" i="5"/>
  <c r="L168" i="5" s="1"/>
  <c r="K64" i="5"/>
  <c r="L64" i="5" s="1"/>
  <c r="K63" i="5"/>
  <c r="L63" i="5" s="1"/>
  <c r="K153" i="5"/>
  <c r="L153" i="5" s="1"/>
  <c r="K80" i="5"/>
  <c r="L80" i="5" s="1"/>
  <c r="K150" i="5"/>
  <c r="L150" i="5" s="1"/>
  <c r="K120" i="5"/>
  <c r="L120" i="5" s="1"/>
  <c r="K55" i="5"/>
  <c r="L55" i="5" s="1"/>
  <c r="K54" i="5"/>
  <c r="L54" i="5" s="1"/>
  <c r="K194" i="5"/>
  <c r="L194" i="5" s="1"/>
  <c r="K190" i="5"/>
  <c r="L190" i="5" s="1"/>
  <c r="K149" i="5"/>
  <c r="L149" i="5" s="1"/>
  <c r="K48" i="5"/>
  <c r="L48" i="5" s="1"/>
  <c r="K172" i="5"/>
  <c r="L172" i="5" s="1"/>
  <c r="P5" i="5" a="1"/>
  <c r="P5" i="5" l="1"/>
  <c r="J7" i="5" a="1"/>
  <c r="J7" i="5" l="1"/>
  <c r="J5" i="5" a="1"/>
  <c r="J5" i="5" l="1"/>
  <c r="U9" i="5" a="1"/>
  <c r="U9" i="5" l="1"/>
  <c r="AH9" i="5" a="1"/>
  <c r="AH9" i="5" l="1"/>
  <c r="AG9" i="5" a="1"/>
  <c r="AG9" i="5" l="1"/>
  <c r="U7" i="5" a="1"/>
  <c r="U7" i="5" l="1"/>
  <c r="AM5" i="5" a="1"/>
  <c r="AM5" i="5" l="1"/>
  <c r="AZ5" i="5" a="1"/>
  <c r="AZ5" i="5" l="1"/>
  <c r="C8" i="5" a="1"/>
  <c r="C8" i="5" l="1"/>
  <c r="J8" i="5" a="1"/>
  <c r="J8" i="5" l="1"/>
  <c r="AN8" i="5" a="1"/>
  <c r="AN8" i="5" l="1"/>
  <c r="AT7" i="5" a="1"/>
  <c r="AT7" i="5" l="1"/>
  <c r="AA6" i="5" a="1"/>
  <c r="AA6" i="5" l="1"/>
  <c r="AY8" i="5" a="1"/>
  <c r="AY8" i="5" l="1"/>
  <c r="J9" i="5" a="1"/>
  <c r="J9" i="5" l="1"/>
  <c r="AS6" i="5" a="1"/>
  <c r="AS6" i="5" l="1"/>
  <c r="AT5" i="5" a="1"/>
  <c r="AT5" i="5" l="1"/>
  <c r="U8" i="5" a="1"/>
  <c r="U8" i="5" l="1"/>
  <c r="V5" i="5" a="1"/>
  <c r="V5" i="5" l="1"/>
  <c r="U5" i="5" a="1"/>
  <c r="U5" i="5" l="1"/>
  <c r="U6" i="5" a="1"/>
  <c r="U6" i="5" l="1"/>
  <c r="W15" i="5"/>
  <c r="V15" i="5"/>
  <c r="X15" i="5" s="1" a="1"/>
  <c r="X15" i="5" s="1"/>
  <c r="W32" i="5" s="1"/>
  <c r="X32" i="5" s="1"/>
  <c r="I9" i="5" a="1"/>
  <c r="I9" i="5" l="1"/>
  <c r="O6" i="5" a="1"/>
  <c r="O6" i="5" l="1"/>
  <c r="AY5" i="5" a="1"/>
  <c r="AY5" i="5" l="1"/>
  <c r="J6" i="5" a="1"/>
  <c r="J6" i="5" l="1"/>
  <c r="AM8" i="5" a="1"/>
  <c r="AM8" i="5" l="1"/>
  <c r="AT8" i="5" a="1"/>
  <c r="AT8" i="5" l="1"/>
  <c r="AG6" i="5" a="1"/>
  <c r="AG6" i="5" l="1"/>
  <c r="V9" i="5" a="1"/>
  <c r="V9" i="5" l="1"/>
  <c r="P8" i="5" a="1"/>
  <c r="P8" i="5" l="1"/>
  <c r="AA5" i="5" a="1"/>
  <c r="AA5" i="5" l="1"/>
  <c r="AH8" i="5" a="1"/>
  <c r="AH8" i="5" l="1"/>
  <c r="AT9" i="5" a="1"/>
  <c r="AT9" i="5" l="1"/>
  <c r="AY6" i="5" a="1"/>
  <c r="AY6" i="5" l="1"/>
  <c r="AM7" i="5" a="1"/>
  <c r="AM7" i="5" l="1"/>
  <c r="P9" i="5" a="1"/>
  <c r="P9" i="5" l="1"/>
  <c r="AN5" i="5" a="1"/>
  <c r="AN5" i="5" l="1"/>
  <c r="V8" i="5" a="1"/>
  <c r="V8" i="5" l="1"/>
  <c r="AN9" i="5" a="1"/>
  <c r="AN9" i="5" l="1"/>
  <c r="AH6" i="5" a="1"/>
  <c r="AH6" i="5" l="1"/>
  <c r="AA7" i="5" a="1"/>
  <c r="AA7" i="5" l="1"/>
  <c r="AH5" i="5" a="1"/>
  <c r="AH5" i="5" l="1"/>
  <c r="D7" i="5" a="1"/>
  <c r="D7" i="5" l="1"/>
  <c r="C9" i="5" a="1"/>
  <c r="C9" i="5" l="1"/>
  <c r="AY9" i="5" a="1"/>
  <c r="AY9" i="5" l="1"/>
  <c r="P7" i="5" a="1"/>
  <c r="P7" i="5" l="1"/>
  <c r="AG8" i="5" a="1"/>
  <c r="AG8" i="5" l="1"/>
  <c r="I7" i="5" a="1"/>
  <c r="I7" i="5" l="1"/>
  <c r="AS9" i="5" a="1"/>
  <c r="AS9" i="5" l="1"/>
  <c r="AA8" i="5" a="1"/>
  <c r="AA8" i="5" l="1"/>
  <c r="AB6" i="5" a="1"/>
  <c r="AB6" i="5" l="1"/>
  <c r="P6" i="5" a="1"/>
  <c r="P6" i="5" l="1"/>
  <c r="AZ7" i="5" a="1"/>
  <c r="AZ7" i="5" l="1"/>
  <c r="AB9" i="5" a="1"/>
  <c r="AB9" i="5" l="1"/>
  <c r="AM9" i="5" a="1"/>
  <c r="AM9" i="5" l="1"/>
  <c r="AB5" i="5" a="1"/>
  <c r="AB5" i="5" l="1"/>
  <c r="D9" i="5" a="1"/>
  <c r="D9" i="5" l="1"/>
  <c r="AA9" i="5" a="1"/>
  <c r="AA9" i="5" l="1"/>
  <c r="AG5" i="5" a="1"/>
  <c r="AG5" i="5" l="1"/>
  <c r="AB15" i="5"/>
  <c r="AC17" i="5"/>
  <c r="AC15" i="5"/>
  <c r="AB17" i="5"/>
  <c r="AG7" i="5" a="1"/>
  <c r="AD17" i="5" l="1" a="1"/>
  <c r="AD17" i="5" s="1"/>
  <c r="AC28" i="5" s="1"/>
  <c r="AD28" i="5" s="1"/>
  <c r="AD15" i="5" a="1"/>
  <c r="AD15" i="5" s="1"/>
  <c r="AC30" i="5" s="1"/>
  <c r="AD30" i="5" s="1"/>
  <c r="AG7" i="5"/>
  <c r="AH15" i="5" s="1"/>
  <c r="AI17" i="5"/>
  <c r="AH17" i="5"/>
  <c r="AI15" i="5"/>
  <c r="V6" i="5" a="1"/>
  <c r="AJ15" i="5" l="1" a="1"/>
  <c r="AJ15" i="5" s="1"/>
  <c r="AI28" i="5" s="1"/>
  <c r="AJ28" i="5" s="1"/>
  <c r="V6" i="5"/>
  <c r="AJ17" i="5" a="1"/>
  <c r="AJ17" i="5" s="1"/>
  <c r="AI30" i="5" s="1"/>
  <c r="AJ30" i="5" s="1"/>
  <c r="AZ6" i="5" a="1"/>
  <c r="AZ6" i="5" l="1"/>
  <c r="V17" i="5"/>
  <c r="W17" i="5"/>
  <c r="D8" i="5" a="1"/>
  <c r="X17" i="5" l="1" a="1"/>
  <c r="X17" i="5" s="1"/>
  <c r="W33" i="5" s="1"/>
  <c r="X33" i="5" s="1"/>
  <c r="D8" i="5"/>
  <c r="AB8" i="5" a="1"/>
  <c r="AB8" i="5" l="1"/>
  <c r="D5" i="5" a="1"/>
  <c r="D5" i="5" l="1"/>
  <c r="AS7" i="5" a="1"/>
  <c r="AS7" i="5" l="1"/>
  <c r="AN7" i="5" a="1"/>
  <c r="AN7" i="5" l="1"/>
  <c r="C6" i="5" a="1"/>
  <c r="C6" i="5" l="1"/>
  <c r="AM6" i="5" a="1"/>
  <c r="AM6" i="5" l="1"/>
  <c r="AO15" i="5" l="1"/>
  <c r="AN15" i="5"/>
  <c r="AH7" i="5" a="1"/>
  <c r="AP15" i="5" l="1" a="1"/>
  <c r="AP15" i="5" s="1"/>
  <c r="AO28" i="5" s="1"/>
  <c r="AP28" i="5" s="1"/>
  <c r="AH7" i="5"/>
  <c r="AB7" i="5" a="1"/>
  <c r="AB7" i="5" l="1"/>
  <c r="AH18" i="5"/>
  <c r="AI16" i="5"/>
  <c r="AI20" i="5"/>
  <c r="AI23" i="5"/>
  <c r="AH23" i="5"/>
  <c r="AH19" i="5"/>
  <c r="AI14" i="5"/>
  <c r="AI22" i="5"/>
  <c r="AI18" i="5"/>
  <c r="AH14" i="5"/>
  <c r="AH22" i="5"/>
  <c r="AH16" i="5"/>
  <c r="AH20" i="5"/>
  <c r="AJ20" i="5" s="1" a="1"/>
  <c r="AJ20" i="5" s="1"/>
  <c r="AI33" i="5" s="1"/>
  <c r="AJ33" i="5" s="1"/>
  <c r="AI19" i="5"/>
  <c r="AH21" i="5"/>
  <c r="AJ21" i="5" s="1" a="1"/>
  <c r="AJ21" i="5" s="1"/>
  <c r="AI34" i="5" s="1"/>
  <c r="AJ34" i="5" s="1"/>
  <c r="AI21" i="5"/>
  <c r="O5" i="5" a="1"/>
  <c r="AJ16" i="5" l="1" a="1"/>
  <c r="AJ16" i="5" s="1"/>
  <c r="AI29" i="5" s="1"/>
  <c r="AJ29" i="5" s="1"/>
  <c r="AJ23" i="5" a="1"/>
  <c r="AJ23" i="5" s="1"/>
  <c r="AI36" i="5" s="1"/>
  <c r="AJ36" i="5" s="1"/>
  <c r="AJ14" i="5" a="1"/>
  <c r="AJ14" i="5" s="1"/>
  <c r="AI27" i="5" s="1"/>
  <c r="AJ27" i="5" s="1"/>
  <c r="O5" i="5"/>
  <c r="AJ22" i="5" a="1"/>
  <c r="AJ22" i="5" s="1"/>
  <c r="AI35" i="5" s="1"/>
  <c r="AJ35" i="5" s="1"/>
  <c r="AJ19" i="5" a="1"/>
  <c r="AJ19" i="5" s="1"/>
  <c r="AI32" i="5" s="1"/>
  <c r="AJ32" i="5" s="1"/>
  <c r="AJ18" i="5" a="1"/>
  <c r="AJ18" i="5" s="1"/>
  <c r="AI31" i="5" s="1"/>
  <c r="AJ31" i="5" s="1"/>
  <c r="AC16" i="5"/>
  <c r="AB16" i="5"/>
  <c r="AC14" i="5"/>
  <c r="AB14" i="5"/>
  <c r="AC18" i="5"/>
  <c r="AC20" i="5"/>
  <c r="AC19" i="5"/>
  <c r="AC22" i="5"/>
  <c r="AB23" i="5"/>
  <c r="AB19" i="5"/>
  <c r="AC21" i="5"/>
  <c r="AC23" i="5"/>
  <c r="AB18" i="5"/>
  <c r="AB20" i="5"/>
  <c r="AB21" i="5"/>
  <c r="AB22" i="5"/>
  <c r="AZ9" i="5" a="1"/>
  <c r="AD19" i="5" l="1" a="1"/>
  <c r="AD19" i="5" s="1"/>
  <c r="AC29" i="5" s="1"/>
  <c r="AD29" i="5" s="1"/>
  <c r="AD14" i="5" a="1"/>
  <c r="AD14" i="5" s="1"/>
  <c r="AC27" i="5" s="1"/>
  <c r="AD27" i="5" s="1"/>
  <c r="AD16" i="5" a="1"/>
  <c r="AD16" i="5" s="1"/>
  <c r="AC31" i="5" s="1"/>
  <c r="AD31" i="5" s="1"/>
  <c r="AZ9" i="5"/>
  <c r="AD22" i="5" a="1"/>
  <c r="AD22" i="5" s="1"/>
  <c r="AD21" i="5" a="1"/>
  <c r="AD21" i="5" s="1"/>
  <c r="AC34" i="5" s="1"/>
  <c r="AD34" i="5" s="1"/>
  <c r="AD23" i="5" a="1"/>
  <c r="AD23" i="5" s="1"/>
  <c r="AD20" i="5" a="1"/>
  <c r="AD20" i="5" s="1"/>
  <c r="AC33" i="5" s="1"/>
  <c r="AD33" i="5" s="1"/>
  <c r="AD18" i="5" a="1"/>
  <c r="AD18" i="5" s="1"/>
  <c r="AC32" i="5" s="1"/>
  <c r="AD32" i="5" s="1"/>
  <c r="Q14" i="5"/>
  <c r="P14" i="5"/>
  <c r="Q16" i="5"/>
  <c r="P16" i="5"/>
  <c r="I6" i="5" a="1"/>
  <c r="R14" i="5" l="1" a="1"/>
  <c r="R14" i="5" s="1"/>
  <c r="Q27" i="5" s="1"/>
  <c r="R27" i="5" s="1"/>
  <c r="R16" i="5" a="1"/>
  <c r="R16" i="5" s="1"/>
  <c r="Q33" i="5" s="1"/>
  <c r="R33" i="5" s="1"/>
  <c r="I6" i="5"/>
  <c r="AC36" i="5"/>
  <c r="AD36" i="5" s="1"/>
  <c r="AC35" i="5"/>
  <c r="AD35" i="5" s="1"/>
  <c r="V7" i="5" a="1"/>
  <c r="V7" i="5" l="1"/>
  <c r="I8" i="5" a="1"/>
  <c r="I8" i="5" l="1"/>
  <c r="V20" i="5"/>
  <c r="W21" i="5"/>
  <c r="V16" i="5"/>
  <c r="W23" i="5"/>
  <c r="V14" i="5"/>
  <c r="W22" i="5"/>
  <c r="W20" i="5"/>
  <c r="V19" i="5"/>
  <c r="W16" i="5"/>
  <c r="V21" i="5"/>
  <c r="V18" i="5"/>
  <c r="W18" i="5"/>
  <c r="V22" i="5"/>
  <c r="V23" i="5"/>
  <c r="X23" i="5" s="1" a="1"/>
  <c r="X23" i="5" s="1"/>
  <c r="W36" i="5" s="1"/>
  <c r="X36" i="5" s="1"/>
  <c r="W19" i="5"/>
  <c r="W14" i="5"/>
  <c r="I5" i="5" a="1"/>
  <c r="X22" i="5" l="1" a="1"/>
  <c r="X22" i="5" s="1"/>
  <c r="W35" i="5" s="1"/>
  <c r="X35" i="5" s="1"/>
  <c r="X21" i="5" a="1"/>
  <c r="X21" i="5" s="1"/>
  <c r="W28" i="5" s="1"/>
  <c r="X28" i="5" s="1"/>
  <c r="X14" i="5" a="1"/>
  <c r="X14" i="5" s="1"/>
  <c r="W27" i="5" s="1"/>
  <c r="X27" i="5" s="1"/>
  <c r="I5" i="5"/>
  <c r="X19" i="5" a="1"/>
  <c r="X19" i="5" s="1"/>
  <c r="W30" i="5" s="1"/>
  <c r="X30" i="5" s="1"/>
  <c r="X18" i="5" a="1"/>
  <c r="X18" i="5" s="1"/>
  <c r="W34" i="5" s="1"/>
  <c r="X34" i="5" s="1"/>
  <c r="X20" i="5" a="1"/>
  <c r="X20" i="5" s="1"/>
  <c r="W31" i="5" s="1"/>
  <c r="X31" i="5" s="1"/>
  <c r="X16" i="5" a="1"/>
  <c r="X16" i="5" s="1"/>
  <c r="W29" i="5" s="1"/>
  <c r="X29" i="5" s="1"/>
  <c r="O8" i="5" a="1"/>
  <c r="O8" i="5" l="1"/>
  <c r="K16" i="5"/>
  <c r="J16" i="5"/>
  <c r="K20" i="5"/>
  <c r="J20" i="5"/>
  <c r="L20" i="5" s="1" a="1"/>
  <c r="L20" i="5" s="1"/>
  <c r="K30" i="5" s="1"/>
  <c r="L30" i="5" s="1"/>
  <c r="K15" i="5"/>
  <c r="J15" i="5"/>
  <c r="K17" i="5"/>
  <c r="J17" i="5"/>
  <c r="K23" i="5"/>
  <c r="J23" i="5"/>
  <c r="K18" i="5"/>
  <c r="J18" i="5"/>
  <c r="K19" i="5"/>
  <c r="J19" i="5"/>
  <c r="K21" i="5"/>
  <c r="J21" i="5"/>
  <c r="K14" i="5"/>
  <c r="J14" i="5"/>
  <c r="K22" i="5"/>
  <c r="J22" i="5"/>
  <c r="AN6" i="5" a="1"/>
  <c r="L22" i="5" l="1" a="1"/>
  <c r="L22" i="5" s="1"/>
  <c r="K35" i="5" s="1"/>
  <c r="L35" i="5" s="1"/>
  <c r="L16" i="5" a="1"/>
  <c r="L16" i="5" s="1"/>
  <c r="K28" i="5" s="1"/>
  <c r="L28" i="5" s="1"/>
  <c r="L14" i="5" a="1"/>
  <c r="L14" i="5" s="1"/>
  <c r="K32" i="5" s="1"/>
  <c r="L32" i="5" s="1"/>
  <c r="L19" i="5" a="1"/>
  <c r="L19" i="5" s="1"/>
  <c r="K27" i="5" s="1"/>
  <c r="L27" i="5" s="1"/>
  <c r="L17" i="5" a="1"/>
  <c r="L17" i="5" s="1"/>
  <c r="K33" i="5" s="1"/>
  <c r="L33" i="5" s="1"/>
  <c r="L15" i="5" a="1"/>
  <c r="L15" i="5" s="1"/>
  <c r="K29" i="5" s="1"/>
  <c r="L29" i="5" s="1"/>
  <c r="L23" i="5" a="1"/>
  <c r="L23" i="5" s="1"/>
  <c r="K36" i="5" s="1"/>
  <c r="L36" i="5" s="1"/>
  <c r="L18" i="5" a="1"/>
  <c r="L18" i="5" s="1"/>
  <c r="K34" i="5" s="1"/>
  <c r="L34" i="5" s="1"/>
  <c r="AN6" i="5"/>
  <c r="L21" i="5" a="1"/>
  <c r="L21" i="5" s="1"/>
  <c r="K31" i="5" s="1"/>
  <c r="L31" i="5" s="1"/>
  <c r="AS8" i="5" a="1"/>
  <c r="AS8" i="5" l="1"/>
  <c r="AO14" i="5"/>
  <c r="AN14" i="5"/>
  <c r="AN23" i="5"/>
  <c r="AN21" i="5"/>
  <c r="AN16" i="5"/>
  <c r="AO22" i="5"/>
  <c r="AO21" i="5"/>
  <c r="AO18" i="5"/>
  <c r="AN19" i="5"/>
  <c r="AP19" i="5" s="1" a="1"/>
  <c r="AP19" i="5" s="1"/>
  <c r="AO32" i="5" s="1"/>
  <c r="AP32" i="5" s="1"/>
  <c r="AO16" i="5"/>
  <c r="AN17" i="5"/>
  <c r="AO20" i="5"/>
  <c r="AN18" i="5"/>
  <c r="AN22" i="5"/>
  <c r="AO17" i="5"/>
  <c r="AO19" i="5"/>
  <c r="AO23" i="5"/>
  <c r="AN20" i="5"/>
  <c r="O9" i="5" a="1"/>
  <c r="AP22" i="5" l="1" a="1"/>
  <c r="AP22" i="5" s="1"/>
  <c r="AO35" i="5" s="1"/>
  <c r="AP35" i="5" s="1"/>
  <c r="AP18" i="5" a="1"/>
  <c r="AP18" i="5" s="1"/>
  <c r="AO31" i="5" s="1"/>
  <c r="AP31" i="5" s="1"/>
  <c r="AP23" i="5" a="1"/>
  <c r="AP23" i="5" s="1"/>
  <c r="AO36" i="5" s="1"/>
  <c r="AP36" i="5" s="1"/>
  <c r="AP14" i="5" a="1"/>
  <c r="AP14" i="5" s="1"/>
  <c r="AO27" i="5" s="1"/>
  <c r="AP27" i="5" s="1"/>
  <c r="O9" i="5"/>
  <c r="AP21" i="5" a="1"/>
  <c r="AP21" i="5" s="1"/>
  <c r="AO34" i="5" s="1"/>
  <c r="AP34" i="5" s="1"/>
  <c r="AP17" i="5" a="1"/>
  <c r="AP17" i="5" s="1"/>
  <c r="AO30" i="5" s="1"/>
  <c r="AP30" i="5" s="1"/>
  <c r="AP16" i="5" a="1"/>
  <c r="AP16" i="5" s="1"/>
  <c r="AO29" i="5" s="1"/>
  <c r="AP29" i="5" s="1"/>
  <c r="AP20" i="5" a="1"/>
  <c r="AP20" i="5" s="1"/>
  <c r="AO33" i="5" s="1"/>
  <c r="AP33" i="5" s="1"/>
  <c r="AT15" i="5"/>
  <c r="AU15" i="5"/>
  <c r="AZ8" i="5" a="1"/>
  <c r="AV15" i="5" l="1" a="1"/>
  <c r="AV15" i="5" s="1"/>
  <c r="AU28" i="5" s="1"/>
  <c r="AV28" i="5" s="1"/>
  <c r="AZ8" i="5"/>
  <c r="AT6" i="5" a="1"/>
  <c r="AT6" i="5" l="1"/>
  <c r="BA14" i="5"/>
  <c r="BA16" i="5"/>
  <c r="AZ16" i="5"/>
  <c r="AZ14" i="5"/>
  <c r="BB14" i="5" s="1" a="1"/>
  <c r="BB14" i="5" s="1"/>
  <c r="BA27" i="5" s="1"/>
  <c r="BB27" i="5" s="1"/>
  <c r="AY7" i="5" a="1"/>
  <c r="BB16" i="5" l="1" a="1"/>
  <c r="BB16" i="5" s="1"/>
  <c r="BA29" i="5" s="1"/>
  <c r="BB29" i="5" s="1"/>
  <c r="AY7" i="5"/>
  <c r="AU16" i="5"/>
  <c r="AT16" i="5"/>
  <c r="AT14" i="5"/>
  <c r="AU14" i="5"/>
  <c r="AT18" i="5"/>
  <c r="AU18" i="5"/>
  <c r="AT22" i="5"/>
  <c r="AT20" i="5"/>
  <c r="AU20" i="5"/>
  <c r="AT19" i="5"/>
  <c r="AV19" i="5" s="1" a="1"/>
  <c r="AV19" i="5" s="1"/>
  <c r="AU32" i="5" s="1"/>
  <c r="AV32" i="5" s="1"/>
  <c r="AU17" i="5"/>
  <c r="AU22" i="5"/>
  <c r="AU23" i="5"/>
  <c r="AT23" i="5"/>
  <c r="AU21" i="5"/>
  <c r="AT17" i="5"/>
  <c r="AU19" i="5"/>
  <c r="AT21" i="5"/>
  <c r="D6" i="5" a="1"/>
  <c r="AV23" i="5" l="1" a="1"/>
  <c r="AV23" i="5" s="1"/>
  <c r="AU36" i="5" s="1"/>
  <c r="AV36" i="5" s="1"/>
  <c r="D6" i="5"/>
  <c r="AV20" i="5" a="1"/>
  <c r="AV20" i="5" s="1"/>
  <c r="AU33" i="5" s="1"/>
  <c r="AV33" i="5" s="1"/>
  <c r="AV18" i="5" a="1"/>
  <c r="AV18" i="5" s="1"/>
  <c r="AU31" i="5" s="1"/>
  <c r="AV31" i="5" s="1"/>
  <c r="AV21" i="5" a="1"/>
  <c r="AV21" i="5" s="1"/>
  <c r="AU34" i="5" s="1"/>
  <c r="AV34" i="5" s="1"/>
  <c r="AV16" i="5" a="1"/>
  <c r="AV16" i="5" s="1"/>
  <c r="AU29" i="5" s="1"/>
  <c r="AV29" i="5" s="1"/>
  <c r="AV22" i="5" a="1"/>
  <c r="AV22" i="5" s="1"/>
  <c r="AU35" i="5" s="1"/>
  <c r="AV35" i="5" s="1"/>
  <c r="AV14" i="5" a="1"/>
  <c r="AV14" i="5" s="1"/>
  <c r="AU27" i="5" s="1"/>
  <c r="AV27" i="5" s="1"/>
  <c r="AV17" i="5" a="1"/>
  <c r="AV17" i="5" s="1"/>
  <c r="AU30" i="5" s="1"/>
  <c r="AV30" i="5" s="1"/>
  <c r="BA21" i="5"/>
  <c r="AZ15" i="5"/>
  <c r="AZ19" i="5"/>
  <c r="BB19" i="5" s="1" a="1"/>
  <c r="BB19" i="5" s="1"/>
  <c r="BA32" i="5" s="1"/>
  <c r="BB32" i="5" s="1"/>
  <c r="AZ18" i="5"/>
  <c r="AZ20" i="5"/>
  <c r="BA15" i="5"/>
  <c r="AZ23" i="5"/>
  <c r="BA23" i="5"/>
  <c r="BA22" i="5"/>
  <c r="AZ21" i="5"/>
  <c r="BA19" i="5"/>
  <c r="AZ17" i="5"/>
  <c r="AZ22" i="5"/>
  <c r="BB22" i="5" s="1" a="1"/>
  <c r="BB22" i="5" s="1"/>
  <c r="BA35" i="5" s="1"/>
  <c r="BB35" i="5" s="1"/>
  <c r="BA17" i="5"/>
  <c r="BA18" i="5"/>
  <c r="BA20" i="5"/>
  <c r="C7" i="5" a="1"/>
  <c r="BB20" i="5" l="1" a="1"/>
  <c r="BB20" i="5" s="1"/>
  <c r="BA33" i="5" s="1"/>
  <c r="BB33" i="5" s="1"/>
  <c r="BB18" i="5" a="1"/>
  <c r="BB18" i="5" s="1"/>
  <c r="BA31" i="5" s="1"/>
  <c r="BB31" i="5" s="1"/>
  <c r="C7" i="5"/>
  <c r="BB23" i="5" a="1"/>
  <c r="BB23" i="5" s="1"/>
  <c r="BA36" i="5" s="1"/>
  <c r="BB36" i="5" s="1"/>
  <c r="BB15" i="5" a="1"/>
  <c r="BB15" i="5" s="1"/>
  <c r="BA28" i="5" s="1"/>
  <c r="BB28" i="5" s="1"/>
  <c r="BB17" i="5" a="1"/>
  <c r="BB17" i="5" s="1"/>
  <c r="BA30" i="5" s="1"/>
  <c r="BB30" i="5" s="1"/>
  <c r="BB21" i="5" a="1"/>
  <c r="BB21" i="5" s="1"/>
  <c r="BA34" i="5" s="1"/>
  <c r="BB34" i="5" s="1"/>
  <c r="E18" i="5"/>
  <c r="D18" i="5"/>
  <c r="E16" i="5"/>
  <c r="D16" i="5"/>
  <c r="O7" i="5" a="1"/>
  <c r="F18" i="5" l="1" a="1"/>
  <c r="F18" i="5" s="1"/>
  <c r="E30" i="5" s="1"/>
  <c r="F30" i="5" s="1"/>
  <c r="F16" i="5" a="1"/>
  <c r="F16" i="5" s="1"/>
  <c r="E34" i="5" s="1"/>
  <c r="F34" i="5" s="1"/>
  <c r="O7" i="5"/>
  <c r="D21" i="5"/>
  <c r="E23" i="5"/>
  <c r="D23" i="5"/>
  <c r="E19" i="5"/>
  <c r="E15" i="5"/>
  <c r="D19" i="5"/>
  <c r="D15" i="5"/>
  <c r="E22" i="5"/>
  <c r="D22" i="5"/>
  <c r="D20" i="5"/>
  <c r="E17" i="5"/>
  <c r="E14" i="5"/>
  <c r="D14" i="5"/>
  <c r="E20" i="5"/>
  <c r="D17" i="5"/>
  <c r="E21" i="5"/>
  <c r="F22" i="5" l="1" a="1"/>
  <c r="F22" i="5" s="1"/>
  <c r="E35" i="5" s="1"/>
  <c r="F15" i="5" a="1"/>
  <c r="F15" i="5" s="1"/>
  <c r="E29" i="5" s="1"/>
  <c r="F19" i="5" a="1"/>
  <c r="F19" i="5" s="1"/>
  <c r="E31" i="5" s="1"/>
  <c r="F20" i="5" a="1"/>
  <c r="F20" i="5" s="1"/>
  <c r="E28" i="5" s="1"/>
  <c r="K42" i="5"/>
  <c r="L42" i="5" s="1"/>
  <c r="K45" i="5"/>
  <c r="L45" i="5" s="1"/>
  <c r="F14" i="5" a="1"/>
  <c r="F14" i="5" s="1"/>
  <c r="E27" i="5" s="1"/>
  <c r="F27" i="5" s="1"/>
  <c r="F21" i="5" a="1"/>
  <c r="F21" i="5" s="1"/>
  <c r="E33" i="5" s="1"/>
  <c r="F33" i="5" s="1"/>
  <c r="F23" i="5" a="1"/>
  <c r="F23" i="5" s="1"/>
  <c r="E36" i="5" s="1"/>
  <c r="F36" i="5" s="1"/>
  <c r="F35" i="5"/>
  <c r="F17" i="5" a="1"/>
  <c r="F17" i="5" s="1"/>
  <c r="E32" i="5" s="1"/>
  <c r="F28" i="5"/>
  <c r="F31" i="5"/>
  <c r="F29" i="5"/>
  <c r="Q23" i="5"/>
  <c r="Q21" i="5"/>
  <c r="Q20" i="5"/>
  <c r="P20" i="5"/>
  <c r="Q17" i="5"/>
  <c r="Q18" i="5"/>
  <c r="P23" i="5"/>
  <c r="P21" i="5"/>
  <c r="Q19" i="5"/>
  <c r="P17" i="5"/>
  <c r="P19" i="5"/>
  <c r="Q15" i="5"/>
  <c r="P15" i="5"/>
  <c r="Q22" i="5"/>
  <c r="P22" i="5"/>
  <c r="P18" i="5"/>
  <c r="R22" i="5" l="1" a="1"/>
  <c r="R22" i="5" s="1"/>
  <c r="Q35" i="5" s="1"/>
  <c r="R35" i="5" s="1"/>
  <c r="R15" i="5" a="1"/>
  <c r="R15" i="5" s="1"/>
  <c r="Q32" i="5" s="1"/>
  <c r="R32" i="5" s="1"/>
  <c r="R19" i="5" a="1"/>
  <c r="R19" i="5" s="1"/>
  <c r="Q29" i="5" s="1"/>
  <c r="R29" i="5" s="1"/>
  <c r="K196" i="5"/>
  <c r="L196" i="5" s="1"/>
  <c r="R18" i="5" a="1"/>
  <c r="R18" i="5" s="1"/>
  <c r="Q34" i="5" s="1"/>
  <c r="R34" i="5" s="1"/>
  <c r="R17" i="5" a="1"/>
  <c r="R17" i="5" s="1"/>
  <c r="Q28" i="5" s="1"/>
  <c r="R28" i="5" s="1"/>
  <c r="K199" i="5"/>
  <c r="L199" i="5" s="1"/>
  <c r="K200" i="5"/>
  <c r="L200" i="5" s="1"/>
  <c r="K198" i="5"/>
  <c r="L198" i="5" s="1"/>
  <c r="R23" i="5" a="1"/>
  <c r="R23" i="5" s="1"/>
  <c r="Q36" i="5" s="1"/>
  <c r="R36" i="5" s="1"/>
  <c r="R21" i="5" a="1"/>
  <c r="R21" i="5" s="1"/>
  <c r="Q31" i="5" s="1"/>
  <c r="F32" i="5"/>
  <c r="K197" i="5"/>
  <c r="L197" i="5" s="1"/>
  <c r="R20" i="5" a="1"/>
  <c r="R20" i="5" s="1"/>
  <c r="Q30" i="5" s="1"/>
  <c r="R30" i="5" l="1"/>
  <c r="K43" i="5"/>
  <c r="L43" i="5" s="1"/>
  <c r="R31" i="5"/>
  <c r="K44" i="5"/>
  <c r="L44" i="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<sst xmlns="http://schemas.openxmlformats.org/spreadsheetml/2006/main" count="376" uniqueCount="93">
  <si>
    <t>Inscriptions Tour1</t>
  </si>
  <si>
    <t>Tirage Tour 1</t>
  </si>
  <si>
    <t>Inscriptions Tour2</t>
  </si>
  <si>
    <t>Tirage Tour 2</t>
  </si>
  <si>
    <t>Inscriptions Tour3</t>
  </si>
  <si>
    <t>Inscriptions Tour4</t>
  </si>
  <si>
    <t>Inscriptions Tour5</t>
  </si>
  <si>
    <t>Inscriptions Tour6</t>
  </si>
  <si>
    <t>Inscriptions Tour7</t>
  </si>
  <si>
    <t>Inscriptions Tour8</t>
  </si>
  <si>
    <t>Inscriptions Tour9</t>
  </si>
  <si>
    <t>A1</t>
  </si>
  <si>
    <t>gégé</t>
  </si>
  <si>
    <t>A2</t>
  </si>
  <si>
    <t>A3</t>
  </si>
  <si>
    <t>A4</t>
  </si>
  <si>
    <t>A6</t>
  </si>
  <si>
    <t>A5</t>
  </si>
  <si>
    <t>lolo</t>
  </si>
  <si>
    <t>nanar</t>
  </si>
  <si>
    <t>Arbitres</t>
  </si>
  <si>
    <t>ONGLETS/Journée</t>
  </si>
  <si>
    <t>Dern.Journ.</t>
  </si>
  <si>
    <t>Machin</t>
  </si>
  <si>
    <t>Tartempion</t>
  </si>
  <si>
    <t>Truc</t>
  </si>
  <si>
    <t>Laisser la première cellule vide !</t>
  </si>
  <si>
    <t>Albert</t>
  </si>
  <si>
    <t>Charles</t>
  </si>
  <si>
    <t>Arbitre</t>
  </si>
  <si>
    <t>TOUR 4</t>
  </si>
  <si>
    <t>TOUR 5</t>
  </si>
  <si>
    <t>TOUR 6</t>
  </si>
  <si>
    <t>TOUR 7</t>
  </si>
  <si>
    <t>TOUR 8</t>
  </si>
  <si>
    <t>TOUR 9</t>
  </si>
  <si>
    <t>Equipe 1</t>
  </si>
  <si>
    <t>Equipe 2</t>
  </si>
  <si>
    <t>Score 1</t>
  </si>
  <si>
    <t>Score 2</t>
  </si>
  <si>
    <t>ex=exempt</t>
  </si>
  <si>
    <t>ab=abandon</t>
  </si>
  <si>
    <t>Classement TOUR 4</t>
  </si>
  <si>
    <t>Classement TOUR 5</t>
  </si>
  <si>
    <t>Classement TOUR 6</t>
  </si>
  <si>
    <t>Classement TOUR 1</t>
  </si>
  <si>
    <t>Classement TOUR 8</t>
  </si>
  <si>
    <t>Classement TOUR 9</t>
  </si>
  <si>
    <t>Equipes</t>
  </si>
  <si>
    <t xml:space="preserve">Pts </t>
  </si>
  <si>
    <t>Score pour</t>
  </si>
  <si>
    <t>Score contre</t>
  </si>
  <si>
    <t>N°</t>
  </si>
  <si>
    <t>Classement Tour 1</t>
  </si>
  <si>
    <t>Classement Tour 2</t>
  </si>
  <si>
    <t>Classement Tour 3</t>
  </si>
  <si>
    <t>Classement Tour 4</t>
  </si>
  <si>
    <t>Classement Tour 5</t>
  </si>
  <si>
    <t>Classement Tour 6</t>
  </si>
  <si>
    <t>Classement Tour 7</t>
  </si>
  <si>
    <t>Classement Tour 8</t>
  </si>
  <si>
    <t>Classement Tour 9</t>
  </si>
  <si>
    <t>Place</t>
  </si>
  <si>
    <t>Total pts</t>
  </si>
  <si>
    <t>Grille des points</t>
  </si>
  <si>
    <t>Pts</t>
  </si>
  <si>
    <t>ab</t>
  </si>
  <si>
    <t>ex</t>
  </si>
  <si>
    <t>TOUR 3</t>
  </si>
  <si>
    <t>TOUR 2</t>
  </si>
  <si>
    <t>TOUR 1</t>
  </si>
  <si>
    <t>Antoine</t>
  </si>
  <si>
    <t>Joseph</t>
  </si>
  <si>
    <t>MODE D'EMPLOI</t>
  </si>
  <si>
    <t>Faire le tirage en cliquant sur le bouton ("Tirage Tour 1 par exemple")</t>
  </si>
  <si>
    <t>Si une cellule se met en rouge c'est qu'il n'y a pas d'adversaire</t>
  </si>
  <si>
    <t>Notes :</t>
  </si>
  <si>
    <t>Contraintes : Les Onglets "Tirage99" et Journée99 doivent impérativement se suivre dans l'ordre des Journées SANS intercaler d'Onglet "divers".  S'il est nécessaire d'ajouter un ou plusieurs Onglet(s) à l'Application pour divers suivi, il est impératif de les situer au début des Onglets.</t>
  </si>
  <si>
    <t xml:space="preserve"> Avant toute chose suivre ce qui est ci-desssous:</t>
  </si>
  <si>
    <r>
      <t>Mettre à jour la</t>
    </r>
    <r>
      <rPr>
        <b/>
        <sz val="14"/>
        <color theme="1"/>
        <rFont val="Calibri"/>
        <family val="2"/>
        <scheme val="minor"/>
      </rPr>
      <t xml:space="preserve"> liste des Arbitres</t>
    </r>
    <r>
      <rPr>
        <sz val="14"/>
        <color theme="1"/>
        <rFont val="Calibri"/>
        <family val="2"/>
        <scheme val="minor"/>
      </rPr>
      <t xml:space="preserve"> dans l'onglet </t>
    </r>
    <r>
      <rPr>
        <b/>
        <sz val="14"/>
        <color theme="1"/>
        <rFont val="Calibri"/>
        <family val="2"/>
        <scheme val="minor"/>
      </rPr>
      <t>ACCUEIL</t>
    </r>
  </si>
  <si>
    <t>Dans l'onglet Tirage99 : faire les inscriptions tour par tour (ne pas tout préparer d'un seul coup) risque de bug dans la colonne Inscription "Tour 1 par exemple"</t>
  </si>
  <si>
    <t>Cliquer sur le bouton "Valider les Inscriptions" qui va alimenter l'onglet Journée99</t>
  </si>
  <si>
    <r>
      <t xml:space="preserve">Si j'ai bien compris le processus, garder un classeur "original" pour repartir de 0 à chaque lancement de Compétition (avec les 2 onglets de base à savoir </t>
    </r>
    <r>
      <rPr>
        <b/>
        <sz val="14"/>
        <color theme="1"/>
        <rFont val="Calibri"/>
        <family val="2"/>
        <scheme val="minor"/>
      </rPr>
      <t>Tirage01</t>
    </r>
    <r>
      <rPr>
        <sz val="14"/>
        <color theme="1"/>
        <rFont val="Calibri"/>
        <family val="2"/>
        <scheme val="minor"/>
      </rPr>
      <t xml:space="preserve"> et </t>
    </r>
    <r>
      <rPr>
        <b/>
        <sz val="14"/>
        <color theme="1"/>
        <rFont val="Calibri"/>
        <family val="2"/>
        <scheme val="minor"/>
      </rPr>
      <t>Journée01</t>
    </r>
    <r>
      <rPr>
        <sz val="14"/>
        <color theme="1"/>
        <rFont val="Calibri"/>
        <family val="2"/>
        <scheme val="minor"/>
      </rPr>
      <t>)</t>
    </r>
  </si>
  <si>
    <t>Dans le but de sécuriser l'Application, les cellules sont protégées sans mot de passe (on peut donc enlever la protection sans problème MAIS dès qu'il est fait appel à un VBA, la protection sera remise en place).
Bien évidemment les plages nécessitant l'introduction des Données ne sont pas protégées.
Cela évite d'écraser par erreur des cellules contenant des formules ou de compléter des cellules qui sont alimentées automatiquement par les VBA.</t>
  </si>
  <si>
    <r>
      <t xml:space="preserve">Pour créer la Journée suivante : aller dans l'Onglet </t>
    </r>
    <r>
      <rPr>
        <b/>
        <sz val="14"/>
        <color theme="1"/>
        <rFont val="Calibri"/>
        <family val="2"/>
        <scheme val="minor"/>
      </rPr>
      <t>ACCUEIL</t>
    </r>
    <r>
      <rPr>
        <sz val="14"/>
        <color theme="1"/>
        <rFont val="Calibri"/>
        <family val="2"/>
        <scheme val="minor"/>
      </rPr>
      <t xml:space="preserve"> et cliquer sur le bouton "</t>
    </r>
    <r>
      <rPr>
        <b/>
        <sz val="14"/>
        <color theme="1"/>
        <rFont val="Calibri"/>
        <family val="2"/>
        <scheme val="minor"/>
      </rPr>
      <t>Création Tour Suivant</t>
    </r>
    <r>
      <rPr>
        <sz val="14"/>
        <color theme="1"/>
        <rFont val="Calibri"/>
        <family val="2"/>
        <scheme val="minor"/>
      </rPr>
      <t>"</t>
    </r>
  </si>
  <si>
    <t>Ne serait il pas utile de prévoir une ou deux impressions des Résultats ? (la plage I39:K200 par exemple en déterminant la limite supérieure en fonction du nombre d'équipes)</t>
  </si>
  <si>
    <r>
      <rPr>
        <b/>
        <sz val="14"/>
        <color theme="1"/>
        <rFont val="Calibri"/>
        <family val="2"/>
        <scheme val="minor"/>
      </rPr>
      <t>Description :</t>
    </r>
    <r>
      <rPr>
        <sz val="14"/>
        <color theme="1"/>
        <rFont val="Calibri"/>
        <family val="2"/>
        <scheme val="minor"/>
      </rPr>
      <t xml:space="preserve">
L'Application est destinée à suivre des </t>
    </r>
    <r>
      <rPr>
        <b/>
        <sz val="14"/>
        <color theme="1"/>
        <rFont val="Calibri"/>
        <family val="2"/>
        <scheme val="minor"/>
      </rPr>
      <t>Compétions</t>
    </r>
    <r>
      <rPr>
        <sz val="14"/>
        <color theme="1"/>
        <rFont val="Calibri"/>
        <family val="2"/>
        <scheme val="minor"/>
      </rPr>
      <t xml:space="preserve"> de ..........................              .  
Celles-ci se font sur base de plusieurs</t>
    </r>
    <r>
      <rPr>
        <b/>
        <sz val="14"/>
        <color theme="1"/>
        <rFont val="Calibri"/>
        <family val="2"/>
        <scheme val="minor"/>
      </rPr>
      <t xml:space="preserve"> Journées</t>
    </r>
    <r>
      <rPr>
        <sz val="14"/>
        <color theme="1"/>
        <rFont val="Calibri"/>
        <family val="2"/>
        <scheme val="minor"/>
      </rPr>
      <t xml:space="preserve"> de</t>
    </r>
    <r>
      <rPr>
        <b/>
        <sz val="14"/>
        <color theme="1"/>
        <rFont val="Calibri"/>
        <family val="2"/>
        <scheme val="minor"/>
      </rPr>
      <t xml:space="preserve"> 9 Tournois</t>
    </r>
    <r>
      <rPr>
        <sz val="14"/>
        <color theme="1"/>
        <rFont val="Calibri"/>
        <family val="2"/>
        <scheme val="minor"/>
      </rPr>
      <t>.  Le suivi se fait à l'aide de 2 Onglets par Tournoi : 
-</t>
    </r>
    <r>
      <rPr>
        <b/>
        <sz val="14"/>
        <color theme="1"/>
        <rFont val="Calibri"/>
        <family val="2"/>
        <scheme val="minor"/>
      </rPr>
      <t xml:space="preserve"> Onglet Tirage99</t>
    </r>
    <r>
      <rPr>
        <sz val="14"/>
        <color theme="1"/>
        <rFont val="Calibri"/>
        <family val="2"/>
        <scheme val="minor"/>
      </rPr>
      <t xml:space="preserve"> : Inscription des Equipes et Compositions aléatoires des Equipes
-</t>
    </r>
    <r>
      <rPr>
        <b/>
        <sz val="14"/>
        <color theme="1"/>
        <rFont val="Calibri"/>
        <family val="2"/>
        <scheme val="minor"/>
      </rPr>
      <t xml:space="preserve"> Onglet Journée99</t>
    </r>
    <r>
      <rPr>
        <sz val="14"/>
        <color theme="1"/>
        <rFont val="Calibri"/>
        <family val="2"/>
        <scheme val="minor"/>
      </rPr>
      <t xml:space="preserve"> : traitement des</t>
    </r>
    <r>
      <rPr>
        <b/>
        <sz val="14"/>
        <color theme="1"/>
        <rFont val="Calibri"/>
        <family val="2"/>
        <scheme val="minor"/>
      </rPr>
      <t xml:space="preserve"> Résultats</t>
    </r>
    <r>
      <rPr>
        <sz val="14"/>
        <color theme="1"/>
        <rFont val="Calibri"/>
        <family val="2"/>
        <scheme val="minor"/>
      </rPr>
      <t xml:space="preserve">
Ces</t>
    </r>
    <r>
      <rPr>
        <b/>
        <sz val="14"/>
        <color theme="1"/>
        <rFont val="Calibri"/>
        <family val="2"/>
        <scheme val="minor"/>
      </rPr>
      <t xml:space="preserve"> 2 Onglets</t>
    </r>
    <r>
      <rPr>
        <sz val="14"/>
        <color theme="1"/>
        <rFont val="Calibri"/>
        <family val="2"/>
        <scheme val="minor"/>
      </rPr>
      <t xml:space="preserve"> doivent être</t>
    </r>
    <r>
      <rPr>
        <b/>
        <sz val="14"/>
        <color theme="1"/>
        <rFont val="Calibri"/>
        <family val="2"/>
        <scheme val="minor"/>
      </rPr>
      <t xml:space="preserve"> dupliqués</t>
    </r>
    <r>
      <rPr>
        <sz val="14"/>
        <color theme="1"/>
        <rFont val="Calibri"/>
        <family val="2"/>
        <scheme val="minor"/>
      </rPr>
      <t xml:space="preserve"> autant de fois que de</t>
    </r>
    <r>
      <rPr>
        <b/>
        <sz val="14"/>
        <color theme="1"/>
        <rFont val="Calibri"/>
        <family val="2"/>
        <scheme val="minor"/>
      </rPr>
      <t xml:space="preserve"> Journées dans la Compétition.</t>
    </r>
    <r>
      <rPr>
        <sz val="14"/>
        <color theme="1"/>
        <rFont val="Calibri"/>
        <family val="2"/>
        <scheme val="minor"/>
      </rPr>
      <t xml:space="preserve">
Cette particularité oblige l'Application à "suivre" la duplication des Journées en fonction de leur numéro (01 à 99) et ce, tant dans les</t>
    </r>
    <r>
      <rPr>
        <b/>
        <sz val="14"/>
        <color theme="1"/>
        <rFont val="Calibri"/>
        <family val="2"/>
        <scheme val="minor"/>
      </rPr>
      <t xml:space="preserve"> formules</t>
    </r>
    <r>
      <rPr>
        <sz val="14"/>
        <color theme="1"/>
        <rFont val="Calibri"/>
        <family val="2"/>
        <scheme val="minor"/>
      </rPr>
      <t xml:space="preserve"> contenues dans les Onglets que dans les </t>
    </r>
    <r>
      <rPr>
        <b/>
        <sz val="14"/>
        <color theme="1"/>
        <rFont val="Calibri"/>
        <family val="2"/>
        <scheme val="minor"/>
      </rPr>
      <t>différents VBA</t>
    </r>
    <r>
      <rPr>
        <sz val="14"/>
        <color theme="1"/>
        <rFont val="Calibri"/>
        <family val="2"/>
        <scheme val="minor"/>
      </rPr>
      <t xml:space="preserve"> gérant les automatismes.
Pour ce faire la cellule</t>
    </r>
    <r>
      <rPr>
        <b/>
        <sz val="14"/>
        <color theme="1"/>
        <rFont val="Calibri"/>
        <family val="2"/>
        <scheme val="minor"/>
      </rPr>
      <t xml:space="preserve"> A1</t>
    </r>
    <r>
      <rPr>
        <sz val="14"/>
        <color theme="1"/>
        <rFont val="Calibri"/>
        <family val="2"/>
        <scheme val="minor"/>
      </rPr>
      <t xml:space="preserve"> dans les</t>
    </r>
    <r>
      <rPr>
        <b/>
        <sz val="14"/>
        <color theme="1"/>
        <rFont val="Calibri"/>
        <family val="2"/>
        <scheme val="minor"/>
      </rPr>
      <t xml:space="preserve"> 2 Onglets</t>
    </r>
    <r>
      <rPr>
        <sz val="14"/>
        <color theme="1"/>
        <rFont val="Calibri"/>
        <family val="2"/>
        <scheme val="minor"/>
      </rPr>
      <t xml:space="preserve"> construit automatiquement le</t>
    </r>
    <r>
      <rPr>
        <b/>
        <sz val="14"/>
        <color theme="1"/>
        <rFont val="Calibri"/>
        <family val="2"/>
        <scheme val="minor"/>
      </rPr>
      <t xml:space="preserve"> Nom des Onglets </t>
    </r>
    <r>
      <rPr>
        <sz val="14"/>
        <color theme="1"/>
        <rFont val="Calibri"/>
        <family val="2"/>
        <scheme val="minor"/>
      </rPr>
      <t>de la manière suivante : "</t>
    </r>
    <r>
      <rPr>
        <b/>
        <sz val="14"/>
        <color theme="1"/>
        <rFont val="Calibri"/>
        <family val="2"/>
        <scheme val="minor"/>
      </rPr>
      <t>Tirage</t>
    </r>
    <r>
      <rPr>
        <sz val="14"/>
        <color theme="1"/>
        <rFont val="Calibri"/>
        <family val="2"/>
        <scheme val="minor"/>
      </rPr>
      <t xml:space="preserve">" suivi du </t>
    </r>
    <r>
      <rPr>
        <b/>
        <sz val="14"/>
        <color theme="1"/>
        <rFont val="Calibri"/>
        <family val="2"/>
        <scheme val="minor"/>
      </rPr>
      <t>numéro de la Journée</t>
    </r>
    <r>
      <rPr>
        <sz val="14"/>
        <color theme="1"/>
        <rFont val="Calibri"/>
        <family val="2"/>
        <scheme val="minor"/>
      </rPr>
      <t xml:space="preserve"> ("</t>
    </r>
    <r>
      <rPr>
        <b/>
        <sz val="14"/>
        <color theme="1"/>
        <rFont val="Calibri"/>
        <family val="2"/>
        <scheme val="minor"/>
      </rPr>
      <t>99</t>
    </r>
    <r>
      <rPr>
        <sz val="14"/>
        <color theme="1"/>
        <rFont val="Calibri"/>
        <family val="2"/>
        <scheme val="minor"/>
      </rPr>
      <t>")
Cette celllule sert de base à la construction de toutes les formules qui s'adaptent ainsi à l'onglet où elles se trouvent et cela grâce à la fonction</t>
    </r>
    <r>
      <rPr>
        <b/>
        <sz val="14"/>
        <color theme="1"/>
        <rFont val="Calibri"/>
        <family val="2"/>
        <scheme val="minor"/>
      </rPr>
      <t xml:space="preserve"> INDIRECT</t>
    </r>
    <r>
      <rPr>
        <sz val="14"/>
        <color theme="1"/>
        <rFont val="Calibri"/>
        <family val="2"/>
        <scheme val="minor"/>
      </rPr>
      <t>.
De même, dans les</t>
    </r>
    <r>
      <rPr>
        <b/>
        <sz val="14"/>
        <color theme="1"/>
        <rFont val="Calibri"/>
        <family val="2"/>
        <scheme val="minor"/>
      </rPr>
      <t xml:space="preserve"> VBA</t>
    </r>
    <r>
      <rPr>
        <sz val="14"/>
        <color theme="1"/>
        <rFont val="Calibri"/>
        <family val="2"/>
        <scheme val="minor"/>
      </rPr>
      <t>, l'appel aux Onglets se fait en utilisant le contenu de la</t>
    </r>
    <r>
      <rPr>
        <b/>
        <sz val="14"/>
        <color theme="1"/>
        <rFont val="Calibri"/>
        <family val="2"/>
        <scheme val="minor"/>
      </rPr>
      <t xml:space="preserve"> cellule A1.</t>
    </r>
    <r>
      <rPr>
        <sz val="14"/>
        <color theme="1"/>
        <rFont val="Calibri"/>
        <family val="2"/>
        <scheme val="minor"/>
      </rPr>
      <t xml:space="preserve">
</t>
    </r>
  </si>
  <si>
    <r>
      <t xml:space="preserve">D'autre part, l'Application comporte aussi un Onglet </t>
    </r>
    <r>
      <rPr>
        <b/>
        <sz val="14"/>
        <color theme="1"/>
        <rFont val="Calibri"/>
        <family val="2"/>
        <scheme val="minor"/>
      </rPr>
      <t>ACCUEIL</t>
    </r>
    <r>
      <rPr>
        <sz val="14"/>
        <color theme="1"/>
        <rFont val="Calibri"/>
        <family val="2"/>
        <scheme val="minor"/>
      </rPr>
      <t xml:space="preserve"> qui contient :
- liste des </t>
    </r>
    <r>
      <rPr>
        <b/>
        <sz val="14"/>
        <color theme="1"/>
        <rFont val="Calibri"/>
        <family val="2"/>
        <scheme val="minor"/>
      </rPr>
      <t>Arbitres</t>
    </r>
    <r>
      <rPr>
        <sz val="14"/>
        <color theme="1"/>
        <rFont val="Calibri"/>
        <family val="2"/>
        <scheme val="minor"/>
      </rPr>
      <t xml:space="preserve"> (permettant d'alimenter les listes déroulantes dans Jes</t>
    </r>
    <r>
      <rPr>
        <b/>
        <sz val="14"/>
        <color theme="1"/>
        <rFont val="Calibri"/>
        <family val="2"/>
        <scheme val="minor"/>
      </rPr>
      <t xml:space="preserve"> Onglets Journée99</t>
    </r>
    <r>
      <rPr>
        <sz val="14"/>
        <color theme="1"/>
        <rFont val="Calibri"/>
        <family val="2"/>
        <scheme val="minor"/>
      </rPr>
      <t xml:space="preserve">
- les Boutons permettant de : 
  . lancer le </t>
    </r>
    <r>
      <rPr>
        <b/>
        <sz val="14"/>
        <color theme="1"/>
        <rFont val="Calibri"/>
        <family val="2"/>
        <scheme val="minor"/>
      </rPr>
      <t>Tri des Arbitres</t>
    </r>
    <r>
      <rPr>
        <sz val="14"/>
        <color theme="1"/>
        <rFont val="Calibri"/>
        <family val="2"/>
        <scheme val="minor"/>
      </rPr>
      <t xml:space="preserve"> ;
  . Lancer la </t>
    </r>
    <r>
      <rPr>
        <b/>
        <sz val="14"/>
        <color theme="1"/>
        <rFont val="Calibri"/>
        <family val="2"/>
        <scheme val="minor"/>
      </rPr>
      <t>Création de la Journée suivante</t>
    </r>
    <r>
      <rPr>
        <sz val="14"/>
        <color theme="1"/>
        <rFont val="Calibri"/>
        <family val="2"/>
        <scheme val="minor"/>
      </rPr>
      <t>.
-</t>
    </r>
    <r>
      <rPr>
        <b/>
        <sz val="14"/>
        <color theme="1"/>
        <rFont val="Calibri"/>
        <family val="2"/>
        <scheme val="minor"/>
      </rPr>
      <t xml:space="preserve"> liste automatique des onglets contenus dans le classeur</t>
    </r>
    <r>
      <rPr>
        <sz val="14"/>
        <color theme="1"/>
        <rFont val="Calibri"/>
        <family val="2"/>
        <scheme val="minor"/>
      </rPr>
      <t xml:space="preserve"> à partir du troisième soit le premier Tirage01
- </t>
    </r>
    <r>
      <rPr>
        <b/>
        <sz val="14"/>
        <color theme="1"/>
        <rFont val="Calibri"/>
        <family val="2"/>
        <scheme val="minor"/>
      </rPr>
      <t>Numéro de la dernière Journée</t>
    </r>
    <r>
      <rPr>
        <sz val="14"/>
        <color theme="1"/>
        <rFont val="Calibri"/>
        <family val="2"/>
        <scheme val="minor"/>
      </rPr>
      <t xml:space="preserve"> (automatique en</t>
    </r>
    <r>
      <rPr>
        <b/>
        <sz val="14"/>
        <color theme="1"/>
        <rFont val="Calibri"/>
        <family val="2"/>
        <scheme val="minor"/>
      </rPr>
      <t xml:space="preserve"> J1</t>
    </r>
    <r>
      <rPr>
        <sz val="14"/>
        <color theme="1"/>
        <rFont val="Calibri"/>
        <family val="2"/>
        <scheme val="minor"/>
      </rPr>
      <t xml:space="preserve">)
</t>
    </r>
  </si>
  <si>
    <r>
      <t>Dans l'onglet</t>
    </r>
    <r>
      <rPr>
        <b/>
        <sz val="14"/>
        <color theme="1"/>
        <rFont val="Calibri"/>
        <family val="2"/>
        <scheme val="minor"/>
      </rPr>
      <t xml:space="preserve"> Journée99</t>
    </r>
    <r>
      <rPr>
        <sz val="14"/>
        <color theme="1"/>
        <rFont val="Calibri"/>
        <family val="2"/>
        <scheme val="minor"/>
      </rPr>
      <t xml:space="preserve"> : 
- introduire le</t>
    </r>
    <r>
      <rPr>
        <b/>
        <sz val="14"/>
        <color theme="1"/>
        <rFont val="Calibri"/>
        <family val="2"/>
        <scheme val="minor"/>
      </rPr>
      <t xml:space="preserve"> Nom des Arbitres</t>
    </r>
    <r>
      <rPr>
        <sz val="14"/>
        <color theme="1"/>
        <rFont val="Calibri"/>
        <family val="2"/>
        <scheme val="minor"/>
      </rPr>
      <t xml:space="preserve"> à l'aide des listes déroulantes ;
- mettre les</t>
    </r>
    <r>
      <rPr>
        <b/>
        <sz val="14"/>
        <color theme="1"/>
        <rFont val="Calibri"/>
        <family val="2"/>
        <scheme val="minor"/>
      </rPr>
      <t xml:space="preserve"> scores</t>
    </r>
    <r>
      <rPr>
        <sz val="14"/>
        <color theme="1"/>
        <rFont val="Calibri"/>
        <family val="2"/>
        <scheme val="minor"/>
      </rPr>
      <t xml:space="preserve"> dans les cellules concernées en respectant l'attribution des points figurant dans le tableau  "grilles des points" ligne 46 </t>
    </r>
  </si>
  <si>
    <r>
      <t xml:space="preserve">Si une équipe abandonne mettre </t>
    </r>
    <r>
      <rPr>
        <b/>
        <sz val="14"/>
        <color theme="1"/>
        <rFont val="Calibri"/>
        <family val="2"/>
        <scheme val="minor"/>
      </rPr>
      <t>ab</t>
    </r>
    <r>
      <rPr>
        <sz val="14"/>
        <color theme="1"/>
        <rFont val="Calibri"/>
        <family val="2"/>
        <scheme val="minor"/>
      </rPr>
      <t xml:space="preserve"> à la place de son score      "ab  pour abandon"</t>
    </r>
  </si>
  <si>
    <r>
      <t>Si une équipe se retrouve seule (inscrits nombre impair) mettre "</t>
    </r>
    <r>
      <rPr>
        <b/>
        <sz val="14"/>
        <color theme="1"/>
        <rFont val="Calibri"/>
        <family val="2"/>
        <scheme val="minor"/>
      </rPr>
      <t>ex"</t>
    </r>
    <r>
      <rPr>
        <sz val="14"/>
        <color theme="1"/>
        <rFont val="Calibri"/>
        <family val="2"/>
        <scheme val="minor"/>
      </rPr>
      <t xml:space="preserve"> dans les 2 cellules score    "ex pour exempt"</t>
    </r>
  </si>
  <si>
    <r>
      <t>A chaque tour si vous le voulez vous cliquez sur le bouton  "</t>
    </r>
    <r>
      <rPr>
        <b/>
        <sz val="14"/>
        <color theme="1"/>
        <rFont val="Calibri"/>
        <family val="2"/>
        <scheme val="minor"/>
      </rPr>
      <t>mettre à jour le classement général</t>
    </r>
    <r>
      <rPr>
        <sz val="14"/>
        <color theme="1"/>
        <rFont val="Calibri"/>
        <family val="2"/>
        <scheme val="minor"/>
      </rPr>
      <t xml:space="preserve"> " de la journée en cours</t>
    </r>
  </si>
  <si>
    <r>
      <t>A voir : lors des créations des  Journées suivantes, la copie se fait toujours sur base de la</t>
    </r>
    <r>
      <rPr>
        <b/>
        <sz val="14"/>
        <color theme="1"/>
        <rFont val="Calibri"/>
        <family val="2"/>
        <scheme val="minor"/>
      </rPr>
      <t xml:space="preserve"> Journée01</t>
    </r>
    <r>
      <rPr>
        <sz val="14"/>
        <color theme="1"/>
        <rFont val="Calibri"/>
        <family val="2"/>
        <scheme val="minor"/>
      </rPr>
      <t xml:space="preserve"> et</t>
    </r>
    <r>
      <rPr>
        <b/>
        <sz val="14"/>
        <color theme="1"/>
        <rFont val="Calibri"/>
        <family val="2"/>
        <scheme val="minor"/>
      </rPr>
      <t xml:space="preserve"> il a été laissé les données de la Journée01</t>
    </r>
    <r>
      <rPr>
        <sz val="14"/>
        <color theme="1"/>
        <rFont val="Calibri"/>
        <family val="2"/>
        <scheme val="minor"/>
      </rPr>
      <t>.  Il est possible de tous remettre à zéro en ajoutant au VBA un appel aux VBA de RAZ Résultats et RAZ Noms.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</si>
</sst>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4"/>
      <color theme="1"/>
      <name val="Arial"/>
      <family val="2"/>
    </font>
    <font>
      <b/>
      <sz val="14"/>
      <color theme="0"/>
      <name val="Arial"/>
      <family val="2"/>
    </font>
    <font>
      <sz val="14"/>
      <color theme="0"/>
      <name val="Arial"/>
      <family val="2"/>
    </font>
    <font>
      <b/>
      <sz val="11"/>
      <color theme="1"/>
      <name val="Calibri"/>
      <family val="2"/>
      <scheme val="minor"/>
    </font>
    <font>
      <sz val="28"/>
      <color rgb="FFFF0000"/>
      <name val="Calibri"/>
      <family val="2"/>
      <scheme val="minor"/>
    </font>
    <font>
      <sz val="16"/>
      <color theme="0"/>
      <name val="Calibri"/>
      <family val="2"/>
      <scheme val="minor"/>
    </font>
    <font>
      <sz val="11"/>
      <name val="Calibri"/>
      <family val="2"/>
      <scheme val="minor"/>
    </font>
    <font>
      <sz val="11"/>
      <color theme="0"/>
      <name val="Calibri"/>
      <family val="2"/>
      <scheme val="minor"/>
    </font>
    <font>
      <sz val="16"/>
      <color rgb="FFFF0000"/>
      <name val="Calibri"/>
      <family val="2"/>
      <scheme val="minor"/>
    </font>
    <font>
      <sz val="18"/>
      <color theme="1"/>
      <name val="Calibri"/>
      <family val="2"/>
      <scheme val="minor"/>
    </font>
    <font>
      <sz val="18"/>
      <color theme="0"/>
      <name val="Calibri"/>
      <family val="2"/>
      <scheme val="minor"/>
    </font>
    <font>
      <sz val="12"/>
      <color theme="0"/>
      <name val="Calibri"/>
      <family val="2"/>
      <scheme val="minor"/>
    </font>
    <font>
      <sz val="11"/>
      <color theme="1"/>
      <name val="Calibri"/>
      <family val="2"/>
      <scheme val="minor"/>
    </font>
    <font>
      <sz val="14"/>
      <color theme="1"/>
      <name val="Calibri"/>
      <family val="2"/>
      <scheme val="minor"/>
    </font>
    <font>
      <sz val="11"/>
      <color rgb="FF000000"/>
      <name val="Calibri"/>
      <family val="2"/>
    </font>
    <font>
      <b/>
      <sz val="8"/>
      <color theme="1"/>
      <name val="Calibri"/>
      <family val="2"/>
      <scheme val="minor"/>
    </font>
    <font>
      <sz val="8"/>
      <color theme="1"/>
      <name val="Calibri"/>
      <family val="2"/>
      <scheme val="minor"/>
    </font>
    <font>
      <sz val="26"/>
      <color theme="1"/>
      <name val="Calibri"/>
      <family val="2"/>
      <scheme val="minor"/>
    </font>
    <font>
      <sz val="8"/>
      <color rgb="FF000000"/>
      <name val="Arial"/>
      <family val="2"/>
    </font>
    <font>
      <b/>
      <sz val="14"/>
      <color rgb="FF000000"/>
      <name val="Arial"/>
      <family val="2"/>
    </font>
    <font>
      <sz val="8"/>
      <color theme="0"/>
      <name val="Arial"/>
      <family val="2"/>
    </font>
    <font>
      <sz val="14"/>
      <color rgb="FF000000"/>
      <name val="Arial"/>
      <family val="2"/>
    </font>
    <font>
      <b/>
      <sz val="12"/>
      <color theme="1"/>
      <name val="Calibri"/>
      <family val="2"/>
      <scheme val="minor"/>
    </font>
    <font>
      <b/>
      <sz val="12"/>
      <color theme="0"/>
      <name val="Calibri"/>
      <family val="2"/>
      <scheme val="minor"/>
    </font>
    <font>
      <sz val="8"/>
      <color theme="0"/>
      <name val="Calibri"/>
      <family val="2"/>
      <scheme val="minor"/>
    </font>
    <font>
      <b/>
      <sz val="14"/>
      <color theme="1"/>
      <name val="Calibri"/>
      <family val="2"/>
      <scheme val="minor"/>
    </font>
    <font>
      <b/>
      <sz val="14"/>
      <color rgb="FFFF0000"/>
      <name val="Calibri"/>
      <family val="2"/>
      <scheme val="minor"/>
    </font>
  </fonts>
  <fills count="19">
    <fill>
      <patternFill patternType="none"/>
    </fill>
    <fill>
      <patternFill patternType="gray125"/>
    </fill>
    <fill>
      <patternFill patternType="solid">
        <fgColor theme="4" tint="-0.249977111117893"/>
        <bgColor indexed="64"/>
      </patternFill>
    </fill>
    <fill>
      <patternFill patternType="solid">
        <fgColor rgb="FFFFFF00"/>
        <bgColor indexed="64"/>
      </patternFill>
    </fill>
    <fill>
      <patternFill patternType="solid">
        <fgColor rgb="FF00B0F0"/>
        <bgColor indexed="64"/>
      </patternFill>
    </fill>
    <fill>
      <patternFill patternType="solid">
        <fgColor rgb="FF7030A0"/>
        <bgColor indexed="64"/>
      </patternFill>
    </fill>
    <fill>
      <patternFill patternType="solid">
        <fgColor rgb="FF002060"/>
        <bgColor indexed="64"/>
      </patternFill>
    </fill>
    <fill>
      <patternFill patternType="solid">
        <fgColor rgb="FFFF0000"/>
        <bgColor indexed="64"/>
      </patternFill>
    </fill>
    <fill>
      <patternFill patternType="solid">
        <fgColor theme="5" tint="-0.249977111117893"/>
        <bgColor indexed="64"/>
      </patternFill>
    </fill>
    <fill>
      <patternFill patternType="solid">
        <fgColor theme="1"/>
        <bgColor indexed="64"/>
      </patternFill>
    </fill>
    <fill>
      <patternFill patternType="solid">
        <fgColor theme="7" tint="-0.249977111117893"/>
        <bgColor indexed="64"/>
      </patternFill>
    </fill>
    <fill>
      <patternFill patternType="solid">
        <fgColor rgb="FF92D050"/>
        <bgColor indexed="64"/>
      </patternFill>
    </fill>
    <fill>
      <patternFill patternType="solid">
        <fgColor theme="3" tint="-0.499984740745262"/>
        <bgColor indexed="64"/>
      </patternFill>
    </fill>
    <fill>
      <patternFill patternType="solid">
        <fgColor theme="0"/>
        <bgColor indexed="64"/>
      </patternFill>
    </fill>
    <fill>
      <patternFill patternType="solid">
        <fgColor rgb="FF00FFFF"/>
        <bgColor indexed="64"/>
      </patternFill>
    </fill>
    <fill>
      <patternFill patternType="solid">
        <fgColor theme="9" tint="-0.24994659260841701"/>
        <bgColor indexed="64"/>
      </patternFill>
    </fill>
    <fill>
      <patternFill patternType="solid">
        <fgColor rgb="FF009900"/>
        <bgColor indexed="64"/>
      </patternFill>
    </fill>
    <fill>
      <patternFill patternType="solid">
        <fgColor rgb="FF33CCCC"/>
        <bgColor indexed="64"/>
      </patternFill>
    </fill>
    <fill>
      <patternFill patternType="solid">
        <fgColor theme="9"/>
      </patternFill>
    </fill>
  </fills>
  <borders count="45">
    <border>
      <left/>
      <right/>
      <top/>
      <bottom/>
      <diagonal/>
    </border>
    <border>
      <left/>
      <right/>
      <top/>
      <bottom style="double">
        <color rgb="FFFF0000"/>
      </bottom>
      <diagonal/>
    </border>
    <border>
      <left style="double">
        <color rgb="FFFF0000"/>
      </left>
      <right/>
      <top style="double">
        <color rgb="FFFF0000"/>
      </top>
      <bottom style="double">
        <color rgb="FFFF0000"/>
      </bottom>
      <diagonal/>
    </border>
    <border>
      <left style="double">
        <color rgb="FFFF0000"/>
      </left>
      <right style="double">
        <color rgb="FFFF0000"/>
      </right>
      <top style="double">
        <color rgb="FFFF0000"/>
      </top>
      <bottom style="double">
        <color rgb="FFFF0000"/>
      </bottom>
      <diagonal/>
    </border>
    <border>
      <left style="double">
        <color rgb="FFFF0000"/>
      </left>
      <right style="double">
        <color rgb="FFFF0000"/>
      </right>
      <top style="double">
        <color rgb="FFFF0000"/>
      </top>
      <bottom style="thin">
        <color rgb="FFFF0000"/>
      </bottom>
      <diagonal/>
    </border>
    <border>
      <left style="double">
        <color rgb="FFFF0000"/>
      </left>
      <right style="double">
        <color rgb="FFFF0000"/>
      </right>
      <top style="thin">
        <color rgb="FFFF0000"/>
      </top>
      <bottom style="thin">
        <color rgb="FFFF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double">
        <color rgb="FFFF0000"/>
      </left>
      <right style="thick">
        <color auto="1"/>
      </right>
      <top style="medium">
        <color rgb="FFFF0000"/>
      </top>
      <bottom/>
      <diagonal/>
    </border>
    <border>
      <left style="thick">
        <color auto="1"/>
      </left>
      <right/>
      <top style="double">
        <color rgb="FFFF0000"/>
      </top>
      <bottom style="thin">
        <color auto="1"/>
      </bottom>
      <diagonal/>
    </border>
    <border>
      <left/>
      <right/>
      <top style="double">
        <color rgb="FFFF0000"/>
      </top>
      <bottom style="thin">
        <color auto="1"/>
      </bottom>
      <diagonal/>
    </border>
    <border>
      <left/>
      <right style="double">
        <color rgb="FFFF0000"/>
      </right>
      <top style="double">
        <color rgb="FFFF0000"/>
      </top>
      <bottom style="thin">
        <color auto="1"/>
      </bottom>
      <diagonal/>
    </border>
    <border>
      <left style="double">
        <color rgb="FFFF0000"/>
      </left>
      <right style="thick">
        <color auto="1"/>
      </right>
      <top style="double">
        <color rgb="FFFF0000"/>
      </top>
      <bottom/>
      <diagonal/>
    </border>
    <border>
      <left style="double">
        <color rgb="FFFF0000"/>
      </left>
      <right style="thick">
        <color auto="1"/>
      </right>
      <top/>
      <bottom style="thin">
        <color auto="1"/>
      </bottom>
      <diagonal/>
    </border>
    <border>
      <left/>
      <right style="double">
        <color auto="1"/>
      </right>
      <top style="thin">
        <color auto="1"/>
      </top>
      <bottom style="thin">
        <color auto="1"/>
      </bottom>
      <diagonal/>
    </border>
    <border>
      <left style="double">
        <color auto="1"/>
      </left>
      <right style="double">
        <color auto="1"/>
      </right>
      <top style="thin">
        <color auto="1"/>
      </top>
      <bottom style="thin">
        <color auto="1"/>
      </bottom>
      <diagonal/>
    </border>
    <border>
      <left style="double">
        <color auto="1"/>
      </left>
      <right style="double">
        <color rgb="FFFF0000"/>
      </right>
      <top style="thin">
        <color auto="1"/>
      </top>
      <bottom style="thin">
        <color auto="1"/>
      </bottom>
      <diagonal/>
    </border>
    <border>
      <left style="double">
        <color rgb="FFFF0000"/>
      </left>
      <right style="thick">
        <color auto="1"/>
      </right>
      <top style="thin">
        <color auto="1"/>
      </top>
      <bottom style="thin">
        <color auto="1"/>
      </bottom>
      <diagonal/>
    </border>
    <border>
      <left style="double">
        <color auto="1"/>
      </left>
      <right style="double">
        <color auto="1"/>
      </right>
      <top style="thin">
        <color auto="1"/>
      </top>
      <bottom/>
      <diagonal/>
    </border>
    <border>
      <left style="double">
        <color auto="1"/>
      </left>
      <right style="double">
        <color rgb="FFFF0000"/>
      </right>
      <top style="thin">
        <color auto="1"/>
      </top>
      <bottom/>
      <diagonal/>
    </border>
    <border>
      <left style="double">
        <color rgb="FFFF0000"/>
      </left>
      <right style="thick">
        <color auto="1"/>
      </right>
      <top style="thin">
        <color auto="1"/>
      </top>
      <bottom style="double">
        <color rgb="FFFF0000"/>
      </bottom>
      <diagonal/>
    </border>
    <border>
      <left/>
      <right style="double">
        <color auto="1"/>
      </right>
      <top style="thin">
        <color auto="1"/>
      </top>
      <bottom style="double">
        <color rgb="FFFF0000"/>
      </bottom>
      <diagonal/>
    </border>
    <border>
      <left style="double">
        <color auto="1"/>
      </left>
      <right style="double">
        <color auto="1"/>
      </right>
      <top style="thin">
        <color auto="1"/>
      </top>
      <bottom style="double">
        <color rgb="FFFF0000"/>
      </bottom>
      <diagonal/>
    </border>
    <border>
      <left style="double">
        <color auto="1"/>
      </left>
      <right style="double">
        <color rgb="FFFF0000"/>
      </right>
      <top style="thin">
        <color auto="1"/>
      </top>
      <bottom style="double">
        <color rgb="FFFF0000"/>
      </bottom>
      <diagonal/>
    </border>
    <border>
      <left style="double">
        <color rgb="FFFF0000"/>
      </left>
      <right style="thick">
        <color auto="1"/>
      </right>
      <top style="thin">
        <color auto="1"/>
      </top>
      <bottom/>
      <diagonal/>
    </border>
    <border>
      <left/>
      <right style="double">
        <color auto="1"/>
      </right>
      <top style="thin">
        <color auto="1"/>
      </top>
      <bottom/>
      <diagonal/>
    </border>
    <border>
      <left/>
      <right/>
      <top style="double">
        <color rgb="FFFF0000"/>
      </top>
      <bottom/>
      <diagonal/>
    </border>
    <border>
      <left/>
      <right/>
      <top style="double">
        <color rgb="FFFF0000"/>
      </top>
      <bottom style="double">
        <color auto="1"/>
      </bottom>
      <diagonal/>
    </border>
    <border>
      <left/>
      <right style="double">
        <color rgb="FFFF0000"/>
      </right>
      <top style="double">
        <color rgb="FFFF0000"/>
      </top>
      <bottom style="double">
        <color rgb="FFFF0000"/>
      </bottom>
      <diagonal/>
    </border>
    <border>
      <left/>
      <right style="double">
        <color rgb="FFFF0000"/>
      </right>
      <top style="double">
        <color rgb="FFFF0000"/>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style="double">
        <color auto="1"/>
      </right>
      <top/>
      <bottom/>
      <diagonal/>
    </border>
    <border>
      <left style="double">
        <color auto="1"/>
      </left>
      <right/>
      <top/>
      <bottom style="double">
        <color auto="1"/>
      </bottom>
      <diagonal/>
    </border>
    <border>
      <left style="double">
        <color auto="1"/>
      </left>
      <right style="double">
        <color auto="1"/>
      </right>
      <top style="double">
        <color auto="1"/>
      </top>
      <bottom style="double">
        <color auto="1"/>
      </bottom>
      <diagonal/>
    </border>
    <border>
      <left style="double">
        <color auto="1"/>
      </left>
      <right style="double">
        <color auto="1"/>
      </right>
      <top style="double">
        <color auto="1"/>
      </top>
      <bottom style="thin">
        <color auto="1"/>
      </bottom>
      <diagonal/>
    </border>
    <border>
      <left style="double">
        <color rgb="FFFF0000"/>
      </left>
      <right style="double">
        <color rgb="FFFF0000"/>
      </right>
      <top style="thin">
        <color rgb="FFFF0000"/>
      </top>
      <bottom style="double">
        <color rgb="FFFF0000"/>
      </bottom>
      <diagonal/>
    </border>
    <border>
      <left style="double">
        <color rgb="FFFF0000"/>
      </left>
      <right style="double">
        <color rgb="FFFF0000"/>
      </right>
      <top style="thin">
        <color rgb="FFFF0000"/>
      </top>
      <bottom/>
      <diagonal/>
    </border>
    <border>
      <left style="double">
        <color rgb="FFFF0000"/>
      </left>
      <right style="double">
        <color rgb="FFFF0000"/>
      </right>
      <top/>
      <bottom/>
      <diagonal/>
    </border>
    <border>
      <left style="double">
        <color rgb="FFFF0000"/>
      </left>
      <right style="double">
        <color rgb="FFFF0000"/>
      </right>
      <top style="double">
        <color rgb="FFFF0000"/>
      </top>
      <bottom/>
      <diagonal/>
    </border>
    <border>
      <left style="double">
        <color rgb="FFFF0000"/>
      </left>
      <right style="double">
        <color rgb="FFFF0000"/>
      </right>
      <top/>
      <bottom style="thin">
        <color rgb="FFFF0000"/>
      </bottom>
      <diagonal/>
    </border>
  </borders>
  <cellStyleXfs count="3">
    <xf numFmtId="0" fontId="0" fillId="0" borderId="0"/>
    <xf numFmtId="0" fontId="12" fillId="0" borderId="0"/>
    <xf numFmtId="0" fontId="2" fillId="18" borderId="0" applyNumberFormat="0" applyBorder="0" applyAlignment="0" applyProtection="0"/>
  </cellStyleXfs>
  <cellXfs count="232">
    <xf numFmtId="0" fontId="0" fillId="0" borderId="0" xfId="0"/>
    <xf numFmtId="0" fontId="3" fillId="0" borderId="0" xfId="0" applyFont="1" applyAlignment="1">
      <alignment horizontal="center" vertical="center"/>
    </xf>
    <xf numFmtId="0" fontId="5" fillId="0" borderId="0" xfId="0" applyFont="1" applyAlignment="1">
      <alignment horizontal="center" vertical="center"/>
    </xf>
    <xf numFmtId="0" fontId="6" fillId="0" borderId="0" xfId="0" applyFont="1"/>
    <xf numFmtId="0" fontId="0" fillId="0" borderId="0" xfId="0" applyAlignment="1">
      <alignment vertical="center"/>
    </xf>
    <xf numFmtId="0" fontId="7" fillId="0" borderId="0" xfId="0" applyFont="1"/>
    <xf numFmtId="0" fontId="8" fillId="0" borderId="0" xfId="0" applyFont="1" applyAlignment="1">
      <alignment horizontal="center" vertical="center"/>
    </xf>
    <xf numFmtId="0" fontId="9" fillId="3" borderId="2" xfId="0" applyFont="1" applyFill="1" applyBorder="1" applyAlignment="1">
      <alignment horizontal="center" vertical="center" wrapText="1"/>
    </xf>
    <xf numFmtId="0" fontId="9" fillId="3" borderId="2" xfId="0" applyFont="1" applyFill="1" applyBorder="1" applyAlignment="1">
      <alignment vertical="center"/>
    </xf>
    <xf numFmtId="0" fontId="10" fillId="4" borderId="3" xfId="0" applyFont="1" applyFill="1" applyBorder="1" applyAlignment="1">
      <alignment vertical="center"/>
    </xf>
    <xf numFmtId="0" fontId="10" fillId="6" borderId="3" xfId="0" applyFont="1" applyFill="1" applyBorder="1" applyAlignment="1">
      <alignment horizontal="center" vertical="center" wrapText="1"/>
    </xf>
    <xf numFmtId="0" fontId="10" fillId="6" borderId="3" xfId="0" applyFont="1" applyFill="1" applyBorder="1" applyAlignment="1">
      <alignment vertical="center"/>
    </xf>
    <xf numFmtId="0" fontId="10" fillId="7" borderId="2" xfId="0" applyFont="1" applyFill="1" applyBorder="1" applyAlignment="1">
      <alignment horizontal="center" vertical="center" wrapText="1"/>
    </xf>
    <xf numFmtId="0" fontId="9" fillId="7" borderId="2" xfId="0" applyFont="1" applyFill="1" applyBorder="1" applyAlignment="1">
      <alignment vertical="center"/>
    </xf>
    <xf numFmtId="0" fontId="10" fillId="8" borderId="3" xfId="0" applyFont="1" applyFill="1" applyBorder="1" applyAlignment="1">
      <alignment horizontal="center" vertical="center" wrapText="1"/>
    </xf>
    <xf numFmtId="0" fontId="10" fillId="8" borderId="3" xfId="0" applyFont="1" applyFill="1" applyBorder="1" applyAlignment="1">
      <alignment vertical="center"/>
    </xf>
    <xf numFmtId="0" fontId="10" fillId="9" borderId="2" xfId="0" applyFont="1" applyFill="1" applyBorder="1" applyAlignment="1">
      <alignment horizontal="center" vertical="center" wrapText="1"/>
    </xf>
    <xf numFmtId="0" fontId="0" fillId="0" borderId="4" xfId="0" applyBorder="1"/>
    <xf numFmtId="0" fontId="0" fillId="0" borderId="5" xfId="0" applyBorder="1"/>
    <xf numFmtId="0" fontId="11" fillId="0" borderId="0" xfId="0" applyFont="1" applyAlignment="1">
      <alignment vertical="center"/>
    </xf>
    <xf numFmtId="0" fontId="13" fillId="0" borderId="0" xfId="1" applyFont="1"/>
    <xf numFmtId="0" fontId="12" fillId="0" borderId="0" xfId="1"/>
    <xf numFmtId="0" fontId="9" fillId="14" borderId="3" xfId="0" applyFont="1" applyFill="1" applyBorder="1" applyAlignment="1">
      <alignment horizontal="center" vertical="center" wrapText="1"/>
    </xf>
    <xf numFmtId="0" fontId="10" fillId="15" borderId="2" xfId="0" applyFont="1" applyFill="1" applyBorder="1" applyAlignment="1">
      <alignment vertical="center"/>
    </xf>
    <xf numFmtId="0" fontId="9" fillId="16" borderId="2" xfId="0" applyFont="1" applyFill="1" applyBorder="1" applyAlignment="1">
      <alignment horizontal="center" vertical="center" wrapText="1"/>
    </xf>
    <xf numFmtId="0" fontId="10" fillId="17" borderId="3" xfId="0" applyFont="1" applyFill="1" applyBorder="1" applyAlignment="1">
      <alignment horizontal="center" vertical="center" wrapText="1"/>
    </xf>
    <xf numFmtId="0" fontId="9" fillId="9" borderId="3" xfId="0" applyFont="1" applyFill="1" applyBorder="1" applyAlignment="1">
      <alignment vertical="center"/>
    </xf>
    <xf numFmtId="0" fontId="15" fillId="0" borderId="6" xfId="0" applyFont="1" applyBorder="1" applyAlignment="1">
      <alignment horizontal="center" vertical="center"/>
    </xf>
    <xf numFmtId="0" fontId="16" fillId="0" borderId="0" xfId="0" applyFont="1"/>
    <xf numFmtId="0" fontId="21" fillId="3" borderId="17" xfId="0" applyFont="1" applyFill="1" applyBorder="1" applyAlignment="1">
      <alignment horizontal="center" vertical="center"/>
    </xf>
    <xf numFmtId="0" fontId="21" fillId="3" borderId="18" xfId="0" applyFont="1" applyFill="1" applyBorder="1" applyAlignment="1">
      <alignment horizontal="center" vertical="center"/>
    </xf>
    <xf numFmtId="0" fontId="21" fillId="3" borderId="19" xfId="0" applyFont="1" applyFill="1" applyBorder="1" applyAlignment="1">
      <alignment horizontal="center" vertical="center"/>
    </xf>
    <xf numFmtId="0" fontId="21" fillId="11" borderId="17" xfId="0" applyFont="1" applyFill="1" applyBorder="1" applyAlignment="1">
      <alignment horizontal="center" vertical="center"/>
    </xf>
    <xf numFmtId="0" fontId="21" fillId="11" borderId="18" xfId="0" applyFont="1" applyFill="1" applyBorder="1" applyAlignment="1">
      <alignment horizontal="center" vertical="center"/>
    </xf>
    <xf numFmtId="0" fontId="21" fillId="11" borderId="19" xfId="0" applyFont="1" applyFill="1" applyBorder="1" applyAlignment="1">
      <alignment horizontal="center" vertical="center"/>
    </xf>
    <xf numFmtId="0" fontId="2" fillId="4" borderId="17" xfId="0" applyFont="1" applyFill="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5" borderId="17" xfId="0" applyFont="1" applyFill="1" applyBorder="1" applyAlignment="1">
      <alignment horizontal="center" vertical="center"/>
    </xf>
    <xf numFmtId="0" fontId="2" fillId="5" borderId="18" xfId="0" applyFont="1" applyFill="1" applyBorder="1" applyAlignment="1">
      <alignment horizontal="center" vertical="center"/>
    </xf>
    <xf numFmtId="0" fontId="2" fillId="5" borderId="19"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12" borderId="17" xfId="0" applyFont="1" applyFill="1" applyBorder="1" applyAlignment="1">
      <alignment horizontal="center" vertical="center"/>
    </xf>
    <xf numFmtId="0" fontId="2" fillId="12" borderId="18" xfId="0" applyFont="1" applyFill="1" applyBorder="1" applyAlignment="1">
      <alignment horizontal="center" vertical="center"/>
    </xf>
    <xf numFmtId="0" fontId="2" fillId="12" borderId="19" xfId="0" applyFont="1" applyFill="1" applyBorder="1" applyAlignment="1">
      <alignment horizontal="center" vertical="center"/>
    </xf>
    <xf numFmtId="0" fontId="0" fillId="3" borderId="17" xfId="0" applyFill="1" applyBorder="1" applyAlignment="1">
      <alignment horizontal="center" vertical="center"/>
    </xf>
    <xf numFmtId="0" fontId="21" fillId="3" borderId="18" xfId="0" applyFont="1" applyFill="1" applyBorder="1" applyAlignment="1">
      <alignment horizontal="center"/>
    </xf>
    <xf numFmtId="0" fontId="21" fillId="3" borderId="19" xfId="0" applyFont="1" applyFill="1" applyBorder="1" applyAlignment="1">
      <alignment horizontal="center"/>
    </xf>
    <xf numFmtId="0" fontId="0" fillId="11" borderId="17" xfId="0" applyFill="1" applyBorder="1" applyAlignment="1">
      <alignment horizontal="center" vertical="center"/>
    </xf>
    <xf numFmtId="0" fontId="21" fillId="11" borderId="18" xfId="0" applyFont="1" applyFill="1" applyBorder="1" applyAlignment="1">
      <alignment horizontal="center"/>
    </xf>
    <xf numFmtId="0" fontId="21" fillId="11" borderId="19" xfId="0" applyFont="1" applyFill="1" applyBorder="1" applyAlignment="1">
      <alignment horizontal="center"/>
    </xf>
    <xf numFmtId="0" fontId="7" fillId="4" borderId="17" xfId="0" applyFont="1" applyFill="1" applyBorder="1" applyAlignment="1">
      <alignment horizontal="center" vertical="center"/>
    </xf>
    <xf numFmtId="0" fontId="7" fillId="4" borderId="18" xfId="0" applyFont="1" applyFill="1" applyBorder="1" applyAlignment="1">
      <alignment horizontal="center" vertical="center"/>
    </xf>
    <xf numFmtId="0" fontId="2" fillId="4" borderId="18" xfId="0" applyFont="1" applyFill="1" applyBorder="1" applyAlignment="1">
      <alignment horizontal="center"/>
    </xf>
    <xf numFmtId="0" fontId="2" fillId="4" borderId="19" xfId="0" applyFont="1" applyFill="1" applyBorder="1" applyAlignment="1">
      <alignment horizontal="center"/>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2" fillId="5" borderId="18" xfId="0" applyFont="1" applyFill="1" applyBorder="1" applyAlignment="1">
      <alignment horizontal="center"/>
    </xf>
    <xf numFmtId="0" fontId="2" fillId="5" borderId="19" xfId="0" applyFont="1" applyFill="1" applyBorder="1" applyAlignment="1">
      <alignment horizontal="center"/>
    </xf>
    <xf numFmtId="0" fontId="2" fillId="2" borderId="18" xfId="0" applyFont="1" applyFill="1" applyBorder="1" applyAlignment="1">
      <alignment horizontal="center"/>
    </xf>
    <xf numFmtId="0" fontId="2" fillId="2" borderId="19" xfId="0" applyFont="1" applyFill="1" applyBorder="1" applyAlignment="1">
      <alignment horizontal="center"/>
    </xf>
    <xf numFmtId="0" fontId="2" fillId="12" borderId="18" xfId="0" applyFont="1" applyFill="1" applyBorder="1" applyAlignment="1">
      <alignment horizontal="center"/>
    </xf>
    <xf numFmtId="0" fontId="2" fillId="12" borderId="19" xfId="0" applyFont="1" applyFill="1" applyBorder="1" applyAlignment="1">
      <alignment horizontal="center"/>
    </xf>
    <xf numFmtId="0" fontId="21" fillId="3" borderId="21" xfId="0" applyFont="1" applyFill="1" applyBorder="1" applyAlignment="1">
      <alignment horizontal="center"/>
    </xf>
    <xf numFmtId="0" fontId="21" fillId="3" borderId="22" xfId="0" applyFont="1" applyFill="1" applyBorder="1" applyAlignment="1">
      <alignment horizontal="center"/>
    </xf>
    <xf numFmtId="0" fontId="21" fillId="11" borderId="21" xfId="0" applyFont="1" applyFill="1" applyBorder="1" applyAlignment="1">
      <alignment horizontal="center"/>
    </xf>
    <xf numFmtId="0" fontId="21" fillId="11" borderId="22" xfId="0" applyFont="1" applyFill="1" applyBorder="1" applyAlignment="1">
      <alignment horizontal="center"/>
    </xf>
    <xf numFmtId="0" fontId="7" fillId="4" borderId="24" xfId="0" applyFont="1" applyFill="1" applyBorder="1" applyAlignment="1">
      <alignment horizontal="center" vertical="center"/>
    </xf>
    <xf numFmtId="0" fontId="2" fillId="4" borderId="25" xfId="0" applyFont="1" applyFill="1" applyBorder="1" applyAlignment="1">
      <alignment horizontal="center"/>
    </xf>
    <xf numFmtId="0" fontId="2" fillId="4" borderId="26" xfId="0" applyFont="1" applyFill="1" applyBorder="1" applyAlignment="1">
      <alignment horizontal="center"/>
    </xf>
    <xf numFmtId="0" fontId="7" fillId="5" borderId="28" xfId="0" applyFont="1" applyFill="1" applyBorder="1" applyAlignment="1">
      <alignment horizontal="center" vertical="center"/>
    </xf>
    <xf numFmtId="0" fontId="2" fillId="5" borderId="21" xfId="0" applyFont="1" applyFill="1" applyBorder="1" applyAlignment="1">
      <alignment horizontal="center"/>
    </xf>
    <xf numFmtId="0" fontId="2" fillId="5" borderId="22" xfId="0" applyFont="1" applyFill="1" applyBorder="1" applyAlignment="1">
      <alignment horizontal="center"/>
    </xf>
    <xf numFmtId="0" fontId="2" fillId="2" borderId="21" xfId="0" applyFont="1" applyFill="1" applyBorder="1" applyAlignment="1">
      <alignment horizontal="center"/>
    </xf>
    <xf numFmtId="0" fontId="2" fillId="2" borderId="22" xfId="0" applyFont="1" applyFill="1" applyBorder="1" applyAlignment="1">
      <alignment horizontal="center"/>
    </xf>
    <xf numFmtId="0" fontId="2" fillId="12" borderId="21" xfId="0" applyFont="1" applyFill="1" applyBorder="1" applyAlignment="1">
      <alignment horizontal="center"/>
    </xf>
    <xf numFmtId="0" fontId="2" fillId="12" borderId="22" xfId="0" applyFont="1" applyFill="1" applyBorder="1" applyAlignment="1">
      <alignment horizontal="center"/>
    </xf>
    <xf numFmtId="0" fontId="16" fillId="0" borderId="29" xfId="0" applyFont="1" applyBorder="1"/>
    <xf numFmtId="0" fontId="0" fillId="0" borderId="29" xfId="0" applyBorder="1"/>
    <xf numFmtId="0" fontId="7" fillId="7" borderId="0" xfId="0" applyFont="1" applyFill="1" applyAlignment="1">
      <alignment horizontal="center" vertical="center"/>
    </xf>
    <xf numFmtId="0" fontId="0" fillId="0" borderId="30" xfId="0" applyBorder="1"/>
    <xf numFmtId="0" fontId="0" fillId="0" borderId="31" xfId="0" applyBorder="1"/>
    <xf numFmtId="0" fontId="0" fillId="0" borderId="32" xfId="0" applyBorder="1"/>
    <xf numFmtId="0" fontId="0" fillId="0" borderId="36" xfId="0" applyBorder="1"/>
    <xf numFmtId="0" fontId="0" fillId="3" borderId="38" xfId="0" applyFill="1" applyBorder="1" applyAlignment="1">
      <alignment horizontal="center"/>
    </xf>
    <xf numFmtId="0" fontId="0" fillId="11" borderId="38" xfId="0" applyFill="1" applyBorder="1" applyAlignment="1">
      <alignment horizontal="center"/>
    </xf>
    <xf numFmtId="0" fontId="7" fillId="4" borderId="38" xfId="0" applyFont="1" applyFill="1" applyBorder="1" applyAlignment="1">
      <alignment horizontal="center"/>
    </xf>
    <xf numFmtId="0" fontId="7" fillId="5" borderId="38" xfId="0" applyFont="1" applyFill="1" applyBorder="1" applyAlignment="1">
      <alignment horizontal="center"/>
    </xf>
    <xf numFmtId="0" fontId="7" fillId="2" borderId="38" xfId="0" applyFont="1" applyFill="1" applyBorder="1" applyAlignment="1">
      <alignment horizontal="center"/>
    </xf>
    <xf numFmtId="0" fontId="7" fillId="12" borderId="38" xfId="0" applyFont="1" applyFill="1" applyBorder="1" applyAlignment="1">
      <alignment horizontal="center"/>
    </xf>
    <xf numFmtId="0" fontId="0" fillId="3" borderId="39" xfId="0" applyFill="1" applyBorder="1" applyAlignment="1">
      <alignment horizontal="center" vertical="center"/>
    </xf>
    <xf numFmtId="0" fontId="0" fillId="3" borderId="38" xfId="0" applyFill="1" applyBorder="1" applyAlignment="1">
      <alignment horizontal="center" vertical="center"/>
    </xf>
    <xf numFmtId="0" fontId="0" fillId="11" borderId="39" xfId="0" applyFill="1" applyBorder="1" applyAlignment="1">
      <alignment horizontal="center" vertical="center"/>
    </xf>
    <xf numFmtId="1" fontId="0" fillId="11" borderId="38" xfId="0" applyNumberFormat="1" applyFill="1" applyBorder="1" applyAlignment="1">
      <alignment horizontal="center"/>
    </xf>
    <xf numFmtId="0" fontId="7" fillId="4" borderId="39" xfId="0" applyFont="1" applyFill="1" applyBorder="1" applyAlignment="1">
      <alignment horizontal="center" vertical="center"/>
    </xf>
    <xf numFmtId="0" fontId="7" fillId="4" borderId="38" xfId="0" applyFont="1" applyFill="1" applyBorder="1" applyAlignment="1">
      <alignment horizontal="center" vertical="center"/>
    </xf>
    <xf numFmtId="0" fontId="7" fillId="5" borderId="39" xfId="0" applyFont="1" applyFill="1" applyBorder="1" applyAlignment="1">
      <alignment horizontal="center" vertical="center"/>
    </xf>
    <xf numFmtId="0" fontId="7" fillId="5" borderId="38" xfId="0" applyFont="1" applyFill="1" applyBorder="1" applyAlignment="1">
      <alignment horizontal="center" vertical="center"/>
    </xf>
    <xf numFmtId="0" fontId="7" fillId="2" borderId="39" xfId="0" applyFont="1" applyFill="1" applyBorder="1" applyAlignment="1">
      <alignment horizontal="center" vertical="center"/>
    </xf>
    <xf numFmtId="0" fontId="7" fillId="2" borderId="38" xfId="0" applyFont="1" applyFill="1" applyBorder="1" applyAlignment="1">
      <alignment horizontal="center" vertical="center"/>
    </xf>
    <xf numFmtId="0" fontId="7" fillId="12" borderId="39" xfId="0" applyFont="1" applyFill="1" applyBorder="1" applyAlignment="1">
      <alignment horizontal="center" vertical="center"/>
    </xf>
    <xf numFmtId="1" fontId="7" fillId="12" borderId="38" xfId="0" applyNumberFormat="1" applyFont="1" applyFill="1" applyBorder="1" applyAlignment="1">
      <alignment horizontal="center"/>
    </xf>
    <xf numFmtId="0" fontId="0" fillId="11" borderId="38" xfId="0" applyFill="1" applyBorder="1" applyAlignment="1">
      <alignment horizontal="center" vertical="center"/>
    </xf>
    <xf numFmtId="0" fontId="7" fillId="12" borderId="38" xfId="0" applyFont="1" applyFill="1" applyBorder="1" applyAlignment="1">
      <alignment horizontal="center" vertical="center"/>
    </xf>
    <xf numFmtId="0" fontId="16" fillId="3" borderId="4" xfId="0" applyFont="1" applyFill="1" applyBorder="1" applyAlignment="1">
      <alignment horizontal="center"/>
    </xf>
    <xf numFmtId="0" fontId="16" fillId="11" borderId="4" xfId="0" applyFont="1" applyFill="1" applyBorder="1" applyAlignment="1">
      <alignment horizontal="center"/>
    </xf>
    <xf numFmtId="0" fontId="24" fillId="4" borderId="4" xfId="0" applyFont="1" applyFill="1" applyBorder="1" applyAlignment="1">
      <alignment horizontal="center"/>
    </xf>
    <xf numFmtId="0" fontId="24" fillId="5" borderId="4" xfId="0" applyFont="1" applyFill="1" applyBorder="1" applyAlignment="1">
      <alignment horizontal="center"/>
    </xf>
    <xf numFmtId="0" fontId="24" fillId="2" borderId="4" xfId="0" applyFont="1" applyFill="1" applyBorder="1" applyAlignment="1">
      <alignment horizontal="center"/>
    </xf>
    <xf numFmtId="0" fontId="24" fillId="12" borderId="4" xfId="0" applyFont="1" applyFill="1" applyBorder="1" applyAlignment="1">
      <alignment horizontal="center"/>
    </xf>
    <xf numFmtId="0" fontId="16" fillId="3" borderId="5" xfId="0" applyFont="1" applyFill="1" applyBorder="1" applyAlignment="1">
      <alignment horizontal="center"/>
    </xf>
    <xf numFmtId="0" fontId="0" fillId="3" borderId="5" xfId="0" applyFill="1" applyBorder="1"/>
    <xf numFmtId="0" fontId="0" fillId="3" borderId="5" xfId="0" applyFill="1" applyBorder="1" applyAlignment="1">
      <alignment horizontal="center" vertical="center"/>
    </xf>
    <xf numFmtId="0" fontId="16" fillId="11" borderId="5" xfId="0" applyFont="1" applyFill="1" applyBorder="1" applyAlignment="1">
      <alignment horizontal="center"/>
    </xf>
    <xf numFmtId="0" fontId="0" fillId="11" borderId="5" xfId="0" applyFill="1" applyBorder="1"/>
    <xf numFmtId="0" fontId="0" fillId="11" borderId="5" xfId="0" applyFill="1" applyBorder="1" applyAlignment="1">
      <alignment horizontal="center" vertical="center"/>
    </xf>
    <xf numFmtId="0" fontId="24" fillId="4" borderId="5" xfId="0" applyFont="1" applyFill="1" applyBorder="1" applyAlignment="1">
      <alignment horizontal="center"/>
    </xf>
    <xf numFmtId="0" fontId="7" fillId="4" borderId="5" xfId="0" applyFont="1" applyFill="1" applyBorder="1"/>
    <xf numFmtId="0" fontId="7" fillId="4" borderId="5" xfId="0" applyFont="1" applyFill="1" applyBorder="1" applyAlignment="1">
      <alignment horizontal="center" vertical="center"/>
    </xf>
    <xf numFmtId="0" fontId="24" fillId="5" borderId="5" xfId="0" applyFont="1" applyFill="1" applyBorder="1" applyAlignment="1">
      <alignment horizontal="center"/>
    </xf>
    <xf numFmtId="0" fontId="7" fillId="5" borderId="5" xfId="0" applyFont="1" applyFill="1" applyBorder="1"/>
    <xf numFmtId="0" fontId="7" fillId="5" borderId="5" xfId="0" applyFont="1" applyFill="1" applyBorder="1" applyAlignment="1">
      <alignment horizontal="center" vertical="center"/>
    </xf>
    <xf numFmtId="0" fontId="24" fillId="2" borderId="5" xfId="0" applyFont="1" applyFill="1" applyBorder="1" applyAlignment="1">
      <alignment horizontal="center"/>
    </xf>
    <xf numFmtId="0" fontId="7" fillId="2" borderId="5" xfId="0" applyFont="1" applyFill="1" applyBorder="1"/>
    <xf numFmtId="0" fontId="7" fillId="2" borderId="5" xfId="0" applyFont="1" applyFill="1" applyBorder="1" applyAlignment="1">
      <alignment horizontal="center" vertical="center"/>
    </xf>
    <xf numFmtId="0" fontId="24" fillId="12" borderId="5" xfId="0" applyFont="1" applyFill="1" applyBorder="1" applyAlignment="1">
      <alignment horizontal="center"/>
    </xf>
    <xf numFmtId="0" fontId="7" fillId="12" borderId="5" xfId="0" applyFont="1" applyFill="1" applyBorder="1"/>
    <xf numFmtId="0" fontId="7" fillId="12" borderId="5" xfId="0" applyFont="1" applyFill="1" applyBorder="1" applyAlignment="1">
      <alignment horizontal="center" vertical="center"/>
    </xf>
    <xf numFmtId="0" fontId="0" fillId="3" borderId="5" xfId="0" applyFill="1" applyBorder="1" applyAlignment="1">
      <alignment horizontal="center"/>
    </xf>
    <xf numFmtId="0" fontId="6" fillId="11" borderId="5" xfId="0" applyFont="1" applyFill="1" applyBorder="1"/>
    <xf numFmtId="0" fontId="7" fillId="13" borderId="0" xfId="0" applyFont="1" applyFill="1"/>
    <xf numFmtId="0" fontId="16" fillId="3" borderId="40" xfId="0" applyFont="1" applyFill="1" applyBorder="1" applyAlignment="1">
      <alignment horizontal="center"/>
    </xf>
    <xf numFmtId="0" fontId="0" fillId="3" borderId="40" xfId="0" applyFill="1" applyBorder="1" applyAlignment="1">
      <alignment horizontal="center"/>
    </xf>
    <xf numFmtId="0" fontId="0" fillId="3" borderId="40" xfId="0" applyFill="1" applyBorder="1"/>
    <xf numFmtId="0" fontId="16" fillId="11" borderId="40" xfId="0" applyFont="1" applyFill="1" applyBorder="1" applyAlignment="1">
      <alignment horizontal="center"/>
    </xf>
    <xf numFmtId="0" fontId="6" fillId="11" borderId="40" xfId="0" applyFont="1" applyFill="1" applyBorder="1"/>
    <xf numFmtId="0" fontId="0" fillId="11" borderId="40" xfId="0" applyFill="1" applyBorder="1"/>
    <xf numFmtId="0" fontId="2" fillId="18" borderId="0" xfId="2" applyAlignment="1" applyProtection="1">
      <alignment horizontal="centerContinuous"/>
    </xf>
    <xf numFmtId="0" fontId="0" fillId="0" borderId="0" xfId="0" applyAlignment="1">
      <alignment horizontal="center" vertical="center"/>
    </xf>
    <xf numFmtId="0" fontId="7" fillId="5" borderId="41" xfId="0" applyFont="1" applyFill="1" applyBorder="1"/>
    <xf numFmtId="0" fontId="24" fillId="5" borderId="41" xfId="0" applyFont="1" applyFill="1" applyBorder="1" applyAlignment="1">
      <alignment horizontal="center"/>
    </xf>
    <xf numFmtId="0" fontId="7" fillId="5" borderId="43" xfId="0" applyFont="1" applyFill="1" applyBorder="1"/>
    <xf numFmtId="0" fontId="24" fillId="5" borderId="42" xfId="0" applyFont="1" applyFill="1" applyBorder="1" applyAlignment="1">
      <alignment horizontal="center"/>
    </xf>
    <xf numFmtId="0" fontId="7" fillId="5" borderId="42" xfId="0" applyFont="1" applyFill="1" applyBorder="1"/>
    <xf numFmtId="0" fontId="24" fillId="5" borderId="42" xfId="0" applyFont="1" applyFill="1" applyBorder="1" applyAlignment="1">
      <alignment horizontal="center" vertical="center"/>
    </xf>
    <xf numFmtId="0" fontId="7" fillId="5" borderId="44" xfId="0" applyFont="1" applyFill="1" applyBorder="1"/>
    <xf numFmtId="0" fontId="18" fillId="3" borderId="20" xfId="0" applyFont="1" applyFill="1" applyBorder="1" applyAlignment="1" applyProtection="1">
      <alignment horizontal="center" vertical="center"/>
      <protection locked="0"/>
    </xf>
    <xf numFmtId="0" fontId="18" fillId="11" borderId="20" xfId="0" applyFont="1" applyFill="1" applyBorder="1" applyAlignment="1" applyProtection="1">
      <alignment horizontal="center" vertical="center"/>
      <protection locked="0"/>
    </xf>
    <xf numFmtId="0" fontId="20" fillId="4" borderId="20" xfId="0" applyFont="1" applyFill="1" applyBorder="1" applyAlignment="1" applyProtection="1">
      <alignment horizontal="center" vertical="center"/>
      <protection locked="0"/>
    </xf>
    <xf numFmtId="0" fontId="20" fillId="4" borderId="23" xfId="0" applyFont="1" applyFill="1" applyBorder="1" applyAlignment="1" applyProtection="1">
      <alignment horizontal="center" vertical="center"/>
      <protection locked="0"/>
    </xf>
    <xf numFmtId="0" fontId="20" fillId="5" borderId="20" xfId="0" applyFont="1" applyFill="1" applyBorder="1" applyAlignment="1" applyProtection="1">
      <alignment horizontal="center" vertical="center"/>
      <protection locked="0"/>
    </xf>
    <xf numFmtId="0" fontId="20" fillId="5" borderId="27" xfId="0" applyFont="1" applyFill="1" applyBorder="1" applyAlignment="1" applyProtection="1">
      <alignment horizontal="center" vertical="center"/>
      <protection locked="0"/>
    </xf>
    <xf numFmtId="0" fontId="18" fillId="3" borderId="23" xfId="0" applyFont="1" applyFill="1" applyBorder="1" applyAlignment="1" applyProtection="1">
      <alignment horizontal="center" vertical="center"/>
      <protection locked="0"/>
    </xf>
    <xf numFmtId="0" fontId="18" fillId="11" borderId="23" xfId="0" applyFont="1" applyFill="1" applyBorder="1" applyAlignment="1" applyProtection="1">
      <alignment horizontal="center" vertical="center"/>
      <protection locked="0"/>
    </xf>
    <xf numFmtId="0" fontId="20" fillId="2" borderId="20" xfId="0" applyFont="1" applyFill="1" applyBorder="1" applyAlignment="1" applyProtection="1">
      <alignment horizontal="center" vertical="center"/>
      <protection locked="0"/>
    </xf>
    <xf numFmtId="0" fontId="20" fillId="2" borderId="27" xfId="0" applyFont="1" applyFill="1" applyBorder="1" applyAlignment="1" applyProtection="1">
      <alignment horizontal="center" vertical="center"/>
      <protection locked="0"/>
    </xf>
    <xf numFmtId="0" fontId="20" fillId="12" borderId="20" xfId="0" applyFont="1" applyFill="1" applyBorder="1" applyAlignment="1" applyProtection="1">
      <alignment horizontal="center" vertical="center"/>
      <protection locked="0"/>
    </xf>
    <xf numFmtId="0" fontId="20" fillId="12" borderId="27" xfId="0" applyFont="1" applyFill="1" applyBorder="1" applyAlignment="1" applyProtection="1">
      <alignment horizontal="center" vertical="center"/>
      <protection locked="0"/>
    </xf>
    <xf numFmtId="0" fontId="0" fillId="0" borderId="0" xfId="0" applyProtection="1">
      <protection locked="0"/>
    </xf>
    <xf numFmtId="0" fontId="0" fillId="0" borderId="6" xfId="0" applyBorder="1" applyAlignment="1">
      <alignment horizontal="center"/>
    </xf>
    <xf numFmtId="0" fontId="0" fillId="0" borderId="7" xfId="0" applyBorder="1"/>
    <xf numFmtId="0" fontId="0" fillId="0" borderId="6" xfId="0" applyBorder="1" applyAlignment="1">
      <alignment horizontal="center" vertical="center"/>
    </xf>
    <xf numFmtId="0" fontId="0" fillId="3" borderId="6" xfId="0" applyFill="1" applyBorder="1"/>
    <xf numFmtId="0" fontId="0" fillId="0" borderId="8" xfId="0" applyBorder="1"/>
    <xf numFmtId="0" fontId="0" fillId="0" borderId="9" xfId="0" applyBorder="1"/>
    <xf numFmtId="0" fontId="0" fillId="0" borderId="0" xfId="0" applyAlignment="1">
      <alignment horizontal="center" vertical="top" wrapText="1"/>
    </xf>
    <xf numFmtId="0" fontId="0" fillId="0" borderId="10" xfId="0" applyBorder="1"/>
    <xf numFmtId="0" fontId="25" fillId="0" borderId="0" xfId="1" applyFont="1"/>
    <xf numFmtId="0" fontId="12" fillId="0" borderId="0" xfId="1" applyAlignment="1">
      <alignment vertical="top" wrapText="1"/>
    </xf>
    <xf numFmtId="0" fontId="13" fillId="0" borderId="0" xfId="1" applyFont="1" applyAlignment="1">
      <alignment vertical="top" wrapText="1"/>
    </xf>
    <xf numFmtId="0" fontId="26" fillId="0" borderId="0" xfId="1" applyFont="1" applyAlignment="1">
      <alignment vertical="top" wrapText="1"/>
    </xf>
    <xf numFmtId="0" fontId="4" fillId="2" borderId="1" xfId="0" applyFont="1" applyFill="1" applyBorder="1" applyAlignment="1">
      <alignment horizontal="center" vertical="center"/>
    </xf>
    <xf numFmtId="0" fontId="18" fillId="11" borderId="15" xfId="0" applyFont="1" applyFill="1" applyBorder="1" applyAlignment="1">
      <alignment horizontal="center" vertical="center"/>
    </xf>
    <xf numFmtId="0" fontId="18" fillId="11" borderId="16" xfId="0" applyFont="1" applyFill="1" applyBorder="1" applyAlignment="1">
      <alignment horizontal="center" vertical="center"/>
    </xf>
    <xf numFmtId="0" fontId="17" fillId="10" borderId="1" xfId="0" applyFont="1" applyFill="1" applyBorder="1" applyAlignment="1">
      <alignment horizontal="center" vertical="center"/>
    </xf>
    <xf numFmtId="0" fontId="18" fillId="3" borderId="11" xfId="0" applyFont="1" applyFill="1" applyBorder="1" applyAlignment="1">
      <alignment horizontal="center" vertical="center"/>
    </xf>
    <xf numFmtId="0" fontId="18" fillId="3" borderId="16" xfId="0" applyFont="1" applyFill="1" applyBorder="1" applyAlignment="1">
      <alignment horizontal="center" vertical="center"/>
    </xf>
    <xf numFmtId="0" fontId="19" fillId="3" borderId="12"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14" xfId="0" applyFont="1" applyFill="1" applyBorder="1" applyAlignment="1">
      <alignment horizontal="center" vertical="center"/>
    </xf>
    <xf numFmtId="0" fontId="19" fillId="11" borderId="12" xfId="0" applyFont="1" applyFill="1" applyBorder="1" applyAlignment="1">
      <alignment horizontal="center" vertical="center"/>
    </xf>
    <xf numFmtId="0" fontId="19" fillId="11" borderId="13" xfId="0" applyFont="1" applyFill="1" applyBorder="1" applyAlignment="1">
      <alignment horizontal="center" vertical="center"/>
    </xf>
    <xf numFmtId="0" fontId="19" fillId="11" borderId="14" xfId="0" applyFont="1" applyFill="1" applyBorder="1" applyAlignment="1">
      <alignment horizontal="center" vertical="center"/>
    </xf>
    <xf numFmtId="0" fontId="20" fillId="4" borderId="15" xfId="0" applyFont="1" applyFill="1" applyBorder="1" applyAlignment="1">
      <alignment horizontal="center" vertical="center"/>
    </xf>
    <xf numFmtId="0" fontId="20" fillId="4" borderId="16" xfId="0" applyFont="1" applyFill="1" applyBorder="1" applyAlignment="1">
      <alignment horizontal="center" vertical="center"/>
    </xf>
    <xf numFmtId="0" fontId="1" fillId="4" borderId="12" xfId="0" applyFont="1" applyFill="1" applyBorder="1" applyAlignment="1">
      <alignment horizontal="center" vertical="center"/>
    </xf>
    <xf numFmtId="0" fontId="1" fillId="4" borderId="13" xfId="0" applyFont="1" applyFill="1" applyBorder="1" applyAlignment="1">
      <alignment horizontal="center" vertical="center"/>
    </xf>
    <xf numFmtId="0" fontId="1" fillId="4" borderId="14" xfId="0" applyFont="1" applyFill="1" applyBorder="1" applyAlignment="1">
      <alignment horizontal="center" vertical="center"/>
    </xf>
    <xf numFmtId="0" fontId="20" fillId="5" borderId="15" xfId="0" applyFont="1" applyFill="1" applyBorder="1" applyAlignment="1">
      <alignment horizontal="center" vertical="center"/>
    </xf>
    <xf numFmtId="0" fontId="20" fillId="5" borderId="16" xfId="0" applyFont="1" applyFill="1" applyBorder="1" applyAlignment="1">
      <alignment horizontal="center" vertical="center"/>
    </xf>
    <xf numFmtId="0" fontId="1" fillId="5" borderId="12" xfId="0" applyFont="1" applyFill="1" applyBorder="1" applyAlignment="1">
      <alignment horizontal="center" vertical="center"/>
    </xf>
    <xf numFmtId="0" fontId="1" fillId="5" borderId="13" xfId="0" applyFont="1" applyFill="1" applyBorder="1" applyAlignment="1">
      <alignment horizontal="center" vertical="center"/>
    </xf>
    <xf numFmtId="0" fontId="1" fillId="5" borderId="14" xfId="0" applyFont="1" applyFill="1" applyBorder="1" applyAlignment="1">
      <alignment horizontal="center" vertical="center"/>
    </xf>
    <xf numFmtId="0" fontId="18" fillId="3" borderId="15" xfId="0" applyFont="1" applyFill="1" applyBorder="1" applyAlignment="1">
      <alignment horizontal="center" vertical="center"/>
    </xf>
    <xf numFmtId="0" fontId="1" fillId="12" borderId="12" xfId="0" applyFont="1" applyFill="1" applyBorder="1" applyAlignment="1">
      <alignment horizontal="center" vertical="center"/>
    </xf>
    <xf numFmtId="0" fontId="1" fillId="12" borderId="13" xfId="0" applyFont="1" applyFill="1" applyBorder="1" applyAlignment="1">
      <alignment horizontal="center" vertical="center"/>
    </xf>
    <xf numFmtId="0" fontId="1" fillId="12" borderId="14" xfId="0" applyFont="1" applyFill="1" applyBorder="1" applyAlignment="1">
      <alignment horizontal="center" vertical="center"/>
    </xf>
    <xf numFmtId="0" fontId="7" fillId="7" borderId="30" xfId="0" applyFont="1" applyFill="1" applyBorder="1" applyAlignment="1">
      <alignment horizontal="center"/>
    </xf>
    <xf numFmtId="0" fontId="20" fillId="2" borderId="15" xfId="0" applyFont="1" applyFill="1" applyBorder="1" applyAlignment="1">
      <alignment horizontal="center" vertical="center"/>
    </xf>
    <xf numFmtId="0" fontId="20" fillId="2" borderId="16"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20" fillId="12" borderId="15" xfId="0" applyFont="1" applyFill="1" applyBorder="1" applyAlignment="1">
      <alignment horizontal="center" vertical="center"/>
    </xf>
    <xf numFmtId="0" fontId="20" fillId="12" borderId="16" xfId="0" applyFont="1" applyFill="1" applyBorder="1" applyAlignment="1">
      <alignment horizontal="center" vertical="center"/>
    </xf>
    <xf numFmtId="0" fontId="0" fillId="3" borderId="4" xfId="0" applyFill="1" applyBorder="1" applyAlignment="1">
      <alignment horizontal="center"/>
    </xf>
    <xf numFmtId="0" fontId="0" fillId="11" borderId="4" xfId="0" applyFill="1" applyBorder="1" applyAlignment="1">
      <alignment horizontal="center"/>
    </xf>
    <xf numFmtId="0" fontId="7" fillId="4" borderId="4" xfId="0" applyFont="1" applyFill="1" applyBorder="1" applyAlignment="1">
      <alignment horizontal="center"/>
    </xf>
    <xf numFmtId="0" fontId="7" fillId="5" borderId="4" xfId="0" applyFont="1" applyFill="1" applyBorder="1" applyAlignment="1">
      <alignment horizontal="center"/>
    </xf>
    <xf numFmtId="0" fontId="22" fillId="3" borderId="33" xfId="0" applyFont="1" applyFill="1" applyBorder="1" applyAlignment="1">
      <alignment horizontal="center"/>
    </xf>
    <xf numFmtId="0" fontId="22" fillId="3" borderId="34" xfId="0" applyFont="1" applyFill="1" applyBorder="1" applyAlignment="1">
      <alignment horizontal="center"/>
    </xf>
    <xf numFmtId="0" fontId="22" fillId="3" borderId="35" xfId="0" applyFont="1" applyFill="1" applyBorder="1" applyAlignment="1">
      <alignment horizontal="center"/>
    </xf>
    <xf numFmtId="0" fontId="22" fillId="11" borderId="37" xfId="0" applyFont="1" applyFill="1" applyBorder="1" applyAlignment="1">
      <alignment horizontal="center"/>
    </xf>
    <xf numFmtId="0" fontId="22" fillId="11" borderId="34" xfId="0" applyFont="1" applyFill="1" applyBorder="1" applyAlignment="1">
      <alignment horizontal="center"/>
    </xf>
    <xf numFmtId="0" fontId="22" fillId="11" borderId="35" xfId="0" applyFont="1" applyFill="1" applyBorder="1" applyAlignment="1">
      <alignment horizontal="center"/>
    </xf>
    <xf numFmtId="0" fontId="22" fillId="4" borderId="33" xfId="0" applyFont="1" applyFill="1" applyBorder="1" applyAlignment="1">
      <alignment horizontal="center"/>
    </xf>
    <xf numFmtId="0" fontId="22" fillId="4" borderId="34" xfId="0" applyFont="1" applyFill="1" applyBorder="1" applyAlignment="1">
      <alignment horizontal="center"/>
    </xf>
    <xf numFmtId="0" fontId="22" fillId="4" borderId="35" xfId="0" applyFont="1" applyFill="1" applyBorder="1" applyAlignment="1">
      <alignment horizontal="center"/>
    </xf>
    <xf numFmtId="0" fontId="23" fillId="5" borderId="33" xfId="0" applyFont="1" applyFill="1" applyBorder="1" applyAlignment="1">
      <alignment horizontal="center"/>
    </xf>
    <xf numFmtId="0" fontId="23" fillId="5" borderId="34" xfId="0" applyFont="1" applyFill="1" applyBorder="1" applyAlignment="1">
      <alignment horizontal="center"/>
    </xf>
    <xf numFmtId="0" fontId="23" fillId="5" borderId="35" xfId="0" applyFont="1" applyFill="1" applyBorder="1" applyAlignment="1">
      <alignment horizontal="center"/>
    </xf>
    <xf numFmtId="0" fontId="7" fillId="12" borderId="4" xfId="0" applyFont="1" applyFill="1" applyBorder="1" applyAlignment="1">
      <alignment horizontal="center"/>
    </xf>
    <xf numFmtId="0" fontId="23" fillId="2" borderId="33" xfId="0" applyFont="1" applyFill="1" applyBorder="1" applyAlignment="1">
      <alignment horizontal="center"/>
    </xf>
    <xf numFmtId="0" fontId="23" fillId="2" borderId="34" xfId="0" applyFont="1" applyFill="1" applyBorder="1" applyAlignment="1">
      <alignment horizontal="center"/>
    </xf>
    <xf numFmtId="0" fontId="23" fillId="2" borderId="35" xfId="0" applyFont="1" applyFill="1" applyBorder="1" applyAlignment="1">
      <alignment horizontal="center"/>
    </xf>
    <xf numFmtId="0" fontId="22" fillId="11" borderId="33" xfId="0" applyFont="1" applyFill="1" applyBorder="1" applyAlignment="1">
      <alignment horizontal="center"/>
    </xf>
    <xf numFmtId="0" fontId="23" fillId="12" borderId="33" xfId="0" applyFont="1" applyFill="1" applyBorder="1" applyAlignment="1">
      <alignment horizontal="center"/>
    </xf>
    <xf numFmtId="0" fontId="23" fillId="12" borderId="34" xfId="0" applyFont="1" applyFill="1" applyBorder="1" applyAlignment="1">
      <alignment horizontal="center"/>
    </xf>
    <xf numFmtId="0" fontId="23" fillId="12" borderId="35" xfId="0" applyFont="1" applyFill="1" applyBorder="1" applyAlignment="1">
      <alignment horizontal="center"/>
    </xf>
    <xf numFmtId="0" fontId="7" fillId="2" borderId="4" xfId="0" applyFont="1" applyFill="1" applyBorder="1" applyAlignment="1">
      <alignment horizontal="center"/>
    </xf>
  </cellXfs>
  <cellStyles count="3">
    <cellStyle name="Accent6" xfId="2" builtinId="49"/>
    <cellStyle name="Normal" xfId="0" builtinId="0"/>
    <cellStyle name="Normal 2" xfId="1" xr:uid="{6756592F-09E9-4F00-BDB9-90EFFC5801AB}"/>
  </cellStyles>
  <dxfs count="22">
    <dxf>
      <protection locked="1" hidden="0"/>
    </dxf>
    <dxf>
      <protection locked="1" hidden="0"/>
    </dxf>
    <dxf>
      <protection locked="1" hidden="0"/>
    </dxf>
    <dxf>
      <protection locked="1" hidden="0"/>
    </dxf>
    <dxf>
      <protection locked="1" hidden="0"/>
    </dxf>
    <dxf>
      <font>
        <color rgb="FFFF0000"/>
      </font>
      <fill>
        <patternFill patternType="solid">
          <fgColor rgb="FFFF0000"/>
          <bgColor rgb="FFFF0000"/>
        </patternFill>
      </fill>
    </dxf>
    <dxf>
      <font>
        <color rgb="FFFF0000"/>
      </font>
      <fill>
        <patternFill patternType="solid">
          <fgColor rgb="FFFF0000"/>
          <bgColor rgb="FFFF0000"/>
        </patternFill>
      </fill>
    </dxf>
    <dxf>
      <font>
        <color rgb="FFFF0000"/>
      </font>
      <fill>
        <patternFill patternType="solid">
          <fgColor rgb="FFFF0000"/>
          <bgColor rgb="FFFF0000"/>
        </patternFill>
      </fill>
    </dxf>
    <dxf>
      <font>
        <color rgb="FFFF0000"/>
      </font>
      <fill>
        <patternFill patternType="solid">
          <fgColor rgb="FFFF0000"/>
          <bgColor rgb="FFFF0000"/>
        </patternFill>
      </fill>
    </dxf>
    <dxf>
      <font>
        <color theme="0"/>
      </font>
    </dxf>
    <dxf>
      <font>
        <color rgb="FFFF0000"/>
      </font>
      <fill>
        <patternFill patternType="solid">
          <fgColor rgb="FFFF0000"/>
          <bgColor rgb="FFFF0000"/>
        </patternFill>
      </fill>
    </dxf>
    <dxf>
      <font>
        <color rgb="FFFF0000"/>
      </font>
      <fill>
        <patternFill patternType="solid">
          <fgColor rgb="FFFF0000"/>
          <bgColor rgb="FFFF0000"/>
        </patternFill>
      </fill>
    </dxf>
    <dxf>
      <font>
        <color rgb="FFFF0000"/>
      </font>
      <fill>
        <patternFill patternType="solid">
          <fgColor rgb="FFFF0000"/>
          <bgColor rgb="FFFF0000"/>
        </patternFill>
      </fill>
    </dxf>
    <dxf>
      <font>
        <color rgb="FFFF0000"/>
      </font>
      <fill>
        <patternFill patternType="solid">
          <fgColor rgb="FFFF0000"/>
          <bgColor rgb="FFFF0000"/>
        </patternFill>
      </fill>
    </dxf>
    <dxf>
      <font>
        <color rgb="FFFF0000"/>
      </font>
      <fill>
        <patternFill patternType="solid">
          <fgColor rgb="FFFF0000"/>
          <bgColor rgb="FFFF0000"/>
        </patternFill>
      </fill>
    </dxf>
    <dxf>
      <font>
        <color theme="0"/>
      </font>
    </dxf>
    <dxf>
      <font>
        <color rgb="FFFF0000"/>
      </font>
      <fill>
        <patternFill patternType="solid">
          <fgColor rgb="FFFF0000"/>
          <bgColor rgb="FFFF0000"/>
        </patternFill>
      </fill>
    </dxf>
    <dxf>
      <font>
        <color theme="0"/>
      </font>
    </dxf>
    <dxf>
      <font>
        <color theme="0"/>
      </font>
    </dxf>
    <dxf>
      <protection locked="1" hidden="0"/>
    </dxf>
    <dxf>
      <protection locked="1" hidden="0"/>
    </dxf>
    <dxf>
      <protection locked="1" hidden="0"/>
    </dxf>
  </dxfs>
  <tableStyles count="0" defaultTableStyle="TableStyleMedium2" defaultPivotStyle="PivotStyleLight16"/>
  <colors>
    <mruColors>
      <color rgb="FF33CCCC"/>
      <color rgb="FF009999"/>
      <color rgb="FF00CC99"/>
      <color rgb="FF009900"/>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8" Type="http://schemas.openxmlformats.org/officeDocument/2006/relationships/image" Target="../media/image9.emf"/><Relationship Id="rId3" Type="http://schemas.openxmlformats.org/officeDocument/2006/relationships/image" Target="../media/image2.emf"/><Relationship Id="rId7" Type="http://schemas.openxmlformats.org/officeDocument/2006/relationships/image" Target="../media/image8.emf"/><Relationship Id="rId12"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4.emf"/><Relationship Id="rId6" Type="http://schemas.openxmlformats.org/officeDocument/2006/relationships/image" Target="../media/image7.emf"/><Relationship Id="rId11" Type="http://schemas.openxmlformats.org/officeDocument/2006/relationships/image" Target="../media/image12.emf"/><Relationship Id="rId5" Type="http://schemas.openxmlformats.org/officeDocument/2006/relationships/image" Target="../media/image6.emf"/><Relationship Id="rId10" Type="http://schemas.openxmlformats.org/officeDocument/2006/relationships/image" Target="../media/image11.emf"/><Relationship Id="rId4" Type="http://schemas.openxmlformats.org/officeDocument/2006/relationships/image" Target="../media/image5.emf"/><Relationship Id="rId9" Type="http://schemas.openxmlformats.org/officeDocument/2006/relationships/image" Target="../media/image10.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28575</xdr:colOff>
          <xdr:row>3</xdr:row>
          <xdr:rowOff>47625</xdr:rowOff>
        </xdr:from>
        <xdr:to>
          <xdr:col>2</xdr:col>
          <xdr:colOff>1104900</xdr:colOff>
          <xdr:row>5</xdr:row>
          <xdr:rowOff>171450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ea typeface="Calibri"/>
                  <a:cs typeface="Calibri"/>
                </a:rPr>
                <a:t>TRI ARBITRES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114300</xdr:colOff>
          <xdr:row>3</xdr:row>
          <xdr:rowOff>28575</xdr:rowOff>
        </xdr:from>
        <xdr:to>
          <xdr:col>3</xdr:col>
          <xdr:colOff>1066800</xdr:colOff>
          <xdr:row>5</xdr:row>
          <xdr:rowOff>171450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ea typeface="Calibri"/>
                  <a:cs typeface="Calibri"/>
                </a:rPr>
                <a:t>CREATION TOUR SUIVANT</a:t>
              </a:r>
            </a:p>
          </xdr:txBody>
        </xdr:sp>
        <xdr:clientData fPrintsWithSheet="0"/>
      </xdr:twoCellAnchor>
    </mc:Choice>
    <mc:Fallback/>
  </mc:AlternateContent>
  <xdr:twoCellAnchor>
    <xdr:from>
      <xdr:col>1</xdr:col>
      <xdr:colOff>276225</xdr:colOff>
      <xdr:row>1</xdr:row>
      <xdr:rowOff>85725</xdr:rowOff>
    </xdr:from>
    <xdr:to>
      <xdr:col>1</xdr:col>
      <xdr:colOff>723900</xdr:colOff>
      <xdr:row>1</xdr:row>
      <xdr:rowOff>193725</xdr:rowOff>
    </xdr:to>
    <xdr:sp macro="" textlink="">
      <xdr:nvSpPr>
        <xdr:cNvPr id="4" name="Flèche : gauche 3">
          <a:extLst>
            <a:ext uri="{FF2B5EF4-FFF2-40B4-BE49-F238E27FC236}">
              <a16:creationId xmlns:a16="http://schemas.microsoft.com/office/drawing/2014/main" id="{45BA8BD8-9F30-4BE5-95D3-2086DFB4D9BB}"/>
            </a:ext>
          </a:extLst>
        </xdr:cNvPr>
        <xdr:cNvSpPr/>
      </xdr:nvSpPr>
      <xdr:spPr>
        <a:xfrm>
          <a:off x="1419225" y="323850"/>
          <a:ext cx="447675" cy="1080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BE" sz="1100" kern="12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1</xdr:row>
          <xdr:rowOff>9525</xdr:rowOff>
        </xdr:from>
        <xdr:to>
          <xdr:col>2</xdr:col>
          <xdr:colOff>0</xdr:colOff>
          <xdr:row>2</xdr:row>
          <xdr:rowOff>0</xdr:rowOff>
        </xdr:to>
        <xdr:sp macro="" textlink="">
          <xdr:nvSpPr>
            <xdr:cNvPr id="6145" name="CommandButton2"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xdr:row>
          <xdr:rowOff>38100</xdr:rowOff>
        </xdr:from>
        <xdr:to>
          <xdr:col>3</xdr:col>
          <xdr:colOff>1123950</xdr:colOff>
          <xdr:row>2</xdr:row>
          <xdr:rowOff>28575</xdr:rowOff>
        </xdr:to>
        <xdr:sp macro="" textlink="">
          <xdr:nvSpPr>
            <xdr:cNvPr id="6146" name="CommandButton1"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xdr:row>
          <xdr:rowOff>0</xdr:rowOff>
        </xdr:from>
        <xdr:to>
          <xdr:col>6</xdr:col>
          <xdr:colOff>28575</xdr:colOff>
          <xdr:row>1</xdr:row>
          <xdr:rowOff>581025</xdr:rowOff>
        </xdr:to>
        <xdr:sp macro="" textlink="">
          <xdr:nvSpPr>
            <xdr:cNvPr id="6147" name="CommandButton4"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xdr:row>
          <xdr:rowOff>9525</xdr:rowOff>
        </xdr:from>
        <xdr:to>
          <xdr:col>7</xdr:col>
          <xdr:colOff>1085850</xdr:colOff>
          <xdr:row>1</xdr:row>
          <xdr:rowOff>590550</xdr:rowOff>
        </xdr:to>
        <xdr:sp macro="" textlink="">
          <xdr:nvSpPr>
            <xdr:cNvPr id="6149" name="CommandButton5" hidden="1">
              <a:extLst>
                <a:ext uri="{63B3BB69-23CF-44E3-9099-C40C66FF867C}">
                  <a14:compatExt spid="_x0000_s6149"/>
                </a:ext>
                <a:ext uri="{FF2B5EF4-FFF2-40B4-BE49-F238E27FC236}">
                  <a16:creationId xmlns:a16="http://schemas.microsoft.com/office/drawing/2014/main" id="{00000000-0008-0000-0200-000005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1095375</xdr:colOff>
          <xdr:row>1</xdr:row>
          <xdr:rowOff>0</xdr:rowOff>
        </xdr:from>
        <xdr:to>
          <xdr:col>9</xdr:col>
          <xdr:colOff>1123950</xdr:colOff>
          <xdr:row>1</xdr:row>
          <xdr:rowOff>581025</xdr:rowOff>
        </xdr:to>
        <xdr:sp macro="" textlink="">
          <xdr:nvSpPr>
            <xdr:cNvPr id="6151" name="CommandButton6" hidden="1">
              <a:extLst>
                <a:ext uri="{63B3BB69-23CF-44E3-9099-C40C66FF867C}">
                  <a14:compatExt spid="_x0000_s6151"/>
                </a:ext>
                <a:ext uri="{FF2B5EF4-FFF2-40B4-BE49-F238E27FC236}">
                  <a16:creationId xmlns:a16="http://schemas.microsoft.com/office/drawing/2014/main" id="{00000000-0008-0000-0200-000007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xdr:row>
          <xdr:rowOff>0</xdr:rowOff>
        </xdr:from>
        <xdr:to>
          <xdr:col>12</xdr:col>
          <xdr:colOff>0</xdr:colOff>
          <xdr:row>1</xdr:row>
          <xdr:rowOff>581025</xdr:rowOff>
        </xdr:to>
        <xdr:sp macro="" textlink="">
          <xdr:nvSpPr>
            <xdr:cNvPr id="6152" name="CommandButton15" hidden="1">
              <a:extLst>
                <a:ext uri="{63B3BB69-23CF-44E3-9099-C40C66FF867C}">
                  <a14:compatExt spid="_x0000_s6152"/>
                </a:ext>
                <a:ext uri="{FF2B5EF4-FFF2-40B4-BE49-F238E27FC236}">
                  <a16:creationId xmlns:a16="http://schemas.microsoft.com/office/drawing/2014/main" id="{00000000-0008-0000-02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1</xdr:row>
          <xdr:rowOff>19050</xdr:rowOff>
        </xdr:from>
        <xdr:to>
          <xdr:col>13</xdr:col>
          <xdr:colOff>1123950</xdr:colOff>
          <xdr:row>1</xdr:row>
          <xdr:rowOff>600075</xdr:rowOff>
        </xdr:to>
        <xdr:sp macro="" textlink="">
          <xdr:nvSpPr>
            <xdr:cNvPr id="6153" name="CommandButton16" hidden="1">
              <a:extLst>
                <a:ext uri="{63B3BB69-23CF-44E3-9099-C40C66FF867C}">
                  <a14:compatExt spid="_x0000_s6153"/>
                </a:ext>
                <a:ext uri="{FF2B5EF4-FFF2-40B4-BE49-F238E27FC236}">
                  <a16:creationId xmlns:a16="http://schemas.microsoft.com/office/drawing/2014/main" id="{00000000-0008-0000-0200-00000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xdr:row>
          <xdr:rowOff>19050</xdr:rowOff>
        </xdr:from>
        <xdr:to>
          <xdr:col>15</xdr:col>
          <xdr:colOff>1095375</xdr:colOff>
          <xdr:row>1</xdr:row>
          <xdr:rowOff>600075</xdr:rowOff>
        </xdr:to>
        <xdr:sp macro="" textlink="">
          <xdr:nvSpPr>
            <xdr:cNvPr id="6155" name="CommandButton9" hidden="1">
              <a:extLst>
                <a:ext uri="{63B3BB69-23CF-44E3-9099-C40C66FF867C}">
                  <a14:compatExt spid="_x0000_s6155"/>
                </a:ext>
                <a:ext uri="{FF2B5EF4-FFF2-40B4-BE49-F238E27FC236}">
                  <a16:creationId xmlns:a16="http://schemas.microsoft.com/office/drawing/2014/main" id="{00000000-0008-0000-0200-00000B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1</xdr:row>
          <xdr:rowOff>0</xdr:rowOff>
        </xdr:from>
        <xdr:to>
          <xdr:col>17</xdr:col>
          <xdr:colOff>1114425</xdr:colOff>
          <xdr:row>1</xdr:row>
          <xdr:rowOff>581025</xdr:rowOff>
        </xdr:to>
        <xdr:sp macro="" textlink="">
          <xdr:nvSpPr>
            <xdr:cNvPr id="6156" name="CommandButton10" hidden="1">
              <a:extLst>
                <a:ext uri="{63B3BB69-23CF-44E3-9099-C40C66FF867C}">
                  <a14:compatExt spid="_x0000_s6156"/>
                </a:ext>
                <a:ext uri="{FF2B5EF4-FFF2-40B4-BE49-F238E27FC236}">
                  <a16:creationId xmlns:a16="http://schemas.microsoft.com/office/drawing/2014/main" id="{00000000-0008-0000-0200-00000C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19</xdr:row>
          <xdr:rowOff>38100</xdr:rowOff>
        </xdr:from>
        <xdr:to>
          <xdr:col>3</xdr:col>
          <xdr:colOff>723900</xdr:colOff>
          <xdr:row>21</xdr:row>
          <xdr:rowOff>38100</xdr:rowOff>
        </xdr:to>
        <xdr:sp macro="" textlink="">
          <xdr:nvSpPr>
            <xdr:cNvPr id="6157" name="CommandButton11" hidden="1">
              <a:extLst>
                <a:ext uri="{63B3BB69-23CF-44E3-9099-C40C66FF867C}">
                  <a14:compatExt spid="_x0000_s6157"/>
                </a:ext>
                <a:ext uri="{FF2B5EF4-FFF2-40B4-BE49-F238E27FC236}">
                  <a16:creationId xmlns:a16="http://schemas.microsoft.com/office/drawing/2014/main" id="{00000000-0008-0000-0200-00000D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xdr:row>
          <xdr:rowOff>219075</xdr:rowOff>
        </xdr:from>
        <xdr:to>
          <xdr:col>6</xdr:col>
          <xdr:colOff>847725</xdr:colOff>
          <xdr:row>16</xdr:row>
          <xdr:rowOff>142875</xdr:rowOff>
        </xdr:to>
        <xdr:sp macro="" textlink="">
          <xdr:nvSpPr>
            <xdr:cNvPr id="6158" name="CommandButton8" hidden="1">
              <a:extLst>
                <a:ext uri="{63B3BB69-23CF-44E3-9099-C40C66FF867C}">
                  <a14:compatExt spid="_x0000_s6158"/>
                </a:ext>
                <a:ext uri="{FF2B5EF4-FFF2-40B4-BE49-F238E27FC236}">
                  <a16:creationId xmlns:a16="http://schemas.microsoft.com/office/drawing/2014/main" id="{00000000-0008-0000-0200-00000E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15</xdr:row>
          <xdr:rowOff>142875</xdr:rowOff>
        </xdr:from>
        <xdr:to>
          <xdr:col>3</xdr:col>
          <xdr:colOff>704850</xdr:colOff>
          <xdr:row>18</xdr:row>
          <xdr:rowOff>9525</xdr:rowOff>
        </xdr:to>
        <xdr:sp macro="" textlink="">
          <xdr:nvSpPr>
            <xdr:cNvPr id="6159" name="CommandButton3" hidden="1">
              <a:extLst>
                <a:ext uri="{63B3BB69-23CF-44E3-9099-C40C66FF867C}">
                  <a14:compatExt spid="_x0000_s6159"/>
                </a:ext>
                <a:ext uri="{FF2B5EF4-FFF2-40B4-BE49-F238E27FC236}">
                  <a16:creationId xmlns:a16="http://schemas.microsoft.com/office/drawing/2014/main" id="{00000000-0008-0000-0200-00000F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180975</xdr:colOff>
          <xdr:row>36</xdr:row>
          <xdr:rowOff>85725</xdr:rowOff>
        </xdr:from>
        <xdr:to>
          <xdr:col>10</xdr:col>
          <xdr:colOff>676275</xdr:colOff>
          <xdr:row>38</xdr:row>
          <xdr:rowOff>47625</xdr:rowOff>
        </xdr:to>
        <xdr:sp macro="" textlink="">
          <xdr:nvSpPr>
            <xdr:cNvPr id="8193" name="CommandButton5"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xdr:row>
          <xdr:rowOff>95250</xdr:rowOff>
        </xdr:from>
        <xdr:to>
          <xdr:col>4</xdr:col>
          <xdr:colOff>457200</xdr:colOff>
          <xdr:row>2</xdr:row>
          <xdr:rowOff>9525</xdr:rowOff>
        </xdr:to>
        <xdr:sp macro="" textlink="">
          <xdr:nvSpPr>
            <xdr:cNvPr id="8196" name="CommandButton2"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F5C881E-F4E9-4FD0-ABEE-21C6D32A0DB3}" name="T_ARBITRES" displayName="T_ARBITRES" ref="A1:A41" totalsRowShown="0" headerRowDxfId="21" dataDxfId="20">
  <autoFilter ref="A1:A41" xr:uid="{AF5C881E-F4E9-4FD0-ABEE-21C6D32A0DB3}"/>
  <sortState xmlns:xlrd2="http://schemas.microsoft.com/office/spreadsheetml/2017/richdata2" ref="A2:A41">
    <sortCondition ref="A2:A41"/>
  </sortState>
  <tableColumns count="1">
    <tableColumn id="1" xr3:uid="{60DE67AA-38CC-4A74-B681-145BA1065707}" name="Arbitres" dataDxfId="1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E212539-D5EB-4D9F-B432-74B0A780D965}" name="tPts" displayName="tPts" ref="C41:E55" totalsRowShown="0" headerRowDxfId="4" dataDxfId="3">
  <autoFilter ref="C41:E55" xr:uid="{4E212539-D5EB-4D9F-B432-74B0A780D965}"/>
  <tableColumns count="3">
    <tableColumn id="1" xr3:uid="{829186A8-02BF-4854-9BF8-F2A6030DF2C0}" name="Score 1" dataDxfId="2"/>
    <tableColumn id="2" xr3:uid="{0DBDA042-C4E8-4229-B64E-D9F7A65F07C8}" name="Score 2" dataDxfId="1"/>
    <tableColumn id="3" xr3:uid="{A5D7C6A0-2F35-48E3-BF1A-706AE505D6A5}" name="Pts" dataDxfId="0"/>
  </tableColumns>
  <tableStyleInfo name="TableStyleLight2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table" Target="../tables/table1.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image" Target="../media/image3.emf"/><Relationship Id="rId13" Type="http://schemas.openxmlformats.org/officeDocument/2006/relationships/control" Target="../activeX/activeX6.xml"/><Relationship Id="rId18" Type="http://schemas.openxmlformats.org/officeDocument/2006/relationships/image" Target="../media/image8.emf"/><Relationship Id="rId26" Type="http://schemas.openxmlformats.org/officeDocument/2006/relationships/image" Target="../media/image12.emf"/><Relationship Id="rId3" Type="http://schemas.openxmlformats.org/officeDocument/2006/relationships/control" Target="../activeX/activeX1.xml"/><Relationship Id="rId21" Type="http://schemas.openxmlformats.org/officeDocument/2006/relationships/control" Target="../activeX/activeX10.xml"/><Relationship Id="rId7" Type="http://schemas.openxmlformats.org/officeDocument/2006/relationships/control" Target="../activeX/activeX3.xml"/><Relationship Id="rId12" Type="http://schemas.openxmlformats.org/officeDocument/2006/relationships/image" Target="../media/image5.emf"/><Relationship Id="rId17" Type="http://schemas.openxmlformats.org/officeDocument/2006/relationships/control" Target="../activeX/activeX8.xml"/><Relationship Id="rId25" Type="http://schemas.openxmlformats.org/officeDocument/2006/relationships/control" Target="../activeX/activeX12.xml"/><Relationship Id="rId2" Type="http://schemas.openxmlformats.org/officeDocument/2006/relationships/vmlDrawing" Target="../drawings/vmlDrawing2.vml"/><Relationship Id="rId16" Type="http://schemas.openxmlformats.org/officeDocument/2006/relationships/image" Target="../media/image7.emf"/><Relationship Id="rId20" Type="http://schemas.openxmlformats.org/officeDocument/2006/relationships/image" Target="../media/image9.emf"/><Relationship Id="rId1" Type="http://schemas.openxmlformats.org/officeDocument/2006/relationships/drawing" Target="../drawings/drawing2.xml"/><Relationship Id="rId6" Type="http://schemas.openxmlformats.org/officeDocument/2006/relationships/image" Target="../media/image2.emf"/><Relationship Id="rId11" Type="http://schemas.openxmlformats.org/officeDocument/2006/relationships/control" Target="../activeX/activeX5.xml"/><Relationship Id="rId24" Type="http://schemas.openxmlformats.org/officeDocument/2006/relationships/image" Target="../media/image11.emf"/><Relationship Id="rId5" Type="http://schemas.openxmlformats.org/officeDocument/2006/relationships/control" Target="../activeX/activeX2.xml"/><Relationship Id="rId15" Type="http://schemas.openxmlformats.org/officeDocument/2006/relationships/control" Target="../activeX/activeX7.xml"/><Relationship Id="rId23" Type="http://schemas.openxmlformats.org/officeDocument/2006/relationships/control" Target="../activeX/activeX11.xml"/><Relationship Id="rId10" Type="http://schemas.openxmlformats.org/officeDocument/2006/relationships/image" Target="../media/image4.emf"/><Relationship Id="rId19" Type="http://schemas.openxmlformats.org/officeDocument/2006/relationships/control" Target="../activeX/activeX9.xml"/><Relationship Id="rId4" Type="http://schemas.openxmlformats.org/officeDocument/2006/relationships/image" Target="../media/image1.emf"/><Relationship Id="rId9" Type="http://schemas.openxmlformats.org/officeDocument/2006/relationships/control" Target="../activeX/activeX4.xml"/><Relationship Id="rId14" Type="http://schemas.openxmlformats.org/officeDocument/2006/relationships/image" Target="../media/image6.emf"/><Relationship Id="rId22" Type="http://schemas.openxmlformats.org/officeDocument/2006/relationships/image" Target="../media/image10.emf"/></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13.xml"/><Relationship Id="rId7"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image" Target="../media/image14.emf"/><Relationship Id="rId5" Type="http://schemas.openxmlformats.org/officeDocument/2006/relationships/control" Target="../activeX/activeX14.xml"/><Relationship Id="rId4" Type="http://schemas.openxmlformats.org/officeDocument/2006/relationships/image" Target="../media/image1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F879A-609B-4CA3-8F69-85A4E9916DA4}">
  <sheetPr codeName="Feuil5"/>
  <dimension ref="A1:B171"/>
  <sheetViews>
    <sheetView zoomScale="130" zoomScaleNormal="130" workbookViewId="0">
      <selection activeCell="E18" sqref="E18"/>
    </sheetView>
  </sheetViews>
  <sheetFormatPr baseColWidth="10" defaultRowHeight="15" x14ac:dyDescent="0.25"/>
  <cols>
    <col min="1" max="1" width="4" style="21" customWidth="1"/>
    <col min="2" max="2" width="97.90625" style="21" customWidth="1"/>
    <col min="3" max="16384" width="10.90625" style="21"/>
  </cols>
  <sheetData>
    <row r="1" spans="1:2" ht="18.75" x14ac:dyDescent="0.3">
      <c r="A1" s="169" t="s">
        <v>73</v>
      </c>
    </row>
    <row r="2" spans="1:2" ht="256.5" customHeight="1" x14ac:dyDescent="0.25">
      <c r="A2" s="170">
        <v>0</v>
      </c>
      <c r="B2" s="171" t="s">
        <v>86</v>
      </c>
    </row>
    <row r="3" spans="1:2" ht="142.5" customHeight="1" x14ac:dyDescent="0.25">
      <c r="A3" s="170"/>
      <c r="B3" s="171" t="s">
        <v>87</v>
      </c>
    </row>
    <row r="4" spans="1:2" s="20" customFormat="1" ht="18.75" x14ac:dyDescent="0.3">
      <c r="A4" s="171">
        <v>1</v>
      </c>
      <c r="B4" s="171" t="s">
        <v>78</v>
      </c>
    </row>
    <row r="5" spans="1:2" s="20" customFormat="1" ht="18.75" x14ac:dyDescent="0.3">
      <c r="A5" s="171">
        <v>2</v>
      </c>
      <c r="B5" s="171" t="s">
        <v>79</v>
      </c>
    </row>
    <row r="6" spans="1:2" s="20" customFormat="1" ht="37.5" x14ac:dyDescent="0.3">
      <c r="A6" s="171">
        <v>3</v>
      </c>
      <c r="B6" s="171" t="s">
        <v>80</v>
      </c>
    </row>
    <row r="7" spans="1:2" s="20" customFormat="1" ht="18.75" x14ac:dyDescent="0.3">
      <c r="A7" s="171">
        <v>4</v>
      </c>
      <c r="B7" s="171" t="s">
        <v>74</v>
      </c>
    </row>
    <row r="8" spans="1:2" s="20" customFormat="1" ht="18.75" x14ac:dyDescent="0.3">
      <c r="A8" s="171">
        <v>5</v>
      </c>
      <c r="B8" s="171" t="s">
        <v>81</v>
      </c>
    </row>
    <row r="9" spans="1:2" s="20" customFormat="1" ht="65.25" customHeight="1" x14ac:dyDescent="0.3">
      <c r="A9" s="171">
        <v>6</v>
      </c>
      <c r="B9" s="171" t="s">
        <v>88</v>
      </c>
    </row>
    <row r="10" spans="1:2" s="20" customFormat="1" ht="18.75" x14ac:dyDescent="0.3">
      <c r="A10" s="171">
        <v>7</v>
      </c>
      <c r="B10" s="171" t="s">
        <v>89</v>
      </c>
    </row>
    <row r="11" spans="1:2" s="20" customFormat="1" ht="18.75" x14ac:dyDescent="0.3">
      <c r="A11" s="171">
        <v>8</v>
      </c>
      <c r="B11" s="171" t="s">
        <v>90</v>
      </c>
    </row>
    <row r="12" spans="1:2" s="20" customFormat="1" ht="18.75" x14ac:dyDescent="0.3">
      <c r="A12" s="171">
        <v>9</v>
      </c>
      <c r="B12" s="171" t="s">
        <v>75</v>
      </c>
    </row>
    <row r="13" spans="1:2" s="20" customFormat="1" ht="18.75" x14ac:dyDescent="0.3">
      <c r="A13" s="171">
        <v>10</v>
      </c>
      <c r="B13" s="171" t="s">
        <v>91</v>
      </c>
    </row>
    <row r="14" spans="1:2" s="20" customFormat="1" ht="18.75" x14ac:dyDescent="0.3">
      <c r="A14" s="171">
        <v>11</v>
      </c>
      <c r="B14" s="171" t="s">
        <v>84</v>
      </c>
    </row>
    <row r="15" spans="1:2" s="20" customFormat="1" ht="18.75" x14ac:dyDescent="0.3">
      <c r="A15" s="171"/>
      <c r="B15" s="171"/>
    </row>
    <row r="16" spans="1:2" s="20" customFormat="1" ht="18.75" x14ac:dyDescent="0.3">
      <c r="A16" s="171">
        <v>90</v>
      </c>
      <c r="B16" s="171" t="s">
        <v>76</v>
      </c>
    </row>
    <row r="17" spans="1:2" s="20" customFormat="1" ht="37.5" x14ac:dyDescent="0.3">
      <c r="A17" s="171">
        <v>91</v>
      </c>
      <c r="B17" s="171" t="s">
        <v>92</v>
      </c>
    </row>
    <row r="18" spans="1:2" s="20" customFormat="1" ht="56.25" x14ac:dyDescent="0.3">
      <c r="A18" s="171">
        <v>92</v>
      </c>
      <c r="B18" s="172" t="s">
        <v>77</v>
      </c>
    </row>
    <row r="19" spans="1:2" s="20" customFormat="1" ht="93.75" x14ac:dyDescent="0.3">
      <c r="A19" s="171">
        <v>93</v>
      </c>
      <c r="B19" s="171" t="s">
        <v>83</v>
      </c>
    </row>
    <row r="20" spans="1:2" ht="37.5" x14ac:dyDescent="0.25">
      <c r="A20" s="170">
        <v>94</v>
      </c>
      <c r="B20" s="171" t="s">
        <v>82</v>
      </c>
    </row>
    <row r="21" spans="1:2" ht="37.5" x14ac:dyDescent="0.25">
      <c r="A21" s="170">
        <v>95</v>
      </c>
      <c r="B21" s="171" t="s">
        <v>85</v>
      </c>
    </row>
    <row r="22" spans="1:2" ht="18.75" x14ac:dyDescent="0.25">
      <c r="A22" s="170"/>
      <c r="B22" s="171"/>
    </row>
    <row r="23" spans="1:2" ht="18.75" x14ac:dyDescent="0.25">
      <c r="A23" s="170"/>
      <c r="B23" s="171"/>
    </row>
    <row r="24" spans="1:2" ht="18.75" x14ac:dyDescent="0.25">
      <c r="A24" s="170"/>
      <c r="B24" s="171"/>
    </row>
    <row r="25" spans="1:2" ht="18.75" x14ac:dyDescent="0.25">
      <c r="A25" s="170"/>
      <c r="B25" s="171"/>
    </row>
    <row r="26" spans="1:2" ht="18.75" x14ac:dyDescent="0.25">
      <c r="A26" s="170"/>
      <c r="B26" s="171"/>
    </row>
    <row r="27" spans="1:2" ht="18.75" x14ac:dyDescent="0.25">
      <c r="A27" s="170"/>
      <c r="B27" s="171"/>
    </row>
    <row r="28" spans="1:2" ht="18.75" x14ac:dyDescent="0.25">
      <c r="A28" s="170"/>
      <c r="B28" s="171"/>
    </row>
    <row r="29" spans="1:2" ht="18.75" x14ac:dyDescent="0.25">
      <c r="A29" s="170"/>
      <c r="B29" s="171"/>
    </row>
    <row r="30" spans="1:2" ht="18.75" x14ac:dyDescent="0.25">
      <c r="A30" s="170"/>
      <c r="B30" s="171"/>
    </row>
    <row r="31" spans="1:2" ht="18.75" x14ac:dyDescent="0.25">
      <c r="A31" s="170"/>
      <c r="B31" s="171"/>
    </row>
    <row r="32" spans="1:2" ht="18.75" x14ac:dyDescent="0.25">
      <c r="A32" s="170"/>
      <c r="B32" s="171"/>
    </row>
    <row r="33" spans="1:2" ht="18.75" x14ac:dyDescent="0.25">
      <c r="A33" s="170"/>
      <c r="B33" s="171"/>
    </row>
    <row r="34" spans="1:2" ht="18.75" x14ac:dyDescent="0.25">
      <c r="A34" s="170"/>
      <c r="B34" s="171"/>
    </row>
    <row r="35" spans="1:2" ht="18.75" x14ac:dyDescent="0.25">
      <c r="A35" s="170"/>
      <c r="B35" s="171"/>
    </row>
    <row r="36" spans="1:2" ht="18.75" x14ac:dyDescent="0.25">
      <c r="A36" s="170"/>
      <c r="B36" s="171"/>
    </row>
    <row r="37" spans="1:2" ht="18.75" x14ac:dyDescent="0.25">
      <c r="A37" s="170"/>
      <c r="B37" s="171"/>
    </row>
    <row r="38" spans="1:2" ht="18.75" x14ac:dyDescent="0.25">
      <c r="A38" s="170"/>
      <c r="B38" s="171"/>
    </row>
    <row r="39" spans="1:2" ht="18.75" x14ac:dyDescent="0.25">
      <c r="A39" s="170"/>
      <c r="B39" s="171"/>
    </row>
    <row r="40" spans="1:2" ht="18.75" x14ac:dyDescent="0.25">
      <c r="A40" s="170"/>
      <c r="B40" s="171"/>
    </row>
    <row r="41" spans="1:2" x14ac:dyDescent="0.25">
      <c r="A41" s="170"/>
      <c r="B41" s="170"/>
    </row>
    <row r="42" spans="1:2" x14ac:dyDescent="0.25">
      <c r="A42" s="170"/>
      <c r="B42" s="170"/>
    </row>
    <row r="43" spans="1:2" x14ac:dyDescent="0.25">
      <c r="A43" s="170"/>
      <c r="B43" s="170"/>
    </row>
    <row r="44" spans="1:2" x14ac:dyDescent="0.25">
      <c r="A44" s="170"/>
      <c r="B44" s="170"/>
    </row>
    <row r="45" spans="1:2" x14ac:dyDescent="0.25">
      <c r="A45" s="170"/>
      <c r="B45" s="170"/>
    </row>
    <row r="46" spans="1:2" x14ac:dyDescent="0.25">
      <c r="A46" s="170"/>
      <c r="B46" s="170"/>
    </row>
    <row r="47" spans="1:2" x14ac:dyDescent="0.25">
      <c r="A47" s="170"/>
      <c r="B47" s="170"/>
    </row>
    <row r="48" spans="1:2" x14ac:dyDescent="0.25">
      <c r="A48" s="170"/>
      <c r="B48" s="170"/>
    </row>
    <row r="49" spans="1:2" x14ac:dyDescent="0.25">
      <c r="A49" s="170"/>
      <c r="B49" s="170"/>
    </row>
    <row r="50" spans="1:2" x14ac:dyDescent="0.25">
      <c r="A50" s="170"/>
      <c r="B50" s="170"/>
    </row>
    <row r="51" spans="1:2" x14ac:dyDescent="0.25">
      <c r="A51" s="170"/>
      <c r="B51" s="170"/>
    </row>
    <row r="52" spans="1:2" x14ac:dyDescent="0.25">
      <c r="A52" s="170"/>
      <c r="B52" s="170"/>
    </row>
    <row r="53" spans="1:2" x14ac:dyDescent="0.25">
      <c r="A53" s="170"/>
      <c r="B53" s="170"/>
    </row>
    <row r="54" spans="1:2" x14ac:dyDescent="0.25">
      <c r="A54" s="170"/>
      <c r="B54" s="170"/>
    </row>
    <row r="55" spans="1:2" x14ac:dyDescent="0.25">
      <c r="A55" s="170"/>
      <c r="B55" s="170"/>
    </row>
    <row r="56" spans="1:2" x14ac:dyDescent="0.25">
      <c r="A56" s="170"/>
      <c r="B56" s="170"/>
    </row>
    <row r="57" spans="1:2" x14ac:dyDescent="0.25">
      <c r="A57" s="170"/>
      <c r="B57" s="170"/>
    </row>
    <row r="58" spans="1:2" x14ac:dyDescent="0.25">
      <c r="A58" s="170"/>
      <c r="B58" s="170"/>
    </row>
    <row r="59" spans="1:2" x14ac:dyDescent="0.25">
      <c r="A59" s="170"/>
      <c r="B59" s="170"/>
    </row>
    <row r="60" spans="1:2" x14ac:dyDescent="0.25">
      <c r="A60" s="170"/>
      <c r="B60" s="170"/>
    </row>
    <row r="61" spans="1:2" x14ac:dyDescent="0.25">
      <c r="A61" s="170"/>
      <c r="B61" s="170"/>
    </row>
    <row r="62" spans="1:2" x14ac:dyDescent="0.25">
      <c r="A62" s="170"/>
      <c r="B62" s="170"/>
    </row>
    <row r="63" spans="1:2" x14ac:dyDescent="0.25">
      <c r="A63" s="170"/>
      <c r="B63" s="170"/>
    </row>
    <row r="64" spans="1:2" x14ac:dyDescent="0.25">
      <c r="A64" s="170"/>
      <c r="B64" s="170"/>
    </row>
    <row r="65" spans="1:2" x14ac:dyDescent="0.25">
      <c r="A65" s="170"/>
      <c r="B65" s="170"/>
    </row>
    <row r="66" spans="1:2" x14ac:dyDescent="0.25">
      <c r="A66" s="170"/>
      <c r="B66" s="170"/>
    </row>
    <row r="67" spans="1:2" x14ac:dyDescent="0.25">
      <c r="A67" s="170"/>
      <c r="B67" s="170"/>
    </row>
    <row r="68" spans="1:2" x14ac:dyDescent="0.25">
      <c r="A68" s="170"/>
      <c r="B68" s="170"/>
    </row>
    <row r="69" spans="1:2" x14ac:dyDescent="0.25">
      <c r="A69" s="170"/>
      <c r="B69" s="170"/>
    </row>
    <row r="70" spans="1:2" x14ac:dyDescent="0.25">
      <c r="A70" s="170"/>
      <c r="B70" s="170"/>
    </row>
    <row r="71" spans="1:2" x14ac:dyDescent="0.25">
      <c r="A71" s="170"/>
      <c r="B71" s="170"/>
    </row>
    <row r="72" spans="1:2" x14ac:dyDescent="0.25">
      <c r="A72" s="170"/>
      <c r="B72" s="170"/>
    </row>
    <row r="73" spans="1:2" x14ac:dyDescent="0.25">
      <c r="A73" s="170"/>
      <c r="B73" s="170"/>
    </row>
    <row r="74" spans="1:2" x14ac:dyDescent="0.25">
      <c r="A74" s="170"/>
      <c r="B74" s="170"/>
    </row>
    <row r="75" spans="1:2" x14ac:dyDescent="0.25">
      <c r="A75" s="170"/>
      <c r="B75" s="170"/>
    </row>
    <row r="76" spans="1:2" x14ac:dyDescent="0.25">
      <c r="A76" s="170"/>
      <c r="B76" s="170"/>
    </row>
    <row r="77" spans="1:2" x14ac:dyDescent="0.25">
      <c r="A77" s="170"/>
      <c r="B77" s="170"/>
    </row>
    <row r="78" spans="1:2" x14ac:dyDescent="0.25">
      <c r="A78" s="170"/>
      <c r="B78" s="170"/>
    </row>
    <row r="79" spans="1:2" x14ac:dyDescent="0.25">
      <c r="A79" s="170"/>
      <c r="B79" s="170"/>
    </row>
    <row r="80" spans="1:2" x14ac:dyDescent="0.25">
      <c r="A80" s="170"/>
      <c r="B80" s="170"/>
    </row>
    <row r="81" spans="1:2" x14ac:dyDescent="0.25">
      <c r="A81" s="170"/>
      <c r="B81" s="170"/>
    </row>
    <row r="82" spans="1:2" x14ac:dyDescent="0.25">
      <c r="A82" s="170"/>
      <c r="B82" s="170"/>
    </row>
    <row r="83" spans="1:2" x14ac:dyDescent="0.25">
      <c r="A83" s="170"/>
      <c r="B83" s="170"/>
    </row>
    <row r="84" spans="1:2" x14ac:dyDescent="0.25">
      <c r="A84" s="170"/>
      <c r="B84" s="170"/>
    </row>
    <row r="85" spans="1:2" x14ac:dyDescent="0.25">
      <c r="A85" s="170"/>
      <c r="B85" s="170"/>
    </row>
    <row r="86" spans="1:2" x14ac:dyDescent="0.25">
      <c r="A86" s="170"/>
      <c r="B86" s="170"/>
    </row>
    <row r="87" spans="1:2" x14ac:dyDescent="0.25">
      <c r="A87" s="170"/>
      <c r="B87" s="170"/>
    </row>
    <row r="88" spans="1:2" x14ac:dyDescent="0.25">
      <c r="A88" s="170"/>
      <c r="B88" s="170"/>
    </row>
    <row r="89" spans="1:2" x14ac:dyDescent="0.25">
      <c r="A89" s="170"/>
      <c r="B89" s="170"/>
    </row>
    <row r="90" spans="1:2" x14ac:dyDescent="0.25">
      <c r="A90" s="170"/>
      <c r="B90" s="170"/>
    </row>
    <row r="91" spans="1:2" x14ac:dyDescent="0.25">
      <c r="A91" s="170"/>
      <c r="B91" s="170"/>
    </row>
    <row r="92" spans="1:2" x14ac:dyDescent="0.25">
      <c r="A92" s="170"/>
      <c r="B92" s="170"/>
    </row>
    <row r="93" spans="1:2" x14ac:dyDescent="0.25">
      <c r="A93" s="170"/>
      <c r="B93" s="170"/>
    </row>
    <row r="94" spans="1:2" x14ac:dyDescent="0.25">
      <c r="A94" s="170"/>
      <c r="B94" s="170"/>
    </row>
    <row r="95" spans="1:2" x14ac:dyDescent="0.25">
      <c r="A95" s="170"/>
      <c r="B95" s="170"/>
    </row>
    <row r="96" spans="1:2" x14ac:dyDescent="0.25">
      <c r="A96" s="170"/>
      <c r="B96" s="170"/>
    </row>
    <row r="97" spans="1:2" x14ac:dyDescent="0.25">
      <c r="A97" s="170"/>
      <c r="B97" s="170"/>
    </row>
    <row r="98" spans="1:2" x14ac:dyDescent="0.25">
      <c r="A98" s="170"/>
      <c r="B98" s="170"/>
    </row>
    <row r="99" spans="1:2" x14ac:dyDescent="0.25">
      <c r="A99" s="170"/>
      <c r="B99" s="170"/>
    </row>
    <row r="100" spans="1:2" x14ac:dyDescent="0.25">
      <c r="A100" s="170"/>
      <c r="B100" s="170"/>
    </row>
    <row r="101" spans="1:2" x14ac:dyDescent="0.25">
      <c r="A101" s="170"/>
      <c r="B101" s="170"/>
    </row>
    <row r="102" spans="1:2" x14ac:dyDescent="0.25">
      <c r="A102" s="170"/>
      <c r="B102" s="170"/>
    </row>
    <row r="103" spans="1:2" x14ac:dyDescent="0.25">
      <c r="A103" s="170"/>
      <c r="B103" s="170"/>
    </row>
    <row r="104" spans="1:2" x14ac:dyDescent="0.25">
      <c r="A104" s="170"/>
      <c r="B104" s="170"/>
    </row>
    <row r="105" spans="1:2" x14ac:dyDescent="0.25">
      <c r="A105" s="170"/>
      <c r="B105" s="170"/>
    </row>
    <row r="106" spans="1:2" x14ac:dyDescent="0.25">
      <c r="A106" s="170"/>
      <c r="B106" s="170"/>
    </row>
    <row r="107" spans="1:2" x14ac:dyDescent="0.25">
      <c r="A107" s="170"/>
      <c r="B107" s="170"/>
    </row>
    <row r="108" spans="1:2" x14ac:dyDescent="0.25">
      <c r="A108" s="170"/>
      <c r="B108" s="170"/>
    </row>
    <row r="109" spans="1:2" x14ac:dyDescent="0.25">
      <c r="A109" s="170"/>
      <c r="B109" s="170"/>
    </row>
    <row r="110" spans="1:2" x14ac:dyDescent="0.25">
      <c r="A110" s="170"/>
      <c r="B110" s="170"/>
    </row>
    <row r="111" spans="1:2" x14ac:dyDescent="0.25">
      <c r="A111" s="170"/>
      <c r="B111" s="170"/>
    </row>
    <row r="112" spans="1:2" x14ac:dyDescent="0.25">
      <c r="A112" s="170"/>
      <c r="B112" s="170"/>
    </row>
    <row r="113" spans="1:2" x14ac:dyDescent="0.25">
      <c r="A113" s="170"/>
      <c r="B113" s="170"/>
    </row>
    <row r="114" spans="1:2" x14ac:dyDescent="0.25">
      <c r="A114" s="170"/>
      <c r="B114" s="170"/>
    </row>
    <row r="115" spans="1:2" x14ac:dyDescent="0.25">
      <c r="A115" s="170"/>
      <c r="B115" s="170"/>
    </row>
    <row r="116" spans="1:2" x14ac:dyDescent="0.25">
      <c r="A116" s="170"/>
      <c r="B116" s="170"/>
    </row>
    <row r="117" spans="1:2" x14ac:dyDescent="0.25">
      <c r="A117" s="170"/>
      <c r="B117" s="170"/>
    </row>
    <row r="118" spans="1:2" x14ac:dyDescent="0.25">
      <c r="A118" s="170"/>
      <c r="B118" s="170"/>
    </row>
    <row r="119" spans="1:2" x14ac:dyDescent="0.25">
      <c r="A119" s="170"/>
      <c r="B119" s="170"/>
    </row>
    <row r="120" spans="1:2" x14ac:dyDescent="0.25">
      <c r="A120" s="170"/>
      <c r="B120" s="170"/>
    </row>
    <row r="121" spans="1:2" x14ac:dyDescent="0.25">
      <c r="A121" s="170"/>
      <c r="B121" s="170"/>
    </row>
    <row r="122" spans="1:2" x14ac:dyDescent="0.25">
      <c r="A122" s="170"/>
      <c r="B122" s="170"/>
    </row>
    <row r="123" spans="1:2" x14ac:dyDescent="0.25">
      <c r="A123" s="170"/>
      <c r="B123" s="170"/>
    </row>
    <row r="124" spans="1:2" x14ac:dyDescent="0.25">
      <c r="A124" s="170"/>
      <c r="B124" s="170"/>
    </row>
    <row r="125" spans="1:2" x14ac:dyDescent="0.25">
      <c r="A125" s="170"/>
      <c r="B125" s="170"/>
    </row>
    <row r="126" spans="1:2" x14ac:dyDescent="0.25">
      <c r="A126" s="170"/>
      <c r="B126" s="170"/>
    </row>
    <row r="127" spans="1:2" x14ac:dyDescent="0.25">
      <c r="A127" s="170"/>
      <c r="B127" s="170"/>
    </row>
    <row r="128" spans="1:2" x14ac:dyDescent="0.25">
      <c r="A128" s="170"/>
      <c r="B128" s="170"/>
    </row>
    <row r="129" spans="1:2" x14ac:dyDescent="0.25">
      <c r="A129" s="170"/>
      <c r="B129" s="170"/>
    </row>
    <row r="130" spans="1:2" x14ac:dyDescent="0.25">
      <c r="A130" s="170"/>
      <c r="B130" s="170"/>
    </row>
    <row r="131" spans="1:2" x14ac:dyDescent="0.25">
      <c r="A131" s="170"/>
      <c r="B131" s="170"/>
    </row>
    <row r="132" spans="1:2" x14ac:dyDescent="0.25">
      <c r="A132" s="170"/>
      <c r="B132" s="170"/>
    </row>
    <row r="133" spans="1:2" x14ac:dyDescent="0.25">
      <c r="A133" s="170"/>
      <c r="B133" s="170"/>
    </row>
    <row r="134" spans="1:2" x14ac:dyDescent="0.25">
      <c r="A134" s="170"/>
      <c r="B134" s="170"/>
    </row>
    <row r="135" spans="1:2" x14ac:dyDescent="0.25">
      <c r="A135" s="170"/>
      <c r="B135" s="170"/>
    </row>
    <row r="136" spans="1:2" x14ac:dyDescent="0.25">
      <c r="A136" s="170"/>
      <c r="B136" s="170"/>
    </row>
    <row r="137" spans="1:2" x14ac:dyDescent="0.25">
      <c r="A137" s="170"/>
      <c r="B137" s="170"/>
    </row>
    <row r="138" spans="1:2" x14ac:dyDescent="0.25">
      <c r="A138" s="170"/>
      <c r="B138" s="170"/>
    </row>
    <row r="139" spans="1:2" x14ac:dyDescent="0.25">
      <c r="A139" s="170"/>
      <c r="B139" s="170"/>
    </row>
    <row r="140" spans="1:2" x14ac:dyDescent="0.25">
      <c r="A140" s="170"/>
      <c r="B140" s="170"/>
    </row>
    <row r="141" spans="1:2" x14ac:dyDescent="0.25">
      <c r="A141" s="170"/>
      <c r="B141" s="170"/>
    </row>
    <row r="142" spans="1:2" x14ac:dyDescent="0.25">
      <c r="A142" s="170"/>
      <c r="B142" s="170"/>
    </row>
    <row r="143" spans="1:2" x14ac:dyDescent="0.25">
      <c r="A143" s="170"/>
      <c r="B143" s="170"/>
    </row>
    <row r="144" spans="1:2" x14ac:dyDescent="0.25">
      <c r="A144" s="170"/>
      <c r="B144" s="170"/>
    </row>
    <row r="145" spans="1:2" x14ac:dyDescent="0.25">
      <c r="A145" s="170"/>
      <c r="B145" s="170"/>
    </row>
    <row r="146" spans="1:2" x14ac:dyDescent="0.25">
      <c r="A146" s="170"/>
      <c r="B146" s="170"/>
    </row>
    <row r="147" spans="1:2" x14ac:dyDescent="0.25">
      <c r="A147" s="170"/>
      <c r="B147" s="170"/>
    </row>
    <row r="148" spans="1:2" x14ac:dyDescent="0.25">
      <c r="A148" s="170"/>
      <c r="B148" s="170"/>
    </row>
    <row r="149" spans="1:2" x14ac:dyDescent="0.25">
      <c r="A149" s="170"/>
      <c r="B149" s="170"/>
    </row>
    <row r="150" spans="1:2" x14ac:dyDescent="0.25">
      <c r="A150" s="170"/>
      <c r="B150" s="170"/>
    </row>
    <row r="151" spans="1:2" x14ac:dyDescent="0.25">
      <c r="A151" s="170"/>
      <c r="B151" s="170"/>
    </row>
    <row r="152" spans="1:2" x14ac:dyDescent="0.25">
      <c r="A152" s="170"/>
      <c r="B152" s="170"/>
    </row>
    <row r="153" spans="1:2" x14ac:dyDescent="0.25">
      <c r="A153" s="170"/>
      <c r="B153" s="170"/>
    </row>
    <row r="154" spans="1:2" x14ac:dyDescent="0.25">
      <c r="A154" s="170"/>
      <c r="B154" s="170"/>
    </row>
    <row r="155" spans="1:2" x14ac:dyDescent="0.25">
      <c r="A155" s="170"/>
      <c r="B155" s="170"/>
    </row>
    <row r="156" spans="1:2" x14ac:dyDescent="0.25">
      <c r="A156" s="170"/>
      <c r="B156" s="170"/>
    </row>
    <row r="157" spans="1:2" x14ac:dyDescent="0.25">
      <c r="A157" s="170"/>
      <c r="B157" s="170"/>
    </row>
    <row r="158" spans="1:2" x14ac:dyDescent="0.25">
      <c r="A158" s="170"/>
      <c r="B158" s="170"/>
    </row>
    <row r="159" spans="1:2" x14ac:dyDescent="0.25">
      <c r="A159" s="170"/>
      <c r="B159" s="170"/>
    </row>
    <row r="160" spans="1:2" x14ac:dyDescent="0.25">
      <c r="A160" s="170"/>
      <c r="B160" s="170"/>
    </row>
    <row r="161" spans="1:2" x14ac:dyDescent="0.25">
      <c r="A161" s="170"/>
      <c r="B161" s="170"/>
    </row>
    <row r="162" spans="1:2" x14ac:dyDescent="0.25">
      <c r="A162" s="170"/>
      <c r="B162" s="170"/>
    </row>
    <row r="163" spans="1:2" x14ac:dyDescent="0.25">
      <c r="A163" s="170"/>
      <c r="B163" s="170"/>
    </row>
    <row r="164" spans="1:2" x14ac:dyDescent="0.25">
      <c r="A164" s="170"/>
      <c r="B164" s="170"/>
    </row>
    <row r="165" spans="1:2" x14ac:dyDescent="0.25">
      <c r="A165" s="170"/>
      <c r="B165" s="170"/>
    </row>
    <row r="166" spans="1:2" x14ac:dyDescent="0.25">
      <c r="A166" s="170"/>
      <c r="B166" s="170"/>
    </row>
    <row r="167" spans="1:2" x14ac:dyDescent="0.25">
      <c r="A167" s="170"/>
      <c r="B167" s="170"/>
    </row>
    <row r="168" spans="1:2" x14ac:dyDescent="0.25">
      <c r="A168" s="170"/>
      <c r="B168" s="170"/>
    </row>
    <row r="169" spans="1:2" x14ac:dyDescent="0.25">
      <c r="A169" s="170"/>
      <c r="B169" s="170"/>
    </row>
    <row r="170" spans="1:2" x14ac:dyDescent="0.25">
      <c r="A170" s="170"/>
      <c r="B170" s="170"/>
    </row>
    <row r="171" spans="1:2" x14ac:dyDescent="0.25">
      <c r="A171" s="170"/>
      <c r="B171" s="170"/>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7D0CA-A51D-4523-8B3A-07C0270A7AB6}">
  <sheetPr codeName="Feuil2"/>
  <dimension ref="A1:J41"/>
  <sheetViews>
    <sheetView workbookViewId="0">
      <selection activeCell="J1" sqref="J1"/>
    </sheetView>
  </sheetViews>
  <sheetFormatPr baseColWidth="10" defaultRowHeight="18" x14ac:dyDescent="0.25"/>
  <sheetData>
    <row r="1" spans="1:10" ht="18.75" thickBot="1" x14ac:dyDescent="0.3">
      <c r="A1" t="s">
        <v>20</v>
      </c>
      <c r="G1" s="161" t="s">
        <v>21</v>
      </c>
      <c r="H1" s="162" t="s">
        <v>22</v>
      </c>
      <c r="I1" s="163" t="str" cm="1">
        <f t="array" aca="1" ref="I1" ca="1">INDEX($G$1:$G$41,MATCH("",$G$1:$G$41,0)-1,1)</f>
        <v>Journée01</v>
      </c>
      <c r="J1" s="163" t="str">
        <f ca="1">RIGHT(I1,2)</f>
        <v>01</v>
      </c>
    </row>
    <row r="2" spans="1:10" ht="18.75" thickBot="1" x14ac:dyDescent="0.3">
      <c r="C2" s="164" t="s">
        <v>26</v>
      </c>
      <c r="G2" s="165" t="str" cm="1">
        <f t="array" aca="1" ref="G2" ca="1">IFERROR(INDEX(onglets,0,ROW()+1),"") &amp;TEXT(RAND(),"")</f>
        <v>Tirage01</v>
      </c>
      <c r="H2" s="166"/>
    </row>
    <row r="3" spans="1:10" x14ac:dyDescent="0.25">
      <c r="A3" s="160" t="s">
        <v>27</v>
      </c>
      <c r="G3" s="165" t="str" cm="1">
        <f t="array" aca="1" ref="G3" ca="1">IFERROR(INDEX(onglets,0,ROW()+1),"") &amp;TEXT(RAND(),"")</f>
        <v>Journée01</v>
      </c>
    </row>
    <row r="4" spans="1:10" x14ac:dyDescent="0.25">
      <c r="A4" s="160" t="s">
        <v>71</v>
      </c>
      <c r="G4" s="165" t="str" cm="1">
        <f t="array" aca="1" ref="G4" ca="1">IFERROR(INDEX(onglets,0,ROW()+1),"") &amp;TEXT(RAND(),"")</f>
        <v/>
      </c>
    </row>
    <row r="5" spans="1:10" x14ac:dyDescent="0.25">
      <c r="A5" s="160" t="s">
        <v>28</v>
      </c>
      <c r="D5" s="167"/>
      <c r="G5" s="165" t="str" cm="1">
        <f t="array" aca="1" ref="G5" ca="1">IFERROR(INDEX(onglets,0,ROW()+1),"") &amp;TEXT(RAND(),"")</f>
        <v/>
      </c>
    </row>
    <row r="6" spans="1:10" x14ac:dyDescent="0.25">
      <c r="A6" s="160" t="s">
        <v>72</v>
      </c>
      <c r="G6" s="165" t="str" cm="1">
        <f t="array" aca="1" ref="G6" ca="1">IFERROR(INDEX(onglets,0,ROW()+1),"") &amp;TEXT(RAND(),"")</f>
        <v/>
      </c>
    </row>
    <row r="7" spans="1:10" x14ac:dyDescent="0.25">
      <c r="A7" s="160" t="s">
        <v>23</v>
      </c>
      <c r="G7" s="165" t="str" cm="1">
        <f t="array" aca="1" ref="G7" ca="1">IFERROR(INDEX(onglets,0,ROW()+1),"") &amp;TEXT(RAND(),"")</f>
        <v/>
      </c>
    </row>
    <row r="8" spans="1:10" x14ac:dyDescent="0.25">
      <c r="A8" s="160" t="s">
        <v>24</v>
      </c>
      <c r="G8" s="165" t="str" cm="1">
        <f t="array" aca="1" ref="G8" ca="1">IFERROR(INDEX(onglets,0,ROW()+1),"") &amp;TEXT(RAND(),"")</f>
        <v/>
      </c>
    </row>
    <row r="9" spans="1:10" x14ac:dyDescent="0.25">
      <c r="A9" s="160" t="s">
        <v>25</v>
      </c>
      <c r="G9" s="165" t="str" cm="1">
        <f t="array" aca="1" ref="G9" ca="1">IFERROR(INDEX(onglets,0,ROW()+1),"") &amp;TEXT(RAND(),"")</f>
        <v/>
      </c>
    </row>
    <row r="10" spans="1:10" x14ac:dyDescent="0.25">
      <c r="A10" s="160"/>
      <c r="G10" s="165" t="str" cm="1">
        <f t="array" aca="1" ref="G10" ca="1">IFERROR(INDEX(onglets,0,ROW()+1),"") &amp;TEXT(RAND(),"")</f>
        <v/>
      </c>
    </row>
    <row r="11" spans="1:10" x14ac:dyDescent="0.25">
      <c r="A11" s="160"/>
      <c r="G11" s="165" t="str" cm="1">
        <f t="array" aca="1" ref="G11" ca="1">IFERROR(INDEX(onglets,0,ROW()+1),"") &amp;TEXT(RAND(),"")</f>
        <v/>
      </c>
    </row>
    <row r="12" spans="1:10" x14ac:dyDescent="0.25">
      <c r="A12" s="160"/>
      <c r="G12" s="165" t="str" cm="1">
        <f t="array" aca="1" ref="G12" ca="1">IFERROR(INDEX(onglets,0,ROW()+1),"") &amp;TEXT(RAND(),"")</f>
        <v/>
      </c>
    </row>
    <row r="13" spans="1:10" x14ac:dyDescent="0.25">
      <c r="A13" s="160"/>
      <c r="G13" s="165" t="str" cm="1">
        <f t="array" aca="1" ref="G13" ca="1">IFERROR(INDEX(onglets,0,ROW()+1),"") &amp;TEXT(RAND(),"")</f>
        <v/>
      </c>
    </row>
    <row r="14" spans="1:10" x14ac:dyDescent="0.25">
      <c r="A14" s="160"/>
      <c r="G14" s="165" t="str" cm="1">
        <f t="array" aca="1" ref="G14" ca="1">IFERROR(INDEX(onglets,0,ROW()+1),"") &amp;TEXT(RAND(),"")</f>
        <v/>
      </c>
    </row>
    <row r="15" spans="1:10" x14ac:dyDescent="0.25">
      <c r="A15" s="160"/>
      <c r="G15" s="165" t="str" cm="1">
        <f t="array" aca="1" ref="G15" ca="1">IFERROR(INDEX(onglets,0,ROW()+1),"") &amp;TEXT(RAND(),"")</f>
        <v/>
      </c>
    </row>
    <row r="16" spans="1:10" x14ac:dyDescent="0.25">
      <c r="A16" s="160"/>
      <c r="G16" s="165" t="str" cm="1">
        <f t="array" aca="1" ref="G16" ca="1">IFERROR(INDEX(onglets,0,ROW()+1),"") &amp;TEXT(RAND(),"")</f>
        <v/>
      </c>
    </row>
    <row r="17" spans="1:7" x14ac:dyDescent="0.25">
      <c r="A17" s="160"/>
      <c r="G17" s="165" t="str" cm="1">
        <f t="array" aca="1" ref="G17" ca="1">IFERROR(INDEX(onglets,0,ROW()+1),"") &amp;TEXT(RAND(),"")</f>
        <v/>
      </c>
    </row>
    <row r="18" spans="1:7" x14ac:dyDescent="0.25">
      <c r="A18" s="160"/>
      <c r="G18" s="165" t="str" cm="1">
        <f t="array" aca="1" ref="G18" ca="1">IFERROR(INDEX(onglets,0,ROW()+1),"") &amp;TEXT(RAND(),"")</f>
        <v/>
      </c>
    </row>
    <row r="19" spans="1:7" x14ac:dyDescent="0.25">
      <c r="A19" s="160"/>
      <c r="G19" s="165" t="str" cm="1">
        <f t="array" aca="1" ref="G19" ca="1">IFERROR(INDEX(onglets,0,ROW()+1),"") &amp;TEXT(RAND(),"")</f>
        <v/>
      </c>
    </row>
    <row r="20" spans="1:7" x14ac:dyDescent="0.25">
      <c r="A20" s="160"/>
      <c r="G20" s="165" t="str" cm="1">
        <f t="array" aca="1" ref="G20" ca="1">IFERROR(INDEX(onglets,0,ROW()+1),"") &amp;TEXT(RAND(),"")</f>
        <v/>
      </c>
    </row>
    <row r="21" spans="1:7" x14ac:dyDescent="0.25">
      <c r="A21" s="160"/>
      <c r="G21" s="165" t="str" cm="1">
        <f t="array" aca="1" ref="G21" ca="1">IFERROR(INDEX(onglets,0,ROW()+1),"") &amp;TEXT(RAND(),"")</f>
        <v/>
      </c>
    </row>
    <row r="22" spans="1:7" x14ac:dyDescent="0.25">
      <c r="A22" s="160"/>
      <c r="G22" s="165" t="str" cm="1">
        <f t="array" aca="1" ref="G22" ca="1">IFERROR(INDEX(onglets,0,ROW()+1),"") &amp;TEXT(RAND(),"")</f>
        <v/>
      </c>
    </row>
    <row r="23" spans="1:7" x14ac:dyDescent="0.25">
      <c r="A23" s="160"/>
      <c r="G23" s="165" t="str" cm="1">
        <f t="array" aca="1" ref="G23" ca="1">IFERROR(INDEX(onglets,0,ROW()+1),"") &amp;TEXT(RAND(),"")</f>
        <v/>
      </c>
    </row>
    <row r="24" spans="1:7" x14ac:dyDescent="0.25">
      <c r="A24" s="160"/>
      <c r="G24" s="165" t="str" cm="1">
        <f t="array" aca="1" ref="G24" ca="1">IFERROR(INDEX(onglets,0,ROW()+1),"") &amp;TEXT(RAND(),"")</f>
        <v/>
      </c>
    </row>
    <row r="25" spans="1:7" x14ac:dyDescent="0.25">
      <c r="A25" s="160"/>
      <c r="G25" s="165" t="str" cm="1">
        <f t="array" aca="1" ref="G25" ca="1">IFERROR(INDEX(onglets,0,ROW()+1),"") &amp;TEXT(RAND(),"")</f>
        <v/>
      </c>
    </row>
    <row r="26" spans="1:7" x14ac:dyDescent="0.25">
      <c r="A26" s="160"/>
      <c r="G26" s="165" t="str" cm="1">
        <f t="array" aca="1" ref="G26" ca="1">IFERROR(INDEX(onglets,0,ROW()+1),"") &amp;TEXT(RAND(),"")</f>
        <v/>
      </c>
    </row>
    <row r="27" spans="1:7" x14ac:dyDescent="0.25">
      <c r="A27" s="160"/>
      <c r="G27" s="165" t="str" cm="1">
        <f t="array" aca="1" ref="G27" ca="1">IFERROR(INDEX(onglets,0,ROW()+1),"") &amp;TEXT(RAND(),"")</f>
        <v/>
      </c>
    </row>
    <row r="28" spans="1:7" x14ac:dyDescent="0.25">
      <c r="A28" s="160"/>
      <c r="G28" s="165" t="str" cm="1">
        <f t="array" aca="1" ref="G28" ca="1">IFERROR(INDEX(onglets,0,ROW()+1),"") &amp;TEXT(RAND(),"")</f>
        <v/>
      </c>
    </row>
    <row r="29" spans="1:7" x14ac:dyDescent="0.25">
      <c r="A29" s="160"/>
      <c r="G29" s="165" t="str" cm="1">
        <f t="array" aca="1" ref="G29" ca="1">IFERROR(INDEX(onglets,0,ROW()+1),"") &amp;TEXT(RAND(),"")</f>
        <v/>
      </c>
    </row>
    <row r="30" spans="1:7" x14ac:dyDescent="0.25">
      <c r="A30" s="160"/>
      <c r="G30" s="165" t="str" cm="1">
        <f t="array" aca="1" ref="G30" ca="1">IFERROR(INDEX(onglets,0,ROW()+1),"") &amp;TEXT(RAND(),"")</f>
        <v/>
      </c>
    </row>
    <row r="31" spans="1:7" x14ac:dyDescent="0.25">
      <c r="A31" s="160"/>
      <c r="G31" s="165" t="str" cm="1">
        <f t="array" aca="1" ref="G31" ca="1">IFERROR(INDEX(onglets,0,ROW()+1),"") &amp;TEXT(RAND(),"")</f>
        <v/>
      </c>
    </row>
    <row r="32" spans="1:7" x14ac:dyDescent="0.25">
      <c r="A32" s="160"/>
      <c r="G32" s="165" t="str" cm="1">
        <f t="array" aca="1" ref="G32" ca="1">IFERROR(INDEX(onglets,0,ROW()+1),"") &amp;TEXT(RAND(),"")</f>
        <v/>
      </c>
    </row>
    <row r="33" spans="1:7" x14ac:dyDescent="0.25">
      <c r="A33" s="160"/>
      <c r="G33" s="165" t="str" cm="1">
        <f t="array" aca="1" ref="G33" ca="1">IFERROR(INDEX(onglets,0,ROW()+1),"") &amp;TEXT(RAND(),"")</f>
        <v/>
      </c>
    </row>
    <row r="34" spans="1:7" x14ac:dyDescent="0.25">
      <c r="A34" s="160"/>
      <c r="G34" s="165" t="str" cm="1">
        <f t="array" aca="1" ref="G34" ca="1">IFERROR(INDEX(onglets,0,ROW()+1),"") &amp;TEXT(RAND(),"")</f>
        <v/>
      </c>
    </row>
    <row r="35" spans="1:7" x14ac:dyDescent="0.25">
      <c r="A35" s="160"/>
      <c r="G35" s="165" t="str" cm="1">
        <f t="array" aca="1" ref="G35" ca="1">IFERROR(INDEX(onglets,0,ROW()+1),"") &amp;TEXT(RAND(),"")</f>
        <v/>
      </c>
    </row>
    <row r="36" spans="1:7" x14ac:dyDescent="0.25">
      <c r="A36" s="160"/>
      <c r="G36" s="165" t="str" cm="1">
        <f t="array" aca="1" ref="G36" ca="1">IFERROR(INDEX(onglets,0,ROW()+1),"") &amp;TEXT(RAND(),"")</f>
        <v/>
      </c>
    </row>
    <row r="37" spans="1:7" x14ac:dyDescent="0.25">
      <c r="A37" s="160"/>
      <c r="G37" s="165" t="str" cm="1">
        <f t="array" aca="1" ref="G37" ca="1">IFERROR(INDEX(onglets,0,ROW()+1),"") &amp;TEXT(RAND(),"")</f>
        <v/>
      </c>
    </row>
    <row r="38" spans="1:7" x14ac:dyDescent="0.25">
      <c r="A38" s="160"/>
      <c r="G38" s="165" t="str" cm="1">
        <f t="array" aca="1" ref="G38" ca="1">IFERROR(INDEX(onglets,0,ROW()+1),"") &amp;TEXT(RAND(),"")</f>
        <v/>
      </c>
    </row>
    <row r="39" spans="1:7" x14ac:dyDescent="0.25">
      <c r="A39" s="160"/>
      <c r="G39" s="165" t="str" cm="1">
        <f t="array" aca="1" ref="G39" ca="1">IFERROR(INDEX(onglets,0,ROW()+1),"") &amp;TEXT(RAND(),"")</f>
        <v/>
      </c>
    </row>
    <row r="40" spans="1:7" x14ac:dyDescent="0.25">
      <c r="A40" s="160"/>
      <c r="G40" s="165" t="str" cm="1">
        <f t="array" aca="1" ref="G40" ca="1">IFERROR(INDEX(onglets,0,ROW()+1),"") &amp;TEXT(RAND(),"")</f>
        <v/>
      </c>
    </row>
    <row r="41" spans="1:7" ht="18.75" thickBot="1" x14ac:dyDescent="0.3">
      <c r="A41" s="160"/>
      <c r="G41" s="168" t="str" cm="1">
        <f t="array" aca="1" ref="G41" ca="1">IFERROR(INDEX(onglets,0,ROW()+1),"") &amp;TEXT(RAND(),"")</f>
        <v/>
      </c>
    </row>
  </sheetData>
  <sheetProtection sheet="1" objects="1" scenario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5" r:id="rId3" name="Button 3">
              <controlPr defaultSize="0" print="0" autoFill="0" autoPict="0" macro="[0]!TRI_ARBITRES">
                <anchor moveWithCells="1" sizeWithCells="1">
                  <from>
                    <xdr:col>2</xdr:col>
                    <xdr:colOff>28575</xdr:colOff>
                    <xdr:row>3</xdr:row>
                    <xdr:rowOff>47625</xdr:rowOff>
                  </from>
                  <to>
                    <xdr:col>2</xdr:col>
                    <xdr:colOff>1104900</xdr:colOff>
                    <xdr:row>5</xdr:row>
                    <xdr:rowOff>171450</xdr:rowOff>
                  </to>
                </anchor>
              </controlPr>
            </control>
          </mc:Choice>
        </mc:AlternateContent>
        <mc:AlternateContent xmlns:mc="http://schemas.openxmlformats.org/markup-compatibility/2006">
          <mc:Choice Requires="x14">
            <control shapeId="3076" r:id="rId4" name="Button 4">
              <controlPr defaultSize="0" print="0" autoFill="0" autoPict="0" macro="[0]!COPIE_TOUR">
                <anchor moveWithCells="1" sizeWithCells="1">
                  <from>
                    <xdr:col>3</xdr:col>
                    <xdr:colOff>114300</xdr:colOff>
                    <xdr:row>3</xdr:row>
                    <xdr:rowOff>28575</xdr:rowOff>
                  </from>
                  <to>
                    <xdr:col>3</xdr:col>
                    <xdr:colOff>1066800</xdr:colOff>
                    <xdr:row>5</xdr:row>
                    <xdr:rowOff>171450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BAB3E-A2E2-4C54-91E3-F9968C1A7157}">
  <sheetPr codeName="Feuil3"/>
  <dimension ref="A1:R16"/>
  <sheetViews>
    <sheetView workbookViewId="0">
      <selection activeCell="B1" sqref="B1:E1"/>
    </sheetView>
  </sheetViews>
  <sheetFormatPr baseColWidth="10" defaultRowHeight="18" x14ac:dyDescent="0.25"/>
  <cols>
    <col min="1" max="1" width="11.6328125" customWidth="1"/>
    <col min="3" max="3" width="12.1796875" customWidth="1"/>
  </cols>
  <sheetData>
    <row r="1" spans="1:18" ht="36.75" thickBot="1" x14ac:dyDescent="0.3">
      <c r="A1" s="1" t="str" cm="1">
        <f t="array" aca="1" ref="A1" ca="1">"Tirage"&amp;RIGHT(CELL("nomfichier"),2)&amp;"!"</f>
        <v>Tirage01!</v>
      </c>
      <c r="B1" s="173" t="str">
        <f ca="1">"Journée "&amp;LEFT(RIGHT(A1,3),2)</f>
        <v>Journée 01</v>
      </c>
      <c r="C1" s="173"/>
      <c r="D1" s="173"/>
      <c r="E1" s="173"/>
      <c r="F1" s="2"/>
      <c r="G1" s="3"/>
      <c r="H1" s="2"/>
      <c r="I1" s="4"/>
      <c r="J1" s="2"/>
      <c r="K1" s="5"/>
      <c r="L1" s="2"/>
      <c r="M1" s="4"/>
      <c r="N1" s="6"/>
      <c r="O1" s="5"/>
      <c r="P1" s="2"/>
      <c r="Q1" s="4"/>
      <c r="R1" s="6"/>
    </row>
    <row r="2" spans="1:18" ht="48" thickTop="1" thickBot="1" x14ac:dyDescent="0.3">
      <c r="A2" s="7" t="s">
        <v>0</v>
      </c>
      <c r="B2" s="8" t="s">
        <v>1</v>
      </c>
      <c r="C2" s="22" t="s">
        <v>2</v>
      </c>
      <c r="D2" s="9" t="s">
        <v>3</v>
      </c>
      <c r="E2" s="24" t="s">
        <v>4</v>
      </c>
      <c r="F2" s="23"/>
      <c r="G2" s="10" t="s">
        <v>5</v>
      </c>
      <c r="H2" s="11"/>
      <c r="I2" s="12" t="s">
        <v>6</v>
      </c>
      <c r="J2" s="13"/>
      <c r="K2" s="25" t="s">
        <v>7</v>
      </c>
      <c r="L2" s="9"/>
      <c r="M2" s="7" t="s">
        <v>8</v>
      </c>
      <c r="N2" s="8"/>
      <c r="O2" s="14" t="s">
        <v>9</v>
      </c>
      <c r="P2" s="15"/>
      <c r="Q2" s="16" t="s">
        <v>10</v>
      </c>
      <c r="R2" s="26"/>
    </row>
    <row r="3" spans="1:18" ht="18.75" thickTop="1" x14ac:dyDescent="0.25">
      <c r="A3" s="17" t="s">
        <v>11</v>
      </c>
      <c r="B3" s="17" t="s">
        <v>14</v>
      </c>
      <c r="C3" s="17" t="s">
        <v>11</v>
      </c>
      <c r="D3" s="17" t="s">
        <v>15</v>
      </c>
      <c r="E3" s="17" t="s">
        <v>11</v>
      </c>
      <c r="F3" s="17" t="s">
        <v>14</v>
      </c>
      <c r="G3" s="17" t="s">
        <v>11</v>
      </c>
      <c r="H3" s="17" t="s">
        <v>14</v>
      </c>
      <c r="I3" s="17" t="s">
        <v>11</v>
      </c>
      <c r="J3" s="17" t="s">
        <v>18</v>
      </c>
      <c r="K3" s="17" t="s">
        <v>11</v>
      </c>
      <c r="L3" s="17" t="s">
        <v>14</v>
      </c>
      <c r="M3" s="17" t="s">
        <v>11</v>
      </c>
      <c r="N3" s="17" t="s">
        <v>11</v>
      </c>
      <c r="O3" s="17" t="s">
        <v>11</v>
      </c>
      <c r="P3" s="17" t="s">
        <v>17</v>
      </c>
      <c r="Q3" s="17" t="s">
        <v>11</v>
      </c>
      <c r="R3" s="17" t="s">
        <v>16</v>
      </c>
    </row>
    <row r="4" spans="1:18" x14ac:dyDescent="0.25">
      <c r="A4" s="18" t="s">
        <v>13</v>
      </c>
      <c r="B4" s="18" t="s">
        <v>19</v>
      </c>
      <c r="C4" s="18" t="s">
        <v>13</v>
      </c>
      <c r="D4" s="18" t="s">
        <v>18</v>
      </c>
      <c r="E4" s="18" t="s">
        <v>13</v>
      </c>
      <c r="F4" s="18" t="s">
        <v>13</v>
      </c>
      <c r="G4" s="18" t="s">
        <v>13</v>
      </c>
      <c r="H4" s="18" t="s">
        <v>19</v>
      </c>
      <c r="I4" s="18" t="s">
        <v>13</v>
      </c>
      <c r="J4" s="18" t="s">
        <v>17</v>
      </c>
      <c r="K4" s="18" t="s">
        <v>13</v>
      </c>
      <c r="L4" s="18" t="s">
        <v>18</v>
      </c>
      <c r="M4" s="18" t="s">
        <v>13</v>
      </c>
      <c r="N4" s="18" t="s">
        <v>14</v>
      </c>
      <c r="O4" s="18" t="s">
        <v>13</v>
      </c>
      <c r="P4" s="18" t="s">
        <v>13</v>
      </c>
      <c r="Q4" s="18" t="s">
        <v>13</v>
      </c>
      <c r="R4" s="18" t="s">
        <v>17</v>
      </c>
    </row>
    <row r="5" spans="1:18" x14ac:dyDescent="0.25">
      <c r="A5" s="18" t="s">
        <v>14</v>
      </c>
      <c r="B5" s="18" t="s">
        <v>17</v>
      </c>
      <c r="C5" s="18" t="s">
        <v>14</v>
      </c>
      <c r="D5" s="18" t="s">
        <v>12</v>
      </c>
      <c r="E5" s="18" t="s">
        <v>14</v>
      </c>
      <c r="F5" s="18" t="s">
        <v>17</v>
      </c>
      <c r="G5" s="18" t="s">
        <v>14</v>
      </c>
      <c r="H5" s="18" t="s">
        <v>18</v>
      </c>
      <c r="I5" s="18" t="s">
        <v>14</v>
      </c>
      <c r="J5" s="18" t="s">
        <v>11</v>
      </c>
      <c r="K5" s="18" t="s">
        <v>14</v>
      </c>
      <c r="L5" s="18" t="s">
        <v>19</v>
      </c>
      <c r="M5" s="18" t="s">
        <v>14</v>
      </c>
      <c r="N5" s="18" t="s">
        <v>19</v>
      </c>
      <c r="O5" s="18" t="s">
        <v>14</v>
      </c>
      <c r="P5" s="18" t="s">
        <v>18</v>
      </c>
      <c r="Q5" s="18" t="s">
        <v>14</v>
      </c>
      <c r="R5" s="18" t="s">
        <v>12</v>
      </c>
    </row>
    <row r="6" spans="1:18" x14ac:dyDescent="0.25">
      <c r="A6" s="18" t="s">
        <v>15</v>
      </c>
      <c r="B6" s="18" t="s">
        <v>11</v>
      </c>
      <c r="C6" s="18" t="s">
        <v>15</v>
      </c>
      <c r="D6" s="18" t="s">
        <v>14</v>
      </c>
      <c r="E6" s="18" t="s">
        <v>15</v>
      </c>
      <c r="F6" s="18" t="s">
        <v>15</v>
      </c>
      <c r="G6" s="18" t="s">
        <v>15</v>
      </c>
      <c r="H6" s="18" t="s">
        <v>12</v>
      </c>
      <c r="I6" s="18" t="s">
        <v>15</v>
      </c>
      <c r="J6" s="18" t="s">
        <v>14</v>
      </c>
      <c r="K6" s="18" t="s">
        <v>15</v>
      </c>
      <c r="L6" s="18" t="s">
        <v>12</v>
      </c>
      <c r="M6" s="18" t="s">
        <v>15</v>
      </c>
      <c r="N6" s="18" t="s">
        <v>13</v>
      </c>
      <c r="O6" s="18" t="s">
        <v>15</v>
      </c>
      <c r="P6" s="18" t="s">
        <v>11</v>
      </c>
      <c r="Q6" s="18" t="s">
        <v>15</v>
      </c>
      <c r="R6" s="18" t="s">
        <v>14</v>
      </c>
    </row>
    <row r="7" spans="1:18" x14ac:dyDescent="0.25">
      <c r="A7" s="18" t="s">
        <v>17</v>
      </c>
      <c r="B7" s="18" t="s">
        <v>18</v>
      </c>
      <c r="C7" s="18" t="s">
        <v>17</v>
      </c>
      <c r="D7" s="18" t="s">
        <v>11</v>
      </c>
      <c r="E7" s="18" t="s">
        <v>17</v>
      </c>
      <c r="F7" s="18" t="s">
        <v>12</v>
      </c>
      <c r="G7" s="18" t="s">
        <v>17</v>
      </c>
      <c r="H7" s="18" t="s">
        <v>13</v>
      </c>
      <c r="I7" s="18" t="s">
        <v>17</v>
      </c>
      <c r="J7" s="18" t="s">
        <v>13</v>
      </c>
      <c r="K7" s="18" t="s">
        <v>17</v>
      </c>
      <c r="L7" s="18" t="s">
        <v>13</v>
      </c>
      <c r="M7" s="18" t="s">
        <v>17</v>
      </c>
      <c r="N7" s="18" t="s">
        <v>17</v>
      </c>
      <c r="O7" s="18" t="s">
        <v>17</v>
      </c>
      <c r="P7" s="18" t="s">
        <v>16</v>
      </c>
      <c r="Q7" s="18" t="s">
        <v>17</v>
      </c>
      <c r="R7" s="18" t="s">
        <v>18</v>
      </c>
    </row>
    <row r="8" spans="1:18" x14ac:dyDescent="0.25">
      <c r="A8" s="18" t="s">
        <v>16</v>
      </c>
      <c r="B8" s="18" t="s">
        <v>12</v>
      </c>
      <c r="C8" s="18" t="s">
        <v>16</v>
      </c>
      <c r="D8" s="18" t="s">
        <v>19</v>
      </c>
      <c r="E8" s="18" t="s">
        <v>16</v>
      </c>
      <c r="F8" s="18" t="s">
        <v>16</v>
      </c>
      <c r="G8" s="18" t="s">
        <v>16</v>
      </c>
      <c r="H8" s="18" t="s">
        <v>17</v>
      </c>
      <c r="I8" s="18" t="s">
        <v>16</v>
      </c>
      <c r="J8" s="18" t="s">
        <v>16</v>
      </c>
      <c r="K8" s="18" t="s">
        <v>16</v>
      </c>
      <c r="L8" s="18" t="s">
        <v>17</v>
      </c>
      <c r="M8" s="18" t="s">
        <v>16</v>
      </c>
      <c r="N8" s="18" t="s">
        <v>16</v>
      </c>
      <c r="O8" s="18" t="s">
        <v>16</v>
      </c>
      <c r="P8" s="18" t="s">
        <v>19</v>
      </c>
      <c r="Q8" s="18" t="s">
        <v>16</v>
      </c>
      <c r="R8" s="18" t="s">
        <v>11</v>
      </c>
    </row>
    <row r="9" spans="1:18" x14ac:dyDescent="0.25">
      <c r="A9" s="18" t="s">
        <v>18</v>
      </c>
      <c r="B9" s="18" t="s">
        <v>15</v>
      </c>
      <c r="C9" s="18" t="s">
        <v>18</v>
      </c>
      <c r="D9" s="18" t="s">
        <v>17</v>
      </c>
      <c r="E9" s="18" t="s">
        <v>18</v>
      </c>
      <c r="F9" s="18" t="s">
        <v>19</v>
      </c>
      <c r="G9" s="18" t="s">
        <v>18</v>
      </c>
      <c r="H9" s="18" t="s">
        <v>16</v>
      </c>
      <c r="I9" s="18" t="s">
        <v>18</v>
      </c>
      <c r="J9" s="18" t="s">
        <v>15</v>
      </c>
      <c r="K9" s="18" t="s">
        <v>18</v>
      </c>
      <c r="L9" s="18" t="s">
        <v>16</v>
      </c>
      <c r="M9" s="18" t="s">
        <v>18</v>
      </c>
      <c r="N9" s="18" t="s">
        <v>12</v>
      </c>
      <c r="O9" s="18" t="s">
        <v>18</v>
      </c>
      <c r="P9" s="18" t="s">
        <v>15</v>
      </c>
      <c r="Q9" s="18" t="s">
        <v>18</v>
      </c>
      <c r="R9" s="18" t="s">
        <v>19</v>
      </c>
    </row>
    <row r="10" spans="1:18" x14ac:dyDescent="0.25">
      <c r="A10" s="18" t="s">
        <v>12</v>
      </c>
      <c r="B10" s="18" t="s">
        <v>13</v>
      </c>
      <c r="C10" s="18" t="s">
        <v>12</v>
      </c>
      <c r="D10" s="18" t="s">
        <v>16</v>
      </c>
      <c r="E10" s="18" t="s">
        <v>12</v>
      </c>
      <c r="F10" s="18" t="s">
        <v>11</v>
      </c>
      <c r="G10" s="18" t="s">
        <v>12</v>
      </c>
      <c r="H10" s="18" t="s">
        <v>15</v>
      </c>
      <c r="I10" s="18" t="s">
        <v>12</v>
      </c>
      <c r="J10" s="18" t="s">
        <v>19</v>
      </c>
      <c r="K10" s="18" t="s">
        <v>12</v>
      </c>
      <c r="L10" s="18" t="s">
        <v>15</v>
      </c>
      <c r="M10" s="18" t="s">
        <v>12</v>
      </c>
      <c r="N10" s="18" t="s">
        <v>18</v>
      </c>
      <c r="O10" s="18" t="s">
        <v>12</v>
      </c>
      <c r="P10" s="18" t="s">
        <v>14</v>
      </c>
      <c r="Q10" s="18" t="s">
        <v>12</v>
      </c>
      <c r="R10" s="18" t="s">
        <v>13</v>
      </c>
    </row>
    <row r="11" spans="1:18" x14ac:dyDescent="0.25">
      <c r="A11" s="18" t="s">
        <v>19</v>
      </c>
      <c r="B11" s="18" t="s">
        <v>16</v>
      </c>
      <c r="C11" s="18" t="s">
        <v>19</v>
      </c>
      <c r="D11" s="18" t="s">
        <v>13</v>
      </c>
      <c r="E11" s="18" t="s">
        <v>19</v>
      </c>
      <c r="F11" s="18" t="s">
        <v>18</v>
      </c>
      <c r="G11" s="18" t="s">
        <v>19</v>
      </c>
      <c r="H11" s="18" t="s">
        <v>11</v>
      </c>
      <c r="I11" s="18" t="s">
        <v>19</v>
      </c>
      <c r="J11" s="18" t="s">
        <v>12</v>
      </c>
      <c r="K11" s="18" t="s">
        <v>19</v>
      </c>
      <c r="L11" s="18" t="s">
        <v>11</v>
      </c>
      <c r="M11" s="18" t="s">
        <v>19</v>
      </c>
      <c r="N11" s="18" t="s">
        <v>15</v>
      </c>
      <c r="O11" s="18" t="s">
        <v>19</v>
      </c>
      <c r="P11" s="18" t="s">
        <v>12</v>
      </c>
      <c r="Q11" s="18" t="s">
        <v>19</v>
      </c>
      <c r="R11" s="18" t="s">
        <v>15</v>
      </c>
    </row>
    <row r="12" spans="1:18" x14ac:dyDescent="0.25">
      <c r="A12" s="18"/>
      <c r="B12" s="18"/>
      <c r="C12" s="18"/>
      <c r="D12" s="18"/>
      <c r="E12" s="18"/>
      <c r="F12" s="18"/>
      <c r="G12" s="18"/>
      <c r="H12" s="18"/>
      <c r="I12" s="18"/>
      <c r="J12" s="18"/>
      <c r="K12" s="18"/>
      <c r="L12" s="18"/>
      <c r="M12" s="18"/>
      <c r="N12" s="18"/>
      <c r="O12" s="18"/>
      <c r="P12" s="18"/>
      <c r="Q12" s="18"/>
      <c r="R12" s="18"/>
    </row>
    <row r="15" spans="1:18" x14ac:dyDescent="0.25">
      <c r="A15" s="19"/>
      <c r="B15" s="19"/>
      <c r="C15" s="19"/>
      <c r="D15" s="19"/>
    </row>
    <row r="16" spans="1:18" x14ac:dyDescent="0.25">
      <c r="A16" s="19"/>
      <c r="B16" s="19"/>
      <c r="C16" s="19"/>
      <c r="D16" s="19"/>
    </row>
  </sheetData>
  <protectedRanges>
    <protectedRange sqref="C13:C14 A13:A14" name="Plage1"/>
    <protectedRange sqref="V17:V26 A3:A12 C3:C12 E3:E12 G3:G12 I3:I12 K3:K12 M3:M12 O3:O12 Q3:Q12" name="Plage1_2"/>
  </protectedRanges>
  <mergeCells count="1">
    <mergeCell ref="B1:E1"/>
  </mergeCells>
  <pageMargins left="0.7" right="0.7" top="0.75" bottom="0.75" header="0.3" footer="0.3"/>
  <drawing r:id="rId1"/>
  <legacyDrawing r:id="rId2"/>
  <controls>
    <mc:AlternateContent xmlns:mc="http://schemas.openxmlformats.org/markup-compatibility/2006">
      <mc:Choice Requires="x14">
        <control shapeId="6159" r:id="rId3" name="CommandButton3">
          <controlPr defaultSize="0" autoLine="0" r:id="rId4">
            <anchor moveWithCells="1">
              <from>
                <xdr:col>1</xdr:col>
                <xdr:colOff>381000</xdr:colOff>
                <xdr:row>15</xdr:row>
                <xdr:rowOff>142875</xdr:rowOff>
              </from>
              <to>
                <xdr:col>3</xdr:col>
                <xdr:colOff>704850</xdr:colOff>
                <xdr:row>18</xdr:row>
                <xdr:rowOff>9525</xdr:rowOff>
              </to>
            </anchor>
          </controlPr>
        </control>
      </mc:Choice>
      <mc:Fallback>
        <control shapeId="6159" r:id="rId3" name="CommandButton3"/>
      </mc:Fallback>
    </mc:AlternateContent>
    <mc:AlternateContent xmlns:mc="http://schemas.openxmlformats.org/markup-compatibility/2006">
      <mc:Choice Requires="x14">
        <control shapeId="6147" r:id="rId5" name="CommandButton4">
          <controlPr defaultSize="0" autoLine="0" autoPict="0" r:id="rId6">
            <anchor moveWithCells="1">
              <from>
                <xdr:col>5</xdr:col>
                <xdr:colOff>19050</xdr:colOff>
                <xdr:row>1</xdr:row>
                <xdr:rowOff>0</xdr:rowOff>
              </from>
              <to>
                <xdr:col>6</xdr:col>
                <xdr:colOff>28575</xdr:colOff>
                <xdr:row>1</xdr:row>
                <xdr:rowOff>581025</xdr:rowOff>
              </to>
            </anchor>
          </controlPr>
        </control>
      </mc:Choice>
      <mc:Fallback>
        <control shapeId="6147" r:id="rId5" name="CommandButton4"/>
      </mc:Fallback>
    </mc:AlternateContent>
    <mc:AlternateContent xmlns:mc="http://schemas.openxmlformats.org/markup-compatibility/2006">
      <mc:Choice Requires="x14">
        <control shapeId="6146" r:id="rId7" name="CommandButton1">
          <controlPr defaultSize="0" autoLine="0" autoPict="0" r:id="rId8">
            <anchor moveWithCells="1">
              <from>
                <xdr:col>3</xdr:col>
                <xdr:colOff>0</xdr:colOff>
                <xdr:row>1</xdr:row>
                <xdr:rowOff>38100</xdr:rowOff>
              </from>
              <to>
                <xdr:col>3</xdr:col>
                <xdr:colOff>1123950</xdr:colOff>
                <xdr:row>2</xdr:row>
                <xdr:rowOff>28575</xdr:rowOff>
              </to>
            </anchor>
          </controlPr>
        </control>
      </mc:Choice>
      <mc:Fallback>
        <control shapeId="6146" r:id="rId7" name="CommandButton1"/>
      </mc:Fallback>
    </mc:AlternateContent>
    <mc:AlternateContent xmlns:mc="http://schemas.openxmlformats.org/markup-compatibility/2006">
      <mc:Choice Requires="x14">
        <control shapeId="6145" r:id="rId9" name="CommandButton2">
          <controlPr defaultSize="0" autoLine="0" r:id="rId10">
            <anchor moveWithCells="1">
              <from>
                <xdr:col>1</xdr:col>
                <xdr:colOff>19050</xdr:colOff>
                <xdr:row>1</xdr:row>
                <xdr:rowOff>9525</xdr:rowOff>
              </from>
              <to>
                <xdr:col>2</xdr:col>
                <xdr:colOff>0</xdr:colOff>
                <xdr:row>2</xdr:row>
                <xdr:rowOff>0</xdr:rowOff>
              </to>
            </anchor>
          </controlPr>
        </control>
      </mc:Choice>
      <mc:Fallback>
        <control shapeId="6145" r:id="rId9" name="CommandButton2"/>
      </mc:Fallback>
    </mc:AlternateContent>
    <mc:AlternateContent xmlns:mc="http://schemas.openxmlformats.org/markup-compatibility/2006">
      <mc:Choice Requires="x14">
        <control shapeId="6149" r:id="rId11" name="CommandButton5">
          <controlPr defaultSize="0" autoLine="0" autoPict="0" r:id="rId12">
            <anchor moveWithCells="1">
              <from>
                <xdr:col>6</xdr:col>
                <xdr:colOff>1133475</xdr:colOff>
                <xdr:row>1</xdr:row>
                <xdr:rowOff>9525</xdr:rowOff>
              </from>
              <to>
                <xdr:col>7</xdr:col>
                <xdr:colOff>1085850</xdr:colOff>
                <xdr:row>1</xdr:row>
                <xdr:rowOff>590550</xdr:rowOff>
              </to>
            </anchor>
          </controlPr>
        </control>
      </mc:Choice>
      <mc:Fallback>
        <control shapeId="6149" r:id="rId11" name="CommandButton5"/>
      </mc:Fallback>
    </mc:AlternateContent>
    <mc:AlternateContent xmlns:mc="http://schemas.openxmlformats.org/markup-compatibility/2006">
      <mc:Choice Requires="x14">
        <control shapeId="6151" r:id="rId13" name="CommandButton6">
          <controlPr defaultSize="0" autoLine="0" autoPict="0" r:id="rId14">
            <anchor moveWithCells="1">
              <from>
                <xdr:col>8</xdr:col>
                <xdr:colOff>1095375</xdr:colOff>
                <xdr:row>1</xdr:row>
                <xdr:rowOff>0</xdr:rowOff>
              </from>
              <to>
                <xdr:col>9</xdr:col>
                <xdr:colOff>1123950</xdr:colOff>
                <xdr:row>1</xdr:row>
                <xdr:rowOff>581025</xdr:rowOff>
              </to>
            </anchor>
          </controlPr>
        </control>
      </mc:Choice>
      <mc:Fallback>
        <control shapeId="6151" r:id="rId13" name="CommandButton6"/>
      </mc:Fallback>
    </mc:AlternateContent>
    <mc:AlternateContent xmlns:mc="http://schemas.openxmlformats.org/markup-compatibility/2006">
      <mc:Choice Requires="x14">
        <control shapeId="6152" r:id="rId15" name="CommandButton15">
          <controlPr defaultSize="0" autoLine="0" autoPict="0" r:id="rId16">
            <anchor moveWithCells="1">
              <from>
                <xdr:col>11</xdr:col>
                <xdr:colOff>9525</xdr:colOff>
                <xdr:row>1</xdr:row>
                <xdr:rowOff>0</xdr:rowOff>
              </from>
              <to>
                <xdr:col>12</xdr:col>
                <xdr:colOff>0</xdr:colOff>
                <xdr:row>1</xdr:row>
                <xdr:rowOff>581025</xdr:rowOff>
              </to>
            </anchor>
          </controlPr>
        </control>
      </mc:Choice>
      <mc:Fallback>
        <control shapeId="6152" r:id="rId15" name="CommandButton15"/>
      </mc:Fallback>
    </mc:AlternateContent>
    <mc:AlternateContent xmlns:mc="http://schemas.openxmlformats.org/markup-compatibility/2006">
      <mc:Choice Requires="x14">
        <control shapeId="6153" r:id="rId17" name="CommandButton16">
          <controlPr defaultSize="0" autoLine="0" autoPict="0" r:id="rId18">
            <anchor moveWithCells="1">
              <from>
                <xdr:col>13</xdr:col>
                <xdr:colOff>28575</xdr:colOff>
                <xdr:row>1</xdr:row>
                <xdr:rowOff>19050</xdr:rowOff>
              </from>
              <to>
                <xdr:col>13</xdr:col>
                <xdr:colOff>1123950</xdr:colOff>
                <xdr:row>1</xdr:row>
                <xdr:rowOff>600075</xdr:rowOff>
              </to>
            </anchor>
          </controlPr>
        </control>
      </mc:Choice>
      <mc:Fallback>
        <control shapeId="6153" r:id="rId17" name="CommandButton16"/>
      </mc:Fallback>
    </mc:AlternateContent>
    <mc:AlternateContent xmlns:mc="http://schemas.openxmlformats.org/markup-compatibility/2006">
      <mc:Choice Requires="x14">
        <control shapeId="6155" r:id="rId19" name="CommandButton9">
          <controlPr defaultSize="0" autoLine="0" autoPict="0" r:id="rId20">
            <anchor moveWithCells="1">
              <from>
                <xdr:col>15</xdr:col>
                <xdr:colOff>19050</xdr:colOff>
                <xdr:row>1</xdr:row>
                <xdr:rowOff>19050</xdr:rowOff>
              </from>
              <to>
                <xdr:col>15</xdr:col>
                <xdr:colOff>1095375</xdr:colOff>
                <xdr:row>1</xdr:row>
                <xdr:rowOff>600075</xdr:rowOff>
              </to>
            </anchor>
          </controlPr>
        </control>
      </mc:Choice>
      <mc:Fallback>
        <control shapeId="6155" r:id="rId19" name="CommandButton9"/>
      </mc:Fallback>
    </mc:AlternateContent>
    <mc:AlternateContent xmlns:mc="http://schemas.openxmlformats.org/markup-compatibility/2006">
      <mc:Choice Requires="x14">
        <control shapeId="6156" r:id="rId21" name="CommandButton10">
          <controlPr defaultSize="0" autoLine="0" autoPict="0" r:id="rId22">
            <anchor moveWithCells="1">
              <from>
                <xdr:col>17</xdr:col>
                <xdr:colOff>57150</xdr:colOff>
                <xdr:row>1</xdr:row>
                <xdr:rowOff>0</xdr:rowOff>
              </from>
              <to>
                <xdr:col>17</xdr:col>
                <xdr:colOff>1114425</xdr:colOff>
                <xdr:row>1</xdr:row>
                <xdr:rowOff>581025</xdr:rowOff>
              </to>
            </anchor>
          </controlPr>
        </control>
      </mc:Choice>
      <mc:Fallback>
        <control shapeId="6156" r:id="rId21" name="CommandButton10"/>
      </mc:Fallback>
    </mc:AlternateContent>
    <mc:AlternateContent xmlns:mc="http://schemas.openxmlformats.org/markup-compatibility/2006">
      <mc:Choice Requires="x14">
        <control shapeId="6157" r:id="rId23" name="CommandButton11">
          <controlPr defaultSize="0" autoLine="0" r:id="rId24">
            <anchor moveWithCells="1">
              <from>
                <xdr:col>1</xdr:col>
                <xdr:colOff>390525</xdr:colOff>
                <xdr:row>19</xdr:row>
                <xdr:rowOff>38100</xdr:rowOff>
              </from>
              <to>
                <xdr:col>3</xdr:col>
                <xdr:colOff>723900</xdr:colOff>
                <xdr:row>21</xdr:row>
                <xdr:rowOff>38100</xdr:rowOff>
              </to>
            </anchor>
          </controlPr>
        </control>
      </mc:Choice>
      <mc:Fallback>
        <control shapeId="6157" r:id="rId23" name="CommandButton11"/>
      </mc:Fallback>
    </mc:AlternateContent>
    <mc:AlternateContent xmlns:mc="http://schemas.openxmlformats.org/markup-compatibility/2006">
      <mc:Choice Requires="x14">
        <control shapeId="6158" r:id="rId25" name="CommandButton8">
          <controlPr defaultSize="0" autoLine="0" r:id="rId26">
            <anchor moveWithCells="1">
              <from>
                <xdr:col>5</xdr:col>
                <xdr:colOff>19050</xdr:colOff>
                <xdr:row>14</xdr:row>
                <xdr:rowOff>219075</xdr:rowOff>
              </from>
              <to>
                <xdr:col>6</xdr:col>
                <xdr:colOff>847725</xdr:colOff>
                <xdr:row>16</xdr:row>
                <xdr:rowOff>142875</xdr:rowOff>
              </to>
            </anchor>
          </controlPr>
        </control>
      </mc:Choice>
      <mc:Fallback>
        <control shapeId="6158" r:id="rId25" name="CommandButton8"/>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C1B2B-291F-42D8-B6CB-8EFC1185607E}">
  <sheetPr codeName="Feuil4"/>
  <dimension ref="A1:BB200"/>
  <sheetViews>
    <sheetView tabSelected="1" workbookViewId="0">
      <selection activeCell="C5" sqref="C5"/>
    </sheetView>
  </sheetViews>
  <sheetFormatPr baseColWidth="10" defaultRowHeight="18" x14ac:dyDescent="0.25"/>
  <sheetData>
    <row r="1" spans="1:54" ht="18.75" thickBot="1" x14ac:dyDescent="0.3">
      <c r="A1" s="27" t="str" cm="1">
        <f t="array" aca="1" ref="A1" ca="1">"Tirage"&amp;RIGHT(CELL("nomfichier"),2)&amp;"!"</f>
        <v>Tirage01!</v>
      </c>
      <c r="B1" s="28"/>
    </row>
    <row r="2" spans="1:54" ht="34.5" thickBot="1" x14ac:dyDescent="0.3">
      <c r="B2" s="28"/>
      <c r="H2" s="176" t="str">
        <f ca="1">"JOURNEE "&amp;LEFT(RIGHT(A1,3),2)</f>
        <v>JOURNEE 01</v>
      </c>
      <c r="I2" s="176"/>
      <c r="J2" s="176"/>
      <c r="K2" s="176"/>
      <c r="L2" s="176"/>
    </row>
    <row r="3" spans="1:54" ht="18.75" thickTop="1" x14ac:dyDescent="0.25">
      <c r="B3" s="177" t="s">
        <v>29</v>
      </c>
      <c r="C3" s="179" t="s">
        <v>70</v>
      </c>
      <c r="D3" s="180"/>
      <c r="E3" s="180"/>
      <c r="F3" s="181"/>
      <c r="H3" s="174" t="s">
        <v>29</v>
      </c>
      <c r="I3" s="182" t="s">
        <v>69</v>
      </c>
      <c r="J3" s="183"/>
      <c r="K3" s="183"/>
      <c r="L3" s="184"/>
      <c r="N3" s="185" t="s">
        <v>29</v>
      </c>
      <c r="O3" s="187" t="s">
        <v>68</v>
      </c>
      <c r="P3" s="188"/>
      <c r="Q3" s="188"/>
      <c r="R3" s="189"/>
      <c r="T3" s="190" t="s">
        <v>29</v>
      </c>
      <c r="U3" s="192" t="s">
        <v>30</v>
      </c>
      <c r="V3" s="193"/>
      <c r="W3" s="193"/>
      <c r="X3" s="194"/>
      <c r="Z3" s="195" t="s">
        <v>29</v>
      </c>
      <c r="AA3" s="179" t="s">
        <v>31</v>
      </c>
      <c r="AB3" s="180"/>
      <c r="AC3" s="180"/>
      <c r="AD3" s="181"/>
      <c r="AF3" s="174" t="s">
        <v>29</v>
      </c>
      <c r="AG3" s="182" t="s">
        <v>32</v>
      </c>
      <c r="AH3" s="183"/>
      <c r="AI3" s="183"/>
      <c r="AJ3" s="184"/>
      <c r="AL3" s="200" t="s">
        <v>29</v>
      </c>
      <c r="AM3" s="202" t="s">
        <v>33</v>
      </c>
      <c r="AN3" s="203"/>
      <c r="AO3" s="203"/>
      <c r="AP3" s="204"/>
      <c r="AR3" s="174" t="s">
        <v>29</v>
      </c>
      <c r="AS3" s="182" t="s">
        <v>34</v>
      </c>
      <c r="AT3" s="183"/>
      <c r="AU3" s="183"/>
      <c r="AV3" s="184"/>
      <c r="AX3" s="205" t="s">
        <v>29</v>
      </c>
      <c r="AY3" s="196" t="s">
        <v>35</v>
      </c>
      <c r="AZ3" s="197"/>
      <c r="BA3" s="197"/>
      <c r="BB3" s="198"/>
    </row>
    <row r="4" spans="1:54" x14ac:dyDescent="0.25">
      <c r="B4" s="178"/>
      <c r="C4" s="29" t="s">
        <v>36</v>
      </c>
      <c r="D4" s="30" t="s">
        <v>37</v>
      </c>
      <c r="E4" s="30" t="s">
        <v>38</v>
      </c>
      <c r="F4" s="31" t="s">
        <v>39</v>
      </c>
      <c r="H4" s="175"/>
      <c r="I4" s="32" t="s">
        <v>36</v>
      </c>
      <c r="J4" s="33" t="s">
        <v>37</v>
      </c>
      <c r="K4" s="33" t="s">
        <v>38</v>
      </c>
      <c r="L4" s="34" t="s">
        <v>39</v>
      </c>
      <c r="N4" s="186"/>
      <c r="O4" s="35" t="s">
        <v>36</v>
      </c>
      <c r="P4" s="36" t="s">
        <v>37</v>
      </c>
      <c r="Q4" s="36" t="s">
        <v>38</v>
      </c>
      <c r="R4" s="37" t="s">
        <v>39</v>
      </c>
      <c r="T4" s="191"/>
      <c r="U4" s="38" t="s">
        <v>36</v>
      </c>
      <c r="V4" s="39" t="s">
        <v>37</v>
      </c>
      <c r="W4" s="39" t="s">
        <v>38</v>
      </c>
      <c r="X4" s="40" t="s">
        <v>39</v>
      </c>
      <c r="Z4" s="178"/>
      <c r="AA4" s="29" t="s">
        <v>36</v>
      </c>
      <c r="AB4" s="30" t="s">
        <v>37</v>
      </c>
      <c r="AC4" s="30" t="s">
        <v>38</v>
      </c>
      <c r="AD4" s="31" t="s">
        <v>39</v>
      </c>
      <c r="AF4" s="175"/>
      <c r="AG4" s="32" t="s">
        <v>36</v>
      </c>
      <c r="AH4" s="33" t="s">
        <v>37</v>
      </c>
      <c r="AI4" s="33" t="s">
        <v>38</v>
      </c>
      <c r="AJ4" s="34" t="s">
        <v>39</v>
      </c>
      <c r="AL4" s="201"/>
      <c r="AM4" s="41" t="s">
        <v>36</v>
      </c>
      <c r="AN4" s="42" t="s">
        <v>37</v>
      </c>
      <c r="AO4" s="42" t="s">
        <v>38</v>
      </c>
      <c r="AP4" s="43" t="s">
        <v>39</v>
      </c>
      <c r="AR4" s="175"/>
      <c r="AS4" s="32" t="s">
        <v>36</v>
      </c>
      <c r="AT4" s="33" t="s">
        <v>37</v>
      </c>
      <c r="AU4" s="33" t="s">
        <v>38</v>
      </c>
      <c r="AV4" s="34" t="s">
        <v>39</v>
      </c>
      <c r="AX4" s="206"/>
      <c r="AY4" s="44" t="s">
        <v>36</v>
      </c>
      <c r="AZ4" s="45" t="s">
        <v>37</v>
      </c>
      <c r="BA4" s="45" t="s">
        <v>38</v>
      </c>
      <c r="BB4" s="46" t="s">
        <v>39</v>
      </c>
    </row>
    <row r="5" spans="1:54" x14ac:dyDescent="0.25">
      <c r="B5" s="148"/>
      <c r="C5" s="47" t="str" cm="1">
        <f t="array" aca="1" ref="C5" ca="1">INDIRECT($A$1&amp;"B3")</f>
        <v>A3</v>
      </c>
      <c r="D5" s="47" t="str" cm="1">
        <f t="array" aca="1" ref="D5" ca="1">INDIRECT($A$1&amp;"B4")</f>
        <v>nanar</v>
      </c>
      <c r="E5" s="48">
        <v>0</v>
      </c>
      <c r="F5" s="49">
        <v>1</v>
      </c>
      <c r="H5" s="149"/>
      <c r="I5" s="50" t="str" cm="1">
        <f t="array" aca="1" ref="I5" ca="1">INDIRECT($A$1&amp;"D3")</f>
        <v>A4</v>
      </c>
      <c r="J5" s="50" t="str" cm="1">
        <f t="array" aca="1" ref="J5" ca="1">INDIRECT($A$1&amp;"D4")</f>
        <v>lolo</v>
      </c>
      <c r="K5" s="51"/>
      <c r="L5" s="52"/>
      <c r="N5" s="150"/>
      <c r="O5" s="53" t="str" cm="1">
        <f t="array" aca="1" ref="O5" ca="1">INDIRECT($A$1&amp;"F3")</f>
        <v>A3</v>
      </c>
      <c r="P5" s="54" t="str" cm="1">
        <f t="array" aca="1" ref="P5" ca="1">INDIRECT($A$1&amp;"F4")</f>
        <v>A2</v>
      </c>
      <c r="Q5" s="55"/>
      <c r="R5" s="56"/>
      <c r="T5" s="152"/>
      <c r="U5" s="57" t="str" cm="1">
        <f t="array" aca="1" ref="U5" ca="1">INDIRECT($A$1&amp;"H3")</f>
        <v>A3</v>
      </c>
      <c r="V5" s="58" t="str" cm="1">
        <f t="array" aca="1" ref="V5" ca="1">INDIRECT($A$1&amp;"H4")</f>
        <v>nanar</v>
      </c>
      <c r="W5" s="59"/>
      <c r="X5" s="60"/>
      <c r="Z5" s="148"/>
      <c r="AA5" s="57" t="str" cm="1">
        <f t="array" aca="1" ref="AA5" ca="1">INDIRECT($A$1&amp;"J3")</f>
        <v>lolo</v>
      </c>
      <c r="AB5" s="58" t="str" cm="1">
        <f t="array" aca="1" ref="AB5" ca="1">INDIRECT($A$1&amp;"J4")</f>
        <v>A5</v>
      </c>
      <c r="AC5" s="48"/>
      <c r="AD5" s="49"/>
      <c r="AF5" s="149"/>
      <c r="AG5" s="57" t="str" cm="1">
        <f t="array" aca="1" ref="AG5" ca="1">INDIRECT($A$1&amp;"L3")</f>
        <v>A3</v>
      </c>
      <c r="AH5" s="58" t="str" cm="1">
        <f t="array" aca="1" ref="AH5" ca="1">INDIRECT($A$1&amp;"L4")</f>
        <v>lolo</v>
      </c>
      <c r="AI5" s="51"/>
      <c r="AJ5" s="52"/>
      <c r="AL5" s="156"/>
      <c r="AM5" s="57" t="str" cm="1">
        <f t="array" aca="1" ref="AM5" ca="1">INDIRECT($A$1&amp;"N3")</f>
        <v>A1</v>
      </c>
      <c r="AN5" s="58" t="str" cm="1">
        <f t="array" aca="1" ref="AN5" ca="1">INDIRECT($A$1&amp;"N4")</f>
        <v>A3</v>
      </c>
      <c r="AO5" s="61"/>
      <c r="AP5" s="62"/>
      <c r="AR5" s="149"/>
      <c r="AS5" s="57" t="str" cm="1">
        <f t="array" aca="1" ref="AS5" ca="1">INDIRECT($A$1&amp;"P3")</f>
        <v>A5</v>
      </c>
      <c r="AT5" s="58" t="str" cm="1">
        <f t="array" aca="1" ref="AT5" ca="1">INDIRECT($A$1&amp;"P4")</f>
        <v>A2</v>
      </c>
      <c r="AU5" s="51"/>
      <c r="AV5" s="52"/>
      <c r="AX5" s="158"/>
      <c r="AY5" s="57" t="str" cm="1">
        <f t="array" aca="1" ref="AY5" ca="1">INDIRECT($A$1&amp;"R3")</f>
        <v>A6</v>
      </c>
      <c r="AZ5" s="58" t="str" cm="1">
        <f t="array" aca="1" ref="AZ5" ca="1">INDIRECT($A$1&amp;"R4")</f>
        <v>A5</v>
      </c>
      <c r="BA5" s="63"/>
      <c r="BB5" s="64"/>
    </row>
    <row r="6" spans="1:54" x14ac:dyDescent="0.25">
      <c r="B6" s="148"/>
      <c r="C6" s="47" t="str" cm="1">
        <f t="array" aca="1" ref="C6" ca="1">INDIRECT($A$1&amp;"B5")</f>
        <v>A5</v>
      </c>
      <c r="D6" s="47" t="str" cm="1">
        <f t="array" aca="1" ref="D6" ca="1">INDIRECT($A$1&amp;"B6")</f>
        <v>A1</v>
      </c>
      <c r="E6" s="48">
        <v>1</v>
      </c>
      <c r="F6" s="49">
        <v>0</v>
      </c>
      <c r="H6" s="149"/>
      <c r="I6" s="50" t="str" cm="1">
        <f t="array" aca="1" ref="I6" ca="1">INDIRECT($A$1&amp;"D5")</f>
        <v>gégé</v>
      </c>
      <c r="J6" s="50" t="str" cm="1">
        <f t="array" aca="1" ref="J6" ca="1">INDIRECT($A$1&amp;"D6")</f>
        <v>A3</v>
      </c>
      <c r="K6" s="51"/>
      <c r="L6" s="52"/>
      <c r="N6" s="150"/>
      <c r="O6" s="53" t="str" cm="1">
        <f t="array" aca="1" ref="O6" ca="1">INDIRECT($A$1&amp;"F5")</f>
        <v>A5</v>
      </c>
      <c r="P6" s="54" t="str" cm="1">
        <f t="array" aca="1" ref="P6" ca="1">INDIRECT($A$1&amp;"F6")</f>
        <v>A4</v>
      </c>
      <c r="Q6" s="55"/>
      <c r="R6" s="56"/>
      <c r="T6" s="152"/>
      <c r="U6" s="57" t="str" cm="1">
        <f t="array" aca="1" ref="U6" ca="1">INDIRECT($A$1&amp;"H5")</f>
        <v>lolo</v>
      </c>
      <c r="V6" s="58" t="str" cm="1">
        <f t="array" aca="1" ref="V6" ca="1">INDIRECT($A$1&amp;"H6")</f>
        <v>gégé</v>
      </c>
      <c r="W6" s="59"/>
      <c r="X6" s="60"/>
      <c r="Z6" s="148"/>
      <c r="AA6" s="57" t="str" cm="1">
        <f t="array" aca="1" ref="AA6" ca="1">INDIRECT($A$1&amp;"J5")</f>
        <v>A1</v>
      </c>
      <c r="AB6" s="58" t="str" cm="1">
        <f t="array" aca="1" ref="AB6" ca="1">INDIRECT($A$1&amp;"J6")</f>
        <v>A3</v>
      </c>
      <c r="AC6" s="48"/>
      <c r="AD6" s="49"/>
      <c r="AF6" s="149"/>
      <c r="AG6" s="57" t="str" cm="1">
        <f t="array" aca="1" ref="AG6" ca="1">INDIRECT($A$1&amp;"L5")</f>
        <v>nanar</v>
      </c>
      <c r="AH6" s="58" t="str" cm="1">
        <f t="array" aca="1" ref="AH6" ca="1">INDIRECT($A$1&amp;"L6")</f>
        <v>gégé</v>
      </c>
      <c r="AI6" s="51"/>
      <c r="AJ6" s="52"/>
      <c r="AL6" s="156"/>
      <c r="AM6" s="57" t="str" cm="1">
        <f t="array" aca="1" ref="AM6" ca="1">INDIRECT($A$1&amp;"N5")</f>
        <v>nanar</v>
      </c>
      <c r="AN6" s="58" t="str" cm="1">
        <f t="array" aca="1" ref="AN6" ca="1">INDIRECT($A$1&amp;"N6")</f>
        <v>A2</v>
      </c>
      <c r="AO6" s="61"/>
      <c r="AP6" s="62"/>
      <c r="AR6" s="149"/>
      <c r="AS6" s="57" t="str" cm="1">
        <f t="array" aca="1" ref="AS6" ca="1">INDIRECT($A$1&amp;"P5")</f>
        <v>lolo</v>
      </c>
      <c r="AT6" s="58" t="str" cm="1">
        <f t="array" aca="1" ref="AT6" ca="1">INDIRECT($A$1&amp;"P6")</f>
        <v>A1</v>
      </c>
      <c r="AU6" s="51"/>
      <c r="AV6" s="52"/>
      <c r="AX6" s="158"/>
      <c r="AY6" s="57" t="str" cm="1">
        <f t="array" aca="1" ref="AY6" ca="1">INDIRECT($A$1&amp;"R5")</f>
        <v>gégé</v>
      </c>
      <c r="AZ6" s="58" t="str" cm="1">
        <f t="array" aca="1" ref="AZ6" ca="1">INDIRECT($A$1&amp;"R6")</f>
        <v>A3</v>
      </c>
      <c r="BA6" s="63"/>
      <c r="BB6" s="64"/>
    </row>
    <row r="7" spans="1:54" x14ac:dyDescent="0.25">
      <c r="B7" s="148"/>
      <c r="C7" s="47" t="str" cm="1">
        <f t="array" aca="1" ref="C7" ca="1">INDIRECT($A$1&amp;"B7")</f>
        <v>lolo</v>
      </c>
      <c r="D7" s="47" t="str" cm="1">
        <f t="array" aca="1" ref="D7" ca="1">INDIRECT($A$1&amp;"B8")</f>
        <v>gégé</v>
      </c>
      <c r="E7" s="48"/>
      <c r="F7" s="49"/>
      <c r="H7" s="149"/>
      <c r="I7" s="50" t="str" cm="1">
        <f t="array" aca="1" ref="I7" ca="1">INDIRECT($A$1&amp;"D7")</f>
        <v>A1</v>
      </c>
      <c r="J7" s="50" t="str" cm="1">
        <f t="array" aca="1" ref="J7" ca="1">INDIRECT($A$1&amp;"D8")</f>
        <v>nanar</v>
      </c>
      <c r="K7" s="51"/>
      <c r="L7" s="52"/>
      <c r="N7" s="150"/>
      <c r="O7" s="53" t="str" cm="1">
        <f t="array" aca="1" ref="O7" ca="1">INDIRECT($A$1&amp;"F7")</f>
        <v>gégé</v>
      </c>
      <c r="P7" s="54" t="str" cm="1">
        <f t="array" aca="1" ref="P7" ca="1">INDIRECT($A$1&amp;"F8")</f>
        <v>A6</v>
      </c>
      <c r="Q7" s="55"/>
      <c r="R7" s="56"/>
      <c r="T7" s="152"/>
      <c r="U7" s="57" t="str" cm="1">
        <f t="array" aca="1" ref="U7" ca="1">INDIRECT($A$1&amp;"H7")</f>
        <v>A2</v>
      </c>
      <c r="V7" s="58" t="str" cm="1">
        <f t="array" aca="1" ref="V7" ca="1">INDIRECT($A$1&amp;"H8")</f>
        <v>A5</v>
      </c>
      <c r="W7" s="59"/>
      <c r="X7" s="60"/>
      <c r="Z7" s="148"/>
      <c r="AA7" s="57" t="str" cm="1">
        <f t="array" aca="1" ref="AA7" ca="1">INDIRECT($A$1&amp;"J7")</f>
        <v>A2</v>
      </c>
      <c r="AB7" s="58" t="str" cm="1">
        <f t="array" aca="1" ref="AB7" ca="1">INDIRECT($A$1&amp;"J8")</f>
        <v>A6</v>
      </c>
      <c r="AC7" s="48"/>
      <c r="AD7" s="49"/>
      <c r="AF7" s="149"/>
      <c r="AG7" s="57" t="str" cm="1">
        <f t="array" aca="1" ref="AG7" ca="1">INDIRECT($A$1&amp;"L7")</f>
        <v>A2</v>
      </c>
      <c r="AH7" s="58" t="str" cm="1">
        <f t="array" aca="1" ref="AH7" ca="1">INDIRECT($A$1&amp;"L8")</f>
        <v>A5</v>
      </c>
      <c r="AI7" s="51"/>
      <c r="AJ7" s="52"/>
      <c r="AL7" s="156"/>
      <c r="AM7" s="57" t="str" cm="1">
        <f t="array" aca="1" ref="AM7" ca="1">INDIRECT($A$1&amp;"N7")</f>
        <v>A5</v>
      </c>
      <c r="AN7" s="58" t="str" cm="1">
        <f t="array" aca="1" ref="AN7" ca="1">INDIRECT($A$1&amp;"N8")</f>
        <v>A6</v>
      </c>
      <c r="AO7" s="61"/>
      <c r="AP7" s="62"/>
      <c r="AR7" s="149"/>
      <c r="AS7" s="57" t="str" cm="1">
        <f t="array" aca="1" ref="AS7" ca="1">INDIRECT($A$1&amp;"P7")</f>
        <v>A6</v>
      </c>
      <c r="AT7" s="58" t="str" cm="1">
        <f t="array" aca="1" ref="AT7" ca="1">INDIRECT($A$1&amp;"P8")</f>
        <v>nanar</v>
      </c>
      <c r="AU7" s="51"/>
      <c r="AV7" s="52"/>
      <c r="AX7" s="158"/>
      <c r="AY7" s="57" t="str" cm="1">
        <f t="array" aca="1" ref="AY7" ca="1">INDIRECT($A$1&amp;"R7")</f>
        <v>lolo</v>
      </c>
      <c r="AZ7" s="58" t="str" cm="1">
        <f t="array" aca="1" ref="AZ7" ca="1">INDIRECT($A$1&amp;"R8")</f>
        <v>A1</v>
      </c>
      <c r="BA7" s="63"/>
      <c r="BB7" s="64"/>
    </row>
    <row r="8" spans="1:54" x14ac:dyDescent="0.25">
      <c r="B8" s="148"/>
      <c r="C8" s="47" t="str" cm="1">
        <f t="array" aca="1" ref="C8" ca="1">INDIRECT($A$1&amp;"B9")</f>
        <v>A4</v>
      </c>
      <c r="D8" s="47" t="str" cm="1">
        <f t="array" aca="1" ref="D8" ca="1">INDIRECT($A$1&amp;"B10")</f>
        <v>A2</v>
      </c>
      <c r="E8" s="48"/>
      <c r="F8" s="49"/>
      <c r="H8" s="149"/>
      <c r="I8" s="50" t="str" cm="1">
        <f t="array" aca="1" ref="I8" ca="1">INDIRECT($A$1&amp;"D9")</f>
        <v>A5</v>
      </c>
      <c r="J8" s="50" t="str" cm="1">
        <f t="array" aca="1" ref="J8" ca="1">INDIRECT($A$1&amp;"D10")</f>
        <v>A6</v>
      </c>
      <c r="K8" s="51"/>
      <c r="L8" s="52"/>
      <c r="N8" s="150"/>
      <c r="O8" s="53" t="str" cm="1">
        <f t="array" aca="1" ref="O8" ca="1">INDIRECT($A$1&amp;"F9")</f>
        <v>nanar</v>
      </c>
      <c r="P8" s="54" t="str" cm="1">
        <f t="array" aca="1" ref="P8" ca="1">INDIRECT($A$1&amp;"F10")</f>
        <v>A1</v>
      </c>
      <c r="Q8" s="55"/>
      <c r="R8" s="56"/>
      <c r="T8" s="152"/>
      <c r="U8" s="57" t="str" cm="1">
        <f t="array" aca="1" ref="U8" ca="1">INDIRECT($A$1&amp;"H9")</f>
        <v>A6</v>
      </c>
      <c r="V8" s="58" t="str" cm="1">
        <f t="array" aca="1" ref="V8" ca="1">INDIRECT($A$1&amp;"H10")</f>
        <v>A4</v>
      </c>
      <c r="W8" s="59"/>
      <c r="X8" s="60"/>
      <c r="Z8" s="148"/>
      <c r="AA8" s="57" t="str" cm="1">
        <f t="array" aca="1" ref="AA8" ca="1">INDIRECT($A$1&amp;"J9")</f>
        <v>A4</v>
      </c>
      <c r="AB8" s="58" t="str" cm="1">
        <f t="array" aca="1" ref="AB8" ca="1">INDIRECT($A$1&amp;"J10")</f>
        <v>nanar</v>
      </c>
      <c r="AC8" s="48"/>
      <c r="AD8" s="49"/>
      <c r="AF8" s="149"/>
      <c r="AG8" s="57" t="str" cm="1">
        <f t="array" aca="1" ref="AG8" ca="1">INDIRECT($A$1&amp;"L9")</f>
        <v>A6</v>
      </c>
      <c r="AH8" s="58" t="str" cm="1">
        <f t="array" aca="1" ref="AH8" ca="1">INDIRECT($A$1&amp;"L10")</f>
        <v>A4</v>
      </c>
      <c r="AI8" s="51"/>
      <c r="AJ8" s="52"/>
      <c r="AL8" s="156"/>
      <c r="AM8" s="57" t="str" cm="1">
        <f t="array" aca="1" ref="AM8" ca="1">INDIRECT($A$1&amp;"N9")</f>
        <v>gégé</v>
      </c>
      <c r="AN8" s="58" t="str" cm="1">
        <f t="array" aca="1" ref="AN8" ca="1">INDIRECT($A$1&amp;"N10")</f>
        <v>lolo</v>
      </c>
      <c r="AO8" s="61"/>
      <c r="AP8" s="62"/>
      <c r="AR8" s="149"/>
      <c r="AS8" s="57" t="str" cm="1">
        <f t="array" aca="1" ref="AS8" ca="1">INDIRECT($A$1&amp;"P9")</f>
        <v>A4</v>
      </c>
      <c r="AT8" s="58" t="str" cm="1">
        <f t="array" aca="1" ref="AT8" ca="1">INDIRECT($A$1&amp;"P10")</f>
        <v>A3</v>
      </c>
      <c r="AU8" s="51"/>
      <c r="AV8" s="52"/>
      <c r="AX8" s="158"/>
      <c r="AY8" s="57" t="str" cm="1">
        <f t="array" aca="1" ref="AY8" ca="1">INDIRECT($A$1&amp;"R9")</f>
        <v>nanar</v>
      </c>
      <c r="AZ8" s="58" t="str" cm="1">
        <f t="array" aca="1" ref="AZ8" ca="1">INDIRECT($A$1&amp;"R10")</f>
        <v>A2</v>
      </c>
      <c r="BA8" s="63"/>
      <c r="BB8" s="64"/>
    </row>
    <row r="9" spans="1:54" ht="18.75" thickBot="1" x14ac:dyDescent="0.3">
      <c r="B9" s="148"/>
      <c r="C9" s="47" t="str" cm="1">
        <f t="array" aca="1" ref="C9" ca="1">INDIRECT($A$1&amp;"B11")</f>
        <v>A6</v>
      </c>
      <c r="D9" s="47" cm="1">
        <f t="array" aca="1" ref="D9" ca="1">INDIRECT($A$1&amp;"B12")</f>
        <v>0</v>
      </c>
      <c r="E9" s="65"/>
      <c r="F9" s="66"/>
      <c r="H9" s="149"/>
      <c r="I9" s="50" t="str" cm="1">
        <f t="array" aca="1" ref="I9" ca="1">INDIRECT($A$1&amp;"D11")</f>
        <v>A2</v>
      </c>
      <c r="J9" s="50" cm="1">
        <f t="array" aca="1" ref="J9" ca="1">INDIRECT($A$1&amp;"D12")</f>
        <v>0</v>
      </c>
      <c r="K9" s="67"/>
      <c r="L9" s="68"/>
      <c r="N9" s="151"/>
      <c r="O9" s="69" t="str" cm="1">
        <f t="array" aca="1" ref="O9" ca="1">INDIRECT($A$1&amp;"F11")</f>
        <v>lolo</v>
      </c>
      <c r="P9" s="69" cm="1">
        <f t="array" aca="1" ref="P9" ca="1">INDIRECT($A$1&amp;"F12")</f>
        <v>0</v>
      </c>
      <c r="Q9" s="70"/>
      <c r="R9" s="71"/>
      <c r="T9" s="153"/>
      <c r="U9" s="72" t="str" cm="1">
        <f t="array" aca="1" ref="U9" ca="1">INDIRECT($A$1&amp;"H11")</f>
        <v>A1</v>
      </c>
      <c r="V9" s="58" cm="1">
        <f t="array" aca="1" ref="V9" ca="1">INDIRECT($A$1&amp;"H12")</f>
        <v>0</v>
      </c>
      <c r="W9" s="73"/>
      <c r="X9" s="74"/>
      <c r="Z9" s="154"/>
      <c r="AA9" s="72" t="str" cm="1">
        <f t="array" aca="1" ref="AA9" ca="1">INDIRECT($A$1&amp;"J11")</f>
        <v>gégé</v>
      </c>
      <c r="AB9" s="58" cm="1">
        <f t="array" aca="1" ref="AB9" ca="1">INDIRECT($A$1&amp;"J12")</f>
        <v>0</v>
      </c>
      <c r="AC9" s="65"/>
      <c r="AD9" s="66"/>
      <c r="AF9" s="155"/>
      <c r="AG9" s="72" t="str" cm="1">
        <f t="array" aca="1" ref="AG9" ca="1">INDIRECT($A$1&amp;"L11")</f>
        <v>A1</v>
      </c>
      <c r="AH9" s="58" cm="1">
        <f t="array" aca="1" ref="AH9" ca="1">INDIRECT($A$1&amp;"L12")</f>
        <v>0</v>
      </c>
      <c r="AI9" s="67"/>
      <c r="AJ9" s="68"/>
      <c r="AL9" s="157"/>
      <c r="AM9" s="72" t="str" cm="1">
        <f t="array" aca="1" ref="AM9" ca="1">INDIRECT($A$1&amp;"N11")</f>
        <v>A4</v>
      </c>
      <c r="AN9" s="58" cm="1">
        <f t="array" aca="1" ref="AN9" ca="1">INDIRECT($A$1&amp;"N12")</f>
        <v>0</v>
      </c>
      <c r="AO9" s="75"/>
      <c r="AP9" s="76"/>
      <c r="AR9" s="155"/>
      <c r="AS9" s="72" t="str" cm="1">
        <f t="array" aca="1" ref="AS9" ca="1">INDIRECT($A$1&amp;"P11")</f>
        <v>gégé</v>
      </c>
      <c r="AT9" s="58" cm="1">
        <f t="array" aca="1" ref="AT9" ca="1">INDIRECT($A$1&amp;"P12")</f>
        <v>0</v>
      </c>
      <c r="AU9" s="67"/>
      <c r="AV9" s="68"/>
      <c r="AX9" s="159"/>
      <c r="AY9" s="72" t="str" cm="1">
        <f t="array" aca="1" ref="AY9" ca="1">INDIRECT($A$1&amp;"R11")</f>
        <v>A4</v>
      </c>
      <c r="AZ9" s="58" cm="1">
        <f t="array" aca="1" ref="AZ9" ca="1">INDIRECT($A$1&amp;"R12")</f>
        <v>0</v>
      </c>
      <c r="BA9" s="77"/>
      <c r="BB9" s="78"/>
    </row>
    <row r="10" spans="1:54" ht="19.5" thickTop="1" thickBot="1" x14ac:dyDescent="0.3">
      <c r="B10" s="79"/>
      <c r="C10" s="80"/>
      <c r="D10" s="81" t="s">
        <v>40</v>
      </c>
      <c r="E10" s="199" t="s">
        <v>41</v>
      </c>
      <c r="F10" s="199"/>
      <c r="H10" s="80"/>
      <c r="I10" s="82"/>
      <c r="J10" s="81" t="s">
        <v>40</v>
      </c>
      <c r="K10" s="199" t="s">
        <v>41</v>
      </c>
      <c r="L10" s="199"/>
      <c r="N10" s="28"/>
      <c r="P10" s="81" t="s">
        <v>40</v>
      </c>
      <c r="Q10" s="199" t="s">
        <v>41</v>
      </c>
      <c r="R10" s="199"/>
      <c r="T10" s="80"/>
      <c r="U10" s="80"/>
      <c r="V10" s="81" t="s">
        <v>40</v>
      </c>
      <c r="W10" s="199" t="s">
        <v>41</v>
      </c>
      <c r="X10" s="199"/>
      <c r="Z10" s="28"/>
      <c r="AB10" s="81" t="s">
        <v>40</v>
      </c>
      <c r="AC10" s="199" t="s">
        <v>41</v>
      </c>
      <c r="AD10" s="199"/>
      <c r="AF10" s="80"/>
      <c r="AG10" s="83"/>
      <c r="AH10" s="81" t="s">
        <v>40</v>
      </c>
      <c r="AI10" s="199" t="s">
        <v>41</v>
      </c>
      <c r="AJ10" s="199"/>
      <c r="AL10" s="28"/>
      <c r="AN10" s="81" t="s">
        <v>40</v>
      </c>
      <c r="AO10" s="199" t="s">
        <v>41</v>
      </c>
      <c r="AP10" s="199"/>
      <c r="AT10" s="81" t="s">
        <v>40</v>
      </c>
      <c r="AU10" s="199" t="s">
        <v>41</v>
      </c>
      <c r="AV10" s="199"/>
      <c r="AX10" s="80"/>
      <c r="AY10" s="84"/>
      <c r="AZ10" s="81" t="s">
        <v>40</v>
      </c>
      <c r="BA10" s="199" t="s">
        <v>41</v>
      </c>
      <c r="BB10" s="199"/>
    </row>
    <row r="11" spans="1:54" ht="19.5" thickTop="1" thickBot="1" x14ac:dyDescent="0.3">
      <c r="B11" s="28"/>
      <c r="C11" s="211"/>
      <c r="D11" s="212"/>
      <c r="E11" s="212"/>
      <c r="F11" s="213"/>
      <c r="H11" s="85"/>
      <c r="I11" s="214"/>
      <c r="J11" s="215"/>
      <c r="K11" s="215"/>
      <c r="L11" s="216"/>
      <c r="N11" s="28"/>
      <c r="O11" s="217"/>
      <c r="P11" s="218"/>
      <c r="Q11" s="218"/>
      <c r="R11" s="219"/>
      <c r="U11" s="220" t="s">
        <v>42</v>
      </c>
      <c r="V11" s="221"/>
      <c r="W11" s="221"/>
      <c r="X11" s="222"/>
      <c r="Z11" s="28"/>
      <c r="AA11" s="211" t="s">
        <v>43</v>
      </c>
      <c r="AB11" s="212"/>
      <c r="AC11" s="212"/>
      <c r="AD11" s="213"/>
      <c r="AG11" s="214" t="s">
        <v>44</v>
      </c>
      <c r="AH11" s="215"/>
      <c r="AI11" s="215"/>
      <c r="AJ11" s="216"/>
      <c r="AL11" s="28"/>
      <c r="AM11" s="224" t="s">
        <v>45</v>
      </c>
      <c r="AN11" s="225"/>
      <c r="AO11" s="225"/>
      <c r="AP11" s="226"/>
      <c r="AS11" s="227" t="s">
        <v>46</v>
      </c>
      <c r="AT11" s="215"/>
      <c r="AU11" s="215"/>
      <c r="AV11" s="216"/>
      <c r="AY11" s="228" t="s">
        <v>47</v>
      </c>
      <c r="AZ11" s="229"/>
      <c r="BA11" s="229"/>
      <c r="BB11" s="230"/>
    </row>
    <row r="12" spans="1:54" ht="19.5" thickTop="1" thickBot="1" x14ac:dyDescent="0.3">
      <c r="B12" s="28"/>
      <c r="N12" s="28"/>
      <c r="Z12" s="28"/>
      <c r="AL12" s="28"/>
    </row>
    <row r="13" spans="1:54" ht="19.5" thickTop="1" thickBot="1" x14ac:dyDescent="0.3">
      <c r="C13" s="86" t="s">
        <v>48</v>
      </c>
      <c r="D13" s="86" t="s">
        <v>38</v>
      </c>
      <c r="E13" s="86" t="s">
        <v>39</v>
      </c>
      <c r="F13" s="86" t="s">
        <v>49</v>
      </c>
      <c r="I13" s="87" t="s">
        <v>48</v>
      </c>
      <c r="J13" s="87" t="s">
        <v>50</v>
      </c>
      <c r="K13" s="87" t="s">
        <v>51</v>
      </c>
      <c r="L13" s="87" t="s">
        <v>49</v>
      </c>
      <c r="O13" s="88" t="s">
        <v>48</v>
      </c>
      <c r="P13" s="88" t="s">
        <v>38</v>
      </c>
      <c r="Q13" s="88" t="s">
        <v>39</v>
      </c>
      <c r="R13" s="88" t="s">
        <v>49</v>
      </c>
      <c r="U13" s="89" t="s">
        <v>48</v>
      </c>
      <c r="V13" s="89" t="s">
        <v>50</v>
      </c>
      <c r="W13" s="89" t="s">
        <v>51</v>
      </c>
      <c r="X13" s="89" t="s">
        <v>49</v>
      </c>
      <c r="AA13" s="86" t="s">
        <v>52</v>
      </c>
      <c r="AB13" s="86" t="s">
        <v>38</v>
      </c>
      <c r="AC13" s="86" t="s">
        <v>39</v>
      </c>
      <c r="AD13" s="86" t="s">
        <v>49</v>
      </c>
      <c r="AG13" s="87" t="s">
        <v>52</v>
      </c>
      <c r="AH13" s="87" t="s">
        <v>50</v>
      </c>
      <c r="AI13" s="87" t="s">
        <v>51</v>
      </c>
      <c r="AJ13" s="87" t="s">
        <v>49</v>
      </c>
      <c r="AM13" s="90" t="s">
        <v>52</v>
      </c>
      <c r="AN13" s="90" t="s">
        <v>38</v>
      </c>
      <c r="AO13" s="90" t="s">
        <v>39</v>
      </c>
      <c r="AP13" s="90" t="s">
        <v>49</v>
      </c>
      <c r="AS13" s="87" t="s">
        <v>52</v>
      </c>
      <c r="AT13" s="87" t="s">
        <v>50</v>
      </c>
      <c r="AU13" s="87" t="s">
        <v>51</v>
      </c>
      <c r="AV13" s="87" t="s">
        <v>49</v>
      </c>
      <c r="AY13" s="91" t="s">
        <v>52</v>
      </c>
      <c r="AZ13" s="91" t="s">
        <v>50</v>
      </c>
      <c r="BA13" s="91" t="s">
        <v>51</v>
      </c>
      <c r="BB13" s="91" t="s">
        <v>49</v>
      </c>
    </row>
    <row r="14" spans="1:54" ht="19.5" thickTop="1" thickBot="1" x14ac:dyDescent="0.3">
      <c r="C14" s="92" t="str" cm="1">
        <f t="array" aca="1" ref="C14" ca="1">IF(INDIRECT($A$1&amp;"A3")="","",INDIRECT($A$1&amp;"A3"))</f>
        <v>A1</v>
      </c>
      <c r="D14" s="93" t="str">
        <f t="shared" ref="D14:D23" ca="1" si="0">IFERROR(VLOOKUP(C14,$C$5:$E$9,3,0),"")&amp;IFERROR(VLOOKUP(C14,$D$5:$F$9,3,0),"")</f>
        <v>0</v>
      </c>
      <c r="E14" s="86" t="str">
        <f t="shared" ref="E14:E23" ca="1" si="1">IFERROR(VLOOKUP(C14,$C$5:$F$9,4,0),"")&amp;IFERROR(VLOOKUP(C14,$D$5:$F$9,2,0),"")</f>
        <v>1</v>
      </c>
      <c r="F14" s="93" cm="1">
        <f t="array" aca="1" ref="F14" ca="1">IF(COUNTBLANK(D14:E14),0,VLOOKUP(D14&amp;E14,CHOOSE({1,2},tPts[Score 1]&amp;tPts[Score 2],tPts[Pts]),2,0))</f>
        <v>1</v>
      </c>
      <c r="I14" s="94" t="str" cm="1">
        <f t="array" aca="1" ref="I14" ca="1">IF(INDIRECT($A$1&amp;"D3")="","",INDIRECT($A$1&amp;"D3"))</f>
        <v>A4</v>
      </c>
      <c r="J14" s="95" t="str">
        <f t="shared" ref="J14:J23" ca="1" si="2">IFERROR(VLOOKUP(I14,$I$5:$K$9,3,0),"")&amp;IFERROR(VLOOKUP(I14,$J$5:$L$9,3,0),"")</f>
        <v/>
      </c>
      <c r="K14" s="95" t="str">
        <f t="shared" ref="K14:K23" ca="1" si="3">IFERROR(VLOOKUP(I14,$I$5:$L$9,4,0),"")&amp;IFERROR(VLOOKUP(I14,$J$5:$L$9,2,0),"")</f>
        <v/>
      </c>
      <c r="L14" s="87" cm="1">
        <f t="array" aca="1" ref="L14" ca="1">IF(COUNTBLANK(J14:K14),0,VLOOKUP(J14&amp;K14,CHOOSE({1,2},tPts[Score 1]&amp;tPts[Score 2],tPts[Pts]),2,0))</f>
        <v>0</v>
      </c>
      <c r="O14" s="96" t="str" cm="1">
        <f t="array" aca="1" ref="O14" ca="1">IF(INDIRECT($A$1&amp;"F3")="","",INDIRECT($A$1&amp;"F3"))</f>
        <v>A3</v>
      </c>
      <c r="P14" s="97" t="str">
        <f ca="1">IFERROR(VLOOKUP(O14,$O$5:$Q$9,3,0),"")&amp;IFERROR(VLOOKUP(O14,$P$5:$R$9,3,0),"")</f>
        <v/>
      </c>
      <c r="Q14" s="88" t="str">
        <f ca="1">IFERROR(VLOOKUP(O14,$O$5:$R$9,4,0),"")&amp;IFERROR(VLOOKUP(O14,$P$5:$R$9,2,0),"")</f>
        <v/>
      </c>
      <c r="R14" s="97" cm="1">
        <f t="array" aca="1" ref="R14" ca="1">IF(COUNTBLANK(P14:Q14),0,VLOOKUP(P14&amp;Q14,CHOOSE({1,2},tPts[Score 1]&amp;tPts[Score 2],tPts[Pts]),2,0))</f>
        <v>0</v>
      </c>
      <c r="U14" s="98" t="str" cm="1">
        <f t="array" aca="1" ref="U14" ca="1">IF(INDIRECT($A$1&amp;"H3")="","",INDIRECT($A$1&amp;"H3"))</f>
        <v>A3</v>
      </c>
      <c r="V14" s="99" t="str">
        <f ca="1">IFERROR(VLOOKUP(U14,$U$5:$W$9,3,0),"")&amp;IFERROR(VLOOKUP(U14,$V$5:$X$9,3,0),"")</f>
        <v/>
      </c>
      <c r="W14" s="89" t="str">
        <f ca="1">IFERROR(VLOOKUP(U14,$U$5:$X$9,4,0),"")&amp;IFERROR(VLOOKUP(U14,$V$5:$X$9,2,0),"")</f>
        <v/>
      </c>
      <c r="X14" s="89" cm="1">
        <f t="array" aca="1" ref="X14" ca="1">IF(COUNTBLANK(V14:W14),0,VLOOKUP(V14&amp;W14,CHOOSE({1,2},tPts[Score 1]&amp;tPts[Score 2],tPts[Pts]),2,0))</f>
        <v>0</v>
      </c>
      <c r="AA14" s="92" t="str" cm="1">
        <f t="array" aca="1" ref="AA14" ca="1">IF(INDIRECT($A$1&amp;"J3")="","",INDIRECT($A$1&amp;"J3"))</f>
        <v>lolo</v>
      </c>
      <c r="AB14" s="93" t="str">
        <f ca="1">IFERROR(VLOOKUP(AA14,$AA$5:$AC$9,3,0),"")&amp;IFERROR(VLOOKUP(AA14,$AB$5:$AD$9,3,0),"")</f>
        <v/>
      </c>
      <c r="AC14" s="86" t="str">
        <f ca="1">IFERROR(VLOOKUP(AA14,$AA$5:$AD$9,4,0),"")&amp;IFERROR(VLOOKUP(AA14,$AB$5:$AC$9,2,0),"")</f>
        <v/>
      </c>
      <c r="AD14" s="93" cm="1">
        <f t="array" aca="1" ref="AD14" ca="1">IF(COUNTBLANK(AB14:AC14),0,VLOOKUP(AB14&amp;AC14,CHOOSE({1,2},tPts[Score 1]&amp;tPts[Score 2],tPts[Pts]),2,0))</f>
        <v>0</v>
      </c>
      <c r="AG14" s="94" t="str" cm="1">
        <f t="array" aca="1" ref="AG14" ca="1">IF(INDIRECT($A$1&amp;"L3")="","",INDIRECT($A$1&amp;"L3"))</f>
        <v>A3</v>
      </c>
      <c r="AH14" s="95" t="str">
        <f ca="1">IFERROR(VLOOKUP(AG14,$AG$5:$AI$9,3,0),"")&amp;IFERROR(VLOOKUP(AG14,$AH$5:$AJ$9,3,0),"")</f>
        <v/>
      </c>
      <c r="AI14" s="95" t="str">
        <f ca="1">IFERROR(VLOOKUP(AG14,$AG$5:$AJ$9,4,0),"")&amp;IFERROR(VLOOKUP(AG14,$AH$5:$AJ$9,2,0),"")</f>
        <v/>
      </c>
      <c r="AJ14" s="87" cm="1">
        <f t="array" aca="1" ref="AJ14" ca="1">IF(COUNTBLANK(AH14:AI14),0,VLOOKUP(AH14&amp;AI14,CHOOSE({1,2},tPts[Score 1]&amp;tPts[Score 2],tPts[Pts]),2,0))</f>
        <v>0</v>
      </c>
      <c r="AM14" s="100" t="str" cm="1">
        <f t="array" aca="1" ref="AM14" ca="1">IF(INDIRECT($A$1&amp;"N3")="","",INDIRECT($A$1&amp;"N3"))</f>
        <v>A1</v>
      </c>
      <c r="AN14" s="101" t="str">
        <f ca="1">IFERROR(VLOOKUP(AM14,$AM$5:$AO$9,3,0),"")&amp;IFERROR(VLOOKUP(AM14,$AN$5:$AP$9,3,0),"")</f>
        <v/>
      </c>
      <c r="AO14" s="90" t="str">
        <f ca="1">IFERROR(VLOOKUP(AM14,$AM$5:$AP$9,4,0),"")&amp;IFERROR(VLOOKUP(AM14,$AN$5:$AO$9,2,0),"")</f>
        <v/>
      </c>
      <c r="AP14" s="101" cm="1">
        <f t="array" aca="1" ref="AP14" ca="1">IF(COUNTBLANK(AN14:AO14),0,VLOOKUP(AN14&amp;AO14,CHOOSE({1,2},tPts[Score 1]&amp;tPts[Score 2],tPts[Pts]),2,0))</f>
        <v>0</v>
      </c>
      <c r="AS14" s="94" t="str" cm="1">
        <f t="array" aca="1" ref="AS14" ca="1">IF(INDIRECT($A$1&amp;"P3")="","",INDIRECT($A$1&amp;"P3"))</f>
        <v>A5</v>
      </c>
      <c r="AT14" s="95" t="str">
        <f ca="1">IFERROR(VLOOKUP(AS14,$AS$5:$AU$9,3,0),"")&amp;IFERROR(VLOOKUP(AS14,$AT$5:$AV$9,3,0),"")</f>
        <v/>
      </c>
      <c r="AU14" s="95" t="str">
        <f ca="1">IFERROR(VLOOKUP(AS14,$AS$5:$AV$9,4,0),"")&amp;IFERROR(VLOOKUP(AS14,$AT$5:$AU$9,2,0),"")</f>
        <v/>
      </c>
      <c r="AV14" s="87" cm="1">
        <f t="array" aca="1" ref="AV14" ca="1">IF(COUNTBLANK(AT14:AU14),0,VLOOKUP(AT14&amp;AU14,CHOOSE({1,2},tPts[Score 1]&amp;tPts[Score 2],tPts[Pts]),2,0))</f>
        <v>0</v>
      </c>
      <c r="AY14" s="102" t="str" cm="1">
        <f t="array" aca="1" ref="AY14" ca="1">IF(INDIRECT($A$1&amp;"R3")="","",INDIRECT($A$1&amp;"R3"))</f>
        <v>A6</v>
      </c>
      <c r="AZ14" s="103" t="str">
        <f ca="1">IFERROR(VLOOKUP(AY14,$AY$5:$BA$9,3,0),"")&amp;IFERROR(VLOOKUP(AY14,$AZ$5:$BB$9,3,0),"")</f>
        <v/>
      </c>
      <c r="BA14" s="103" t="str">
        <f ca="1">IFERROR(VLOOKUP(AY14,$AY$5:$BB$9,4,0),"")&amp;IFERROR(VLOOKUP(AY14,$AZ$5:$BA$9,2,0),"")</f>
        <v/>
      </c>
      <c r="BB14" s="91" cm="1">
        <f t="array" aca="1" ref="BB14" ca="1">IF(COUNTBLANK(AZ14:BA14),0,VLOOKUP(AZ14&amp;BA14,CHOOSE({1,2},tPts[Score 1]&amp;tPts[Score 2],tPts[Pts]),2,0))</f>
        <v>0</v>
      </c>
    </row>
    <row r="15" spans="1:54" ht="19.5" thickTop="1" thickBot="1" x14ac:dyDescent="0.3">
      <c r="C15" s="92" t="str" cm="1">
        <f t="array" aca="1" ref="C15" ca="1">IF(INDIRECT($A$1&amp;"A4")="","",INDIRECT($A$1&amp;"A4"))</f>
        <v>A2</v>
      </c>
      <c r="D15" s="93" t="str">
        <f t="shared" ca="1" si="0"/>
        <v/>
      </c>
      <c r="E15" s="86" t="str">
        <f t="shared" ca="1" si="1"/>
        <v/>
      </c>
      <c r="F15" s="93" cm="1">
        <f t="array" aca="1" ref="F15" ca="1">IF(COUNTBLANK(D15:E15),0,VLOOKUP(D15&amp;E15,CHOOSE({1,2},tPts[Score 1]&amp;tPts[Score 2],tPts[Pts]),2,0))</f>
        <v>0</v>
      </c>
      <c r="I15" s="94" t="str" cm="1">
        <f t="array" aca="1" ref="I15" ca="1">IF(INDIRECT($A$1&amp;"D4")="","",INDIRECT($A$1&amp;"D4"))</f>
        <v>lolo</v>
      </c>
      <c r="J15" s="95" t="str">
        <f t="shared" ca="1" si="2"/>
        <v/>
      </c>
      <c r="K15" s="95" t="str">
        <f t="shared" ca="1" si="3"/>
        <v/>
      </c>
      <c r="L15" s="87" cm="1">
        <f t="array" aca="1" ref="L15" ca="1">IF(COUNTBLANK(J15:K15),0,VLOOKUP(J15&amp;K15,CHOOSE({1,2},tPts[Score 1]&amp;tPts[Score 2],tPts[Pts]),2,0))</f>
        <v>0</v>
      </c>
      <c r="O15" s="96" t="str" cm="1">
        <f t="array" aca="1" ref="O15" ca="1">IF(INDIRECT($A$1&amp;"F4")="","",INDIRECT($A$1&amp;"F4"))</f>
        <v>A2</v>
      </c>
      <c r="P15" s="97" t="str">
        <f t="shared" ref="P15:P23" ca="1" si="4">IFERROR(VLOOKUP(O15,$O$5:$Q$9,3,0),"")&amp;IFERROR(VLOOKUP(O15,$P$5:$R$9,3,0),"")</f>
        <v/>
      </c>
      <c r="Q15" s="88" t="str">
        <f t="shared" ref="Q15:Q23" ca="1" si="5">IFERROR(VLOOKUP(O15,$O$5:$R$9,4,0),"")&amp;IFERROR(VLOOKUP(O15,$P$5:$R$9,2,0),"")</f>
        <v/>
      </c>
      <c r="R15" s="97" cm="1">
        <f t="array" aca="1" ref="R15" ca="1">IF(COUNTBLANK(P15:Q15),0,VLOOKUP(P15&amp;Q15,CHOOSE({1,2},tPts[Score 1]&amp;tPts[Score 2],tPts[Pts]),2,0))</f>
        <v>0</v>
      </c>
      <c r="U15" s="98" t="str" cm="1">
        <f t="array" aca="1" ref="U15" ca="1">IF(INDIRECT($A$1&amp;"H4")="","",INDIRECT($A$1&amp;"H4"))</f>
        <v>nanar</v>
      </c>
      <c r="V15" s="99" t="str">
        <f t="shared" ref="V15:V23" ca="1" si="6">IFERROR(VLOOKUP(U15,$U$5:$W$9,3,0),"")&amp;IFERROR(VLOOKUP(U15,$V$5:$X$9,3,0),"")</f>
        <v/>
      </c>
      <c r="W15" s="89" t="str">
        <f t="shared" ref="W15:W23" ca="1" si="7">IFERROR(VLOOKUP(U15,$U$5:$X$9,4,0),"")&amp;IFERROR(VLOOKUP(U15,$V$5:$X$9,2,0),"")</f>
        <v/>
      </c>
      <c r="X15" s="89" cm="1">
        <f t="array" aca="1" ref="X15" ca="1">IF(COUNTBLANK(V15:W15),0,VLOOKUP(V15&amp;W15,CHOOSE({1,2},tPts[Score 1]&amp;tPts[Score 2],tPts[Pts]),2,0))</f>
        <v>0</v>
      </c>
      <c r="AA15" s="92" t="str" cm="1">
        <f t="array" aca="1" ref="AA15" ca="1">IF(INDIRECT($A$1&amp;"J4")="","",INDIRECT($A$1&amp;"J4"))</f>
        <v>A5</v>
      </c>
      <c r="AB15" s="93" t="str">
        <f t="shared" ref="AB15:AB23" ca="1" si="8">IFERROR(VLOOKUP(AA15,$AA$5:$AC$9,3,0),"")&amp;IFERROR(VLOOKUP(AA15,$AB$5:$AD$9,3,0),"")</f>
        <v/>
      </c>
      <c r="AC15" s="86" t="str">
        <f t="shared" ref="AC15:AC23" ca="1" si="9">IFERROR(VLOOKUP(AA15,$AA$5:$AD$9,4,0),"")&amp;IFERROR(VLOOKUP(AA15,$AB$5:$AC$9,2,0),"")</f>
        <v/>
      </c>
      <c r="AD15" s="93" cm="1">
        <f t="array" aca="1" ref="AD15" ca="1">IF(COUNTBLANK(AB15:AC15),0,VLOOKUP(AB15&amp;AC15,CHOOSE({1,2},tPts[Score 1]&amp;tPts[Score 2],tPts[Pts]),2,0))</f>
        <v>0</v>
      </c>
      <c r="AG15" s="94" t="str" cm="1">
        <f t="array" aca="1" ref="AG15" ca="1">IF(INDIRECT($A$1&amp;"L4")="","",INDIRECT($A$1&amp;"L4"))</f>
        <v>lolo</v>
      </c>
      <c r="AH15" s="95" t="str">
        <f t="shared" ref="AH15:AH23" ca="1" si="10">IFERROR(VLOOKUP(AG15,$AG$5:$AI$9,3,0),"")&amp;IFERROR(VLOOKUP(AG15,$AH$5:$AJ$9,3,0),"")</f>
        <v/>
      </c>
      <c r="AI15" s="95" t="str">
        <f t="shared" ref="AI15:AI23" ca="1" si="11">IFERROR(VLOOKUP(AG15,$AG$5:$AJ$9,4,0),"")&amp;IFERROR(VLOOKUP(AG15,$AH$5:$AJ$9,2,0),"")</f>
        <v/>
      </c>
      <c r="AJ15" s="87" cm="1">
        <f t="array" aca="1" ref="AJ15" ca="1">IF(COUNTBLANK(AH15:AI15),0,VLOOKUP(AH15&amp;AI15,CHOOSE({1,2},tPts[Score 1]&amp;tPts[Score 2],tPts[Pts]),2,0))</f>
        <v>0</v>
      </c>
      <c r="AM15" s="100" t="str" cm="1">
        <f t="array" aca="1" ref="AM15" ca="1">IF(INDIRECT($A$1&amp;"N4")="","",INDIRECT($A$1&amp;"N4"))</f>
        <v>A3</v>
      </c>
      <c r="AN15" s="101" t="str">
        <f t="shared" ref="AN15:AN23" ca="1" si="12">IFERROR(VLOOKUP(AM15,$AM$5:$AO$9,3,0),"")&amp;IFERROR(VLOOKUP(AM15,$AN$5:$AP$9,3,0),"")</f>
        <v/>
      </c>
      <c r="AO15" s="90" t="str">
        <f t="shared" ref="AO15:AO23" ca="1" si="13">IFERROR(VLOOKUP(AM15,$AM$5:$AP$9,4,0),"")&amp;IFERROR(VLOOKUP(AM15,$AN$5:$AO$9,2,0),"")</f>
        <v/>
      </c>
      <c r="AP15" s="101" cm="1">
        <f t="array" aca="1" ref="AP15" ca="1">IF(COUNTBLANK(AN15:AO15),0,VLOOKUP(AN15&amp;AO15,CHOOSE({1,2},tPts[Score 1]&amp;tPts[Score 2],tPts[Pts]),2,0))</f>
        <v>0</v>
      </c>
      <c r="AS15" s="94" t="str" cm="1">
        <f t="array" aca="1" ref="AS15" ca="1">IF(INDIRECT($A$1&amp;"P4")="","",INDIRECT($A$1&amp;"P4"))</f>
        <v>A2</v>
      </c>
      <c r="AT15" s="95" t="str">
        <f t="shared" ref="AT15:AT23" ca="1" si="14">IFERROR(VLOOKUP(AS15,$AS$5:$AU$9,3,0),"")&amp;IFERROR(VLOOKUP(AS15,$AT$5:$AV$9,3,0),"")</f>
        <v/>
      </c>
      <c r="AU15" s="95" t="str">
        <f t="shared" ref="AU15:AU23" ca="1" si="15">IFERROR(VLOOKUP(AS15,$AS$5:$AV$9,4,0),"")&amp;IFERROR(VLOOKUP(AS15,$AT$5:$AU$9,2,0),"")</f>
        <v/>
      </c>
      <c r="AV15" s="87" cm="1">
        <f t="array" aca="1" ref="AV15" ca="1">IF(COUNTBLANK(AT15:AU15),0,VLOOKUP(AT15&amp;AU15,CHOOSE({1,2},tPts[Score 1]&amp;tPts[Score 2],tPts[Pts]),2,0))</f>
        <v>0</v>
      </c>
      <c r="AY15" s="102" t="str" cm="1">
        <f t="array" aca="1" ref="AY15" ca="1">IF(INDIRECT($A$1&amp;"R4")="","",INDIRECT($A$1&amp;"R4"))</f>
        <v>A5</v>
      </c>
      <c r="AZ15" s="103" t="str">
        <f t="shared" ref="AZ15:AZ23" ca="1" si="16">IFERROR(VLOOKUP(AY15,$AY$5:$BA$9,3,0),"")&amp;IFERROR(VLOOKUP(AY15,$AZ$5:$BB$9,3,0),"")</f>
        <v/>
      </c>
      <c r="BA15" s="103" t="str">
        <f t="shared" ref="BA15:BA23" ca="1" si="17">IFERROR(VLOOKUP(AY15,$AY$5:$BB$9,4,0),"")&amp;IFERROR(VLOOKUP(AY15,$AZ$5:$BA$9,2,0),"")</f>
        <v/>
      </c>
      <c r="BB15" s="91" cm="1">
        <f t="array" aca="1" ref="BB15" ca="1">IF(COUNTBLANK(AZ15:BA15),0,VLOOKUP(AZ15&amp;BA15,CHOOSE({1,2},tPts[Score 1]&amp;tPts[Score 2],tPts[Pts]),2,0))</f>
        <v>0</v>
      </c>
    </row>
    <row r="16" spans="1:54" ht="19.5" thickTop="1" thickBot="1" x14ac:dyDescent="0.3">
      <c r="C16" s="92" t="str" cm="1">
        <f t="array" aca="1" ref="C16" ca="1">IF(INDIRECT($A$1&amp;"A5")="","",INDIRECT($A$1&amp;"A5"))</f>
        <v>A3</v>
      </c>
      <c r="D16" s="93" t="str">
        <f t="shared" ca="1" si="0"/>
        <v>0</v>
      </c>
      <c r="E16" s="86" t="str">
        <f t="shared" ca="1" si="1"/>
        <v>1</v>
      </c>
      <c r="F16" s="93" cm="1">
        <f t="array" aca="1" ref="F16" ca="1">IF(COUNTBLANK(D16:E16),0,VLOOKUP(D16&amp;E16,CHOOSE({1,2},tPts[Score 1]&amp;tPts[Score 2],tPts[Pts]),2,0))</f>
        <v>1</v>
      </c>
      <c r="I16" s="94" t="str" cm="1">
        <f t="array" aca="1" ref="I16" ca="1">IF(INDIRECT($A$1&amp;"D5")="","",INDIRECT($A$1&amp;"D5"))</f>
        <v>gégé</v>
      </c>
      <c r="J16" s="95" t="str">
        <f t="shared" ca="1" si="2"/>
        <v/>
      </c>
      <c r="K16" s="95" t="str">
        <f t="shared" ca="1" si="3"/>
        <v/>
      </c>
      <c r="L16" s="87" cm="1">
        <f t="array" aca="1" ref="L16" ca="1">IF(COUNTBLANK(J16:K16),0,VLOOKUP(J16&amp;K16,CHOOSE({1,2},tPts[Score 1]&amp;tPts[Score 2],tPts[Pts]),2,0))</f>
        <v>0</v>
      </c>
      <c r="O16" s="96" t="str" cm="1">
        <f t="array" aca="1" ref="O16" ca="1">IF(INDIRECT($A$1&amp;"F5")="","",INDIRECT($A$1&amp;"F5"))</f>
        <v>A5</v>
      </c>
      <c r="P16" s="97" t="str">
        <f t="shared" ca="1" si="4"/>
        <v/>
      </c>
      <c r="Q16" s="88" t="str">
        <f t="shared" ca="1" si="5"/>
        <v/>
      </c>
      <c r="R16" s="97" cm="1">
        <f t="array" aca="1" ref="R16" ca="1">IF(COUNTBLANK(P16:Q16),0,VLOOKUP(P16&amp;Q16,CHOOSE({1,2},tPts[Score 1]&amp;tPts[Score 2],tPts[Pts]),2,0))</f>
        <v>0</v>
      </c>
      <c r="U16" s="98" t="str" cm="1">
        <f t="array" aca="1" ref="U16" ca="1">IF(INDIRECT($A$1&amp;"H5")="","",INDIRECT($A$1&amp;"H5"))</f>
        <v>lolo</v>
      </c>
      <c r="V16" s="99" t="str">
        <f t="shared" ca="1" si="6"/>
        <v/>
      </c>
      <c r="W16" s="89" t="str">
        <f t="shared" ca="1" si="7"/>
        <v/>
      </c>
      <c r="X16" s="89" cm="1">
        <f t="array" aca="1" ref="X16" ca="1">IF(COUNTBLANK(V16:W16),0,VLOOKUP(V16&amp;W16,CHOOSE({1,2},tPts[Score 1]&amp;tPts[Score 2],tPts[Pts]),2,0))</f>
        <v>0</v>
      </c>
      <c r="AA16" s="92" t="str" cm="1">
        <f t="array" aca="1" ref="AA16" ca="1">IF(INDIRECT($A$1&amp;"J5")="","",INDIRECT($A$1&amp;"J5"))</f>
        <v>A1</v>
      </c>
      <c r="AB16" s="93" t="str">
        <f t="shared" ca="1" si="8"/>
        <v/>
      </c>
      <c r="AC16" s="86" t="str">
        <f t="shared" ca="1" si="9"/>
        <v/>
      </c>
      <c r="AD16" s="93" cm="1">
        <f t="array" aca="1" ref="AD16" ca="1">IF(COUNTBLANK(AB16:AC16),0,VLOOKUP(AB16&amp;AC16,CHOOSE({1,2},tPts[Score 1]&amp;tPts[Score 2],tPts[Pts]),2,0))</f>
        <v>0</v>
      </c>
      <c r="AG16" s="94" t="str" cm="1">
        <f t="array" aca="1" ref="AG16" ca="1">IF(INDIRECT($A$1&amp;"L5")="","",INDIRECT($A$1&amp;"L5"))</f>
        <v>nanar</v>
      </c>
      <c r="AH16" s="95" t="str">
        <f t="shared" ca="1" si="10"/>
        <v/>
      </c>
      <c r="AI16" s="95" t="str">
        <f t="shared" ca="1" si="11"/>
        <v/>
      </c>
      <c r="AJ16" s="87" cm="1">
        <f t="array" aca="1" ref="AJ16" ca="1">IF(COUNTBLANK(AH16:AI16),0,VLOOKUP(AH16&amp;AI16,CHOOSE({1,2},tPts[Score 1]&amp;tPts[Score 2],tPts[Pts]),2,0))</f>
        <v>0</v>
      </c>
      <c r="AM16" s="100" t="str" cm="1">
        <f t="array" aca="1" ref="AM16" ca="1">IF(INDIRECT($A$1&amp;"N5")="","",INDIRECT($A$1&amp;"N5"))</f>
        <v>nanar</v>
      </c>
      <c r="AN16" s="101" t="str">
        <f t="shared" ca="1" si="12"/>
        <v/>
      </c>
      <c r="AO16" s="90" t="str">
        <f t="shared" ca="1" si="13"/>
        <v/>
      </c>
      <c r="AP16" s="101" cm="1">
        <f t="array" aca="1" ref="AP16" ca="1">IF(COUNTBLANK(AN16:AO16),0,VLOOKUP(AN16&amp;AO16,CHOOSE({1,2},tPts[Score 1]&amp;tPts[Score 2],tPts[Pts]),2,0))</f>
        <v>0</v>
      </c>
      <c r="AS16" s="94" t="str" cm="1">
        <f t="array" aca="1" ref="AS16" ca="1">IF(INDIRECT($A$1&amp;"P5")="","",INDIRECT($A$1&amp;"P5"))</f>
        <v>lolo</v>
      </c>
      <c r="AT16" s="95" t="str">
        <f t="shared" ca="1" si="14"/>
        <v/>
      </c>
      <c r="AU16" s="95" t="str">
        <f t="shared" ca="1" si="15"/>
        <v/>
      </c>
      <c r="AV16" s="87" cm="1">
        <f t="array" aca="1" ref="AV16" ca="1">IF(COUNTBLANK(AT16:AU16),0,VLOOKUP(AT16&amp;AU16,CHOOSE({1,2},tPts[Score 1]&amp;tPts[Score 2],tPts[Pts]),2,0))</f>
        <v>0</v>
      </c>
      <c r="AY16" s="102" t="str" cm="1">
        <f t="array" aca="1" ref="AY16" ca="1">IF(INDIRECT($A$1&amp;"R5")="","",INDIRECT($A$1&amp;"R5"))</f>
        <v>gégé</v>
      </c>
      <c r="AZ16" s="103" t="str">
        <f t="shared" ca="1" si="16"/>
        <v/>
      </c>
      <c r="BA16" s="103" t="str">
        <f t="shared" ca="1" si="17"/>
        <v/>
      </c>
      <c r="BB16" s="91" cm="1">
        <f t="array" aca="1" ref="BB16" ca="1">IF(COUNTBLANK(AZ16:BA16),0,VLOOKUP(AZ16&amp;BA16,CHOOSE({1,2},tPts[Score 1]&amp;tPts[Score 2],tPts[Pts]),2,0))</f>
        <v>0</v>
      </c>
    </row>
    <row r="17" spans="2:54" ht="19.5" thickTop="1" thickBot="1" x14ac:dyDescent="0.3">
      <c r="C17" s="92" t="str" cm="1">
        <f t="array" aca="1" ref="C17" ca="1">IF(INDIRECT($A$1&amp;"A6")="","",INDIRECT($A$1&amp;"A6"))</f>
        <v>A4</v>
      </c>
      <c r="D17" s="93" t="str">
        <f t="shared" ca="1" si="0"/>
        <v/>
      </c>
      <c r="E17" s="86" t="str">
        <f t="shared" ca="1" si="1"/>
        <v/>
      </c>
      <c r="F17" s="93" cm="1">
        <f t="array" aca="1" ref="F17" ca="1">IF(COUNTBLANK(D17:E17),0,VLOOKUP(D17&amp;E17,CHOOSE({1,2},tPts[Score 1]&amp;tPts[Score 2],tPts[Pts]),2,0))</f>
        <v>0</v>
      </c>
      <c r="I17" s="94" t="str" cm="1">
        <f t="array" aca="1" ref="I17" ca="1">IF(INDIRECT($A$1&amp;"D6")="","",INDIRECT($A$1&amp;"D6"))</f>
        <v>A3</v>
      </c>
      <c r="J17" s="95" t="str">
        <f t="shared" ca="1" si="2"/>
        <v/>
      </c>
      <c r="K17" s="95" t="str">
        <f t="shared" ca="1" si="3"/>
        <v/>
      </c>
      <c r="L17" s="87" cm="1">
        <f t="array" aca="1" ref="L17" ca="1">IF(COUNTBLANK(J17:K17),0,VLOOKUP(J17&amp;K17,CHOOSE({1,2},tPts[Score 1]&amp;tPts[Score 2],tPts[Pts]),2,0))</f>
        <v>0</v>
      </c>
      <c r="O17" s="96" t="str" cm="1">
        <f t="array" aca="1" ref="O17" ca="1">IF(INDIRECT($A$1&amp;"F6")="","",INDIRECT($A$1&amp;"F6"))</f>
        <v>A4</v>
      </c>
      <c r="P17" s="97" t="str">
        <f t="shared" ca="1" si="4"/>
        <v/>
      </c>
      <c r="Q17" s="88" t="str">
        <f t="shared" ca="1" si="5"/>
        <v/>
      </c>
      <c r="R17" s="97" cm="1">
        <f t="array" aca="1" ref="R17" ca="1">IF(COUNTBLANK(P17:Q17),0,VLOOKUP(P17&amp;Q17,CHOOSE({1,2},tPts[Score 1]&amp;tPts[Score 2],tPts[Pts]),2,0))</f>
        <v>0</v>
      </c>
      <c r="U17" s="98" t="str" cm="1">
        <f t="array" aca="1" ref="U17" ca="1">IF(INDIRECT($A$1&amp;"H6")="","",INDIRECT($A$1&amp;"H6"))</f>
        <v>gégé</v>
      </c>
      <c r="V17" s="99" t="str">
        <f t="shared" ca="1" si="6"/>
        <v/>
      </c>
      <c r="W17" s="89" t="str">
        <f t="shared" ca="1" si="7"/>
        <v/>
      </c>
      <c r="X17" s="89" cm="1">
        <f t="array" aca="1" ref="X17" ca="1">IF(COUNTBLANK(V17:W17),0,VLOOKUP(V17&amp;W17,CHOOSE({1,2},tPts[Score 1]&amp;tPts[Score 2],tPts[Pts]),2,0))</f>
        <v>0</v>
      </c>
      <c r="AA17" s="92" t="str" cm="1">
        <f t="array" aca="1" ref="AA17" ca="1">IF(INDIRECT($A$1&amp;"J6")="","",INDIRECT($A$1&amp;"J6"))</f>
        <v>A3</v>
      </c>
      <c r="AB17" s="93" t="str">
        <f t="shared" ca="1" si="8"/>
        <v/>
      </c>
      <c r="AC17" s="86" t="str">
        <f t="shared" ca="1" si="9"/>
        <v/>
      </c>
      <c r="AD17" s="93" cm="1">
        <f t="array" aca="1" ref="AD17" ca="1">IF(COUNTBLANK(AB17:AC17),0,VLOOKUP(AB17&amp;AC17,CHOOSE({1,2},tPts[Score 1]&amp;tPts[Score 2],tPts[Pts]),2,0))</f>
        <v>0</v>
      </c>
      <c r="AG17" s="94" t="str" cm="1">
        <f t="array" aca="1" ref="AG17" ca="1">IF(INDIRECT($A$1&amp;"L6")="","",INDIRECT($A$1&amp;"L6"))</f>
        <v>gégé</v>
      </c>
      <c r="AH17" s="95" t="str">
        <f t="shared" ca="1" si="10"/>
        <v/>
      </c>
      <c r="AI17" s="95" t="str">
        <f t="shared" ca="1" si="11"/>
        <v/>
      </c>
      <c r="AJ17" s="87" cm="1">
        <f t="array" aca="1" ref="AJ17" ca="1">IF(COUNTBLANK(AH17:AI17),0,VLOOKUP(AH17&amp;AI17,CHOOSE({1,2},tPts[Score 1]&amp;tPts[Score 2],tPts[Pts]),2,0))</f>
        <v>0</v>
      </c>
      <c r="AM17" s="100" t="str" cm="1">
        <f t="array" aca="1" ref="AM17" ca="1">IF(INDIRECT($A$1&amp;"N6")="","",INDIRECT($A$1&amp;"N6"))</f>
        <v>A2</v>
      </c>
      <c r="AN17" s="101" t="str">
        <f t="shared" ca="1" si="12"/>
        <v/>
      </c>
      <c r="AO17" s="90" t="str">
        <f t="shared" ca="1" si="13"/>
        <v/>
      </c>
      <c r="AP17" s="101" cm="1">
        <f t="array" aca="1" ref="AP17" ca="1">IF(COUNTBLANK(AN17:AO17),0,VLOOKUP(AN17&amp;AO17,CHOOSE({1,2},tPts[Score 1]&amp;tPts[Score 2],tPts[Pts]),2,0))</f>
        <v>0</v>
      </c>
      <c r="AS17" s="94" t="str" cm="1">
        <f t="array" aca="1" ref="AS17" ca="1">IF(INDIRECT($A$1&amp;"P6")="","",INDIRECT($A$1&amp;"P6"))</f>
        <v>A1</v>
      </c>
      <c r="AT17" s="95" t="str">
        <f t="shared" ca="1" si="14"/>
        <v/>
      </c>
      <c r="AU17" s="95" t="str">
        <f t="shared" ca="1" si="15"/>
        <v/>
      </c>
      <c r="AV17" s="87" cm="1">
        <f t="array" aca="1" ref="AV17" ca="1">IF(COUNTBLANK(AT17:AU17),0,VLOOKUP(AT17&amp;AU17,CHOOSE({1,2},tPts[Score 1]&amp;tPts[Score 2],tPts[Pts]),2,0))</f>
        <v>0</v>
      </c>
      <c r="AY17" s="102" t="str" cm="1">
        <f t="array" aca="1" ref="AY17" ca="1">IF(INDIRECT($A$1&amp;"R6")="","",INDIRECT($A$1&amp;"R6"))</f>
        <v>A3</v>
      </c>
      <c r="AZ17" s="103" t="str">
        <f t="shared" ca="1" si="16"/>
        <v/>
      </c>
      <c r="BA17" s="103" t="str">
        <f t="shared" ca="1" si="17"/>
        <v/>
      </c>
      <c r="BB17" s="91" cm="1">
        <f t="array" aca="1" ref="BB17" ca="1">IF(COUNTBLANK(AZ17:BA17),0,VLOOKUP(AZ17&amp;BA17,CHOOSE({1,2},tPts[Score 1]&amp;tPts[Score 2],tPts[Pts]),2,0))</f>
        <v>0</v>
      </c>
    </row>
    <row r="18" spans="2:54" ht="19.5" thickTop="1" thickBot="1" x14ac:dyDescent="0.3">
      <c r="C18" s="92" t="str" cm="1">
        <f t="array" aca="1" ref="C18" ca="1">IF(INDIRECT($A$1&amp;"A7")="","",INDIRECT($A$1&amp;"A7"))</f>
        <v>A5</v>
      </c>
      <c r="D18" s="93" t="str">
        <f t="shared" ca="1" si="0"/>
        <v>1</v>
      </c>
      <c r="E18" s="86" t="str">
        <f t="shared" ca="1" si="1"/>
        <v>0</v>
      </c>
      <c r="F18" s="93" cm="1">
        <f t="array" aca="1" ref="F18" ca="1">IF(COUNTBLANK(D18:E18),0,VLOOKUP(D18&amp;E18,CHOOSE({1,2},tPts[Score 1]&amp;tPts[Score 2],tPts[Pts]),2,0))</f>
        <v>10</v>
      </c>
      <c r="I18" s="94" t="str" cm="1">
        <f t="array" aca="1" ref="I18" ca="1">IF(INDIRECT($A$1&amp;"D7")="","",INDIRECT($A$1&amp;"D7"))</f>
        <v>A1</v>
      </c>
      <c r="J18" s="95" t="str">
        <f t="shared" ca="1" si="2"/>
        <v/>
      </c>
      <c r="K18" s="95" t="str">
        <f t="shared" ca="1" si="3"/>
        <v/>
      </c>
      <c r="L18" s="87" cm="1">
        <f t="array" aca="1" ref="L18" ca="1">IF(COUNTBLANK(J18:K18),0,VLOOKUP(J18&amp;K18,CHOOSE({1,2},tPts[Score 1]&amp;tPts[Score 2],tPts[Pts]),2,0))</f>
        <v>0</v>
      </c>
      <c r="O18" s="96" t="str" cm="1">
        <f t="array" aca="1" ref="O18" ca="1">IF(INDIRECT($A$1&amp;"F7")="","",INDIRECT($A$1&amp;"F7"))</f>
        <v>gégé</v>
      </c>
      <c r="P18" s="97" t="str">
        <f t="shared" ca="1" si="4"/>
        <v/>
      </c>
      <c r="Q18" s="88" t="str">
        <f t="shared" ca="1" si="5"/>
        <v/>
      </c>
      <c r="R18" s="97" cm="1">
        <f t="array" aca="1" ref="R18" ca="1">IF(COUNTBLANK(P18:Q18),0,VLOOKUP(P18&amp;Q18,CHOOSE({1,2},tPts[Score 1]&amp;tPts[Score 2],tPts[Pts]),2,0))</f>
        <v>0</v>
      </c>
      <c r="U18" s="98" t="str" cm="1">
        <f t="array" aca="1" ref="U18" ca="1">IF(INDIRECT($A$1&amp;"H7")="","",INDIRECT($A$1&amp;"H7"))</f>
        <v>A2</v>
      </c>
      <c r="V18" s="99" t="str">
        <f t="shared" ca="1" si="6"/>
        <v/>
      </c>
      <c r="W18" s="89" t="str">
        <f t="shared" ca="1" si="7"/>
        <v/>
      </c>
      <c r="X18" s="89" cm="1">
        <f t="array" aca="1" ref="X18" ca="1">IF(COUNTBLANK(V18:W18),0,VLOOKUP(V18&amp;W18,CHOOSE({1,2},tPts[Score 1]&amp;tPts[Score 2],tPts[Pts]),2,0))</f>
        <v>0</v>
      </c>
      <c r="AA18" s="92" t="str" cm="1">
        <f t="array" aca="1" ref="AA18" ca="1">IF(INDIRECT($A$1&amp;"J7")="","",INDIRECT($A$1&amp;"J7"))</f>
        <v>A2</v>
      </c>
      <c r="AB18" s="93" t="str">
        <f t="shared" ca="1" si="8"/>
        <v/>
      </c>
      <c r="AC18" s="86" t="str">
        <f t="shared" ca="1" si="9"/>
        <v/>
      </c>
      <c r="AD18" s="93" cm="1">
        <f t="array" aca="1" ref="AD18" ca="1">IF(COUNTBLANK(AB18:AC18),0,VLOOKUP(AB18&amp;AC18,CHOOSE({1,2},tPts[Score 1]&amp;tPts[Score 2],tPts[Pts]),2,0))</f>
        <v>0</v>
      </c>
      <c r="AG18" s="94" t="str" cm="1">
        <f t="array" aca="1" ref="AG18" ca="1">IF(INDIRECT($A$1&amp;"L7")="","",INDIRECT($A$1&amp;"L7"))</f>
        <v>A2</v>
      </c>
      <c r="AH18" s="95" t="str">
        <f t="shared" ca="1" si="10"/>
        <v/>
      </c>
      <c r="AI18" s="95" t="str">
        <f t="shared" ca="1" si="11"/>
        <v/>
      </c>
      <c r="AJ18" s="87" cm="1">
        <f t="array" aca="1" ref="AJ18" ca="1">IF(COUNTBLANK(AH18:AI18),0,VLOOKUP(AH18&amp;AI18,CHOOSE({1,2},tPts[Score 1]&amp;tPts[Score 2],tPts[Pts]),2,0))</f>
        <v>0</v>
      </c>
      <c r="AM18" s="100" t="str" cm="1">
        <f t="array" aca="1" ref="AM18" ca="1">IF(INDIRECT($A$1&amp;"N7")="","",INDIRECT($A$1&amp;"N7"))</f>
        <v>A5</v>
      </c>
      <c r="AN18" s="101" t="str">
        <f t="shared" ca="1" si="12"/>
        <v/>
      </c>
      <c r="AO18" s="90" t="str">
        <f t="shared" ca="1" si="13"/>
        <v/>
      </c>
      <c r="AP18" s="101" cm="1">
        <f t="array" aca="1" ref="AP18" ca="1">IF(COUNTBLANK(AN18:AO18),0,VLOOKUP(AN18&amp;AO18,CHOOSE({1,2},tPts[Score 1]&amp;tPts[Score 2],tPts[Pts]),2,0))</f>
        <v>0</v>
      </c>
      <c r="AS18" s="94" t="str" cm="1">
        <f t="array" aca="1" ref="AS18" ca="1">IF(INDIRECT($A$1&amp;"P7")="","",INDIRECT($A$1&amp;"P7"))</f>
        <v>A6</v>
      </c>
      <c r="AT18" s="95" t="str">
        <f t="shared" ca="1" si="14"/>
        <v/>
      </c>
      <c r="AU18" s="95" t="str">
        <f t="shared" ca="1" si="15"/>
        <v/>
      </c>
      <c r="AV18" s="87" cm="1">
        <f t="array" aca="1" ref="AV18" ca="1">IF(COUNTBLANK(AT18:AU18),0,VLOOKUP(AT18&amp;AU18,CHOOSE({1,2},tPts[Score 1]&amp;tPts[Score 2],tPts[Pts]),2,0))</f>
        <v>0</v>
      </c>
      <c r="AY18" s="102" t="str" cm="1">
        <f t="array" aca="1" ref="AY18" ca="1">IF(INDIRECT($A$1&amp;"R7")="","",INDIRECT($A$1&amp;"R7"))</f>
        <v>lolo</v>
      </c>
      <c r="AZ18" s="103" t="str">
        <f t="shared" ca="1" si="16"/>
        <v/>
      </c>
      <c r="BA18" s="103" t="str">
        <f t="shared" ca="1" si="17"/>
        <v/>
      </c>
      <c r="BB18" s="91" cm="1">
        <f t="array" aca="1" ref="BB18" ca="1">IF(COUNTBLANK(AZ18:BA18),0,VLOOKUP(AZ18&amp;BA18,CHOOSE({1,2},tPts[Score 1]&amp;tPts[Score 2],tPts[Pts]),2,0))</f>
        <v>0</v>
      </c>
    </row>
    <row r="19" spans="2:54" ht="19.5" thickTop="1" thickBot="1" x14ac:dyDescent="0.3">
      <c r="C19" s="92" t="str" cm="1">
        <f t="array" aca="1" ref="C19" ca="1">IF(INDIRECT($A$1&amp;"A8")="","",INDIRECT($A$1&amp;"A8"))</f>
        <v>A6</v>
      </c>
      <c r="D19" s="93" t="str">
        <f t="shared" ca="1" si="0"/>
        <v/>
      </c>
      <c r="E19" s="86" t="str">
        <f t="shared" ca="1" si="1"/>
        <v/>
      </c>
      <c r="F19" s="93" cm="1">
        <f t="array" aca="1" ref="F19" ca="1">IF(COUNTBLANK(D19:E19),0,VLOOKUP(D19&amp;E19,CHOOSE({1,2},tPts[Score 1]&amp;tPts[Score 2],tPts[Pts]),2,0))</f>
        <v>0</v>
      </c>
      <c r="I19" s="94" t="str" cm="1">
        <f t="array" aca="1" ref="I19" ca="1">IF(INDIRECT($A$1&amp;"D8")="","",INDIRECT($A$1&amp;"D8"))</f>
        <v>nanar</v>
      </c>
      <c r="J19" s="95" t="str">
        <f t="shared" ca="1" si="2"/>
        <v/>
      </c>
      <c r="K19" s="95" t="str">
        <f t="shared" ca="1" si="3"/>
        <v/>
      </c>
      <c r="L19" s="87" cm="1">
        <f t="array" aca="1" ref="L19" ca="1">IF(COUNTBLANK(J19:K19),0,VLOOKUP(J19&amp;K19,CHOOSE({1,2},tPts[Score 1]&amp;tPts[Score 2],tPts[Pts]),2,0))</f>
        <v>0</v>
      </c>
      <c r="O19" s="96" t="str" cm="1">
        <f t="array" aca="1" ref="O19" ca="1">IF(INDIRECT($A$1&amp;"F8")="","",INDIRECT($A$1&amp;"F8"))</f>
        <v>A6</v>
      </c>
      <c r="P19" s="97" t="str">
        <f t="shared" ca="1" si="4"/>
        <v/>
      </c>
      <c r="Q19" s="88" t="str">
        <f t="shared" ca="1" si="5"/>
        <v/>
      </c>
      <c r="R19" s="97" cm="1">
        <f t="array" aca="1" ref="R19" ca="1">IF(COUNTBLANK(P19:Q19),0,VLOOKUP(P19&amp;Q19,CHOOSE({1,2},tPts[Score 1]&amp;tPts[Score 2],tPts[Pts]),2,0))</f>
        <v>0</v>
      </c>
      <c r="U19" s="98" t="str" cm="1">
        <f t="array" aca="1" ref="U19" ca="1">IF(INDIRECT($A$1&amp;"H8")="","",INDIRECT($A$1&amp;"H8"))</f>
        <v>A5</v>
      </c>
      <c r="V19" s="99" t="str">
        <f t="shared" ca="1" si="6"/>
        <v/>
      </c>
      <c r="W19" s="89" t="str">
        <f t="shared" ca="1" si="7"/>
        <v/>
      </c>
      <c r="X19" s="89" cm="1">
        <f t="array" aca="1" ref="X19" ca="1">IF(COUNTBLANK(V19:W19),0,VLOOKUP(V19&amp;W19,CHOOSE({1,2},tPts[Score 1]&amp;tPts[Score 2],tPts[Pts]),2,0))</f>
        <v>0</v>
      </c>
      <c r="AA19" s="92" t="str" cm="1">
        <f t="array" aca="1" ref="AA19" ca="1">IF(INDIRECT($A$1&amp;"J8")="","",INDIRECT($A$1&amp;"J8"))</f>
        <v>A6</v>
      </c>
      <c r="AB19" s="93" t="str">
        <f t="shared" ca="1" si="8"/>
        <v/>
      </c>
      <c r="AC19" s="86" t="str">
        <f t="shared" ca="1" si="9"/>
        <v/>
      </c>
      <c r="AD19" s="93" cm="1">
        <f t="array" aca="1" ref="AD19" ca="1">IF(COUNTBLANK(AB19:AC19),0,VLOOKUP(AB19&amp;AC19,CHOOSE({1,2},tPts[Score 1]&amp;tPts[Score 2],tPts[Pts]),2,0))</f>
        <v>0</v>
      </c>
      <c r="AG19" s="94" t="str" cm="1">
        <f t="array" aca="1" ref="AG19" ca="1">IF(INDIRECT($A$1&amp;"L8")="","",INDIRECT($A$1&amp;"L8"))</f>
        <v>A5</v>
      </c>
      <c r="AH19" s="95" t="str">
        <f t="shared" ca="1" si="10"/>
        <v/>
      </c>
      <c r="AI19" s="95" t="str">
        <f t="shared" ca="1" si="11"/>
        <v/>
      </c>
      <c r="AJ19" s="87" cm="1">
        <f t="array" aca="1" ref="AJ19" ca="1">IF(COUNTBLANK(AH19:AI19),0,VLOOKUP(AH19&amp;AI19,CHOOSE({1,2},tPts[Score 1]&amp;tPts[Score 2],tPts[Pts]),2,0))</f>
        <v>0</v>
      </c>
      <c r="AM19" s="100" t="str" cm="1">
        <f t="array" aca="1" ref="AM19" ca="1">IF(INDIRECT($A$1&amp;"N8")="","",INDIRECT($A$1&amp;"N8"))</f>
        <v>A6</v>
      </c>
      <c r="AN19" s="101" t="str">
        <f t="shared" ca="1" si="12"/>
        <v/>
      </c>
      <c r="AO19" s="90" t="str">
        <f t="shared" ca="1" si="13"/>
        <v/>
      </c>
      <c r="AP19" s="101" cm="1">
        <f t="array" aca="1" ref="AP19" ca="1">IF(COUNTBLANK(AN19:AO19),0,VLOOKUP(AN19&amp;AO19,CHOOSE({1,2},tPts[Score 1]&amp;tPts[Score 2],tPts[Pts]),2,0))</f>
        <v>0</v>
      </c>
      <c r="AS19" s="94" t="str" cm="1">
        <f t="array" aca="1" ref="AS19" ca="1">IF(INDIRECT($A$1&amp;"P8")="","",INDIRECT($A$1&amp;"P8"))</f>
        <v>nanar</v>
      </c>
      <c r="AT19" s="95" t="str">
        <f t="shared" ca="1" si="14"/>
        <v/>
      </c>
      <c r="AU19" s="95" t="str">
        <f t="shared" ca="1" si="15"/>
        <v/>
      </c>
      <c r="AV19" s="87" cm="1">
        <f t="array" aca="1" ref="AV19" ca="1">IF(COUNTBLANK(AT19:AU19),0,VLOOKUP(AT19&amp;AU19,CHOOSE({1,2},tPts[Score 1]&amp;tPts[Score 2],tPts[Pts]),2,0))</f>
        <v>0</v>
      </c>
      <c r="AY19" s="102" t="str" cm="1">
        <f t="array" aca="1" ref="AY19" ca="1">IF(INDIRECT($A$1&amp;"R8")="","",INDIRECT($A$1&amp;"R8"))</f>
        <v>A1</v>
      </c>
      <c r="AZ19" s="103" t="str">
        <f t="shared" ca="1" si="16"/>
        <v/>
      </c>
      <c r="BA19" s="103" t="str">
        <f t="shared" ca="1" si="17"/>
        <v/>
      </c>
      <c r="BB19" s="91" cm="1">
        <f t="array" aca="1" ref="BB19" ca="1">IF(COUNTBLANK(AZ19:BA19),0,VLOOKUP(AZ19&amp;BA19,CHOOSE({1,2},tPts[Score 1]&amp;tPts[Score 2],tPts[Pts]),2,0))</f>
        <v>0</v>
      </c>
    </row>
    <row r="20" spans="2:54" ht="19.5" thickTop="1" thickBot="1" x14ac:dyDescent="0.3">
      <c r="C20" s="92" t="str" cm="1">
        <f t="array" aca="1" ref="C20" ca="1">IF(INDIRECT($A$1&amp;"A9")="","",INDIRECT($A$1&amp;"A9"))</f>
        <v>lolo</v>
      </c>
      <c r="D20" s="93" t="str">
        <f t="shared" ca="1" si="0"/>
        <v/>
      </c>
      <c r="E20" s="86" t="str">
        <f t="shared" ca="1" si="1"/>
        <v/>
      </c>
      <c r="F20" s="93" cm="1">
        <f t="array" aca="1" ref="F20" ca="1">IF(COUNTBLANK(D20:E20),0,VLOOKUP(D20&amp;E20,CHOOSE({1,2},tPts[Score 1]&amp;tPts[Score 2],tPts[Pts]),2,0))</f>
        <v>0</v>
      </c>
      <c r="I20" s="94" t="str" cm="1">
        <f t="array" aca="1" ref="I20" ca="1">IF(INDIRECT($A$1&amp;"D9")="","",INDIRECT($A$1&amp;"D9"))</f>
        <v>A5</v>
      </c>
      <c r="J20" s="95" t="str">
        <f t="shared" ca="1" si="2"/>
        <v/>
      </c>
      <c r="K20" s="95" t="str">
        <f t="shared" ca="1" si="3"/>
        <v/>
      </c>
      <c r="L20" s="87" cm="1">
        <f t="array" aca="1" ref="L20" ca="1">IF(COUNTBLANK(J20:K20),0,VLOOKUP(J20&amp;K20,CHOOSE({1,2},tPts[Score 1]&amp;tPts[Score 2],tPts[Pts]),2,0))</f>
        <v>0</v>
      </c>
      <c r="O20" s="96" t="str" cm="1">
        <f t="array" aca="1" ref="O20" ca="1">IF(INDIRECT($A$1&amp;"F9")="","",INDIRECT($A$1&amp;"F9"))</f>
        <v>nanar</v>
      </c>
      <c r="P20" s="97" t="str">
        <f t="shared" ca="1" si="4"/>
        <v/>
      </c>
      <c r="Q20" s="88" t="str">
        <f t="shared" ca="1" si="5"/>
        <v/>
      </c>
      <c r="R20" s="97" cm="1">
        <f t="array" aca="1" ref="R20" ca="1">IF(COUNTBLANK(P20:Q20),0,VLOOKUP(P20&amp;Q20,CHOOSE({1,2},tPts[Score 1]&amp;tPts[Score 2],tPts[Pts]),2,0))</f>
        <v>0</v>
      </c>
      <c r="U20" s="98" t="str" cm="1">
        <f t="array" aca="1" ref="U20" ca="1">IF(INDIRECT($A$1&amp;"H9")="","",INDIRECT($A$1&amp;"H9"))</f>
        <v>A6</v>
      </c>
      <c r="V20" s="99" t="str">
        <f t="shared" ca="1" si="6"/>
        <v/>
      </c>
      <c r="W20" s="89" t="str">
        <f t="shared" ca="1" si="7"/>
        <v/>
      </c>
      <c r="X20" s="89" cm="1">
        <f t="array" aca="1" ref="X20" ca="1">IF(COUNTBLANK(V20:W20),0,VLOOKUP(V20&amp;W20,CHOOSE({1,2},tPts[Score 1]&amp;tPts[Score 2],tPts[Pts]),2,0))</f>
        <v>0</v>
      </c>
      <c r="AA20" s="92" t="str" cm="1">
        <f t="array" aca="1" ref="AA20" ca="1">IF(INDIRECT($A$1&amp;"J9")="","",INDIRECT($A$1&amp;"J9"))</f>
        <v>A4</v>
      </c>
      <c r="AB20" s="93" t="str">
        <f t="shared" ca="1" si="8"/>
        <v/>
      </c>
      <c r="AC20" s="86" t="str">
        <f t="shared" ca="1" si="9"/>
        <v/>
      </c>
      <c r="AD20" s="93" cm="1">
        <f t="array" aca="1" ref="AD20" ca="1">IF(COUNTBLANK(AB20:AC20),0,VLOOKUP(AB20&amp;AC20,CHOOSE({1,2},tPts[Score 1]&amp;tPts[Score 2],tPts[Pts]),2,0))</f>
        <v>0</v>
      </c>
      <c r="AG20" s="94" t="str" cm="1">
        <f t="array" aca="1" ref="AG20" ca="1">IF(INDIRECT($A$1&amp;"L9")="","",INDIRECT($A$1&amp;"L9"))</f>
        <v>A6</v>
      </c>
      <c r="AH20" s="95" t="str">
        <f t="shared" ca="1" si="10"/>
        <v/>
      </c>
      <c r="AI20" s="95" t="str">
        <f t="shared" ca="1" si="11"/>
        <v/>
      </c>
      <c r="AJ20" s="87" cm="1">
        <f t="array" aca="1" ref="AJ20" ca="1">IF(COUNTBLANK(AH20:AI20),0,VLOOKUP(AH20&amp;AI20,CHOOSE({1,2},tPts[Score 1]&amp;tPts[Score 2],tPts[Pts]),2,0))</f>
        <v>0</v>
      </c>
      <c r="AM20" s="100" t="str" cm="1">
        <f t="array" aca="1" ref="AM20" ca="1">IF(INDIRECT($A$1&amp;"N9")="","",INDIRECT($A$1&amp;"N9"))</f>
        <v>gégé</v>
      </c>
      <c r="AN20" s="101" t="str">
        <f t="shared" ca="1" si="12"/>
        <v/>
      </c>
      <c r="AO20" s="90" t="str">
        <f t="shared" ca="1" si="13"/>
        <v/>
      </c>
      <c r="AP20" s="101" cm="1">
        <f t="array" aca="1" ref="AP20" ca="1">IF(COUNTBLANK(AN20:AO20),0,VLOOKUP(AN20&amp;AO20,CHOOSE({1,2},tPts[Score 1]&amp;tPts[Score 2],tPts[Pts]),2,0))</f>
        <v>0</v>
      </c>
      <c r="AS20" s="94" t="str" cm="1">
        <f t="array" aca="1" ref="AS20" ca="1">IF(INDIRECT($A$1&amp;"P9")="","",INDIRECT($A$1&amp;"P9"))</f>
        <v>A4</v>
      </c>
      <c r="AT20" s="95" t="str">
        <f t="shared" ca="1" si="14"/>
        <v/>
      </c>
      <c r="AU20" s="95" t="str">
        <f t="shared" ca="1" si="15"/>
        <v/>
      </c>
      <c r="AV20" s="87" cm="1">
        <f t="array" aca="1" ref="AV20" ca="1">IF(COUNTBLANK(AT20:AU20),0,VLOOKUP(AT20&amp;AU20,CHOOSE({1,2},tPts[Score 1]&amp;tPts[Score 2],tPts[Pts]),2,0))</f>
        <v>0</v>
      </c>
      <c r="AY20" s="102" t="str" cm="1">
        <f t="array" aca="1" ref="AY20" ca="1">IF(INDIRECT($A$1&amp;"R9")="","",INDIRECT($A$1&amp;"R9"))</f>
        <v>nanar</v>
      </c>
      <c r="AZ20" s="103" t="str">
        <f t="shared" ca="1" si="16"/>
        <v/>
      </c>
      <c r="BA20" s="103" t="str">
        <f t="shared" ca="1" si="17"/>
        <v/>
      </c>
      <c r="BB20" s="91" cm="1">
        <f t="array" aca="1" ref="BB20" ca="1">IF(COUNTBLANK(AZ20:BA20),0,VLOOKUP(AZ20&amp;BA20,CHOOSE({1,2},tPts[Score 1]&amp;tPts[Score 2],tPts[Pts]),2,0))</f>
        <v>0</v>
      </c>
    </row>
    <row r="21" spans="2:54" ht="19.5" thickTop="1" thickBot="1" x14ac:dyDescent="0.3">
      <c r="C21" s="92" t="str" cm="1">
        <f t="array" aca="1" ref="C21" ca="1">IF(INDIRECT($A$1&amp;"A10")="","",INDIRECT($A$1&amp;"A10"))</f>
        <v>gégé</v>
      </c>
      <c r="D21" s="93" t="str">
        <f t="shared" ca="1" si="0"/>
        <v/>
      </c>
      <c r="E21" s="86" t="str">
        <f t="shared" ca="1" si="1"/>
        <v/>
      </c>
      <c r="F21" s="93" cm="1">
        <f t="array" aca="1" ref="F21" ca="1">IF(COUNTBLANK(D21:E21),0,VLOOKUP(D21&amp;E21,CHOOSE({1,2},tPts[Score 1]&amp;tPts[Score 2],tPts[Pts]),2,0))</f>
        <v>0</v>
      </c>
      <c r="I21" s="94" t="str" cm="1">
        <f t="array" aca="1" ref="I21" ca="1">IF(INDIRECT($A$1&amp;"D10")="","",INDIRECT($A$1&amp;"D10"))</f>
        <v>A6</v>
      </c>
      <c r="J21" s="95" t="str">
        <f t="shared" ca="1" si="2"/>
        <v/>
      </c>
      <c r="K21" s="95" t="str">
        <f t="shared" ca="1" si="3"/>
        <v/>
      </c>
      <c r="L21" s="87" cm="1">
        <f t="array" aca="1" ref="L21" ca="1">IF(COUNTBLANK(J21:K21),0,VLOOKUP(J21&amp;K21,CHOOSE({1,2},tPts[Score 1]&amp;tPts[Score 2],tPts[Pts]),2,0))</f>
        <v>0</v>
      </c>
      <c r="O21" s="96" t="str" cm="1">
        <f t="array" aca="1" ref="O21" ca="1">IF(INDIRECT($A$1&amp;"F10")="","",INDIRECT($A$1&amp;"F10"))</f>
        <v>A1</v>
      </c>
      <c r="P21" s="97" t="str">
        <f t="shared" ca="1" si="4"/>
        <v/>
      </c>
      <c r="Q21" s="88" t="str">
        <f t="shared" ca="1" si="5"/>
        <v/>
      </c>
      <c r="R21" s="97" cm="1">
        <f t="array" aca="1" ref="R21" ca="1">IF(COUNTBLANK(P21:Q21),0,VLOOKUP(P21&amp;Q21,CHOOSE({1,2},tPts[Score 1]&amp;tPts[Score 2],tPts[Pts]),2,0))</f>
        <v>0</v>
      </c>
      <c r="U21" s="98" t="str" cm="1">
        <f t="array" aca="1" ref="U21" ca="1">IF(INDIRECT($A$1&amp;"H10")="","",INDIRECT($A$1&amp;"H10"))</f>
        <v>A4</v>
      </c>
      <c r="V21" s="99" t="str">
        <f t="shared" ca="1" si="6"/>
        <v/>
      </c>
      <c r="W21" s="89" t="str">
        <f t="shared" ca="1" si="7"/>
        <v/>
      </c>
      <c r="X21" s="89" cm="1">
        <f t="array" aca="1" ref="X21" ca="1">IF(COUNTBLANK(V21:W21),0,VLOOKUP(V21&amp;W21,CHOOSE({1,2},tPts[Score 1]&amp;tPts[Score 2],tPts[Pts]),2,0))</f>
        <v>0</v>
      </c>
      <c r="AA21" s="92" t="str" cm="1">
        <f t="array" aca="1" ref="AA21" ca="1">IF(INDIRECT($A$1&amp;"J10")="","",INDIRECT($A$1&amp;"J10"))</f>
        <v>nanar</v>
      </c>
      <c r="AB21" s="93" t="str">
        <f t="shared" ca="1" si="8"/>
        <v/>
      </c>
      <c r="AC21" s="86" t="str">
        <f t="shared" ca="1" si="9"/>
        <v/>
      </c>
      <c r="AD21" s="93" cm="1">
        <f t="array" aca="1" ref="AD21" ca="1">IF(COUNTBLANK(AB21:AC21),0,VLOOKUP(AB21&amp;AC21,CHOOSE({1,2},tPts[Score 1]&amp;tPts[Score 2],tPts[Pts]),2,0))</f>
        <v>0</v>
      </c>
      <c r="AG21" s="94" t="str" cm="1">
        <f t="array" aca="1" ref="AG21" ca="1">IF(INDIRECT($A$1&amp;"L10")="","",INDIRECT($A$1&amp;"L10"))</f>
        <v>A4</v>
      </c>
      <c r="AH21" s="95" t="str">
        <f t="shared" ca="1" si="10"/>
        <v/>
      </c>
      <c r="AI21" s="95" t="str">
        <f t="shared" ca="1" si="11"/>
        <v/>
      </c>
      <c r="AJ21" s="87" cm="1">
        <f t="array" aca="1" ref="AJ21" ca="1">IF(COUNTBLANK(AH21:AI21),0,VLOOKUP(AH21&amp;AI21,CHOOSE({1,2},tPts[Score 1]&amp;tPts[Score 2],tPts[Pts]),2,0))</f>
        <v>0</v>
      </c>
      <c r="AM21" s="100" t="str" cm="1">
        <f t="array" aca="1" ref="AM21" ca="1">IF(INDIRECT($A$1&amp;"N10")="","",INDIRECT($A$1&amp;"N10"))</f>
        <v>lolo</v>
      </c>
      <c r="AN21" s="101" t="str">
        <f t="shared" ca="1" si="12"/>
        <v/>
      </c>
      <c r="AO21" s="90" t="str">
        <f t="shared" ca="1" si="13"/>
        <v/>
      </c>
      <c r="AP21" s="101" cm="1">
        <f t="array" aca="1" ref="AP21" ca="1">IF(COUNTBLANK(AN21:AO21),0,VLOOKUP(AN21&amp;AO21,CHOOSE({1,2},tPts[Score 1]&amp;tPts[Score 2],tPts[Pts]),2,0))</f>
        <v>0</v>
      </c>
      <c r="AS21" s="94" t="str" cm="1">
        <f t="array" aca="1" ref="AS21" ca="1">IF(INDIRECT($A$1&amp;"P10")="","",INDIRECT($A$1&amp;"P10"))</f>
        <v>A3</v>
      </c>
      <c r="AT21" s="95" t="str">
        <f t="shared" ca="1" si="14"/>
        <v/>
      </c>
      <c r="AU21" s="95" t="str">
        <f t="shared" ca="1" si="15"/>
        <v/>
      </c>
      <c r="AV21" s="87" cm="1">
        <f t="array" aca="1" ref="AV21" ca="1">IF(COUNTBLANK(AT21:AU21),0,VLOOKUP(AT21&amp;AU21,CHOOSE({1,2},tPts[Score 1]&amp;tPts[Score 2],tPts[Pts]),2,0))</f>
        <v>0</v>
      </c>
      <c r="AY21" s="102" t="str" cm="1">
        <f t="array" aca="1" ref="AY21" ca="1">IF(INDIRECT($A$1&amp;"R10")="","",INDIRECT($A$1&amp;"R10"))</f>
        <v>A2</v>
      </c>
      <c r="AZ21" s="103" t="str">
        <f t="shared" ca="1" si="16"/>
        <v/>
      </c>
      <c r="BA21" s="103" t="str">
        <f t="shared" ca="1" si="17"/>
        <v/>
      </c>
      <c r="BB21" s="91" cm="1">
        <f t="array" aca="1" ref="BB21" ca="1">IF(COUNTBLANK(AZ21:BA21),0,VLOOKUP(AZ21&amp;BA21,CHOOSE({1,2},tPts[Score 1]&amp;tPts[Score 2],tPts[Pts]),2,0))</f>
        <v>0</v>
      </c>
    </row>
    <row r="22" spans="2:54" ht="19.5" thickTop="1" thickBot="1" x14ac:dyDescent="0.3">
      <c r="C22" s="92" t="str" cm="1">
        <f t="array" aca="1" ref="C22" ca="1">IF(INDIRECT($A$1&amp;"A11")="","",INDIRECT($A$1&amp;"A11"))</f>
        <v>nanar</v>
      </c>
      <c r="D22" s="93" t="str">
        <f t="shared" ca="1" si="0"/>
        <v>1</v>
      </c>
      <c r="E22" s="86" t="str">
        <f t="shared" ca="1" si="1"/>
        <v>0</v>
      </c>
      <c r="F22" s="93" cm="1">
        <f t="array" aca="1" ref="F22" ca="1">IF(COUNTBLANK(D22:E22),0,VLOOKUP(D22&amp;E22,CHOOSE({1,2},tPts[Score 1]&amp;tPts[Score 2],tPts[Pts]),2,0))</f>
        <v>10</v>
      </c>
      <c r="I22" s="94" t="str" cm="1">
        <f t="array" aca="1" ref="I22" ca="1">IF(INDIRECT($A$1&amp;"D11")="","",INDIRECT($A$1&amp;"D11"))</f>
        <v>A2</v>
      </c>
      <c r="J22" s="95" t="str">
        <f t="shared" ca="1" si="2"/>
        <v/>
      </c>
      <c r="K22" s="95" t="str">
        <f t="shared" ca="1" si="3"/>
        <v/>
      </c>
      <c r="L22" s="87" cm="1">
        <f t="array" aca="1" ref="L22" ca="1">IF(COUNTBLANK(J22:K22),0,VLOOKUP(J22&amp;K22,CHOOSE({1,2},tPts[Score 1]&amp;tPts[Score 2],tPts[Pts]),2,0))</f>
        <v>0</v>
      </c>
      <c r="O22" s="96" t="str" cm="1">
        <f t="array" aca="1" ref="O22" ca="1">IF(INDIRECT($A$1&amp;"F11")="","",INDIRECT($A$1&amp;"F11"))</f>
        <v>lolo</v>
      </c>
      <c r="P22" s="97" t="str">
        <f t="shared" ca="1" si="4"/>
        <v/>
      </c>
      <c r="Q22" s="88" t="str">
        <f t="shared" ca="1" si="5"/>
        <v/>
      </c>
      <c r="R22" s="97" cm="1">
        <f t="array" aca="1" ref="R22" ca="1">IF(COUNTBLANK(P22:Q22),0,VLOOKUP(P22&amp;Q22,CHOOSE({1,2},tPts[Score 1]&amp;tPts[Score 2],tPts[Pts]),2,0))</f>
        <v>0</v>
      </c>
      <c r="U22" s="98" t="str" cm="1">
        <f t="array" aca="1" ref="U22" ca="1">IF(INDIRECT($A$1&amp;"H11")="","",INDIRECT($A$1&amp;"H11"))</f>
        <v>A1</v>
      </c>
      <c r="V22" s="99" t="str">
        <f t="shared" ca="1" si="6"/>
        <v/>
      </c>
      <c r="W22" s="89" t="str">
        <f t="shared" ca="1" si="7"/>
        <v/>
      </c>
      <c r="X22" s="89" cm="1">
        <f t="array" aca="1" ref="X22" ca="1">IF(COUNTBLANK(V22:W22),0,VLOOKUP(V22&amp;W22,CHOOSE({1,2},tPts[Score 1]&amp;tPts[Score 2],tPts[Pts]),2,0))</f>
        <v>0</v>
      </c>
      <c r="AA22" s="92" t="str" cm="1">
        <f t="array" aca="1" ref="AA22" ca="1">IF(INDIRECT($A$1&amp;"J11")="","",INDIRECT($A$1&amp;"J11"))</f>
        <v>gégé</v>
      </c>
      <c r="AB22" s="93" t="str">
        <f t="shared" ca="1" si="8"/>
        <v/>
      </c>
      <c r="AC22" s="86" t="str">
        <f t="shared" ca="1" si="9"/>
        <v/>
      </c>
      <c r="AD22" s="93" cm="1">
        <f t="array" aca="1" ref="AD22" ca="1">IF(COUNTBLANK(AB22:AC22),0,VLOOKUP(AB22&amp;AC22,CHOOSE({1,2},tPts[Score 1]&amp;tPts[Score 2],tPts[Pts]),2,0))</f>
        <v>0</v>
      </c>
      <c r="AG22" s="94" t="str" cm="1">
        <f t="array" aca="1" ref="AG22" ca="1">IF(INDIRECT($A$1&amp;"L11")="","",INDIRECT($A$1&amp;"L11"))</f>
        <v>A1</v>
      </c>
      <c r="AH22" s="95" t="str">
        <f t="shared" ca="1" si="10"/>
        <v/>
      </c>
      <c r="AI22" s="95" t="str">
        <f t="shared" ca="1" si="11"/>
        <v/>
      </c>
      <c r="AJ22" s="87" cm="1">
        <f t="array" aca="1" ref="AJ22" ca="1">IF(COUNTBLANK(AH22:AI22),0,VLOOKUP(AH22&amp;AI22,CHOOSE({1,2},tPts[Score 1]&amp;tPts[Score 2],tPts[Pts]),2,0))</f>
        <v>0</v>
      </c>
      <c r="AM22" s="100" t="str" cm="1">
        <f t="array" aca="1" ref="AM22" ca="1">IF(INDIRECT($A$1&amp;"N11")="","",INDIRECT($A$1&amp;"N11"))</f>
        <v>A4</v>
      </c>
      <c r="AN22" s="101" t="str">
        <f t="shared" ca="1" si="12"/>
        <v/>
      </c>
      <c r="AO22" s="90" t="str">
        <f t="shared" ca="1" si="13"/>
        <v/>
      </c>
      <c r="AP22" s="101" cm="1">
        <f t="array" aca="1" ref="AP22" ca="1">IF(COUNTBLANK(AN22:AO22),0,VLOOKUP(AN22&amp;AO22,CHOOSE({1,2},tPts[Score 1]&amp;tPts[Score 2],tPts[Pts]),2,0))</f>
        <v>0</v>
      </c>
      <c r="AS22" s="94" t="str" cm="1">
        <f t="array" aca="1" ref="AS22" ca="1">IF(INDIRECT($A$1&amp;"P11")="","",INDIRECT($A$1&amp;"P11"))</f>
        <v>gégé</v>
      </c>
      <c r="AT22" s="95" t="str">
        <f t="shared" ca="1" si="14"/>
        <v/>
      </c>
      <c r="AU22" s="95" t="str">
        <f t="shared" ca="1" si="15"/>
        <v/>
      </c>
      <c r="AV22" s="87" cm="1">
        <f t="array" aca="1" ref="AV22" ca="1">IF(COUNTBLANK(AT22:AU22),0,VLOOKUP(AT22&amp;AU22,CHOOSE({1,2},tPts[Score 1]&amp;tPts[Score 2],tPts[Pts]),2,0))</f>
        <v>0</v>
      </c>
      <c r="AY22" s="102" t="str" cm="1">
        <f t="array" aca="1" ref="AY22" ca="1">IF(INDIRECT($A$1&amp;"R11")="","",INDIRECT($A$1&amp;"R11"))</f>
        <v>A4</v>
      </c>
      <c r="AZ22" s="103" t="str">
        <f t="shared" ca="1" si="16"/>
        <v/>
      </c>
      <c r="BA22" s="103" t="str">
        <f t="shared" ca="1" si="17"/>
        <v/>
      </c>
      <c r="BB22" s="91" cm="1">
        <f t="array" aca="1" ref="BB22" ca="1">IF(COUNTBLANK(AZ22:BA22),0,VLOOKUP(AZ22&amp;BA22,CHOOSE({1,2},tPts[Score 1]&amp;tPts[Score 2],tPts[Pts]),2,0))</f>
        <v>0</v>
      </c>
    </row>
    <row r="23" spans="2:54" ht="19.5" thickTop="1" thickBot="1" x14ac:dyDescent="0.3">
      <c r="C23" s="93" t="str" cm="1">
        <f t="array" aca="1" ref="C23" ca="1">IF(INDIRECT($A$1&amp;"A12")="","",INDIRECT($A$1&amp;"A12"))</f>
        <v/>
      </c>
      <c r="D23" s="93" t="str">
        <f t="shared" ca="1" si="0"/>
        <v/>
      </c>
      <c r="E23" s="86" t="str">
        <f t="shared" ca="1" si="1"/>
        <v/>
      </c>
      <c r="F23" s="93" cm="1">
        <f t="array" aca="1" ref="F23" ca="1">IF(COUNTBLANK(D23:E23),0,VLOOKUP(D23&amp;E23,CHOOSE({1,2},tPts[Score 1]&amp;tPts[Score 2],tPts[Pts]),2,0))</f>
        <v>0</v>
      </c>
      <c r="I23" s="104" t="str" cm="1">
        <f t="array" aca="1" ref="I23" ca="1">IF(INDIRECT($A$1&amp;"D12")="","",INDIRECT($A$1&amp;"D12"))</f>
        <v/>
      </c>
      <c r="J23" s="95" t="str">
        <f t="shared" ca="1" si="2"/>
        <v/>
      </c>
      <c r="K23" s="95" t="str">
        <f t="shared" ca="1" si="3"/>
        <v/>
      </c>
      <c r="L23" s="87" cm="1">
        <f t="array" aca="1" ref="L23" ca="1">IF(COUNTBLANK(J23:K23),0,VLOOKUP(J23&amp;K23,CHOOSE({1,2},tPts[Score 1]&amp;tPts[Score 2],tPts[Pts]),2,0))</f>
        <v>0</v>
      </c>
      <c r="O23" s="97" t="str" cm="1">
        <f t="array" aca="1" ref="O23" ca="1">IF(INDIRECT($A$1&amp;"F12")="","",INDIRECT($A$1&amp;"F12"))</f>
        <v/>
      </c>
      <c r="P23" s="97" t="str">
        <f t="shared" ca="1" si="4"/>
        <v/>
      </c>
      <c r="Q23" s="88" t="str">
        <f t="shared" ca="1" si="5"/>
        <v/>
      </c>
      <c r="R23" s="97" cm="1">
        <f t="array" aca="1" ref="R23" ca="1">IF(COUNTBLANK(P23:Q23),0,VLOOKUP(P23&amp;Q23,CHOOSE({1,2},tPts[Score 1]&amp;tPts[Score 2],tPts[Pts]),2,0))</f>
        <v>0</v>
      </c>
      <c r="U23" s="99" t="str" cm="1">
        <f t="array" aca="1" ref="U23" ca="1">IF(INDIRECT($A$1&amp;"H12")="","",INDIRECT($A$1&amp;"H12"))</f>
        <v/>
      </c>
      <c r="V23" s="99" t="str">
        <f t="shared" ca="1" si="6"/>
        <v/>
      </c>
      <c r="W23" s="89" t="str">
        <f t="shared" ca="1" si="7"/>
        <v/>
      </c>
      <c r="X23" s="89" cm="1">
        <f t="array" aca="1" ref="X23" ca="1">IF(COUNTBLANK(V23:W23),0,VLOOKUP(V23&amp;W23,CHOOSE({1,2},tPts[Score 1]&amp;tPts[Score 2],tPts[Pts]),2,0))</f>
        <v>0</v>
      </c>
      <c r="AA23" s="93" t="str" cm="1">
        <f t="array" aca="1" ref="AA23" ca="1">IF(INDIRECT($A$1&amp;"J12")="","",INDIRECT($A$1&amp;"J12"))</f>
        <v/>
      </c>
      <c r="AB23" s="93" t="str">
        <f t="shared" ca="1" si="8"/>
        <v/>
      </c>
      <c r="AC23" s="86" t="str">
        <f t="shared" ca="1" si="9"/>
        <v/>
      </c>
      <c r="AD23" s="93" cm="1">
        <f t="array" aca="1" ref="AD23" ca="1">IF(COUNTBLANK(AB23:AC23),0,VLOOKUP(AB23&amp;AC23,CHOOSE({1,2},tPts[Score 1]&amp;tPts[Score 2],tPts[Pts]),2,0))</f>
        <v>0</v>
      </c>
      <c r="AG23" s="104" t="str" cm="1">
        <f t="array" aca="1" ref="AG23" ca="1">IF(INDIRECT($A$1&amp;"L12")="","",INDIRECT($A$1&amp;"L12"))</f>
        <v/>
      </c>
      <c r="AH23" s="95" t="str">
        <f t="shared" ca="1" si="10"/>
        <v/>
      </c>
      <c r="AI23" s="95" t="str">
        <f t="shared" ca="1" si="11"/>
        <v/>
      </c>
      <c r="AJ23" s="87" cm="1">
        <f t="array" aca="1" ref="AJ23" ca="1">IF(COUNTBLANK(AH23:AI23),0,VLOOKUP(AH23&amp;AI23,CHOOSE({1,2},tPts[Score 1]&amp;tPts[Score 2],tPts[Pts]),2,0))</f>
        <v>0</v>
      </c>
      <c r="AM23" s="100" t="str" cm="1">
        <f t="array" aca="1" ref="AM23" ca="1">IF(INDIRECT($A$1&amp;"N12")="","",INDIRECT($A$1&amp;"N12"))</f>
        <v/>
      </c>
      <c r="AN23" s="101" t="str">
        <f t="shared" ca="1" si="12"/>
        <v/>
      </c>
      <c r="AO23" s="90" t="str">
        <f t="shared" ca="1" si="13"/>
        <v/>
      </c>
      <c r="AP23" s="101" cm="1">
        <f t="array" aca="1" ref="AP23" ca="1">IF(COUNTBLANK(AN23:AO23),0,VLOOKUP(AN23&amp;AO23,CHOOSE({1,2},tPts[Score 1]&amp;tPts[Score 2],tPts[Pts]),2,0))</f>
        <v>0</v>
      </c>
      <c r="AS23" s="104" t="str" cm="1">
        <f t="array" aca="1" ref="AS23" ca="1">IF(INDIRECT($A$1&amp;"P12")="","",INDIRECT($A$1&amp;"P12"))</f>
        <v/>
      </c>
      <c r="AT23" s="95" t="str">
        <f t="shared" ca="1" si="14"/>
        <v/>
      </c>
      <c r="AU23" s="95" t="str">
        <f t="shared" ca="1" si="15"/>
        <v/>
      </c>
      <c r="AV23" s="87" cm="1">
        <f t="array" aca="1" ref="AV23" ca="1">IF(COUNTBLANK(AT23:AU23),0,VLOOKUP(AT23&amp;AU23,CHOOSE({1,2},tPts[Score 1]&amp;tPts[Score 2],tPts[Pts]),2,0))</f>
        <v>0</v>
      </c>
      <c r="AY23" s="105" t="str" cm="1">
        <f t="array" aca="1" ref="AY23" ca="1">IF(INDIRECT($A$1&amp;"R12")="","",INDIRECT($A$1&amp;"R12"))</f>
        <v/>
      </c>
      <c r="AZ23" s="103" t="str">
        <f t="shared" ca="1" si="16"/>
        <v/>
      </c>
      <c r="BA23" s="103" t="str">
        <f t="shared" ca="1" si="17"/>
        <v/>
      </c>
      <c r="BB23" s="91" cm="1">
        <f t="array" aca="1" ref="BB23" ca="1">IF(COUNTBLANK(AZ23:BA23),0,VLOOKUP(AZ23&amp;BA23,CHOOSE({1,2},tPts[Score 1]&amp;tPts[Score 2],tPts[Pts]),2,0))</f>
        <v>0</v>
      </c>
    </row>
    <row r="24" spans="2:54" ht="19.5" thickTop="1" thickBot="1" x14ac:dyDescent="0.3">
      <c r="B24" s="28"/>
      <c r="N24" s="28"/>
      <c r="Z24" s="28"/>
      <c r="AL24" s="28"/>
    </row>
    <row r="25" spans="2:54" ht="18.75" thickTop="1" x14ac:dyDescent="0.25">
      <c r="C25" s="106"/>
      <c r="D25" s="207" t="s">
        <v>53</v>
      </c>
      <c r="E25" s="207"/>
      <c r="F25" s="5"/>
      <c r="I25" s="107"/>
      <c r="J25" s="208" t="s">
        <v>54</v>
      </c>
      <c r="K25" s="208"/>
      <c r="O25" s="108"/>
      <c r="P25" s="209" t="s">
        <v>55</v>
      </c>
      <c r="Q25" s="209"/>
      <c r="U25" s="109"/>
      <c r="V25" s="210" t="s">
        <v>56</v>
      </c>
      <c r="W25" s="210"/>
      <c r="AA25" s="106"/>
      <c r="AB25" s="207" t="s">
        <v>57</v>
      </c>
      <c r="AC25" s="207"/>
      <c r="AG25" s="107"/>
      <c r="AH25" s="208" t="s">
        <v>58</v>
      </c>
      <c r="AI25" s="208"/>
      <c r="AM25" s="110"/>
      <c r="AN25" s="231" t="s">
        <v>59</v>
      </c>
      <c r="AO25" s="231"/>
      <c r="AS25" s="107"/>
      <c r="AT25" s="208" t="s">
        <v>60</v>
      </c>
      <c r="AU25" s="208"/>
      <c r="AY25" s="111"/>
      <c r="AZ25" s="223" t="s">
        <v>61</v>
      </c>
      <c r="BA25" s="223"/>
    </row>
    <row r="26" spans="2:54" x14ac:dyDescent="0.25">
      <c r="C26" s="112" t="s">
        <v>62</v>
      </c>
      <c r="D26" s="113" t="s">
        <v>48</v>
      </c>
      <c r="E26" s="114" t="s">
        <v>63</v>
      </c>
      <c r="F26" s="5"/>
      <c r="I26" s="115" t="s">
        <v>62</v>
      </c>
      <c r="J26" s="116" t="s">
        <v>48</v>
      </c>
      <c r="K26" s="117" t="s">
        <v>63</v>
      </c>
      <c r="O26" s="118" t="s">
        <v>62</v>
      </c>
      <c r="P26" s="119" t="s">
        <v>48</v>
      </c>
      <c r="Q26" s="120" t="s">
        <v>63</v>
      </c>
      <c r="U26" s="121" t="s">
        <v>62</v>
      </c>
      <c r="V26" s="122" t="s">
        <v>48</v>
      </c>
      <c r="W26" s="123" t="s">
        <v>63</v>
      </c>
      <c r="AA26" s="112" t="s">
        <v>62</v>
      </c>
      <c r="AB26" s="113" t="s">
        <v>48</v>
      </c>
      <c r="AC26" s="114" t="s">
        <v>63</v>
      </c>
      <c r="AG26" s="115" t="s">
        <v>62</v>
      </c>
      <c r="AH26" s="116" t="s">
        <v>48</v>
      </c>
      <c r="AI26" s="117" t="s">
        <v>63</v>
      </c>
      <c r="AM26" s="124" t="s">
        <v>62</v>
      </c>
      <c r="AN26" s="125" t="s">
        <v>48</v>
      </c>
      <c r="AO26" s="126" t="s">
        <v>63</v>
      </c>
      <c r="AS26" s="115" t="s">
        <v>62</v>
      </c>
      <c r="AT26" s="116" t="s">
        <v>48</v>
      </c>
      <c r="AU26" s="117" t="s">
        <v>63</v>
      </c>
      <c r="AY26" s="127" t="s">
        <v>62</v>
      </c>
      <c r="AZ26" s="128" t="s">
        <v>48</v>
      </c>
      <c r="BA26" s="129" t="s">
        <v>63</v>
      </c>
    </row>
    <row r="27" spans="2:54" x14ac:dyDescent="0.25">
      <c r="C27" s="112">
        <v>2</v>
      </c>
      <c r="D27" s="130" t="str" cm="1">
        <f t="array" aca="1" ref="D27" ca="1">IF(INDIRECT($A$1&amp;"A3")="","",INDIRECT($A$1&amp;"A3"))</f>
        <v>A1</v>
      </c>
      <c r="E27" s="113">
        <f t="shared" ref="E27:E36" ca="1" si="18">IFERROR(VLOOKUP(D27,$C$14:$F$23,4,FALSE),0)</f>
        <v>1</v>
      </c>
      <c r="F27" s="5">
        <f t="shared" ref="F27:F36" ca="1" si="19">IF(E27="",-100,E27)</f>
        <v>1</v>
      </c>
      <c r="I27" s="115">
        <v>1</v>
      </c>
      <c r="J27" s="131" t="str">
        <f>IF(Tirage01!D8="","",Tirage01!D8)</f>
        <v>nanar</v>
      </c>
      <c r="K27" s="116">
        <f t="shared" ref="K27:K36" ca="1" si="20">IFERROR(VLOOKUP(J27,$I$14:$L$23,4,FALSE),"")</f>
        <v>0</v>
      </c>
      <c r="L27" s="5">
        <f t="shared" ref="L27:L36" ca="1" si="21">IF(K27="",-100,K27)</f>
        <v>0</v>
      </c>
      <c r="O27" s="118">
        <v>1</v>
      </c>
      <c r="P27" s="119" t="str" cm="1">
        <f t="array" aca="1" ref="P27" ca="1">IF(INDIRECT($A$1&amp;"F3")="","",INDIRECT($A$1&amp;"F3"))</f>
        <v>A3</v>
      </c>
      <c r="Q27" s="119">
        <f t="shared" ref="Q27:Q36" ca="1" si="22">IFERROR(VLOOKUP(P27,$O$14:$R$23,4,FALSE),0)</f>
        <v>0</v>
      </c>
      <c r="R27" s="5">
        <f t="shared" ref="R27:R36" ca="1" si="23">IF(Q27="",-100,Q27)</f>
        <v>0</v>
      </c>
      <c r="U27" s="121">
        <v>1</v>
      </c>
      <c r="V27" s="122" t="str" cm="1">
        <f t="array" aca="1" ref="V27" ca="1">IF(INDIRECT($A$1&amp;"H3")="","",INDIRECT($A$1&amp;"H3"))</f>
        <v>A3</v>
      </c>
      <c r="W27" s="122">
        <f t="shared" ref="W27:W36" ca="1" si="24">IFERROR(VLOOKUP(V27,$U$14:$X$23,4,FALSE),"")</f>
        <v>0</v>
      </c>
      <c r="X27" s="132">
        <f t="shared" ref="X27:X36" ca="1" si="25">IF(W27="",-100,W27)</f>
        <v>0</v>
      </c>
      <c r="AA27" s="112">
        <v>1</v>
      </c>
      <c r="AB27" s="113" t="str" cm="1">
        <f t="array" aca="1" ref="AB27" ca="1">IF(INDIRECT($A$1&amp;"J3")="","",INDIRECT($A$1&amp;"J3"))</f>
        <v>lolo</v>
      </c>
      <c r="AC27" s="113">
        <f t="shared" ref="AC27:AC36" ca="1" si="26">IFERROR(VLOOKUP(AB27,$AA$14:$AD$23,4,FALSE),0)</f>
        <v>0</v>
      </c>
      <c r="AD27" s="132">
        <f t="shared" ref="AD27:AD36" ca="1" si="27">IF(AC27="",-100,AC27)</f>
        <v>0</v>
      </c>
      <c r="AG27" s="115">
        <v>1</v>
      </c>
      <c r="AH27" s="131" t="str" cm="1">
        <f t="array" aca="1" ref="AH27" ca="1">IF(INDIRECT($A$1&amp;"L3")="","",INDIRECT($A$1&amp;"L3"))</f>
        <v>A3</v>
      </c>
      <c r="AI27" s="116">
        <f ca="1">IFERROR(VLOOKUP(AH27,$AG$14:$AJ$23,4,FALSE),"")</f>
        <v>0</v>
      </c>
      <c r="AJ27" s="5">
        <f t="shared" ref="AJ27:AJ36" ca="1" si="28">IF(AI27="",-100,AI27)</f>
        <v>0</v>
      </c>
      <c r="AK27" s="5"/>
      <c r="AM27" s="124">
        <v>1</v>
      </c>
      <c r="AN27" s="125" t="str" cm="1">
        <f t="array" aca="1" ref="AN27" ca="1">IF(INDIRECT($A$1&amp;"N3")="","",INDIRECT($A$1&amp;"N3"))</f>
        <v>A1</v>
      </c>
      <c r="AO27" s="125">
        <f ca="1">IFERROR(VLOOKUP(AN27,$AM$14:$AP$23,4,FALSE),0)</f>
        <v>0</v>
      </c>
      <c r="AP27" s="5">
        <f t="shared" ref="AP27:AP36" ca="1" si="29">IF(AO27="",-100,AO27)</f>
        <v>0</v>
      </c>
      <c r="AS27" s="115">
        <v>1</v>
      </c>
      <c r="AT27" s="131" t="str" cm="1">
        <f t="array" aca="1" ref="AT27" ca="1">IF(INDIRECT($A$1&amp;"P3")="","",INDIRECT($A$1&amp;"P3"))</f>
        <v>A5</v>
      </c>
      <c r="AU27" s="116">
        <f ca="1">IFERROR(VLOOKUP(AT27,$AS$14:$AV$23,4,FALSE),"")</f>
        <v>0</v>
      </c>
      <c r="AV27" s="5">
        <f t="shared" ref="AV27:AV36" ca="1" si="30">IF(AU27="",-100,AU27)</f>
        <v>0</v>
      </c>
      <c r="AW27" s="5"/>
      <c r="AY27" s="127">
        <v>1</v>
      </c>
      <c r="AZ27" s="128" t="str" cm="1">
        <f t="array" aca="1" ref="AZ27" ca="1">IF(INDIRECT($A$1&amp;"R3")="","",INDIRECT($A$1&amp;"R3"))</f>
        <v>A6</v>
      </c>
      <c r="BA27" s="128">
        <f ca="1">IFERROR(VLOOKUP(AZ27,AY14:BB23,4,FALSE),"")</f>
        <v>0</v>
      </c>
      <c r="BB27" s="5">
        <f t="shared" ref="BB27:BB36" ca="1" si="31">IF(BA27="",-100,BA27)</f>
        <v>0</v>
      </c>
    </row>
    <row r="28" spans="2:54" x14ac:dyDescent="0.25">
      <c r="C28" s="112">
        <v>8</v>
      </c>
      <c r="D28" s="130" t="str" cm="1">
        <f t="array" aca="1" ref="D28" ca="1">IF(INDIRECT($A$1&amp;"A9")="","",INDIRECT($A$1&amp;"A9"))</f>
        <v>lolo</v>
      </c>
      <c r="E28" s="113">
        <f t="shared" ca="1" si="18"/>
        <v>0</v>
      </c>
      <c r="F28" s="5">
        <f t="shared" ca="1" si="19"/>
        <v>0</v>
      </c>
      <c r="I28" s="115">
        <v>2</v>
      </c>
      <c r="J28" s="131" t="str">
        <f>IF(Tirage01!D5="","",Tirage01!D5)</f>
        <v>gégé</v>
      </c>
      <c r="K28" s="116">
        <f t="shared" ca="1" si="20"/>
        <v>0</v>
      </c>
      <c r="L28" s="5">
        <f t="shared" ca="1" si="21"/>
        <v>0</v>
      </c>
      <c r="O28" s="118">
        <v>2</v>
      </c>
      <c r="P28" s="119" t="str" cm="1">
        <f t="array" aca="1" ref="P28" ca="1">IF(INDIRECT($A$1&amp;"F6")="","",INDIRECT($A$1&amp;"F6"))</f>
        <v>A4</v>
      </c>
      <c r="Q28" s="119">
        <f t="shared" ca="1" si="22"/>
        <v>0</v>
      </c>
      <c r="R28" s="5">
        <f t="shared" ca="1" si="23"/>
        <v>0</v>
      </c>
      <c r="U28" s="121">
        <v>2</v>
      </c>
      <c r="V28" s="122" t="str" cm="1">
        <f t="array" aca="1" ref="V28" ca="1">IF(INDIRECT($A$1&amp;"H10")="","",INDIRECT($A$1&amp;"H10"))</f>
        <v>A4</v>
      </c>
      <c r="W28" s="122">
        <f t="shared" ca="1" si="24"/>
        <v>0</v>
      </c>
      <c r="X28" s="132">
        <f t="shared" ca="1" si="25"/>
        <v>0</v>
      </c>
      <c r="AA28" s="112">
        <v>2</v>
      </c>
      <c r="AB28" s="113" t="str" cm="1">
        <f t="array" aca="1" ref="AB28" ca="1">IF(INDIRECT($A$1&amp;"J6")="","",INDIRECT($A$1&amp;"J6"))</f>
        <v>A3</v>
      </c>
      <c r="AC28" s="113">
        <f t="shared" ca="1" si="26"/>
        <v>0</v>
      </c>
      <c r="AD28" s="132">
        <f t="shared" ca="1" si="27"/>
        <v>0</v>
      </c>
      <c r="AG28" s="115">
        <v>2</v>
      </c>
      <c r="AH28" s="131" t="str" cm="1">
        <f t="array" aca="1" ref="AH28" ca="1">IF(INDIRECT($A$1&amp;"L4")="","",INDIRECT($A$1&amp;"L4"))</f>
        <v>lolo</v>
      </c>
      <c r="AI28" s="116">
        <f t="shared" ref="AI28:AI36" ca="1" si="32">IFERROR(VLOOKUP(AH28,$AG$14:$AJ$23,4,FALSE),"")</f>
        <v>0</v>
      </c>
      <c r="AJ28" s="5">
        <f t="shared" ca="1" si="28"/>
        <v>0</v>
      </c>
      <c r="AK28" s="5"/>
      <c r="AM28" s="124">
        <v>2</v>
      </c>
      <c r="AN28" s="125" t="str" cm="1">
        <f t="array" aca="1" ref="AN28" ca="1">IF(INDIRECT($A$1&amp;"N4")="","",INDIRECT($A$1&amp;"N4"))</f>
        <v>A3</v>
      </c>
      <c r="AO28" s="125">
        <f t="shared" ref="AO28:AO36" ca="1" si="33">IFERROR(VLOOKUP(AN28,$AM$14:$AP$23,4,FALSE),0)</f>
        <v>0</v>
      </c>
      <c r="AP28" s="5">
        <f t="shared" ca="1" si="29"/>
        <v>0</v>
      </c>
      <c r="AS28" s="115">
        <v>2</v>
      </c>
      <c r="AT28" s="131" t="str" cm="1">
        <f t="array" aca="1" ref="AT28" ca="1">IF(INDIRECT($A$1&amp;"P4")="","",INDIRECT($A$1&amp;"P4"))</f>
        <v>A2</v>
      </c>
      <c r="AU28" s="116">
        <f t="shared" ref="AU28:AU36" ca="1" si="34">IFERROR(VLOOKUP(AT28,$AS$14:$AV$23,4,FALSE),"")</f>
        <v>0</v>
      </c>
      <c r="AV28" s="5">
        <f t="shared" ca="1" si="30"/>
        <v>0</v>
      </c>
      <c r="AW28" s="5"/>
      <c r="AY28" s="127">
        <v>2</v>
      </c>
      <c r="AZ28" s="128" t="str" cm="1">
        <f t="array" aca="1" ref="AZ28" ca="1">IF(INDIRECT($A$1&amp;"R4")="","",INDIRECT($A$1&amp;"R4"))</f>
        <v>A5</v>
      </c>
      <c r="BA28" s="128">
        <f t="shared" ref="BA28:BA36" ca="1" si="35">IFERROR(VLOOKUP(AZ28,AY15:BB24,4,FALSE),"")</f>
        <v>0</v>
      </c>
      <c r="BB28" s="5">
        <f t="shared" ca="1" si="31"/>
        <v>0</v>
      </c>
    </row>
    <row r="29" spans="2:54" ht="18.75" thickBot="1" x14ac:dyDescent="0.3">
      <c r="C29" s="112">
        <v>3</v>
      </c>
      <c r="D29" s="130" t="str" cm="1">
        <f t="array" aca="1" ref="D29" ca="1">IF(INDIRECT($A$1&amp;"A4")="","",INDIRECT($A$1&amp;"A4"))</f>
        <v>A2</v>
      </c>
      <c r="E29" s="113">
        <f t="shared" ca="1" si="18"/>
        <v>0</v>
      </c>
      <c r="F29" s="5">
        <f t="shared" ca="1" si="19"/>
        <v>0</v>
      </c>
      <c r="I29" s="115">
        <v>3</v>
      </c>
      <c r="J29" s="131" t="str">
        <f>IF(Tirage01!D4="","",Tirage01!D4)</f>
        <v>lolo</v>
      </c>
      <c r="K29" s="116">
        <f t="shared" ca="1" si="20"/>
        <v>0</v>
      </c>
      <c r="L29" s="5">
        <f t="shared" ca="1" si="21"/>
        <v>0</v>
      </c>
      <c r="O29" s="118">
        <v>3</v>
      </c>
      <c r="P29" s="119" t="str" cm="1">
        <f t="array" aca="1" ref="P29" ca="1">IF(INDIRECT($A$1&amp;"F8")="","",INDIRECT($A$1&amp;"F8"))</f>
        <v>A6</v>
      </c>
      <c r="Q29" s="119">
        <f t="shared" ca="1" si="22"/>
        <v>0</v>
      </c>
      <c r="R29" s="5">
        <f t="shared" ca="1" si="23"/>
        <v>0</v>
      </c>
      <c r="U29" s="121">
        <v>3</v>
      </c>
      <c r="V29" s="122" t="str" cm="1">
        <f t="array" aca="1" ref="V29" ca="1">IF(INDIRECT($A$1&amp;"H5")="","",INDIRECT($A$1&amp;"H5"))</f>
        <v>lolo</v>
      </c>
      <c r="W29" s="122">
        <f t="shared" ca="1" si="24"/>
        <v>0</v>
      </c>
      <c r="X29" s="132">
        <f t="shared" ca="1" si="25"/>
        <v>0</v>
      </c>
      <c r="AA29" s="112">
        <v>3</v>
      </c>
      <c r="AB29" s="113" t="str" cm="1">
        <f t="array" aca="1" ref="AB29" ca="1">IF(INDIRECT($A$1&amp;"J8")="","",INDIRECT($A$1&amp;"J8"))</f>
        <v>A6</v>
      </c>
      <c r="AC29" s="113">
        <f t="shared" ca="1" si="26"/>
        <v>0</v>
      </c>
      <c r="AD29" s="132">
        <f t="shared" ca="1" si="27"/>
        <v>0</v>
      </c>
      <c r="AG29" s="115">
        <v>3</v>
      </c>
      <c r="AH29" s="131" t="str" cm="1">
        <f t="array" aca="1" ref="AH29" ca="1">IF(INDIRECT($A$1&amp;"L5")="","",INDIRECT($A$1&amp;"L5"))</f>
        <v>nanar</v>
      </c>
      <c r="AI29" s="116">
        <f t="shared" ca="1" si="32"/>
        <v>0</v>
      </c>
      <c r="AJ29" s="5">
        <f t="shared" ca="1" si="28"/>
        <v>0</v>
      </c>
      <c r="AK29" s="5"/>
      <c r="AM29" s="124">
        <v>3</v>
      </c>
      <c r="AN29" s="125" t="str" cm="1">
        <f t="array" aca="1" ref="AN29" ca="1">IF(INDIRECT($A$1&amp;"N5")="","",INDIRECT($A$1&amp;"N5"))</f>
        <v>nanar</v>
      </c>
      <c r="AO29" s="125">
        <f t="shared" ca="1" si="33"/>
        <v>0</v>
      </c>
      <c r="AP29" s="5">
        <f t="shared" ca="1" si="29"/>
        <v>0</v>
      </c>
      <c r="AS29" s="115">
        <v>3</v>
      </c>
      <c r="AT29" s="131" t="str" cm="1">
        <f t="array" aca="1" ref="AT29" ca="1">IF(INDIRECT($A$1&amp;"P5")="","",INDIRECT($A$1&amp;"P5"))</f>
        <v>lolo</v>
      </c>
      <c r="AU29" s="116">
        <f t="shared" ca="1" si="34"/>
        <v>0</v>
      </c>
      <c r="AV29" s="5">
        <f t="shared" ca="1" si="30"/>
        <v>0</v>
      </c>
      <c r="AW29" s="5"/>
      <c r="AY29" s="127">
        <v>3</v>
      </c>
      <c r="AZ29" s="128" t="str" cm="1">
        <f t="array" aca="1" ref="AZ29" ca="1">IF(INDIRECT($A$1&amp;"R5")="","",INDIRECT($A$1&amp;"R5"))</f>
        <v>gégé</v>
      </c>
      <c r="BA29" s="128">
        <f t="shared" ca="1" si="35"/>
        <v>0</v>
      </c>
      <c r="BB29" s="5">
        <f t="shared" ca="1" si="31"/>
        <v>0</v>
      </c>
    </row>
    <row r="30" spans="2:54" ht="18.75" thickTop="1" x14ac:dyDescent="0.25">
      <c r="C30" s="112">
        <v>5</v>
      </c>
      <c r="D30" s="92" t="str" cm="1">
        <f t="array" aca="1" ref="D30" ca="1">IF(INDIRECT($A$1&amp;"A7")="","",INDIRECT($A$1&amp;"A7"))</f>
        <v>A5</v>
      </c>
      <c r="E30" s="113">
        <f t="shared" ca="1" si="18"/>
        <v>10</v>
      </c>
      <c r="F30" s="5">
        <f t="shared" ca="1" si="19"/>
        <v>10</v>
      </c>
      <c r="I30" s="115">
        <v>4</v>
      </c>
      <c r="J30" s="131" t="str">
        <f>IF(Tirage01!D9="","",Tirage01!D9)</f>
        <v>A5</v>
      </c>
      <c r="K30" s="116">
        <f t="shared" ca="1" si="20"/>
        <v>0</v>
      </c>
      <c r="L30" s="5">
        <f t="shared" ca="1" si="21"/>
        <v>0</v>
      </c>
      <c r="O30" s="118">
        <v>4</v>
      </c>
      <c r="P30" s="119" t="str" cm="1">
        <f t="array" aca="1" ref="P30" ca="1">IF(INDIRECT($A$1&amp;"F9")="","",INDIRECT($A$1&amp;"F9"))</f>
        <v>nanar</v>
      </c>
      <c r="Q30" s="119">
        <f t="shared" ca="1" si="22"/>
        <v>0</v>
      </c>
      <c r="R30" s="5">
        <f t="shared" ca="1" si="23"/>
        <v>0</v>
      </c>
      <c r="U30" s="121">
        <v>4</v>
      </c>
      <c r="V30" s="122" t="str" cm="1">
        <f t="array" aca="1" ref="V30" ca="1">IF(INDIRECT($A$1&amp;"H8")="","",INDIRECT($A$1&amp;"H8"))</f>
        <v>A5</v>
      </c>
      <c r="W30" s="122">
        <f t="shared" ca="1" si="24"/>
        <v>0</v>
      </c>
      <c r="X30" s="132">
        <f t="shared" ca="1" si="25"/>
        <v>0</v>
      </c>
      <c r="AA30" s="112">
        <v>4</v>
      </c>
      <c r="AB30" s="113" t="str" cm="1">
        <f t="array" aca="1" ref="AB30" ca="1">IF(INDIRECT($A$1&amp;"J4")="","",INDIRECT($A$1&amp;"J4"))</f>
        <v>A5</v>
      </c>
      <c r="AC30" s="113">
        <f t="shared" ca="1" si="26"/>
        <v>0</v>
      </c>
      <c r="AD30" s="132">
        <f t="shared" ca="1" si="27"/>
        <v>0</v>
      </c>
      <c r="AG30" s="115">
        <v>4</v>
      </c>
      <c r="AH30" s="131" t="str" cm="1">
        <f t="array" aca="1" ref="AH30" ca="1">IF(INDIRECT($A$1&amp;"L6")="","",INDIRECT($A$1&amp;"L6"))</f>
        <v>gégé</v>
      </c>
      <c r="AI30" s="116">
        <f t="shared" ca="1" si="32"/>
        <v>0</v>
      </c>
      <c r="AJ30" s="5">
        <f t="shared" ca="1" si="28"/>
        <v>0</v>
      </c>
      <c r="AK30" s="5"/>
      <c r="AM30" s="124">
        <v>4</v>
      </c>
      <c r="AN30" s="125" t="str" cm="1">
        <f t="array" aca="1" ref="AN30" ca="1">IF(INDIRECT($A$1&amp;"N6")="","",INDIRECT($A$1&amp;"N6"))</f>
        <v>A2</v>
      </c>
      <c r="AO30" s="125">
        <f t="shared" ca="1" si="33"/>
        <v>0</v>
      </c>
      <c r="AP30" s="5">
        <f t="shared" ca="1" si="29"/>
        <v>0</v>
      </c>
      <c r="AS30" s="115">
        <v>4</v>
      </c>
      <c r="AT30" s="131" t="str" cm="1">
        <f t="array" aca="1" ref="AT30" ca="1">IF(INDIRECT($A$1&amp;"P6")="","",INDIRECT($A$1&amp;"P6"))</f>
        <v>A1</v>
      </c>
      <c r="AU30" s="116">
        <f t="shared" ca="1" si="34"/>
        <v>0</v>
      </c>
      <c r="AV30" s="5">
        <f t="shared" ca="1" si="30"/>
        <v>0</v>
      </c>
      <c r="AW30" s="5"/>
      <c r="AY30" s="127">
        <v>4</v>
      </c>
      <c r="AZ30" s="128" t="str" cm="1">
        <f t="array" aca="1" ref="AZ30" ca="1">IF(INDIRECT($A$1&amp;"R6")="","",INDIRECT($A$1&amp;"R6"))</f>
        <v>A3</v>
      </c>
      <c r="BA30" s="128">
        <f t="shared" ca="1" si="35"/>
        <v>0</v>
      </c>
      <c r="BB30" s="5">
        <f t="shared" ca="1" si="31"/>
        <v>0</v>
      </c>
    </row>
    <row r="31" spans="2:54" x14ac:dyDescent="0.25">
      <c r="C31" s="112">
        <v>4</v>
      </c>
      <c r="D31" s="130" t="str" cm="1">
        <f t="array" aca="1" ref="D31" ca="1">IF(INDIRECT($A$1&amp;"A8")="","",INDIRECT($A$1&amp;"A8"))</f>
        <v>A6</v>
      </c>
      <c r="E31" s="113">
        <f t="shared" ca="1" si="18"/>
        <v>0</v>
      </c>
      <c r="F31" s="5">
        <f t="shared" ca="1" si="19"/>
        <v>0</v>
      </c>
      <c r="I31" s="115">
        <v>5</v>
      </c>
      <c r="J31" s="131" t="str">
        <f>IF(Tirage01!D10="","",Tirage01!D10)</f>
        <v>A6</v>
      </c>
      <c r="K31" s="116">
        <f t="shared" ca="1" si="20"/>
        <v>0</v>
      </c>
      <c r="L31" s="5">
        <f t="shared" ca="1" si="21"/>
        <v>0</v>
      </c>
      <c r="O31" s="118">
        <v>5</v>
      </c>
      <c r="P31" s="119" t="str" cm="1">
        <f t="array" aca="1" ref="P31" ca="1">IF(INDIRECT($A$1&amp;"F10")="","",INDIRECT($A$1&amp;"F10"))</f>
        <v>A1</v>
      </c>
      <c r="Q31" s="119">
        <f t="shared" ca="1" si="22"/>
        <v>0</v>
      </c>
      <c r="R31" s="5">
        <f t="shared" ca="1" si="23"/>
        <v>0</v>
      </c>
      <c r="U31" s="121">
        <v>5</v>
      </c>
      <c r="V31" s="122" t="str" cm="1">
        <f t="array" aca="1" ref="V31" ca="1">IF(INDIRECT($A$1&amp;"H9")="","",INDIRECT($A$1&amp;"H9"))</f>
        <v>A6</v>
      </c>
      <c r="W31" s="122">
        <f t="shared" ca="1" si="24"/>
        <v>0</v>
      </c>
      <c r="X31" s="132">
        <f t="shared" ca="1" si="25"/>
        <v>0</v>
      </c>
      <c r="AA31" s="112">
        <v>5</v>
      </c>
      <c r="AB31" s="113" t="str" cm="1">
        <f t="array" aca="1" ref="AB31" ca="1">IF(INDIRECT($A$1&amp;"J5")="","",INDIRECT($A$1&amp;"J5"))</f>
        <v>A1</v>
      </c>
      <c r="AC31" s="113">
        <f t="shared" ca="1" si="26"/>
        <v>0</v>
      </c>
      <c r="AD31" s="132">
        <f t="shared" ca="1" si="27"/>
        <v>0</v>
      </c>
      <c r="AG31" s="115">
        <v>5</v>
      </c>
      <c r="AH31" s="131" t="str" cm="1">
        <f t="array" aca="1" ref="AH31" ca="1">IF(INDIRECT($A$1&amp;"L7")="","",INDIRECT($A$1&amp;"L7"))</f>
        <v>A2</v>
      </c>
      <c r="AI31" s="116">
        <f t="shared" ca="1" si="32"/>
        <v>0</v>
      </c>
      <c r="AJ31" s="5">
        <f t="shared" ca="1" si="28"/>
        <v>0</v>
      </c>
      <c r="AK31" s="5"/>
      <c r="AM31" s="124">
        <v>5</v>
      </c>
      <c r="AN31" s="125" t="str" cm="1">
        <f t="array" aca="1" ref="AN31" ca="1">IF(INDIRECT($A$1&amp;"N7")="","",INDIRECT($A$1&amp;"N7"))</f>
        <v>A5</v>
      </c>
      <c r="AO31" s="125">
        <f t="shared" ca="1" si="33"/>
        <v>0</v>
      </c>
      <c r="AP31" s="5">
        <f t="shared" ca="1" si="29"/>
        <v>0</v>
      </c>
      <c r="AS31" s="115">
        <v>5</v>
      </c>
      <c r="AT31" s="131" t="str" cm="1">
        <f t="array" aca="1" ref="AT31" ca="1">IF(INDIRECT($A$1&amp;"P7")="","",INDIRECT($A$1&amp;"P7"))</f>
        <v>A6</v>
      </c>
      <c r="AU31" s="116">
        <f t="shared" ca="1" si="34"/>
        <v>0</v>
      </c>
      <c r="AV31" s="5">
        <f t="shared" ca="1" si="30"/>
        <v>0</v>
      </c>
      <c r="AW31" s="5"/>
      <c r="AY31" s="127">
        <v>5</v>
      </c>
      <c r="AZ31" s="128" t="str" cm="1">
        <f t="array" aca="1" ref="AZ31" ca="1">IF(INDIRECT($A$1&amp;"R7")="","",INDIRECT($A$1&amp;"R7"))</f>
        <v>lolo</v>
      </c>
      <c r="BA31" s="128">
        <f t="shared" ca="1" si="35"/>
        <v>0</v>
      </c>
      <c r="BB31" s="5">
        <f t="shared" ca="1" si="31"/>
        <v>0</v>
      </c>
    </row>
    <row r="32" spans="2:54" x14ac:dyDescent="0.25">
      <c r="C32" s="112">
        <v>7</v>
      </c>
      <c r="D32" s="130" t="str" cm="1">
        <f t="array" aca="1" ref="D32" ca="1">IF(INDIRECT($A$1&amp;"A6")="","",INDIRECT($A$1&amp;"A6"))</f>
        <v>A4</v>
      </c>
      <c r="E32" s="113">
        <f t="shared" ca="1" si="18"/>
        <v>0</v>
      </c>
      <c r="F32" s="5">
        <f t="shared" ca="1" si="19"/>
        <v>0</v>
      </c>
      <c r="I32" s="115">
        <v>6</v>
      </c>
      <c r="J32" s="131" t="str">
        <f>IF(Tirage01!D3="","",Tirage01!D3)</f>
        <v>A4</v>
      </c>
      <c r="K32" s="116">
        <f t="shared" ca="1" si="20"/>
        <v>0</v>
      </c>
      <c r="L32" s="5">
        <f t="shared" ca="1" si="21"/>
        <v>0</v>
      </c>
      <c r="O32" s="118">
        <v>6</v>
      </c>
      <c r="P32" s="119" t="str" cm="1">
        <f t="array" aca="1" ref="P32" ca="1">IF(INDIRECT($A$1&amp;"F4")="","",INDIRECT($A$1&amp;"F4"))</f>
        <v>A2</v>
      </c>
      <c r="Q32" s="119">
        <f t="shared" ca="1" si="22"/>
        <v>0</v>
      </c>
      <c r="R32" s="5">
        <f t="shared" ca="1" si="23"/>
        <v>0</v>
      </c>
      <c r="U32" s="121">
        <v>6</v>
      </c>
      <c r="V32" s="122" t="str" cm="1">
        <f t="array" aca="1" ref="V32" ca="1">IF(INDIRECT($A$1&amp;"H4")="","",INDIRECT($A$1&amp;"H4"))</f>
        <v>nanar</v>
      </c>
      <c r="W32" s="122">
        <f t="shared" ca="1" si="24"/>
        <v>0</v>
      </c>
      <c r="X32" s="132">
        <f t="shared" ca="1" si="25"/>
        <v>0</v>
      </c>
      <c r="AA32" s="112">
        <v>6</v>
      </c>
      <c r="AB32" s="113" t="str" cm="1">
        <f t="array" aca="1" ref="AB32" ca="1">IF(INDIRECT($A$1&amp;"J7")="","",INDIRECT($A$1&amp;"J7"))</f>
        <v>A2</v>
      </c>
      <c r="AC32" s="113">
        <f t="shared" ca="1" si="26"/>
        <v>0</v>
      </c>
      <c r="AD32" s="132">
        <f t="shared" ca="1" si="27"/>
        <v>0</v>
      </c>
      <c r="AG32" s="115">
        <v>6</v>
      </c>
      <c r="AH32" s="131" t="str" cm="1">
        <f t="array" aca="1" ref="AH32" ca="1">IF(INDIRECT($A$1&amp;"L8")="","",INDIRECT($A$1&amp;"L8"))</f>
        <v>A5</v>
      </c>
      <c r="AI32" s="116">
        <f t="shared" ca="1" si="32"/>
        <v>0</v>
      </c>
      <c r="AJ32" s="5">
        <f t="shared" ca="1" si="28"/>
        <v>0</v>
      </c>
      <c r="AK32" s="5"/>
      <c r="AM32" s="124">
        <v>6</v>
      </c>
      <c r="AN32" s="125" t="str" cm="1">
        <f t="array" aca="1" ref="AN32" ca="1">IF(INDIRECT($A$1&amp;"N8")="","",INDIRECT($A$1&amp;"N8"))</f>
        <v>A6</v>
      </c>
      <c r="AO32" s="125">
        <f t="shared" ca="1" si="33"/>
        <v>0</v>
      </c>
      <c r="AP32" s="5">
        <f t="shared" ca="1" si="29"/>
        <v>0</v>
      </c>
      <c r="AS32" s="115">
        <v>6</v>
      </c>
      <c r="AT32" s="131" t="str" cm="1">
        <f t="array" aca="1" ref="AT32" ca="1">IF(INDIRECT($A$1&amp;"P8")="","",INDIRECT($A$1&amp;"P8"))</f>
        <v>nanar</v>
      </c>
      <c r="AU32" s="116">
        <f t="shared" ca="1" si="34"/>
        <v>0</v>
      </c>
      <c r="AV32" s="5">
        <f t="shared" ca="1" si="30"/>
        <v>0</v>
      </c>
      <c r="AW32" s="5"/>
      <c r="AY32" s="127">
        <v>6</v>
      </c>
      <c r="AZ32" s="128" t="str" cm="1">
        <f t="array" aca="1" ref="AZ32" ca="1">IF(INDIRECT($A$1&amp;"R8")="","",INDIRECT($A$1&amp;"R8"))</f>
        <v>A1</v>
      </c>
      <c r="BA32" s="128">
        <f t="shared" ca="1" si="35"/>
        <v>0</v>
      </c>
      <c r="BB32" s="5">
        <f t="shared" ca="1" si="31"/>
        <v>0</v>
      </c>
    </row>
    <row r="33" spans="2:54" x14ac:dyDescent="0.25">
      <c r="C33" s="112">
        <v>1</v>
      </c>
      <c r="D33" s="130" t="str" cm="1">
        <f t="array" aca="1" ref="D33" ca="1">IF(INDIRECT($A$1&amp;"A10")="","",INDIRECT($A$1&amp;"A10"))</f>
        <v>gégé</v>
      </c>
      <c r="E33" s="113">
        <f t="shared" ca="1" si="18"/>
        <v>0</v>
      </c>
      <c r="F33" s="5">
        <f t="shared" ca="1" si="19"/>
        <v>0</v>
      </c>
      <c r="I33" s="115">
        <v>7</v>
      </c>
      <c r="J33" s="131" t="str">
        <f>IF(Tirage01!D6="","",Tirage01!D6)</f>
        <v>A3</v>
      </c>
      <c r="K33" s="116">
        <f t="shared" ca="1" si="20"/>
        <v>0</v>
      </c>
      <c r="L33" s="5">
        <f t="shared" ca="1" si="21"/>
        <v>0</v>
      </c>
      <c r="O33" s="118">
        <v>7</v>
      </c>
      <c r="P33" s="119" t="str" cm="1">
        <f t="array" aca="1" ref="P33" ca="1">IF(INDIRECT($A$1&amp;"F5")="","",INDIRECT($A$1&amp;"F5"))</f>
        <v>A5</v>
      </c>
      <c r="Q33" s="119">
        <f t="shared" ca="1" si="22"/>
        <v>0</v>
      </c>
      <c r="R33" s="5">
        <f t="shared" ca="1" si="23"/>
        <v>0</v>
      </c>
      <c r="U33" s="121">
        <v>7</v>
      </c>
      <c r="V33" s="122" t="str" cm="1">
        <f t="array" aca="1" ref="V33" ca="1">IF(INDIRECT($A$1&amp;"H6")="","",INDIRECT($A$1&amp;"H6"))</f>
        <v>gégé</v>
      </c>
      <c r="W33" s="122">
        <f t="shared" ca="1" si="24"/>
        <v>0</v>
      </c>
      <c r="X33" s="132">
        <f t="shared" ca="1" si="25"/>
        <v>0</v>
      </c>
      <c r="AA33" s="112">
        <v>7</v>
      </c>
      <c r="AB33" s="113" t="str" cm="1">
        <f t="array" aca="1" ref="AB33" ca="1">IF(INDIRECT($A$1&amp;"J9")="","",INDIRECT($A$1&amp;"J9"))</f>
        <v>A4</v>
      </c>
      <c r="AC33" s="113">
        <f t="shared" ca="1" si="26"/>
        <v>0</v>
      </c>
      <c r="AD33" s="132">
        <f t="shared" ca="1" si="27"/>
        <v>0</v>
      </c>
      <c r="AG33" s="115">
        <v>7</v>
      </c>
      <c r="AH33" s="131" t="str" cm="1">
        <f t="array" aca="1" ref="AH33" ca="1">IF(INDIRECT($A$1&amp;"L9")="","",INDIRECT($A$1&amp;"L9"))</f>
        <v>A6</v>
      </c>
      <c r="AI33" s="116">
        <f t="shared" ca="1" si="32"/>
        <v>0</v>
      </c>
      <c r="AJ33" s="5">
        <f t="shared" ca="1" si="28"/>
        <v>0</v>
      </c>
      <c r="AK33" s="5"/>
      <c r="AM33" s="124">
        <v>7</v>
      </c>
      <c r="AN33" s="125" t="str" cm="1">
        <f t="array" aca="1" ref="AN33" ca="1">IF(INDIRECT($A$1&amp;"N9")="","",INDIRECT($A$1&amp;"N9"))</f>
        <v>gégé</v>
      </c>
      <c r="AO33" s="125">
        <f t="shared" ca="1" si="33"/>
        <v>0</v>
      </c>
      <c r="AP33" s="5">
        <f t="shared" ca="1" si="29"/>
        <v>0</v>
      </c>
      <c r="AS33" s="115">
        <v>7</v>
      </c>
      <c r="AT33" s="131" t="str" cm="1">
        <f t="array" aca="1" ref="AT33" ca="1">IF(INDIRECT($A$1&amp;"P9")="","",INDIRECT($A$1&amp;"P9"))</f>
        <v>A4</v>
      </c>
      <c r="AU33" s="116">
        <f t="shared" ca="1" si="34"/>
        <v>0</v>
      </c>
      <c r="AV33" s="5">
        <f t="shared" ca="1" si="30"/>
        <v>0</v>
      </c>
      <c r="AW33" s="5"/>
      <c r="AY33" s="127">
        <v>7</v>
      </c>
      <c r="AZ33" s="128" t="str" cm="1">
        <f t="array" aca="1" ref="AZ33" ca="1">IF(INDIRECT($A$1&amp;"R9")="","",INDIRECT($A$1&amp;"R9"))</f>
        <v>nanar</v>
      </c>
      <c r="BA33" s="128">
        <f t="shared" ca="1" si="35"/>
        <v>0</v>
      </c>
      <c r="BB33" s="5">
        <f t="shared" ca="1" si="31"/>
        <v>0</v>
      </c>
    </row>
    <row r="34" spans="2:54" x14ac:dyDescent="0.25">
      <c r="C34" s="112">
        <v>6</v>
      </c>
      <c r="D34" s="130" t="str" cm="1">
        <f t="array" aca="1" ref="D34" ca="1">IF(INDIRECT($A$1&amp;"A5")="","",INDIRECT($A$1&amp;"A5"))</f>
        <v>A3</v>
      </c>
      <c r="E34" s="113">
        <f t="shared" ca="1" si="18"/>
        <v>1</v>
      </c>
      <c r="F34" s="5">
        <f t="shared" ca="1" si="19"/>
        <v>1</v>
      </c>
      <c r="I34" s="115">
        <v>8</v>
      </c>
      <c r="J34" s="131" t="str">
        <f>IF(Tirage01!D7="","",Tirage01!D7)</f>
        <v>A1</v>
      </c>
      <c r="K34" s="116">
        <f t="shared" ca="1" si="20"/>
        <v>0</v>
      </c>
      <c r="L34" s="5">
        <f t="shared" ca="1" si="21"/>
        <v>0</v>
      </c>
      <c r="O34" s="118">
        <v>8</v>
      </c>
      <c r="P34" s="119" t="str" cm="1">
        <f t="array" aca="1" ref="P34" ca="1">IF(INDIRECT($A$1&amp;"F7")="","",INDIRECT($A$1&amp;"F7"))</f>
        <v>gégé</v>
      </c>
      <c r="Q34" s="119">
        <f t="shared" ca="1" si="22"/>
        <v>0</v>
      </c>
      <c r="R34" s="5">
        <f t="shared" ca="1" si="23"/>
        <v>0</v>
      </c>
      <c r="U34" s="121">
        <v>8</v>
      </c>
      <c r="V34" s="122" t="str" cm="1">
        <f t="array" aca="1" ref="V34" ca="1">IF(INDIRECT($A$1&amp;"H7")="","",INDIRECT($A$1&amp;"H7"))</f>
        <v>A2</v>
      </c>
      <c r="W34" s="122">
        <f t="shared" ca="1" si="24"/>
        <v>0</v>
      </c>
      <c r="X34" s="132">
        <f t="shared" ca="1" si="25"/>
        <v>0</v>
      </c>
      <c r="AA34" s="112">
        <v>8</v>
      </c>
      <c r="AB34" s="113" t="str" cm="1">
        <f t="array" aca="1" ref="AB34" ca="1">IF(INDIRECT($A$1&amp;"J10")="","",INDIRECT($A$1&amp;"J10"))</f>
        <v>nanar</v>
      </c>
      <c r="AC34" s="113">
        <f t="shared" ca="1" si="26"/>
        <v>0</v>
      </c>
      <c r="AD34" s="132">
        <f t="shared" ca="1" si="27"/>
        <v>0</v>
      </c>
      <c r="AG34" s="115">
        <v>8</v>
      </c>
      <c r="AH34" s="131" t="str" cm="1">
        <f t="array" aca="1" ref="AH34" ca="1">IF(INDIRECT($A$1&amp;"L10")="","",INDIRECT($A$1&amp;"L10"))</f>
        <v>A4</v>
      </c>
      <c r="AI34" s="116">
        <f t="shared" ca="1" si="32"/>
        <v>0</v>
      </c>
      <c r="AJ34" s="5">
        <f t="shared" ca="1" si="28"/>
        <v>0</v>
      </c>
      <c r="AK34" s="5"/>
      <c r="AM34" s="124">
        <v>8</v>
      </c>
      <c r="AN34" s="125" t="str" cm="1">
        <f t="array" aca="1" ref="AN34" ca="1">IF(INDIRECT($A$1&amp;"N10")="","",INDIRECT($A$1&amp;"N10"))</f>
        <v>lolo</v>
      </c>
      <c r="AO34" s="125">
        <f t="shared" ca="1" si="33"/>
        <v>0</v>
      </c>
      <c r="AP34" s="5">
        <f t="shared" ca="1" si="29"/>
        <v>0</v>
      </c>
      <c r="AS34" s="115">
        <v>8</v>
      </c>
      <c r="AT34" s="131" t="str" cm="1">
        <f t="array" aca="1" ref="AT34" ca="1">IF(INDIRECT($A$1&amp;"P10")="","",INDIRECT($A$1&amp;"P10"))</f>
        <v>A3</v>
      </c>
      <c r="AU34" s="116">
        <f t="shared" ca="1" si="34"/>
        <v>0</v>
      </c>
      <c r="AV34" s="5">
        <f t="shared" ca="1" si="30"/>
        <v>0</v>
      </c>
      <c r="AW34" s="5"/>
      <c r="AY34" s="127">
        <v>8</v>
      </c>
      <c r="AZ34" s="128" t="str" cm="1">
        <f t="array" aca="1" ref="AZ34" ca="1">IF(INDIRECT($A$1&amp;"R10")="","",INDIRECT($A$1&amp;"R10"))</f>
        <v>A2</v>
      </c>
      <c r="BA34" s="128">
        <f t="shared" ca="1" si="35"/>
        <v>0</v>
      </c>
      <c r="BB34" s="5">
        <f t="shared" ca="1" si="31"/>
        <v>0</v>
      </c>
    </row>
    <row r="35" spans="2:54" x14ac:dyDescent="0.25">
      <c r="C35" s="112">
        <v>9</v>
      </c>
      <c r="D35" s="130" t="str" cm="1">
        <f t="array" aca="1" ref="D35" ca="1">IF(INDIRECT($A$1&amp;"A11")="","",INDIRECT($A$1&amp;"A11"))</f>
        <v>nanar</v>
      </c>
      <c r="E35" s="113">
        <f t="shared" ca="1" si="18"/>
        <v>10</v>
      </c>
      <c r="F35" s="5">
        <f t="shared" ca="1" si="19"/>
        <v>10</v>
      </c>
      <c r="I35" s="115">
        <v>9</v>
      </c>
      <c r="J35" s="131" t="str">
        <f>IF(Tirage01!D11="","",Tirage01!D11)</f>
        <v>A2</v>
      </c>
      <c r="K35" s="116">
        <f t="shared" ca="1" si="20"/>
        <v>0</v>
      </c>
      <c r="L35" s="5">
        <f t="shared" ca="1" si="21"/>
        <v>0</v>
      </c>
      <c r="O35" s="118">
        <v>9</v>
      </c>
      <c r="P35" s="119" t="str" cm="1">
        <f t="array" aca="1" ref="P35" ca="1">IF(INDIRECT($A$1&amp;"F11")="","",INDIRECT($A$1&amp;"F11"))</f>
        <v>lolo</v>
      </c>
      <c r="Q35" s="119">
        <f t="shared" ca="1" si="22"/>
        <v>0</v>
      </c>
      <c r="R35" s="5">
        <f t="shared" ca="1" si="23"/>
        <v>0</v>
      </c>
      <c r="U35" s="121">
        <v>9</v>
      </c>
      <c r="V35" s="122" t="str" cm="1">
        <f t="array" aca="1" ref="V35" ca="1">IF(INDIRECT($A$1&amp;"H11")="","",INDIRECT($A$1&amp;"H11"))</f>
        <v>A1</v>
      </c>
      <c r="W35" s="122">
        <f t="shared" ca="1" si="24"/>
        <v>0</v>
      </c>
      <c r="X35" s="132">
        <f t="shared" ca="1" si="25"/>
        <v>0</v>
      </c>
      <c r="AA35" s="112">
        <v>9</v>
      </c>
      <c r="AB35" s="113" t="str" cm="1">
        <f t="array" aca="1" ref="AB35" ca="1">IF(INDIRECT($A$1&amp;"J11")="","",INDIRECT($A$1&amp;"J11"))</f>
        <v>gégé</v>
      </c>
      <c r="AC35" s="113">
        <f t="shared" ca="1" si="26"/>
        <v>0</v>
      </c>
      <c r="AD35" s="132">
        <f t="shared" ca="1" si="27"/>
        <v>0</v>
      </c>
      <c r="AG35" s="115">
        <v>9</v>
      </c>
      <c r="AH35" s="131" t="str" cm="1">
        <f t="array" aca="1" ref="AH35" ca="1">IF(INDIRECT($A$1&amp;"L11")="","",INDIRECT($A$1&amp;"L11"))</f>
        <v>A1</v>
      </c>
      <c r="AI35" s="116">
        <f t="shared" ca="1" si="32"/>
        <v>0</v>
      </c>
      <c r="AJ35" s="5">
        <f t="shared" ca="1" si="28"/>
        <v>0</v>
      </c>
      <c r="AK35" s="5"/>
      <c r="AM35" s="124">
        <v>9</v>
      </c>
      <c r="AN35" s="125" t="str" cm="1">
        <f t="array" aca="1" ref="AN35" ca="1">IF(INDIRECT($A$1&amp;"N11")="","",INDIRECT($A$1&amp;"N11"))</f>
        <v>A4</v>
      </c>
      <c r="AO35" s="125">
        <f t="shared" ca="1" si="33"/>
        <v>0</v>
      </c>
      <c r="AP35" s="5">
        <f t="shared" ca="1" si="29"/>
        <v>0</v>
      </c>
      <c r="AS35" s="115">
        <v>9</v>
      </c>
      <c r="AT35" s="131" t="str" cm="1">
        <f t="array" aca="1" ref="AT35" ca="1">IF(INDIRECT($A$1&amp;"P11")="","",INDIRECT($A$1&amp;"P11"))</f>
        <v>gégé</v>
      </c>
      <c r="AU35" s="116">
        <f t="shared" ca="1" si="34"/>
        <v>0</v>
      </c>
      <c r="AV35" s="5">
        <f t="shared" ca="1" si="30"/>
        <v>0</v>
      </c>
      <c r="AW35" s="5"/>
      <c r="AY35" s="127">
        <v>9</v>
      </c>
      <c r="AZ35" s="128" t="str" cm="1">
        <f t="array" aca="1" ref="AZ35" ca="1">IF(INDIRECT($A$1&amp;"R11")="","",INDIRECT($A$1&amp;"R11"))</f>
        <v>A4</v>
      </c>
      <c r="BA35" s="128">
        <f t="shared" ca="1" si="35"/>
        <v>0</v>
      </c>
      <c r="BB35" s="5">
        <f t="shared" ca="1" si="31"/>
        <v>0</v>
      </c>
    </row>
    <row r="36" spans="2:54" ht="18.75" thickBot="1" x14ac:dyDescent="0.3">
      <c r="C36" s="133">
        <v>10</v>
      </c>
      <c r="D36" s="134" t="str" cm="1">
        <f t="array" aca="1" ref="D36" ca="1">IF(INDIRECT($A$1&amp;"A12")="","",INDIRECT($A$1&amp;"A12"))</f>
        <v/>
      </c>
      <c r="E36" s="135">
        <f t="shared" ca="1" si="18"/>
        <v>0</v>
      </c>
      <c r="F36" s="5">
        <f t="shared" ca="1" si="19"/>
        <v>0</v>
      </c>
      <c r="I36" s="136">
        <v>10</v>
      </c>
      <c r="J36" s="137" t="str">
        <f>IF(Tirage01!D12="","",Tirage01!D12)</f>
        <v/>
      </c>
      <c r="K36" s="138">
        <f t="shared" ca="1" si="20"/>
        <v>0</v>
      </c>
      <c r="L36" s="5">
        <f t="shared" ca="1" si="21"/>
        <v>0</v>
      </c>
      <c r="O36" s="118">
        <v>10</v>
      </c>
      <c r="P36" s="119" t="str" cm="1">
        <f t="array" aca="1" ref="P36" ca="1">IF(INDIRECT($A$1&amp;"F12")="","",INDIRECT($A$1&amp;"F12"))</f>
        <v/>
      </c>
      <c r="Q36" s="119">
        <f t="shared" ca="1" si="22"/>
        <v>0</v>
      </c>
      <c r="R36" s="5">
        <f t="shared" ca="1" si="23"/>
        <v>0</v>
      </c>
      <c r="U36" s="121">
        <v>10</v>
      </c>
      <c r="V36" s="122" t="str" cm="1">
        <f t="array" aca="1" ref="V36" ca="1">IF(INDIRECT($A$1&amp;"H12")="","",INDIRECT($A$1&amp;"H12"))</f>
        <v/>
      </c>
      <c r="W36" s="122">
        <f t="shared" ca="1" si="24"/>
        <v>0</v>
      </c>
      <c r="X36" s="132">
        <f t="shared" ca="1" si="25"/>
        <v>0</v>
      </c>
      <c r="AA36" s="112">
        <v>10</v>
      </c>
      <c r="AB36" s="113" t="str" cm="1">
        <f t="array" aca="1" ref="AB36" ca="1">IF(INDIRECT($A$1&amp;"J12")="","",INDIRECT($A$1&amp;"J12"))</f>
        <v/>
      </c>
      <c r="AC36" s="113">
        <f t="shared" ca="1" si="26"/>
        <v>0</v>
      </c>
      <c r="AD36" s="132">
        <f t="shared" ca="1" si="27"/>
        <v>0</v>
      </c>
      <c r="AG36" s="115">
        <v>10</v>
      </c>
      <c r="AH36" s="131" t="str" cm="1">
        <f t="array" aca="1" ref="AH36" ca="1">IF(INDIRECT($A$1&amp;"L12")="","",INDIRECT($A$1&amp;"L12"))</f>
        <v/>
      </c>
      <c r="AI36" s="116">
        <f t="shared" ca="1" si="32"/>
        <v>0</v>
      </c>
      <c r="AJ36" s="5">
        <f t="shared" ca="1" si="28"/>
        <v>0</v>
      </c>
      <c r="AK36" s="5"/>
      <c r="AM36" s="124">
        <v>10</v>
      </c>
      <c r="AN36" s="125" t="str" cm="1">
        <f t="array" aca="1" ref="AN36" ca="1">IF(INDIRECT($A$1&amp;"N12")="","",INDIRECT($A$1&amp;"N12"))</f>
        <v/>
      </c>
      <c r="AO36" s="125">
        <f t="shared" ca="1" si="33"/>
        <v>0</v>
      </c>
      <c r="AP36" s="5">
        <f t="shared" ca="1" si="29"/>
        <v>0</v>
      </c>
      <c r="AS36" s="115">
        <v>10</v>
      </c>
      <c r="AT36" s="131" t="str" cm="1">
        <f t="array" aca="1" ref="AT36" ca="1">IF(INDIRECT($A$1&amp;"P12")="","",INDIRECT($A$1&amp;"P12"))</f>
        <v/>
      </c>
      <c r="AU36" s="116">
        <f t="shared" ca="1" si="34"/>
        <v>0</v>
      </c>
      <c r="AV36" s="5">
        <f t="shared" ca="1" si="30"/>
        <v>0</v>
      </c>
      <c r="AW36" s="5"/>
      <c r="AY36" s="127">
        <v>10</v>
      </c>
      <c r="AZ36" s="128" t="str" cm="1">
        <f t="array" aca="1" ref="AZ36" ca="1">IF(INDIRECT($A$1&amp;"R12")="","",INDIRECT($A$1&amp;"R12"))</f>
        <v/>
      </c>
      <c r="BA36" s="128">
        <f t="shared" ca="1" si="35"/>
        <v>0</v>
      </c>
      <c r="BB36" s="5">
        <f t="shared" ca="1" si="31"/>
        <v>0</v>
      </c>
    </row>
    <row r="37" spans="2:54" ht="18.75" thickTop="1" x14ac:dyDescent="0.25">
      <c r="B37" s="28"/>
    </row>
    <row r="38" spans="2:54" x14ac:dyDescent="0.25">
      <c r="B38" s="28"/>
    </row>
    <row r="39" spans="2:54" ht="18.75" thickBot="1" x14ac:dyDescent="0.3">
      <c r="B39" s="28"/>
    </row>
    <row r="40" spans="2:54" ht="18.75" thickTop="1" x14ac:dyDescent="0.25">
      <c r="C40" s="139" t="s">
        <v>64</v>
      </c>
      <c r="D40" s="139"/>
      <c r="E40" s="139"/>
      <c r="I40" s="109"/>
      <c r="J40" s="210" t="str">
        <f ca="1">"Classement Général Journée"&amp;LEFT(RIGHT(A1,3),2)</f>
        <v>Classement Général Journée01</v>
      </c>
      <c r="K40" s="210"/>
    </row>
    <row r="41" spans="2:54" ht="18.75" thickBot="1" x14ac:dyDescent="0.3">
      <c r="C41" s="140" t="s">
        <v>38</v>
      </c>
      <c r="D41" s="140" t="s">
        <v>39</v>
      </c>
      <c r="E41" s="140" t="s">
        <v>65</v>
      </c>
      <c r="I41" s="121" t="s">
        <v>62</v>
      </c>
      <c r="J41" s="141" t="s">
        <v>48</v>
      </c>
      <c r="K41" s="123" t="s">
        <v>63</v>
      </c>
    </row>
    <row r="42" spans="2:54" ht="18.75" thickTop="1" x14ac:dyDescent="0.25">
      <c r="C42" s="140">
        <v>0</v>
      </c>
      <c r="D42" s="140">
        <v>0</v>
      </c>
      <c r="E42" s="140">
        <v>3</v>
      </c>
      <c r="I42" s="142">
        <v>1</v>
      </c>
      <c r="J42" s="17" t="s">
        <v>17</v>
      </c>
      <c r="K42" s="143">
        <f t="shared" ref="K42:K73" ca="1" si="36">IFERROR(VLOOKUP(J42,$D$27:$E$36,2,FALSE),0)+IFERROR(VLOOKUP(J42,$J$27:$K$36,2,FALSE),0)+IFERROR(VLOOKUP(J42,$P$27:$Q$36,2,FALSE),0)+IFERROR(VLOOKUP(J42,$V$27:$W$36,2,FALSE),0)+IFERROR(VLOOKUP(J42,$AB$27:$AC$36,2,FALSE),0)+IFERROR(VLOOKUP(J42,$AH$27:$AI$36,2,FALSE),0)+IFERROR(VLOOKUP(J42,$AN$27:$AO$36,2,FALSE),0)+IFERROR(VLOOKUP(J42,$AT$27:$AU$36,2,FALSE),0)+IFERROR(VLOOKUP(J42,$AZ$27:$BA$36,2,FALSE),0)</f>
        <v>10</v>
      </c>
      <c r="L42">
        <f t="shared" ref="L42:L73" ca="1" si="37">IF(AND(K42=0,J42&lt;&gt;""),-100,K42)</f>
        <v>10</v>
      </c>
    </row>
    <row r="43" spans="2:54" x14ac:dyDescent="0.25">
      <c r="C43" s="140">
        <v>0</v>
      </c>
      <c r="D43" s="140">
        <v>1</v>
      </c>
      <c r="E43" s="140">
        <v>1</v>
      </c>
      <c r="I43" s="144">
        <v>2</v>
      </c>
      <c r="J43" s="18" t="s">
        <v>19</v>
      </c>
      <c r="K43" s="145">
        <f t="shared" ca="1" si="36"/>
        <v>10</v>
      </c>
      <c r="L43">
        <f t="shared" ca="1" si="37"/>
        <v>10</v>
      </c>
    </row>
    <row r="44" spans="2:54" x14ac:dyDescent="0.25">
      <c r="C44" s="140">
        <v>0</v>
      </c>
      <c r="D44" s="140">
        <v>2</v>
      </c>
      <c r="E44" s="140">
        <v>1</v>
      </c>
      <c r="I44" s="144">
        <v>3</v>
      </c>
      <c r="J44" s="18" t="s">
        <v>11</v>
      </c>
      <c r="K44" s="145">
        <f t="shared" ca="1" si="36"/>
        <v>1</v>
      </c>
      <c r="L44">
        <f t="shared" ca="1" si="37"/>
        <v>1</v>
      </c>
    </row>
    <row r="45" spans="2:54" x14ac:dyDescent="0.25">
      <c r="C45" s="140">
        <v>1</v>
      </c>
      <c r="D45" s="140">
        <v>0</v>
      </c>
      <c r="E45" s="140">
        <v>10</v>
      </c>
      <c r="I45" s="144">
        <v>4</v>
      </c>
      <c r="J45" s="18" t="s">
        <v>14</v>
      </c>
      <c r="K45" s="145">
        <f t="shared" ca="1" si="36"/>
        <v>1</v>
      </c>
      <c r="L45">
        <f t="shared" ca="1" si="37"/>
        <v>1</v>
      </c>
    </row>
    <row r="46" spans="2:54" x14ac:dyDescent="0.25">
      <c r="C46" s="140">
        <v>1</v>
      </c>
      <c r="D46" s="140">
        <v>1</v>
      </c>
      <c r="E46" s="140">
        <v>3</v>
      </c>
      <c r="I46" s="144">
        <v>5</v>
      </c>
      <c r="J46" s="18"/>
      <c r="K46" s="145">
        <f t="shared" ca="1" si="36"/>
        <v>0</v>
      </c>
      <c r="L46">
        <f t="shared" ca="1" si="37"/>
        <v>0</v>
      </c>
    </row>
    <row r="47" spans="2:54" x14ac:dyDescent="0.25">
      <c r="C47" s="140">
        <v>1</v>
      </c>
      <c r="D47" s="140">
        <v>2</v>
      </c>
      <c r="E47" s="140">
        <v>1</v>
      </c>
      <c r="I47" s="144">
        <v>6</v>
      </c>
      <c r="J47" s="18"/>
      <c r="K47" s="145">
        <f t="shared" ca="1" si="36"/>
        <v>0</v>
      </c>
      <c r="L47">
        <f t="shared" ca="1" si="37"/>
        <v>0</v>
      </c>
    </row>
    <row r="48" spans="2:54" x14ac:dyDescent="0.25">
      <c r="C48" s="140">
        <v>2</v>
      </c>
      <c r="D48" s="140">
        <v>0</v>
      </c>
      <c r="E48" s="140">
        <v>10</v>
      </c>
      <c r="I48" s="144">
        <v>7</v>
      </c>
      <c r="J48" s="18"/>
      <c r="K48" s="145">
        <f t="shared" ca="1" si="36"/>
        <v>0</v>
      </c>
      <c r="L48">
        <f t="shared" ca="1" si="37"/>
        <v>0</v>
      </c>
    </row>
    <row r="49" spans="3:12" x14ac:dyDescent="0.25">
      <c r="C49" s="140">
        <v>2</v>
      </c>
      <c r="D49" s="140">
        <v>1</v>
      </c>
      <c r="E49" s="140">
        <v>10</v>
      </c>
      <c r="I49" s="144">
        <v>8</v>
      </c>
      <c r="J49" s="18"/>
      <c r="K49" s="145">
        <f t="shared" ca="1" si="36"/>
        <v>0</v>
      </c>
      <c r="L49">
        <f t="shared" ca="1" si="37"/>
        <v>0</v>
      </c>
    </row>
    <row r="50" spans="3:12" ht="18.75" thickBot="1" x14ac:dyDescent="0.3">
      <c r="C50" s="140">
        <v>2</v>
      </c>
      <c r="D50" s="140">
        <v>2</v>
      </c>
      <c r="E50" s="140">
        <v>3</v>
      </c>
      <c r="I50" s="144">
        <v>9</v>
      </c>
      <c r="J50" s="18"/>
      <c r="K50" s="145">
        <f t="shared" ca="1" si="36"/>
        <v>0</v>
      </c>
      <c r="L50">
        <f t="shared" ca="1" si="37"/>
        <v>0</v>
      </c>
    </row>
    <row r="51" spans="3:12" ht="18.75" thickTop="1" x14ac:dyDescent="0.25">
      <c r="C51" s="140">
        <v>2</v>
      </c>
      <c r="D51" s="140" t="s">
        <v>66</v>
      </c>
      <c r="E51" s="140">
        <v>10</v>
      </c>
      <c r="I51" s="144">
        <v>10</v>
      </c>
      <c r="J51" s="17"/>
      <c r="K51" s="145">
        <f t="shared" ca="1" si="36"/>
        <v>0</v>
      </c>
      <c r="L51">
        <f t="shared" ca="1" si="37"/>
        <v>0</v>
      </c>
    </row>
    <row r="52" spans="3:12" x14ac:dyDescent="0.25">
      <c r="C52" s="140" t="s">
        <v>66</v>
      </c>
      <c r="D52" s="140">
        <v>2</v>
      </c>
      <c r="E52" s="140">
        <v>0</v>
      </c>
      <c r="I52" s="144">
        <v>11</v>
      </c>
      <c r="K52" s="145">
        <f t="shared" ca="1" si="36"/>
        <v>0</v>
      </c>
      <c r="L52">
        <f t="shared" ca="1" si="37"/>
        <v>0</v>
      </c>
    </row>
    <row r="53" spans="3:12" x14ac:dyDescent="0.25">
      <c r="C53" s="140">
        <v>1</v>
      </c>
      <c r="D53" s="140" t="s">
        <v>66</v>
      </c>
      <c r="E53" s="140">
        <v>10</v>
      </c>
      <c r="I53" s="146">
        <v>12</v>
      </c>
      <c r="K53" s="145">
        <f t="shared" ca="1" si="36"/>
        <v>0</v>
      </c>
      <c r="L53">
        <f t="shared" ca="1" si="37"/>
        <v>0</v>
      </c>
    </row>
    <row r="54" spans="3:12" x14ac:dyDescent="0.25">
      <c r="C54" s="140" t="s">
        <v>66</v>
      </c>
      <c r="D54" s="140">
        <v>1</v>
      </c>
      <c r="E54" s="140">
        <v>0</v>
      </c>
      <c r="I54" s="146">
        <v>13</v>
      </c>
      <c r="K54" s="145">
        <f t="shared" ca="1" si="36"/>
        <v>0</v>
      </c>
      <c r="L54">
        <f t="shared" ca="1" si="37"/>
        <v>0</v>
      </c>
    </row>
    <row r="55" spans="3:12" x14ac:dyDescent="0.25">
      <c r="C55" s="140" t="s">
        <v>67</v>
      </c>
      <c r="D55" s="140" t="s">
        <v>67</v>
      </c>
      <c r="E55" s="140">
        <v>0</v>
      </c>
      <c r="I55" s="146">
        <v>14</v>
      </c>
      <c r="K55" s="145">
        <f t="shared" ca="1" si="36"/>
        <v>0</v>
      </c>
      <c r="L55">
        <f t="shared" ca="1" si="37"/>
        <v>0</v>
      </c>
    </row>
    <row r="56" spans="3:12" x14ac:dyDescent="0.25">
      <c r="I56" s="146">
        <v>15</v>
      </c>
      <c r="K56" s="145">
        <f t="shared" ca="1" si="36"/>
        <v>0</v>
      </c>
      <c r="L56">
        <f t="shared" ca="1" si="37"/>
        <v>0</v>
      </c>
    </row>
    <row r="57" spans="3:12" x14ac:dyDescent="0.25">
      <c r="I57" s="146">
        <v>16</v>
      </c>
      <c r="K57" s="145">
        <f t="shared" ca="1" si="36"/>
        <v>0</v>
      </c>
      <c r="L57">
        <f t="shared" ca="1" si="37"/>
        <v>0</v>
      </c>
    </row>
    <row r="58" spans="3:12" x14ac:dyDescent="0.25">
      <c r="I58" s="146">
        <v>17</v>
      </c>
      <c r="K58" s="145">
        <f t="shared" ca="1" si="36"/>
        <v>0</v>
      </c>
      <c r="L58">
        <f t="shared" ca="1" si="37"/>
        <v>0</v>
      </c>
    </row>
    <row r="59" spans="3:12" x14ac:dyDescent="0.25">
      <c r="I59" s="146">
        <v>18</v>
      </c>
      <c r="K59" s="145">
        <f t="shared" ca="1" si="36"/>
        <v>0</v>
      </c>
      <c r="L59">
        <f t="shared" ca="1" si="37"/>
        <v>0</v>
      </c>
    </row>
    <row r="60" spans="3:12" x14ac:dyDescent="0.25">
      <c r="I60" s="146">
        <v>19</v>
      </c>
      <c r="K60" s="145">
        <f t="shared" ca="1" si="36"/>
        <v>0</v>
      </c>
      <c r="L60">
        <f t="shared" ca="1" si="37"/>
        <v>0</v>
      </c>
    </row>
    <row r="61" spans="3:12" x14ac:dyDescent="0.25">
      <c r="I61" s="146">
        <v>20</v>
      </c>
      <c r="K61" s="145">
        <f t="shared" ca="1" si="36"/>
        <v>0</v>
      </c>
      <c r="L61">
        <f t="shared" ca="1" si="37"/>
        <v>0</v>
      </c>
    </row>
    <row r="62" spans="3:12" x14ac:dyDescent="0.25">
      <c r="I62" s="146">
        <v>21</v>
      </c>
      <c r="K62" s="145">
        <f t="shared" ca="1" si="36"/>
        <v>0</v>
      </c>
      <c r="L62">
        <f t="shared" ca="1" si="37"/>
        <v>0</v>
      </c>
    </row>
    <row r="63" spans="3:12" x14ac:dyDescent="0.25">
      <c r="I63" s="146">
        <v>22</v>
      </c>
      <c r="K63" s="145">
        <f t="shared" ca="1" si="36"/>
        <v>0</v>
      </c>
      <c r="L63">
        <f t="shared" ca="1" si="37"/>
        <v>0</v>
      </c>
    </row>
    <row r="64" spans="3:12" x14ac:dyDescent="0.25">
      <c r="I64" s="146">
        <v>23</v>
      </c>
      <c r="K64" s="145">
        <f t="shared" ca="1" si="36"/>
        <v>0</v>
      </c>
      <c r="L64">
        <f t="shared" ca="1" si="37"/>
        <v>0</v>
      </c>
    </row>
    <row r="65" spans="9:12" x14ac:dyDescent="0.25">
      <c r="I65" s="146">
        <v>24</v>
      </c>
      <c r="K65" s="145">
        <f t="shared" ca="1" si="36"/>
        <v>0</v>
      </c>
      <c r="L65">
        <f t="shared" ca="1" si="37"/>
        <v>0</v>
      </c>
    </row>
    <row r="66" spans="9:12" x14ac:dyDescent="0.25">
      <c r="I66" s="146">
        <v>25</v>
      </c>
      <c r="K66" s="145">
        <f t="shared" ca="1" si="36"/>
        <v>0</v>
      </c>
      <c r="L66">
        <f t="shared" ca="1" si="37"/>
        <v>0</v>
      </c>
    </row>
    <row r="67" spans="9:12" x14ac:dyDescent="0.25">
      <c r="I67" s="146">
        <v>26</v>
      </c>
      <c r="K67" s="145">
        <f t="shared" ca="1" si="36"/>
        <v>0</v>
      </c>
      <c r="L67">
        <f t="shared" ca="1" si="37"/>
        <v>0</v>
      </c>
    </row>
    <row r="68" spans="9:12" x14ac:dyDescent="0.25">
      <c r="I68" s="146">
        <v>27</v>
      </c>
      <c r="K68" s="145">
        <f t="shared" ca="1" si="36"/>
        <v>0</v>
      </c>
      <c r="L68">
        <f t="shared" ca="1" si="37"/>
        <v>0</v>
      </c>
    </row>
    <row r="69" spans="9:12" x14ac:dyDescent="0.25">
      <c r="I69" s="146">
        <v>28</v>
      </c>
      <c r="K69" s="145">
        <f t="shared" ca="1" si="36"/>
        <v>0</v>
      </c>
      <c r="L69">
        <f t="shared" ca="1" si="37"/>
        <v>0</v>
      </c>
    </row>
    <row r="70" spans="9:12" x14ac:dyDescent="0.25">
      <c r="I70" s="146">
        <v>29</v>
      </c>
      <c r="K70" s="145">
        <f t="shared" ca="1" si="36"/>
        <v>0</v>
      </c>
      <c r="L70">
        <f t="shared" ca="1" si="37"/>
        <v>0</v>
      </c>
    </row>
    <row r="71" spans="9:12" x14ac:dyDescent="0.25">
      <c r="I71" s="146">
        <v>30</v>
      </c>
      <c r="K71" s="145">
        <f t="shared" ca="1" si="36"/>
        <v>0</v>
      </c>
      <c r="L71">
        <f t="shared" ca="1" si="37"/>
        <v>0</v>
      </c>
    </row>
    <row r="72" spans="9:12" x14ac:dyDescent="0.25">
      <c r="I72" s="146">
        <v>31</v>
      </c>
      <c r="K72" s="145">
        <f t="shared" ca="1" si="36"/>
        <v>0</v>
      </c>
      <c r="L72">
        <f t="shared" ca="1" si="37"/>
        <v>0</v>
      </c>
    </row>
    <row r="73" spans="9:12" x14ac:dyDescent="0.25">
      <c r="I73" s="146">
        <v>32</v>
      </c>
      <c r="K73" s="145">
        <f t="shared" ca="1" si="36"/>
        <v>0</v>
      </c>
      <c r="L73">
        <f t="shared" ca="1" si="37"/>
        <v>0</v>
      </c>
    </row>
    <row r="74" spans="9:12" x14ac:dyDescent="0.25">
      <c r="I74" s="146">
        <v>33</v>
      </c>
      <c r="K74" s="145">
        <f t="shared" ref="K74:K105" ca="1" si="38">IFERROR(VLOOKUP(J74,$D$27:$E$36,2,FALSE),0)+IFERROR(VLOOKUP(J74,$J$27:$K$36,2,FALSE),0)+IFERROR(VLOOKUP(J74,$P$27:$Q$36,2,FALSE),0)+IFERROR(VLOOKUP(J74,$V$27:$W$36,2,FALSE),0)+IFERROR(VLOOKUP(J74,$AB$27:$AC$36,2,FALSE),0)+IFERROR(VLOOKUP(J74,$AH$27:$AI$36,2,FALSE),0)+IFERROR(VLOOKUP(J74,$AN$27:$AO$36,2,FALSE),0)+IFERROR(VLOOKUP(J74,$AT$27:$AU$36,2,FALSE),0)+IFERROR(VLOOKUP(J74,$AZ$27:$BA$36,2,FALSE),0)</f>
        <v>0</v>
      </c>
      <c r="L74">
        <f t="shared" ref="L74:L105" ca="1" si="39">IF(AND(K74=0,J74&lt;&gt;""),-100,K74)</f>
        <v>0</v>
      </c>
    </row>
    <row r="75" spans="9:12" x14ac:dyDescent="0.25">
      <c r="I75" s="146">
        <v>34</v>
      </c>
      <c r="K75" s="145">
        <f t="shared" ca="1" si="38"/>
        <v>0</v>
      </c>
      <c r="L75">
        <f t="shared" ca="1" si="39"/>
        <v>0</v>
      </c>
    </row>
    <row r="76" spans="9:12" x14ac:dyDescent="0.25">
      <c r="I76" s="146">
        <v>35</v>
      </c>
      <c r="K76" s="145">
        <f t="shared" ca="1" si="38"/>
        <v>0</v>
      </c>
      <c r="L76">
        <f t="shared" ca="1" si="39"/>
        <v>0</v>
      </c>
    </row>
    <row r="77" spans="9:12" x14ac:dyDescent="0.25">
      <c r="I77" s="146">
        <v>36</v>
      </c>
      <c r="K77" s="145">
        <f t="shared" ca="1" si="38"/>
        <v>0</v>
      </c>
      <c r="L77">
        <f t="shared" ca="1" si="39"/>
        <v>0</v>
      </c>
    </row>
    <row r="78" spans="9:12" x14ac:dyDescent="0.25">
      <c r="I78" s="146">
        <v>37</v>
      </c>
      <c r="K78" s="145">
        <f t="shared" ca="1" si="38"/>
        <v>0</v>
      </c>
      <c r="L78">
        <f t="shared" ca="1" si="39"/>
        <v>0</v>
      </c>
    </row>
    <row r="79" spans="9:12" x14ac:dyDescent="0.25">
      <c r="I79" s="146">
        <v>38</v>
      </c>
      <c r="K79" s="145">
        <f t="shared" ca="1" si="38"/>
        <v>0</v>
      </c>
      <c r="L79">
        <f t="shared" ca="1" si="39"/>
        <v>0</v>
      </c>
    </row>
    <row r="80" spans="9:12" x14ac:dyDescent="0.25">
      <c r="I80" s="146">
        <v>39</v>
      </c>
      <c r="K80" s="145">
        <f t="shared" ca="1" si="38"/>
        <v>0</v>
      </c>
      <c r="L80">
        <f t="shared" ca="1" si="39"/>
        <v>0</v>
      </c>
    </row>
    <row r="81" spans="9:12" x14ac:dyDescent="0.25">
      <c r="I81" s="146">
        <v>40</v>
      </c>
      <c r="K81" s="145">
        <f t="shared" ca="1" si="38"/>
        <v>0</v>
      </c>
      <c r="L81">
        <f t="shared" ca="1" si="39"/>
        <v>0</v>
      </c>
    </row>
    <row r="82" spans="9:12" x14ac:dyDescent="0.25">
      <c r="I82" s="146">
        <v>41</v>
      </c>
      <c r="K82" s="145">
        <f t="shared" ca="1" si="38"/>
        <v>0</v>
      </c>
      <c r="L82">
        <f t="shared" ca="1" si="39"/>
        <v>0</v>
      </c>
    </row>
    <row r="83" spans="9:12" x14ac:dyDescent="0.25">
      <c r="I83" s="146">
        <v>42</v>
      </c>
      <c r="K83" s="145">
        <f t="shared" ca="1" si="38"/>
        <v>0</v>
      </c>
      <c r="L83">
        <f t="shared" ca="1" si="39"/>
        <v>0</v>
      </c>
    </row>
    <row r="84" spans="9:12" x14ac:dyDescent="0.25">
      <c r="I84" s="146">
        <v>43</v>
      </c>
      <c r="K84" s="145">
        <f t="shared" ca="1" si="38"/>
        <v>0</v>
      </c>
      <c r="L84">
        <f t="shared" ca="1" si="39"/>
        <v>0</v>
      </c>
    </row>
    <row r="85" spans="9:12" x14ac:dyDescent="0.25">
      <c r="I85" s="146">
        <v>44</v>
      </c>
      <c r="K85" s="145">
        <f t="shared" ca="1" si="38"/>
        <v>0</v>
      </c>
      <c r="L85">
        <f t="shared" ca="1" si="39"/>
        <v>0</v>
      </c>
    </row>
    <row r="86" spans="9:12" x14ac:dyDescent="0.25">
      <c r="I86" s="146">
        <v>45</v>
      </c>
      <c r="K86" s="145">
        <f t="shared" ca="1" si="38"/>
        <v>0</v>
      </c>
      <c r="L86">
        <f t="shared" ca="1" si="39"/>
        <v>0</v>
      </c>
    </row>
    <row r="87" spans="9:12" x14ac:dyDescent="0.25">
      <c r="I87" s="146">
        <v>46</v>
      </c>
      <c r="K87" s="145">
        <f t="shared" ca="1" si="38"/>
        <v>0</v>
      </c>
      <c r="L87">
        <f t="shared" ca="1" si="39"/>
        <v>0</v>
      </c>
    </row>
    <row r="88" spans="9:12" x14ac:dyDescent="0.25">
      <c r="I88" s="146">
        <v>47</v>
      </c>
      <c r="K88" s="145">
        <f t="shared" ca="1" si="38"/>
        <v>0</v>
      </c>
      <c r="L88">
        <f t="shared" ca="1" si="39"/>
        <v>0</v>
      </c>
    </row>
    <row r="89" spans="9:12" x14ac:dyDescent="0.25">
      <c r="I89" s="146">
        <v>48</v>
      </c>
      <c r="K89" s="145">
        <f t="shared" ca="1" si="38"/>
        <v>0</v>
      </c>
      <c r="L89">
        <f t="shared" ca="1" si="39"/>
        <v>0</v>
      </c>
    </row>
    <row r="90" spans="9:12" x14ac:dyDescent="0.25">
      <c r="I90" s="146">
        <v>49</v>
      </c>
      <c r="K90" s="145">
        <f t="shared" ca="1" si="38"/>
        <v>0</v>
      </c>
      <c r="L90">
        <f t="shared" ca="1" si="39"/>
        <v>0</v>
      </c>
    </row>
    <row r="91" spans="9:12" x14ac:dyDescent="0.25">
      <c r="I91" s="146">
        <v>50</v>
      </c>
      <c r="K91" s="145">
        <f t="shared" ca="1" si="38"/>
        <v>0</v>
      </c>
      <c r="L91">
        <f t="shared" ca="1" si="39"/>
        <v>0</v>
      </c>
    </row>
    <row r="92" spans="9:12" x14ac:dyDescent="0.25">
      <c r="I92" s="146">
        <v>51</v>
      </c>
      <c r="K92" s="145">
        <f t="shared" ca="1" si="38"/>
        <v>0</v>
      </c>
      <c r="L92">
        <f t="shared" ca="1" si="39"/>
        <v>0</v>
      </c>
    </row>
    <row r="93" spans="9:12" x14ac:dyDescent="0.25">
      <c r="I93" s="146">
        <v>52</v>
      </c>
      <c r="K93" s="145">
        <f t="shared" ca="1" si="38"/>
        <v>0</v>
      </c>
      <c r="L93">
        <f t="shared" ca="1" si="39"/>
        <v>0</v>
      </c>
    </row>
    <row r="94" spans="9:12" x14ac:dyDescent="0.25">
      <c r="I94" s="146">
        <v>53</v>
      </c>
      <c r="K94" s="145">
        <f t="shared" ca="1" si="38"/>
        <v>0</v>
      </c>
      <c r="L94">
        <f t="shared" ca="1" si="39"/>
        <v>0</v>
      </c>
    </row>
    <row r="95" spans="9:12" x14ac:dyDescent="0.25">
      <c r="I95" s="146">
        <v>54</v>
      </c>
      <c r="K95" s="145">
        <f t="shared" ca="1" si="38"/>
        <v>0</v>
      </c>
      <c r="L95">
        <f t="shared" ca="1" si="39"/>
        <v>0</v>
      </c>
    </row>
    <row r="96" spans="9:12" x14ac:dyDescent="0.25">
      <c r="I96" s="146">
        <v>55</v>
      </c>
      <c r="K96" s="145">
        <f t="shared" ca="1" si="38"/>
        <v>0</v>
      </c>
      <c r="L96">
        <f t="shared" ca="1" si="39"/>
        <v>0</v>
      </c>
    </row>
    <row r="97" spans="9:12" x14ac:dyDescent="0.25">
      <c r="I97" s="146">
        <v>56</v>
      </c>
      <c r="K97" s="145">
        <f t="shared" ca="1" si="38"/>
        <v>0</v>
      </c>
      <c r="L97">
        <f t="shared" ca="1" si="39"/>
        <v>0</v>
      </c>
    </row>
    <row r="98" spans="9:12" x14ac:dyDescent="0.25">
      <c r="I98" s="146">
        <v>57</v>
      </c>
      <c r="K98" s="145">
        <f t="shared" ca="1" si="38"/>
        <v>0</v>
      </c>
      <c r="L98">
        <f t="shared" ca="1" si="39"/>
        <v>0</v>
      </c>
    </row>
    <row r="99" spans="9:12" x14ac:dyDescent="0.25">
      <c r="I99" s="146">
        <v>58</v>
      </c>
      <c r="K99" s="145">
        <f t="shared" ca="1" si="38"/>
        <v>0</v>
      </c>
      <c r="L99">
        <f t="shared" ca="1" si="39"/>
        <v>0</v>
      </c>
    </row>
    <row r="100" spans="9:12" x14ac:dyDescent="0.25">
      <c r="I100" s="146">
        <v>59</v>
      </c>
      <c r="K100" s="145">
        <f t="shared" ca="1" si="38"/>
        <v>0</v>
      </c>
      <c r="L100">
        <f t="shared" ca="1" si="39"/>
        <v>0</v>
      </c>
    </row>
    <row r="101" spans="9:12" x14ac:dyDescent="0.25">
      <c r="I101" s="146">
        <v>60</v>
      </c>
      <c r="K101" s="145">
        <f t="shared" ca="1" si="38"/>
        <v>0</v>
      </c>
      <c r="L101">
        <f t="shared" ca="1" si="39"/>
        <v>0</v>
      </c>
    </row>
    <row r="102" spans="9:12" x14ac:dyDescent="0.25">
      <c r="I102" s="146">
        <v>61</v>
      </c>
      <c r="K102" s="145">
        <f t="shared" ca="1" si="38"/>
        <v>0</v>
      </c>
      <c r="L102">
        <f t="shared" ca="1" si="39"/>
        <v>0</v>
      </c>
    </row>
    <row r="103" spans="9:12" x14ac:dyDescent="0.25">
      <c r="I103" s="146">
        <v>62</v>
      </c>
      <c r="K103" s="145">
        <f t="shared" ca="1" si="38"/>
        <v>0</v>
      </c>
      <c r="L103">
        <f t="shared" ca="1" si="39"/>
        <v>0</v>
      </c>
    </row>
    <row r="104" spans="9:12" x14ac:dyDescent="0.25">
      <c r="I104" s="146">
        <v>63</v>
      </c>
      <c r="K104" s="145">
        <f t="shared" ca="1" si="38"/>
        <v>0</v>
      </c>
      <c r="L104">
        <f t="shared" ca="1" si="39"/>
        <v>0</v>
      </c>
    </row>
    <row r="105" spans="9:12" x14ac:dyDescent="0.25">
      <c r="I105" s="146">
        <v>64</v>
      </c>
      <c r="K105" s="145">
        <f t="shared" ca="1" si="38"/>
        <v>0</v>
      </c>
      <c r="L105">
        <f t="shared" ca="1" si="39"/>
        <v>0</v>
      </c>
    </row>
    <row r="106" spans="9:12" x14ac:dyDescent="0.25">
      <c r="I106" s="146">
        <v>65</v>
      </c>
      <c r="K106" s="145">
        <f t="shared" ref="K106:K137" ca="1" si="40">IFERROR(VLOOKUP(J106,$D$27:$E$36,2,FALSE),0)+IFERROR(VLOOKUP(J106,$J$27:$K$36,2,FALSE),0)+IFERROR(VLOOKUP(J106,$P$27:$Q$36,2,FALSE),0)+IFERROR(VLOOKUP(J106,$V$27:$W$36,2,FALSE),0)+IFERROR(VLOOKUP(J106,$AB$27:$AC$36,2,FALSE),0)+IFERROR(VLOOKUP(J106,$AH$27:$AI$36,2,FALSE),0)+IFERROR(VLOOKUP(J106,$AN$27:$AO$36,2,FALSE),0)+IFERROR(VLOOKUP(J106,$AT$27:$AU$36,2,FALSE),0)+IFERROR(VLOOKUP(J106,$AZ$27:$BA$36,2,FALSE),0)</f>
        <v>0</v>
      </c>
      <c r="L106">
        <f t="shared" ref="L106:L137" ca="1" si="41">IF(AND(K106=0,J106&lt;&gt;""),-100,K106)</f>
        <v>0</v>
      </c>
    </row>
    <row r="107" spans="9:12" x14ac:dyDescent="0.25">
      <c r="I107" s="146">
        <v>66</v>
      </c>
      <c r="K107" s="145">
        <f t="shared" ca="1" si="40"/>
        <v>0</v>
      </c>
      <c r="L107">
        <f t="shared" ca="1" si="41"/>
        <v>0</v>
      </c>
    </row>
    <row r="108" spans="9:12" x14ac:dyDescent="0.25">
      <c r="I108" s="146">
        <v>67</v>
      </c>
      <c r="K108" s="145">
        <f t="shared" ca="1" si="40"/>
        <v>0</v>
      </c>
      <c r="L108">
        <f t="shared" ca="1" si="41"/>
        <v>0</v>
      </c>
    </row>
    <row r="109" spans="9:12" x14ac:dyDescent="0.25">
      <c r="I109" s="146">
        <v>68</v>
      </c>
      <c r="K109" s="145">
        <f t="shared" ca="1" si="40"/>
        <v>0</v>
      </c>
      <c r="L109">
        <f t="shared" ca="1" si="41"/>
        <v>0</v>
      </c>
    </row>
    <row r="110" spans="9:12" x14ac:dyDescent="0.25">
      <c r="I110" s="146">
        <v>69</v>
      </c>
      <c r="K110" s="145">
        <f t="shared" ca="1" si="40"/>
        <v>0</v>
      </c>
      <c r="L110">
        <f t="shared" ca="1" si="41"/>
        <v>0</v>
      </c>
    </row>
    <row r="111" spans="9:12" x14ac:dyDescent="0.25">
      <c r="I111" s="146">
        <v>70</v>
      </c>
      <c r="K111" s="145">
        <f t="shared" ca="1" si="40"/>
        <v>0</v>
      </c>
      <c r="L111">
        <f t="shared" ca="1" si="41"/>
        <v>0</v>
      </c>
    </row>
    <row r="112" spans="9:12" x14ac:dyDescent="0.25">
      <c r="I112" s="146">
        <v>71</v>
      </c>
      <c r="K112" s="145">
        <f t="shared" ca="1" si="40"/>
        <v>0</v>
      </c>
      <c r="L112">
        <f t="shared" ca="1" si="41"/>
        <v>0</v>
      </c>
    </row>
    <row r="113" spans="9:12" x14ac:dyDescent="0.25">
      <c r="I113" s="146">
        <v>72</v>
      </c>
      <c r="K113" s="145">
        <f t="shared" ca="1" si="40"/>
        <v>0</v>
      </c>
      <c r="L113">
        <f t="shared" ca="1" si="41"/>
        <v>0</v>
      </c>
    </row>
    <row r="114" spans="9:12" x14ac:dyDescent="0.25">
      <c r="I114" s="146">
        <v>73</v>
      </c>
      <c r="K114" s="145">
        <f t="shared" ca="1" si="40"/>
        <v>0</v>
      </c>
      <c r="L114">
        <f t="shared" ca="1" si="41"/>
        <v>0</v>
      </c>
    </row>
    <row r="115" spans="9:12" x14ac:dyDescent="0.25">
      <c r="I115" s="146">
        <v>74</v>
      </c>
      <c r="K115" s="145">
        <f t="shared" ca="1" si="40"/>
        <v>0</v>
      </c>
      <c r="L115">
        <f t="shared" ca="1" si="41"/>
        <v>0</v>
      </c>
    </row>
    <row r="116" spans="9:12" x14ac:dyDescent="0.25">
      <c r="I116" s="146">
        <v>75</v>
      </c>
      <c r="K116" s="145">
        <f t="shared" ca="1" si="40"/>
        <v>0</v>
      </c>
      <c r="L116">
        <f t="shared" ca="1" si="41"/>
        <v>0</v>
      </c>
    </row>
    <row r="117" spans="9:12" x14ac:dyDescent="0.25">
      <c r="I117" s="146">
        <v>76</v>
      </c>
      <c r="K117" s="145">
        <f t="shared" ca="1" si="40"/>
        <v>0</v>
      </c>
      <c r="L117">
        <f t="shared" ca="1" si="41"/>
        <v>0</v>
      </c>
    </row>
    <row r="118" spans="9:12" x14ac:dyDescent="0.25">
      <c r="I118" s="146">
        <v>77</v>
      </c>
      <c r="K118" s="145">
        <f t="shared" ca="1" si="40"/>
        <v>0</v>
      </c>
      <c r="L118">
        <f t="shared" ca="1" si="41"/>
        <v>0</v>
      </c>
    </row>
    <row r="119" spans="9:12" x14ac:dyDescent="0.25">
      <c r="I119" s="146">
        <v>78</v>
      </c>
      <c r="K119" s="145">
        <f t="shared" ca="1" si="40"/>
        <v>0</v>
      </c>
      <c r="L119">
        <f t="shared" ca="1" si="41"/>
        <v>0</v>
      </c>
    </row>
    <row r="120" spans="9:12" x14ac:dyDescent="0.25">
      <c r="I120" s="146">
        <v>79</v>
      </c>
      <c r="K120" s="145">
        <f t="shared" ca="1" si="40"/>
        <v>0</v>
      </c>
      <c r="L120">
        <f t="shared" ca="1" si="41"/>
        <v>0</v>
      </c>
    </row>
    <row r="121" spans="9:12" x14ac:dyDescent="0.25">
      <c r="I121" s="146">
        <v>80</v>
      </c>
      <c r="K121" s="145">
        <f t="shared" ca="1" si="40"/>
        <v>0</v>
      </c>
      <c r="L121">
        <f t="shared" ca="1" si="41"/>
        <v>0</v>
      </c>
    </row>
    <row r="122" spans="9:12" x14ac:dyDescent="0.25">
      <c r="I122" s="146">
        <v>81</v>
      </c>
      <c r="K122" s="145">
        <f t="shared" ca="1" si="40"/>
        <v>0</v>
      </c>
      <c r="L122">
        <f t="shared" ca="1" si="41"/>
        <v>0</v>
      </c>
    </row>
    <row r="123" spans="9:12" x14ac:dyDescent="0.25">
      <c r="I123" s="146">
        <v>82</v>
      </c>
      <c r="K123" s="145">
        <f t="shared" ca="1" si="40"/>
        <v>0</v>
      </c>
      <c r="L123">
        <f t="shared" ca="1" si="41"/>
        <v>0</v>
      </c>
    </row>
    <row r="124" spans="9:12" x14ac:dyDescent="0.25">
      <c r="I124" s="146">
        <v>83</v>
      </c>
      <c r="K124" s="145">
        <f t="shared" ca="1" si="40"/>
        <v>0</v>
      </c>
      <c r="L124">
        <f t="shared" ca="1" si="41"/>
        <v>0</v>
      </c>
    </row>
    <row r="125" spans="9:12" x14ac:dyDescent="0.25">
      <c r="I125" s="146">
        <v>84</v>
      </c>
      <c r="K125" s="145">
        <f t="shared" ca="1" si="40"/>
        <v>0</v>
      </c>
      <c r="L125">
        <f t="shared" ca="1" si="41"/>
        <v>0</v>
      </c>
    </row>
    <row r="126" spans="9:12" x14ac:dyDescent="0.25">
      <c r="I126" s="146">
        <v>85</v>
      </c>
      <c r="K126" s="145">
        <f t="shared" ca="1" si="40"/>
        <v>0</v>
      </c>
      <c r="L126">
        <f t="shared" ca="1" si="41"/>
        <v>0</v>
      </c>
    </row>
    <row r="127" spans="9:12" x14ac:dyDescent="0.25">
      <c r="I127" s="146">
        <v>86</v>
      </c>
      <c r="K127" s="145">
        <f t="shared" ca="1" si="40"/>
        <v>0</v>
      </c>
      <c r="L127">
        <f t="shared" ca="1" si="41"/>
        <v>0</v>
      </c>
    </row>
    <row r="128" spans="9:12" x14ac:dyDescent="0.25">
      <c r="I128" s="146">
        <v>87</v>
      </c>
      <c r="K128" s="145">
        <f t="shared" ca="1" si="40"/>
        <v>0</v>
      </c>
      <c r="L128">
        <f t="shared" ca="1" si="41"/>
        <v>0</v>
      </c>
    </row>
    <row r="129" spans="9:12" x14ac:dyDescent="0.25">
      <c r="I129" s="146">
        <v>88</v>
      </c>
      <c r="K129" s="145">
        <f t="shared" ca="1" si="40"/>
        <v>0</v>
      </c>
      <c r="L129">
        <f t="shared" ca="1" si="41"/>
        <v>0</v>
      </c>
    </row>
    <row r="130" spans="9:12" x14ac:dyDescent="0.25">
      <c r="I130" s="146">
        <v>89</v>
      </c>
      <c r="K130" s="145">
        <f t="shared" ca="1" si="40"/>
        <v>0</v>
      </c>
      <c r="L130">
        <f t="shared" ca="1" si="41"/>
        <v>0</v>
      </c>
    </row>
    <row r="131" spans="9:12" x14ac:dyDescent="0.25">
      <c r="I131" s="146">
        <v>90</v>
      </c>
      <c r="K131" s="145">
        <f t="shared" ca="1" si="40"/>
        <v>0</v>
      </c>
      <c r="L131">
        <f t="shared" ca="1" si="41"/>
        <v>0</v>
      </c>
    </row>
    <row r="132" spans="9:12" x14ac:dyDescent="0.25">
      <c r="I132" s="146">
        <v>91</v>
      </c>
      <c r="K132" s="145">
        <f t="shared" ca="1" si="40"/>
        <v>0</v>
      </c>
      <c r="L132">
        <f t="shared" ca="1" si="41"/>
        <v>0</v>
      </c>
    </row>
    <row r="133" spans="9:12" x14ac:dyDescent="0.25">
      <c r="I133" s="146">
        <v>92</v>
      </c>
      <c r="K133" s="145">
        <f t="shared" ca="1" si="40"/>
        <v>0</v>
      </c>
      <c r="L133">
        <f t="shared" ca="1" si="41"/>
        <v>0</v>
      </c>
    </row>
    <row r="134" spans="9:12" x14ac:dyDescent="0.25">
      <c r="I134" s="146">
        <v>93</v>
      </c>
      <c r="K134" s="145">
        <f t="shared" ca="1" si="40"/>
        <v>0</v>
      </c>
      <c r="L134">
        <f t="shared" ca="1" si="41"/>
        <v>0</v>
      </c>
    </row>
    <row r="135" spans="9:12" x14ac:dyDescent="0.25">
      <c r="I135" s="146">
        <v>94</v>
      </c>
      <c r="K135" s="145">
        <f t="shared" ca="1" si="40"/>
        <v>0</v>
      </c>
      <c r="L135">
        <f t="shared" ca="1" si="41"/>
        <v>0</v>
      </c>
    </row>
    <row r="136" spans="9:12" x14ac:dyDescent="0.25">
      <c r="I136" s="146">
        <v>95</v>
      </c>
      <c r="K136" s="145">
        <f t="shared" ca="1" si="40"/>
        <v>0</v>
      </c>
      <c r="L136">
        <f t="shared" ca="1" si="41"/>
        <v>0</v>
      </c>
    </row>
    <row r="137" spans="9:12" x14ac:dyDescent="0.25">
      <c r="I137" s="146">
        <v>96</v>
      </c>
      <c r="K137" s="145">
        <f t="shared" ca="1" si="40"/>
        <v>0</v>
      </c>
      <c r="L137">
        <f t="shared" ca="1" si="41"/>
        <v>0</v>
      </c>
    </row>
    <row r="138" spans="9:12" x14ac:dyDescent="0.25">
      <c r="I138" s="146">
        <v>97</v>
      </c>
      <c r="K138" s="145">
        <f t="shared" ref="K138:K169" ca="1" si="42">IFERROR(VLOOKUP(J138,$D$27:$E$36,2,FALSE),0)+IFERROR(VLOOKUP(J138,$J$27:$K$36,2,FALSE),0)+IFERROR(VLOOKUP(J138,$P$27:$Q$36,2,FALSE),0)+IFERROR(VLOOKUP(J138,$V$27:$W$36,2,FALSE),0)+IFERROR(VLOOKUP(J138,$AB$27:$AC$36,2,FALSE),0)+IFERROR(VLOOKUP(J138,$AH$27:$AI$36,2,FALSE),0)+IFERROR(VLOOKUP(J138,$AN$27:$AO$36,2,FALSE),0)+IFERROR(VLOOKUP(J138,$AT$27:$AU$36,2,FALSE),0)+IFERROR(VLOOKUP(J138,$AZ$27:$BA$36,2,FALSE),0)</f>
        <v>0</v>
      </c>
      <c r="L138">
        <f t="shared" ref="L138:L169" ca="1" si="43">IF(AND(K138=0,J138&lt;&gt;""),-100,K138)</f>
        <v>0</v>
      </c>
    </row>
    <row r="139" spans="9:12" x14ac:dyDescent="0.25">
      <c r="I139" s="146">
        <v>98</v>
      </c>
      <c r="K139" s="145">
        <f t="shared" ca="1" si="42"/>
        <v>0</v>
      </c>
      <c r="L139">
        <f t="shared" ca="1" si="43"/>
        <v>0</v>
      </c>
    </row>
    <row r="140" spans="9:12" x14ac:dyDescent="0.25">
      <c r="I140" s="146">
        <v>99</v>
      </c>
      <c r="K140" s="145">
        <f t="shared" ca="1" si="42"/>
        <v>0</v>
      </c>
      <c r="L140">
        <f t="shared" ca="1" si="43"/>
        <v>0</v>
      </c>
    </row>
    <row r="141" spans="9:12" x14ac:dyDescent="0.25">
      <c r="I141" s="146">
        <v>100</v>
      </c>
      <c r="K141" s="145">
        <f t="shared" ca="1" si="42"/>
        <v>0</v>
      </c>
      <c r="L141">
        <f t="shared" ca="1" si="43"/>
        <v>0</v>
      </c>
    </row>
    <row r="142" spans="9:12" x14ac:dyDescent="0.25">
      <c r="I142" s="146">
        <v>101</v>
      </c>
      <c r="K142" s="145">
        <f t="shared" ca="1" si="42"/>
        <v>0</v>
      </c>
      <c r="L142">
        <f t="shared" ca="1" si="43"/>
        <v>0</v>
      </c>
    </row>
    <row r="143" spans="9:12" x14ac:dyDescent="0.25">
      <c r="I143" s="146">
        <v>102</v>
      </c>
      <c r="K143" s="145">
        <f t="shared" ca="1" si="42"/>
        <v>0</v>
      </c>
      <c r="L143">
        <f t="shared" ca="1" si="43"/>
        <v>0</v>
      </c>
    </row>
    <row r="144" spans="9:12" x14ac:dyDescent="0.25">
      <c r="I144" s="146">
        <v>103</v>
      </c>
      <c r="K144" s="145">
        <f t="shared" ca="1" si="42"/>
        <v>0</v>
      </c>
      <c r="L144">
        <f t="shared" ca="1" si="43"/>
        <v>0</v>
      </c>
    </row>
    <row r="145" spans="9:12" x14ac:dyDescent="0.25">
      <c r="I145" s="146">
        <v>104</v>
      </c>
      <c r="K145" s="145">
        <f t="shared" ca="1" si="42"/>
        <v>0</v>
      </c>
      <c r="L145">
        <f t="shared" ca="1" si="43"/>
        <v>0</v>
      </c>
    </row>
    <row r="146" spans="9:12" x14ac:dyDescent="0.25">
      <c r="I146" s="146">
        <v>105</v>
      </c>
      <c r="K146" s="145">
        <f t="shared" ca="1" si="42"/>
        <v>0</v>
      </c>
      <c r="L146">
        <f t="shared" ca="1" si="43"/>
        <v>0</v>
      </c>
    </row>
    <row r="147" spans="9:12" x14ac:dyDescent="0.25">
      <c r="I147" s="146">
        <v>106</v>
      </c>
      <c r="K147" s="145">
        <f t="shared" ca="1" si="42"/>
        <v>0</v>
      </c>
      <c r="L147">
        <f t="shared" ca="1" si="43"/>
        <v>0</v>
      </c>
    </row>
    <row r="148" spans="9:12" x14ac:dyDescent="0.25">
      <c r="I148" s="146">
        <v>107</v>
      </c>
      <c r="K148" s="145">
        <f t="shared" ca="1" si="42"/>
        <v>0</v>
      </c>
      <c r="L148">
        <f t="shared" ca="1" si="43"/>
        <v>0</v>
      </c>
    </row>
    <row r="149" spans="9:12" x14ac:dyDescent="0.25">
      <c r="I149" s="146">
        <v>108</v>
      </c>
      <c r="K149" s="145">
        <f t="shared" ca="1" si="42"/>
        <v>0</v>
      </c>
      <c r="L149">
        <f t="shared" ca="1" si="43"/>
        <v>0</v>
      </c>
    </row>
    <row r="150" spans="9:12" x14ac:dyDescent="0.25">
      <c r="I150" s="146">
        <v>109</v>
      </c>
      <c r="K150" s="145">
        <f t="shared" ca="1" si="42"/>
        <v>0</v>
      </c>
      <c r="L150">
        <f t="shared" ca="1" si="43"/>
        <v>0</v>
      </c>
    </row>
    <row r="151" spans="9:12" x14ac:dyDescent="0.25">
      <c r="I151" s="146">
        <v>110</v>
      </c>
      <c r="K151" s="145">
        <f t="shared" ca="1" si="42"/>
        <v>0</v>
      </c>
      <c r="L151">
        <f t="shared" ca="1" si="43"/>
        <v>0</v>
      </c>
    </row>
    <row r="152" spans="9:12" x14ac:dyDescent="0.25">
      <c r="I152" s="146">
        <v>111</v>
      </c>
      <c r="K152" s="145">
        <f t="shared" ca="1" si="42"/>
        <v>0</v>
      </c>
      <c r="L152">
        <f t="shared" ca="1" si="43"/>
        <v>0</v>
      </c>
    </row>
    <row r="153" spans="9:12" x14ac:dyDescent="0.25">
      <c r="I153" s="146">
        <v>112</v>
      </c>
      <c r="K153" s="145">
        <f t="shared" ca="1" si="42"/>
        <v>0</v>
      </c>
      <c r="L153">
        <f t="shared" ca="1" si="43"/>
        <v>0</v>
      </c>
    </row>
    <row r="154" spans="9:12" x14ac:dyDescent="0.25">
      <c r="I154" s="146">
        <v>113</v>
      </c>
      <c r="K154" s="145">
        <f t="shared" ca="1" si="42"/>
        <v>0</v>
      </c>
      <c r="L154">
        <f t="shared" ca="1" si="43"/>
        <v>0</v>
      </c>
    </row>
    <row r="155" spans="9:12" x14ac:dyDescent="0.25">
      <c r="I155" s="146">
        <v>114</v>
      </c>
      <c r="K155" s="145">
        <f t="shared" ca="1" si="42"/>
        <v>0</v>
      </c>
      <c r="L155">
        <f t="shared" ca="1" si="43"/>
        <v>0</v>
      </c>
    </row>
    <row r="156" spans="9:12" x14ac:dyDescent="0.25">
      <c r="I156" s="146">
        <v>115</v>
      </c>
      <c r="K156" s="145">
        <f t="shared" ca="1" si="42"/>
        <v>0</v>
      </c>
      <c r="L156">
        <f t="shared" ca="1" si="43"/>
        <v>0</v>
      </c>
    </row>
    <row r="157" spans="9:12" x14ac:dyDescent="0.25">
      <c r="I157" s="146">
        <v>116</v>
      </c>
      <c r="K157" s="145">
        <f t="shared" ca="1" si="42"/>
        <v>0</v>
      </c>
      <c r="L157">
        <f t="shared" ca="1" si="43"/>
        <v>0</v>
      </c>
    </row>
    <row r="158" spans="9:12" x14ac:dyDescent="0.25">
      <c r="I158" s="146">
        <v>117</v>
      </c>
      <c r="K158" s="145">
        <f t="shared" ca="1" si="42"/>
        <v>0</v>
      </c>
      <c r="L158">
        <f t="shared" ca="1" si="43"/>
        <v>0</v>
      </c>
    </row>
    <row r="159" spans="9:12" x14ac:dyDescent="0.25">
      <c r="I159" s="146">
        <v>118</v>
      </c>
      <c r="K159" s="145">
        <f t="shared" ca="1" si="42"/>
        <v>0</v>
      </c>
      <c r="L159">
        <f t="shared" ca="1" si="43"/>
        <v>0</v>
      </c>
    </row>
    <row r="160" spans="9:12" x14ac:dyDescent="0.25">
      <c r="I160" s="146">
        <v>119</v>
      </c>
      <c r="K160" s="145">
        <f t="shared" ca="1" si="42"/>
        <v>0</v>
      </c>
      <c r="L160">
        <f t="shared" ca="1" si="43"/>
        <v>0</v>
      </c>
    </row>
    <row r="161" spans="9:12" x14ac:dyDescent="0.25">
      <c r="I161" s="146">
        <v>120</v>
      </c>
      <c r="K161" s="145">
        <f t="shared" ca="1" si="42"/>
        <v>0</v>
      </c>
      <c r="L161">
        <f t="shared" ca="1" si="43"/>
        <v>0</v>
      </c>
    </row>
    <row r="162" spans="9:12" x14ac:dyDescent="0.25">
      <c r="I162" s="146">
        <v>121</v>
      </c>
      <c r="K162" s="145">
        <f t="shared" ca="1" si="42"/>
        <v>0</v>
      </c>
      <c r="L162">
        <f t="shared" ca="1" si="43"/>
        <v>0</v>
      </c>
    </row>
    <row r="163" spans="9:12" x14ac:dyDescent="0.25">
      <c r="I163" s="146">
        <v>122</v>
      </c>
      <c r="K163" s="145">
        <f t="shared" ca="1" si="42"/>
        <v>0</v>
      </c>
      <c r="L163">
        <f t="shared" ca="1" si="43"/>
        <v>0</v>
      </c>
    </row>
    <row r="164" spans="9:12" x14ac:dyDescent="0.25">
      <c r="I164" s="146">
        <v>123</v>
      </c>
      <c r="K164" s="145">
        <f t="shared" ca="1" si="42"/>
        <v>0</v>
      </c>
      <c r="L164">
        <f t="shared" ca="1" si="43"/>
        <v>0</v>
      </c>
    </row>
    <row r="165" spans="9:12" x14ac:dyDescent="0.25">
      <c r="I165" s="146">
        <v>124</v>
      </c>
      <c r="K165" s="145">
        <f t="shared" ca="1" si="42"/>
        <v>0</v>
      </c>
      <c r="L165">
        <f t="shared" ca="1" si="43"/>
        <v>0</v>
      </c>
    </row>
    <row r="166" spans="9:12" x14ac:dyDescent="0.25">
      <c r="I166" s="146">
        <v>125</v>
      </c>
      <c r="K166" s="145">
        <f t="shared" ca="1" si="42"/>
        <v>0</v>
      </c>
      <c r="L166">
        <f t="shared" ca="1" si="43"/>
        <v>0</v>
      </c>
    </row>
    <row r="167" spans="9:12" x14ac:dyDescent="0.25">
      <c r="I167" s="146">
        <v>126</v>
      </c>
      <c r="K167" s="145">
        <f t="shared" ca="1" si="42"/>
        <v>0</v>
      </c>
      <c r="L167">
        <f t="shared" ca="1" si="43"/>
        <v>0</v>
      </c>
    </row>
    <row r="168" spans="9:12" x14ac:dyDescent="0.25">
      <c r="I168" s="146">
        <v>127</v>
      </c>
      <c r="K168" s="145">
        <f t="shared" ca="1" si="42"/>
        <v>0</v>
      </c>
      <c r="L168">
        <f t="shared" ca="1" si="43"/>
        <v>0</v>
      </c>
    </row>
    <row r="169" spans="9:12" x14ac:dyDescent="0.25">
      <c r="I169" s="146">
        <v>128</v>
      </c>
      <c r="K169" s="145">
        <f t="shared" ca="1" si="42"/>
        <v>0</v>
      </c>
      <c r="L169">
        <f t="shared" ca="1" si="43"/>
        <v>0</v>
      </c>
    </row>
    <row r="170" spans="9:12" x14ac:dyDescent="0.25">
      <c r="I170" s="146">
        <v>129</v>
      </c>
      <c r="K170" s="145">
        <f t="shared" ref="K170:K201" ca="1" si="44">IFERROR(VLOOKUP(J170,$D$27:$E$36,2,FALSE),0)+IFERROR(VLOOKUP(J170,$J$27:$K$36,2,FALSE),0)+IFERROR(VLOOKUP(J170,$P$27:$Q$36,2,FALSE),0)+IFERROR(VLOOKUP(J170,$V$27:$W$36,2,FALSE),0)+IFERROR(VLOOKUP(J170,$AB$27:$AC$36,2,FALSE),0)+IFERROR(VLOOKUP(J170,$AH$27:$AI$36,2,FALSE),0)+IFERROR(VLOOKUP(J170,$AN$27:$AO$36,2,FALSE),0)+IFERROR(VLOOKUP(J170,$AT$27:$AU$36,2,FALSE),0)+IFERROR(VLOOKUP(J170,$AZ$27:$BA$36,2,FALSE),0)</f>
        <v>0</v>
      </c>
      <c r="L170">
        <f t="shared" ref="L170:L201" ca="1" si="45">IF(AND(K170=0,J170&lt;&gt;""),-100,K170)</f>
        <v>0</v>
      </c>
    </row>
    <row r="171" spans="9:12" x14ac:dyDescent="0.25">
      <c r="I171" s="146">
        <v>130</v>
      </c>
      <c r="K171" s="145">
        <f t="shared" ca="1" si="44"/>
        <v>0</v>
      </c>
      <c r="L171">
        <f t="shared" ca="1" si="45"/>
        <v>0</v>
      </c>
    </row>
    <row r="172" spans="9:12" x14ac:dyDescent="0.25">
      <c r="I172" s="146">
        <v>131</v>
      </c>
      <c r="K172" s="145">
        <f t="shared" ca="1" si="44"/>
        <v>0</v>
      </c>
      <c r="L172">
        <f t="shared" ca="1" si="45"/>
        <v>0</v>
      </c>
    </row>
    <row r="173" spans="9:12" x14ac:dyDescent="0.25">
      <c r="I173" s="146">
        <v>132</v>
      </c>
      <c r="K173" s="145">
        <f t="shared" ca="1" si="44"/>
        <v>0</v>
      </c>
      <c r="L173">
        <f t="shared" ca="1" si="45"/>
        <v>0</v>
      </c>
    </row>
    <row r="174" spans="9:12" x14ac:dyDescent="0.25">
      <c r="I174" s="146">
        <v>133</v>
      </c>
      <c r="K174" s="145">
        <f t="shared" ca="1" si="44"/>
        <v>0</v>
      </c>
      <c r="L174">
        <f t="shared" ca="1" si="45"/>
        <v>0</v>
      </c>
    </row>
    <row r="175" spans="9:12" x14ac:dyDescent="0.25">
      <c r="I175" s="146">
        <v>134</v>
      </c>
      <c r="K175" s="145">
        <f t="shared" ca="1" si="44"/>
        <v>0</v>
      </c>
      <c r="L175">
        <f t="shared" ca="1" si="45"/>
        <v>0</v>
      </c>
    </row>
    <row r="176" spans="9:12" x14ac:dyDescent="0.25">
      <c r="I176" s="146">
        <v>135</v>
      </c>
      <c r="K176" s="145">
        <f t="shared" ca="1" si="44"/>
        <v>0</v>
      </c>
      <c r="L176">
        <f t="shared" ca="1" si="45"/>
        <v>0</v>
      </c>
    </row>
    <row r="177" spans="9:12" x14ac:dyDescent="0.25">
      <c r="I177" s="146">
        <v>136</v>
      </c>
      <c r="K177" s="145">
        <f t="shared" ca="1" si="44"/>
        <v>0</v>
      </c>
      <c r="L177">
        <f t="shared" ca="1" si="45"/>
        <v>0</v>
      </c>
    </row>
    <row r="178" spans="9:12" x14ac:dyDescent="0.25">
      <c r="I178" s="146">
        <v>137</v>
      </c>
      <c r="K178" s="145">
        <f t="shared" ca="1" si="44"/>
        <v>0</v>
      </c>
      <c r="L178">
        <f t="shared" ca="1" si="45"/>
        <v>0</v>
      </c>
    </row>
    <row r="179" spans="9:12" x14ac:dyDescent="0.25">
      <c r="I179" s="146">
        <v>138</v>
      </c>
      <c r="K179" s="145">
        <f t="shared" ca="1" si="44"/>
        <v>0</v>
      </c>
      <c r="L179">
        <f t="shared" ca="1" si="45"/>
        <v>0</v>
      </c>
    </row>
    <row r="180" spans="9:12" x14ac:dyDescent="0.25">
      <c r="I180" s="146">
        <v>139</v>
      </c>
      <c r="K180" s="145">
        <f t="shared" ca="1" si="44"/>
        <v>0</v>
      </c>
      <c r="L180">
        <f t="shared" ca="1" si="45"/>
        <v>0</v>
      </c>
    </row>
    <row r="181" spans="9:12" x14ac:dyDescent="0.25">
      <c r="I181" s="146">
        <v>140</v>
      </c>
      <c r="K181" s="145">
        <f t="shared" ca="1" si="44"/>
        <v>0</v>
      </c>
      <c r="L181">
        <f t="shared" ca="1" si="45"/>
        <v>0</v>
      </c>
    </row>
    <row r="182" spans="9:12" x14ac:dyDescent="0.25">
      <c r="I182" s="146">
        <v>141</v>
      </c>
      <c r="K182" s="145">
        <f t="shared" ca="1" si="44"/>
        <v>0</v>
      </c>
      <c r="L182">
        <f t="shared" ca="1" si="45"/>
        <v>0</v>
      </c>
    </row>
    <row r="183" spans="9:12" x14ac:dyDescent="0.25">
      <c r="I183" s="146">
        <v>142</v>
      </c>
      <c r="K183" s="145">
        <f t="shared" ca="1" si="44"/>
        <v>0</v>
      </c>
      <c r="L183">
        <f t="shared" ca="1" si="45"/>
        <v>0</v>
      </c>
    </row>
    <row r="184" spans="9:12" x14ac:dyDescent="0.25">
      <c r="I184" s="146">
        <v>143</v>
      </c>
      <c r="K184" s="145">
        <f t="shared" ca="1" si="44"/>
        <v>0</v>
      </c>
      <c r="L184">
        <f t="shared" ca="1" si="45"/>
        <v>0</v>
      </c>
    </row>
    <row r="185" spans="9:12" x14ac:dyDescent="0.25">
      <c r="I185" s="146">
        <v>144</v>
      </c>
      <c r="K185" s="145">
        <f t="shared" ca="1" si="44"/>
        <v>0</v>
      </c>
      <c r="L185">
        <f t="shared" ca="1" si="45"/>
        <v>0</v>
      </c>
    </row>
    <row r="186" spans="9:12" x14ac:dyDescent="0.25">
      <c r="I186" s="146">
        <v>145</v>
      </c>
      <c r="K186" s="145">
        <f t="shared" ca="1" si="44"/>
        <v>0</v>
      </c>
      <c r="L186">
        <f t="shared" ca="1" si="45"/>
        <v>0</v>
      </c>
    </row>
    <row r="187" spans="9:12" x14ac:dyDescent="0.25">
      <c r="I187" s="146">
        <v>146</v>
      </c>
      <c r="K187" s="145">
        <f t="shared" ca="1" si="44"/>
        <v>0</v>
      </c>
      <c r="L187">
        <f t="shared" ca="1" si="45"/>
        <v>0</v>
      </c>
    </row>
    <row r="188" spans="9:12" x14ac:dyDescent="0.25">
      <c r="I188" s="146">
        <v>147</v>
      </c>
      <c r="K188" s="145">
        <f t="shared" ca="1" si="44"/>
        <v>0</v>
      </c>
      <c r="L188">
        <f t="shared" ca="1" si="45"/>
        <v>0</v>
      </c>
    </row>
    <row r="189" spans="9:12" x14ac:dyDescent="0.25">
      <c r="I189" s="146">
        <v>148</v>
      </c>
      <c r="K189" s="145">
        <f t="shared" ca="1" si="44"/>
        <v>0</v>
      </c>
      <c r="L189">
        <f t="shared" ca="1" si="45"/>
        <v>0</v>
      </c>
    </row>
    <row r="190" spans="9:12" x14ac:dyDescent="0.25">
      <c r="I190" s="146">
        <v>149</v>
      </c>
      <c r="K190" s="145">
        <f t="shared" ca="1" si="44"/>
        <v>0</v>
      </c>
      <c r="L190">
        <f t="shared" ca="1" si="45"/>
        <v>0</v>
      </c>
    </row>
    <row r="191" spans="9:12" x14ac:dyDescent="0.25">
      <c r="I191" s="146">
        <v>150</v>
      </c>
      <c r="K191" s="145">
        <f t="shared" ca="1" si="44"/>
        <v>0</v>
      </c>
      <c r="L191">
        <f t="shared" ca="1" si="45"/>
        <v>0</v>
      </c>
    </row>
    <row r="192" spans="9:12" x14ac:dyDescent="0.25">
      <c r="I192" s="146">
        <v>151</v>
      </c>
      <c r="K192" s="145">
        <f t="shared" ca="1" si="44"/>
        <v>0</v>
      </c>
      <c r="L192">
        <f t="shared" ca="1" si="45"/>
        <v>0</v>
      </c>
    </row>
    <row r="193" spans="9:12" x14ac:dyDescent="0.25">
      <c r="I193" s="146">
        <v>152</v>
      </c>
      <c r="K193" s="145">
        <f t="shared" ca="1" si="44"/>
        <v>0</v>
      </c>
      <c r="L193">
        <f t="shared" ca="1" si="45"/>
        <v>0</v>
      </c>
    </row>
    <row r="194" spans="9:12" x14ac:dyDescent="0.25">
      <c r="I194" s="146">
        <v>153</v>
      </c>
      <c r="K194" s="145">
        <f t="shared" ca="1" si="44"/>
        <v>0</v>
      </c>
      <c r="L194">
        <f t="shared" ca="1" si="45"/>
        <v>0</v>
      </c>
    </row>
    <row r="195" spans="9:12" x14ac:dyDescent="0.25">
      <c r="I195" s="146">
        <v>154</v>
      </c>
      <c r="K195" s="145">
        <f t="shared" ca="1" si="44"/>
        <v>0</v>
      </c>
      <c r="L195">
        <f t="shared" ca="1" si="45"/>
        <v>0</v>
      </c>
    </row>
    <row r="196" spans="9:12" x14ac:dyDescent="0.25">
      <c r="I196" s="146">
        <v>155</v>
      </c>
      <c r="J196" t="s">
        <v>13</v>
      </c>
      <c r="K196" s="145">
        <f t="shared" ca="1" si="44"/>
        <v>0</v>
      </c>
      <c r="L196">
        <f t="shared" ca="1" si="45"/>
        <v>-100</v>
      </c>
    </row>
    <row r="197" spans="9:12" x14ac:dyDescent="0.25">
      <c r="I197" s="146">
        <v>156</v>
      </c>
      <c r="J197" t="s">
        <v>15</v>
      </c>
      <c r="K197" s="145">
        <f t="shared" ca="1" si="44"/>
        <v>0</v>
      </c>
      <c r="L197">
        <f t="shared" ca="1" si="45"/>
        <v>-100</v>
      </c>
    </row>
    <row r="198" spans="9:12" x14ac:dyDescent="0.25">
      <c r="I198" s="146">
        <v>157</v>
      </c>
      <c r="J198" t="s">
        <v>16</v>
      </c>
      <c r="K198" s="145">
        <f t="shared" ca="1" si="44"/>
        <v>0</v>
      </c>
      <c r="L198">
        <f t="shared" ca="1" si="45"/>
        <v>-100</v>
      </c>
    </row>
    <row r="199" spans="9:12" x14ac:dyDescent="0.25">
      <c r="I199" s="146">
        <v>158</v>
      </c>
      <c r="J199" t="s">
        <v>18</v>
      </c>
      <c r="K199" s="145">
        <f t="shared" ca="1" si="44"/>
        <v>0</v>
      </c>
      <c r="L199">
        <f t="shared" ca="1" si="45"/>
        <v>-100</v>
      </c>
    </row>
    <row r="200" spans="9:12" x14ac:dyDescent="0.25">
      <c r="I200" s="146">
        <v>159</v>
      </c>
      <c r="J200" t="s">
        <v>12</v>
      </c>
      <c r="K200" s="147">
        <f t="shared" ca="1" si="44"/>
        <v>0</v>
      </c>
      <c r="L200">
        <f t="shared" ca="1" si="45"/>
        <v>-100</v>
      </c>
    </row>
  </sheetData>
  <protectedRanges>
    <protectedRange sqref="K5:L9 Q5:R9 W5:X9 AC5:AD9 AI5:AJ9 AO5:AP9 AU5:AV9 E5:F9 BA5:BB9" name="Plage1_1"/>
    <protectedRange sqref="K42:K200" name="Plage1_5"/>
    <protectedRange sqref="J133:J200" name="Plage1_2_4"/>
    <protectedRange sqref="J42:J50" name="Plage1_2_1"/>
    <protectedRange sqref="J51:J59" name="Plage1_2_2"/>
    <protectedRange sqref="J60:J68" name="Plage1_2_3"/>
    <protectedRange sqref="J69:J77" name="Plage1_2_5"/>
    <protectedRange sqref="J78:J86" name="Plage1_2_6"/>
  </protectedRanges>
  <sortState xmlns:xlrd2="http://schemas.microsoft.com/office/spreadsheetml/2017/richdata2" ref="J42:L200">
    <sortCondition descending="1" ref="L42:L200"/>
  </sortState>
  <mergeCells count="47">
    <mergeCell ref="J40:K40"/>
    <mergeCell ref="AT25:AU25"/>
    <mergeCell ref="AZ25:BA25"/>
    <mergeCell ref="AM11:AP11"/>
    <mergeCell ref="AS11:AV11"/>
    <mergeCell ref="AY11:BB11"/>
    <mergeCell ref="AH25:AI25"/>
    <mergeCell ref="AN25:AO25"/>
    <mergeCell ref="AG11:AJ11"/>
    <mergeCell ref="C11:F11"/>
    <mergeCell ref="I11:L11"/>
    <mergeCell ref="O11:R11"/>
    <mergeCell ref="U11:X11"/>
    <mergeCell ref="AA11:AD11"/>
    <mergeCell ref="D25:E25"/>
    <mergeCell ref="J25:K25"/>
    <mergeCell ref="P25:Q25"/>
    <mergeCell ref="V25:W25"/>
    <mergeCell ref="AB25:AC25"/>
    <mergeCell ref="AY3:BB3"/>
    <mergeCell ref="E10:F10"/>
    <mergeCell ref="K10:L10"/>
    <mergeCell ref="Q10:R10"/>
    <mergeCell ref="W10:X10"/>
    <mergeCell ref="AC10:AD10"/>
    <mergeCell ref="AI10:AJ10"/>
    <mergeCell ref="AO10:AP10"/>
    <mergeCell ref="AU10:AV10"/>
    <mergeCell ref="BA10:BB10"/>
    <mergeCell ref="AG3:AJ3"/>
    <mergeCell ref="AL3:AL4"/>
    <mergeCell ref="AM3:AP3"/>
    <mergeCell ref="AR3:AR4"/>
    <mergeCell ref="AS3:AV3"/>
    <mergeCell ref="AX3:AX4"/>
    <mergeCell ref="AF3:AF4"/>
    <mergeCell ref="H2:L2"/>
    <mergeCell ref="B3:B4"/>
    <mergeCell ref="C3:F3"/>
    <mergeCell ref="H3:H4"/>
    <mergeCell ref="I3:L3"/>
    <mergeCell ref="N3:N4"/>
    <mergeCell ref="O3:R3"/>
    <mergeCell ref="T3:T4"/>
    <mergeCell ref="U3:X3"/>
    <mergeCell ref="Z3:Z4"/>
    <mergeCell ref="AA3:AD3"/>
  </mergeCells>
  <conditionalFormatting sqref="E27:E36 Q27:Q36 AC27:AC36 AO27:AO36">
    <cfRule type="expression" dxfId="18" priority="16">
      <formula>$E27=-100</formula>
    </cfRule>
  </conditionalFormatting>
  <conditionalFormatting sqref="K27:K36 W27:W36 AI27:AI36 AU27:AU36">
    <cfRule type="expression" dxfId="17" priority="15">
      <formula>$K27=-100</formula>
    </cfRule>
  </conditionalFormatting>
  <conditionalFormatting sqref="U5:V9">
    <cfRule type="expression" dxfId="16" priority="13">
      <formula>U5=0</formula>
    </cfRule>
  </conditionalFormatting>
  <conditionalFormatting sqref="BA27:BA36">
    <cfRule type="expression" dxfId="15" priority="11">
      <formula>$K27=-100</formula>
    </cfRule>
  </conditionalFormatting>
  <conditionalFormatting sqref="AA5:AB9">
    <cfRule type="expression" dxfId="14" priority="10">
      <formula>AA5=0</formula>
    </cfRule>
  </conditionalFormatting>
  <conditionalFormatting sqref="AG5:AH9">
    <cfRule type="expression" dxfId="13" priority="9">
      <formula>AG5=0</formula>
    </cfRule>
  </conditionalFormatting>
  <conditionalFormatting sqref="AM5:AN9">
    <cfRule type="expression" dxfId="12" priority="8">
      <formula>AM5=0</formula>
    </cfRule>
  </conditionalFormatting>
  <conditionalFormatting sqref="AS5:AT9">
    <cfRule type="expression" dxfId="11" priority="7">
      <formula>AS5=0</formula>
    </cfRule>
  </conditionalFormatting>
  <conditionalFormatting sqref="AY5:AZ9">
    <cfRule type="expression" dxfId="10" priority="6">
      <formula>AY5=0</formula>
    </cfRule>
  </conditionalFormatting>
  <conditionalFormatting sqref="K42:K200">
    <cfRule type="expression" dxfId="9" priority="5">
      <formula>$K42=-100</formula>
    </cfRule>
  </conditionalFormatting>
  <conditionalFormatting sqref="D5:D9">
    <cfRule type="expression" dxfId="8" priority="4">
      <formula>D5=0</formula>
    </cfRule>
  </conditionalFormatting>
  <conditionalFormatting sqref="C5:C9">
    <cfRule type="expression" dxfId="7" priority="3">
      <formula>C5=0</formula>
    </cfRule>
  </conditionalFormatting>
  <conditionalFormatting sqref="I5:J9">
    <cfRule type="expression" dxfId="6" priority="2">
      <formula>I5=0</formula>
    </cfRule>
  </conditionalFormatting>
  <conditionalFormatting sqref="O5:P9">
    <cfRule type="expression" dxfId="5" priority="1">
      <formula>O5=0</formula>
    </cfRule>
  </conditionalFormatting>
  <dataValidations disablePrompts="1" count="1">
    <dataValidation type="list" allowBlank="1" showInputMessage="1" showErrorMessage="1" sqref="B5:B9 H5:H9 N5:N9 T5:T9 Z5:Z9 AF5:AF9 AL5:AL9 AR5:AR9 AX5:AX9" xr:uid="{91C76797-5D0A-462B-963C-99E4F1778F2A}">
      <formula1>INDIRECT("T_ARBITRES[Arbitres]")</formula1>
    </dataValidation>
  </dataValidations>
  <pageMargins left="0.7" right="0.7" top="0.75" bottom="0.75" header="0.3" footer="0.3"/>
  <drawing r:id="rId1"/>
  <legacyDrawing r:id="rId2"/>
  <controls>
    <mc:AlternateContent xmlns:mc="http://schemas.openxmlformats.org/markup-compatibility/2006">
      <mc:Choice Requires="x14">
        <control shapeId="8193" r:id="rId3" name="CommandButton5">
          <controlPr defaultSize="0" autoLine="0" r:id="rId4">
            <anchor moveWithCells="1">
              <from>
                <xdr:col>8</xdr:col>
                <xdr:colOff>180975</xdr:colOff>
                <xdr:row>36</xdr:row>
                <xdr:rowOff>85725</xdr:rowOff>
              </from>
              <to>
                <xdr:col>10</xdr:col>
                <xdr:colOff>676275</xdr:colOff>
                <xdr:row>38</xdr:row>
                <xdr:rowOff>47625</xdr:rowOff>
              </to>
            </anchor>
          </controlPr>
        </control>
      </mc:Choice>
      <mc:Fallback>
        <control shapeId="8193" r:id="rId3" name="CommandButton5"/>
      </mc:Fallback>
    </mc:AlternateContent>
    <mc:AlternateContent xmlns:mc="http://schemas.openxmlformats.org/markup-compatibility/2006">
      <mc:Choice Requires="x14">
        <control shapeId="8196" r:id="rId5" name="CommandButton2">
          <controlPr defaultSize="0" autoLine="0" r:id="rId6">
            <anchor moveWithCells="1">
              <from>
                <xdr:col>2</xdr:col>
                <xdr:colOff>209550</xdr:colOff>
                <xdr:row>1</xdr:row>
                <xdr:rowOff>95250</xdr:rowOff>
              </from>
              <to>
                <xdr:col>4</xdr:col>
                <xdr:colOff>457200</xdr:colOff>
                <xdr:row>2</xdr:row>
                <xdr:rowOff>9525</xdr:rowOff>
              </to>
            </anchor>
          </controlPr>
        </control>
      </mc:Choice>
      <mc:Fallback>
        <control shapeId="8196" r:id="rId5" name="CommandButton2"/>
      </mc:Fallback>
    </mc:AlternateContent>
  </controls>
  <tableParts count="1">
    <tablePart r:id="rId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Mode d'emploi</vt:lpstr>
      <vt:lpstr>ACCUEIL</vt:lpstr>
      <vt:lpstr>Tirage01</vt:lpstr>
      <vt:lpstr>Journée01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Schmidt</dc:creator>
  <cp:lastModifiedBy>Christian Schmidt</cp:lastModifiedBy>
  <dcterms:created xsi:type="dcterms:W3CDTF">2024-11-14T10:46:20Z</dcterms:created>
  <dcterms:modified xsi:type="dcterms:W3CDTF">2024-11-17T19:15:50Z</dcterms:modified>
</cp:coreProperties>
</file>