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20" yWindow="-120" windowWidth="17415" windowHeight="6225"/>
  </bookViews>
  <sheets>
    <sheet name="Feuil1" sheetId="3" r:id="rId1"/>
    <sheet name="Feuil2" sheetId="4" r:id="rId2"/>
  </sheet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15" i="3" l="1"/>
  <c r="X16" i="3"/>
  <c r="X19" i="3"/>
  <c r="X21" i="3"/>
  <c r="X24" i="3"/>
  <c r="X33" i="3"/>
  <c r="X35" i="3"/>
  <c r="X38" i="3"/>
  <c r="X41" i="3"/>
  <c r="X44" i="3"/>
  <c r="X46" i="3"/>
  <c r="X48" i="3"/>
  <c r="X57" i="3"/>
  <c r="X59" i="3"/>
  <c r="X60" i="3"/>
  <c r="X69" i="3"/>
  <c r="X71" i="3"/>
  <c r="X73" i="3"/>
  <c r="X82" i="3"/>
  <c r="X84" i="3"/>
  <c r="X87" i="3"/>
  <c r="X88" i="3"/>
  <c r="X91" i="3"/>
  <c r="X13" i="3"/>
  <c r="X10" i="3"/>
  <c r="AV2" i="3"/>
  <c r="AV3" i="3"/>
  <c r="AV4" i="3"/>
  <c r="AV5" i="3"/>
  <c r="AV6" i="3"/>
  <c r="AV7" i="3"/>
  <c r="AV8" i="3"/>
  <c r="AV9" i="3"/>
  <c r="AV10" i="3"/>
  <c r="AV11" i="3"/>
  <c r="AV12" i="3"/>
  <c r="AV13" i="3"/>
  <c r="AV14" i="3"/>
  <c r="AV15" i="3"/>
  <c r="AV16" i="3"/>
  <c r="AV17" i="3"/>
  <c r="AV18" i="3"/>
  <c r="AV19" i="3"/>
  <c r="AV20" i="3"/>
  <c r="AV21" i="3"/>
  <c r="AV22" i="3"/>
  <c r="AV23" i="3"/>
  <c r="AV24" i="3"/>
  <c r="AV25" i="3"/>
  <c r="AV26" i="3"/>
  <c r="AV27" i="3"/>
  <c r="AV28" i="3"/>
  <c r="AV29" i="3"/>
  <c r="AV30" i="3"/>
  <c r="AV31" i="3"/>
  <c r="AV32" i="3"/>
  <c r="AV33" i="3"/>
  <c r="AV34" i="3"/>
  <c r="AV35" i="3"/>
  <c r="AV36" i="3"/>
  <c r="AV37" i="3"/>
  <c r="AV38" i="3"/>
  <c r="AV39" i="3"/>
  <c r="AV40" i="3"/>
  <c r="AV41" i="3"/>
  <c r="AV42" i="3"/>
  <c r="AV43" i="3"/>
  <c r="AV44" i="3"/>
  <c r="AV45" i="3"/>
  <c r="AV46" i="3"/>
  <c r="AV47" i="3"/>
  <c r="AV48" i="3"/>
  <c r="AV49" i="3"/>
  <c r="AV50" i="3"/>
  <c r="AV51" i="3"/>
  <c r="AV52" i="3"/>
  <c r="AV53" i="3"/>
  <c r="AV54" i="3"/>
  <c r="AV55" i="3"/>
  <c r="AV56" i="3"/>
  <c r="AV57" i="3"/>
  <c r="AV58" i="3"/>
  <c r="AV59" i="3"/>
  <c r="AV60" i="3"/>
  <c r="AV61" i="3"/>
  <c r="AV62" i="3"/>
  <c r="AV63" i="3"/>
  <c r="AV64" i="3"/>
  <c r="AV65" i="3"/>
  <c r="AV66" i="3"/>
  <c r="AV67" i="3"/>
  <c r="AV68" i="3"/>
  <c r="AV69" i="3"/>
  <c r="AV70" i="3"/>
  <c r="AV71" i="3"/>
  <c r="AV72" i="3"/>
  <c r="AV73" i="3"/>
  <c r="AV74" i="3"/>
  <c r="AV75" i="3"/>
  <c r="AV76" i="3"/>
  <c r="AV77" i="3"/>
  <c r="AV78" i="3"/>
  <c r="AV79" i="3"/>
  <c r="AV80" i="3"/>
  <c r="AV81" i="3"/>
  <c r="AV82" i="3"/>
  <c r="AV83" i="3"/>
  <c r="AV84" i="3"/>
  <c r="AV85" i="3"/>
  <c r="AV86" i="3"/>
  <c r="AV87" i="3"/>
  <c r="AV88" i="3"/>
  <c r="AV89" i="3"/>
  <c r="AV90" i="3"/>
  <c r="AV91" i="3"/>
  <c r="AV92" i="3"/>
  <c r="X7" i="3"/>
  <c r="AN22" i="3"/>
  <c r="AT2" i="3"/>
  <c r="AT3" i="3"/>
  <c r="AT4" i="3"/>
  <c r="AT5" i="3"/>
  <c r="AT6" i="3"/>
  <c r="AT7" i="3"/>
  <c r="AT8" i="3"/>
  <c r="AT9" i="3"/>
  <c r="AT10" i="3"/>
  <c r="AT11" i="3"/>
  <c r="AT12" i="3"/>
  <c r="AT13" i="3"/>
  <c r="AT14" i="3"/>
  <c r="AT15" i="3"/>
  <c r="AT16" i="3"/>
  <c r="AT17" i="3"/>
  <c r="AT18" i="3"/>
  <c r="AT19" i="3"/>
  <c r="AT20" i="3"/>
  <c r="AT21" i="3"/>
  <c r="AT22" i="3"/>
  <c r="AT23" i="3"/>
  <c r="AT24" i="3"/>
  <c r="AT25" i="3"/>
  <c r="AT26" i="3"/>
  <c r="AT27" i="3"/>
  <c r="AT28" i="3"/>
  <c r="AT29" i="3"/>
  <c r="AT30" i="3"/>
  <c r="AT31" i="3"/>
  <c r="AT32" i="3"/>
  <c r="AT33" i="3"/>
  <c r="AT34" i="3"/>
  <c r="AT35" i="3"/>
  <c r="AT36" i="3"/>
  <c r="AT37" i="3"/>
  <c r="AT38" i="3"/>
  <c r="AT39" i="3"/>
  <c r="AT40" i="3"/>
  <c r="AT41" i="3"/>
  <c r="AT42" i="3"/>
  <c r="AT43" i="3"/>
  <c r="AT44" i="3"/>
  <c r="AT45" i="3"/>
  <c r="AT46" i="3"/>
  <c r="AT47" i="3"/>
  <c r="AT48" i="3"/>
  <c r="AT49" i="3"/>
  <c r="AT50" i="3"/>
  <c r="AT51" i="3"/>
  <c r="AT52" i="3"/>
  <c r="AT53" i="3"/>
  <c r="AT54" i="3"/>
  <c r="AT55" i="3"/>
  <c r="AT56" i="3"/>
  <c r="AT57" i="3"/>
  <c r="AT58" i="3"/>
  <c r="AT59" i="3"/>
  <c r="AT60" i="3"/>
  <c r="AT61" i="3"/>
  <c r="AT62" i="3"/>
  <c r="AT63" i="3"/>
  <c r="AT64" i="3"/>
  <c r="AT65" i="3"/>
  <c r="AT66" i="3"/>
  <c r="AT67" i="3"/>
  <c r="AT68" i="3"/>
  <c r="AT69" i="3"/>
  <c r="AT70" i="3"/>
  <c r="AT71" i="3"/>
  <c r="AT72" i="3"/>
  <c r="AT73" i="3"/>
  <c r="AT74" i="3"/>
  <c r="AT75" i="3"/>
  <c r="AT76" i="3"/>
  <c r="AT77" i="3"/>
  <c r="AT78" i="3"/>
  <c r="AT79" i="3"/>
  <c r="AT80" i="3"/>
  <c r="AT81" i="3"/>
  <c r="AT82" i="3"/>
  <c r="AT83" i="3"/>
  <c r="AT84" i="3"/>
  <c r="AT85" i="3"/>
  <c r="AT86" i="3"/>
  <c r="AT87" i="3"/>
  <c r="AT88" i="3"/>
  <c r="AT89" i="3"/>
  <c r="AT90" i="3"/>
  <c r="AT91" i="3"/>
  <c r="AT92" i="3"/>
  <c r="AS3" i="3"/>
  <c r="AS4" i="3"/>
  <c r="AS5" i="3"/>
  <c r="AS6" i="3"/>
  <c r="AI6" i="3" s="1"/>
  <c r="AS7" i="3"/>
  <c r="AS8" i="3"/>
  <c r="AS9" i="3"/>
  <c r="AS10" i="3"/>
  <c r="AI10" i="3" s="1"/>
  <c r="AS11" i="3"/>
  <c r="AS12" i="3"/>
  <c r="AS13" i="3"/>
  <c r="AS14" i="3"/>
  <c r="AI14" i="3" s="1"/>
  <c r="AS15" i="3"/>
  <c r="AS16" i="3"/>
  <c r="AS17" i="3"/>
  <c r="AS18" i="3"/>
  <c r="AI18" i="3" s="1"/>
  <c r="AS19" i="3"/>
  <c r="AS20" i="3"/>
  <c r="AS21" i="3"/>
  <c r="AS22" i="3"/>
  <c r="AI22" i="3" s="1"/>
  <c r="AS23" i="3"/>
  <c r="AS24" i="3"/>
  <c r="AS25" i="3"/>
  <c r="AS26" i="3"/>
  <c r="AI26" i="3" s="1"/>
  <c r="AS27" i="3"/>
  <c r="AS28" i="3"/>
  <c r="AS29" i="3"/>
  <c r="AS30" i="3"/>
  <c r="AI30" i="3" s="1"/>
  <c r="AS31" i="3"/>
  <c r="AS32" i="3"/>
  <c r="AS33" i="3"/>
  <c r="AS34" i="3"/>
  <c r="AI34" i="3" s="1"/>
  <c r="AS35" i="3"/>
  <c r="AS36" i="3"/>
  <c r="AS37" i="3"/>
  <c r="AS38" i="3"/>
  <c r="AI38" i="3" s="1"/>
  <c r="AS39" i="3"/>
  <c r="AS40" i="3"/>
  <c r="AS41" i="3"/>
  <c r="AS42" i="3"/>
  <c r="AI42" i="3" s="1"/>
  <c r="AS43" i="3"/>
  <c r="AS44" i="3"/>
  <c r="AS45" i="3"/>
  <c r="AS46" i="3"/>
  <c r="AI46" i="3" s="1"/>
  <c r="AS47" i="3"/>
  <c r="AS48" i="3"/>
  <c r="AS49" i="3"/>
  <c r="AS50" i="3"/>
  <c r="AI50" i="3" s="1"/>
  <c r="AS51" i="3"/>
  <c r="AS52" i="3"/>
  <c r="AS53" i="3"/>
  <c r="AS54" i="3"/>
  <c r="AI54" i="3" s="1"/>
  <c r="AS55" i="3"/>
  <c r="AS56" i="3"/>
  <c r="AS57" i="3"/>
  <c r="AS58" i="3"/>
  <c r="AI58" i="3" s="1"/>
  <c r="AS59" i="3"/>
  <c r="AS60" i="3"/>
  <c r="AS61" i="3"/>
  <c r="AS62" i="3"/>
  <c r="AI62" i="3" s="1"/>
  <c r="AS63" i="3"/>
  <c r="AS64" i="3"/>
  <c r="AS65" i="3"/>
  <c r="AS66" i="3"/>
  <c r="AI66" i="3" s="1"/>
  <c r="AS67" i="3"/>
  <c r="AS68" i="3"/>
  <c r="AS69" i="3"/>
  <c r="AS70" i="3"/>
  <c r="AI70" i="3" s="1"/>
  <c r="AS71" i="3"/>
  <c r="AS72" i="3"/>
  <c r="AS73" i="3"/>
  <c r="AS74" i="3"/>
  <c r="AI74" i="3" s="1"/>
  <c r="AS75" i="3"/>
  <c r="AS76" i="3"/>
  <c r="AS77" i="3"/>
  <c r="AS78" i="3"/>
  <c r="AI78" i="3" s="1"/>
  <c r="AS79" i="3"/>
  <c r="AS80" i="3"/>
  <c r="AS81" i="3"/>
  <c r="AS82" i="3"/>
  <c r="AI82" i="3" s="1"/>
  <c r="AS83" i="3"/>
  <c r="AS84" i="3"/>
  <c r="AS85" i="3"/>
  <c r="AS86" i="3"/>
  <c r="AI86" i="3" s="1"/>
  <c r="AS87" i="3"/>
  <c r="AS88" i="3"/>
  <c r="AS89" i="3"/>
  <c r="AS90" i="3"/>
  <c r="AI90" i="3" s="1"/>
  <c r="AS91" i="3"/>
  <c r="AS92" i="3"/>
  <c r="AS2" i="3"/>
  <c r="AR3" i="3"/>
  <c r="AR4" i="3"/>
  <c r="AR5" i="3"/>
  <c r="AR6" i="3"/>
  <c r="AR7" i="3"/>
  <c r="AR8" i="3"/>
  <c r="AR9" i="3"/>
  <c r="AR10" i="3"/>
  <c r="AR11" i="3"/>
  <c r="AR12" i="3"/>
  <c r="AR13" i="3"/>
  <c r="AR14" i="3"/>
  <c r="AR15" i="3"/>
  <c r="AR16" i="3"/>
  <c r="AR17" i="3"/>
  <c r="AR18" i="3"/>
  <c r="AR19" i="3"/>
  <c r="AR20" i="3"/>
  <c r="AR21" i="3"/>
  <c r="AR22" i="3"/>
  <c r="AR23" i="3"/>
  <c r="AR24" i="3"/>
  <c r="AR25" i="3"/>
  <c r="AR26" i="3"/>
  <c r="AR27" i="3"/>
  <c r="AR28" i="3"/>
  <c r="AR29" i="3"/>
  <c r="AR30" i="3"/>
  <c r="AR31" i="3"/>
  <c r="AR32" i="3"/>
  <c r="AR33" i="3"/>
  <c r="AR34" i="3"/>
  <c r="AR35" i="3"/>
  <c r="AR36" i="3"/>
  <c r="AR37" i="3"/>
  <c r="AR38" i="3"/>
  <c r="AR39" i="3"/>
  <c r="AR40" i="3"/>
  <c r="AR41" i="3"/>
  <c r="AR42" i="3"/>
  <c r="AR43" i="3"/>
  <c r="AR44" i="3"/>
  <c r="AR45" i="3"/>
  <c r="AR46" i="3"/>
  <c r="AR47" i="3"/>
  <c r="AR48" i="3"/>
  <c r="AR49" i="3"/>
  <c r="AR50" i="3"/>
  <c r="AR51" i="3"/>
  <c r="AR52" i="3"/>
  <c r="AR53" i="3"/>
  <c r="AR54" i="3"/>
  <c r="AR55" i="3"/>
  <c r="AR56" i="3"/>
  <c r="AR57" i="3"/>
  <c r="AR58" i="3"/>
  <c r="AR59" i="3"/>
  <c r="AR60" i="3"/>
  <c r="AR61" i="3"/>
  <c r="AR62" i="3"/>
  <c r="AR63" i="3"/>
  <c r="AR64" i="3"/>
  <c r="AR65" i="3"/>
  <c r="AR66" i="3"/>
  <c r="AR67" i="3"/>
  <c r="AR68" i="3"/>
  <c r="AR69" i="3"/>
  <c r="AR70" i="3"/>
  <c r="AR71" i="3"/>
  <c r="AR72" i="3"/>
  <c r="AR73" i="3"/>
  <c r="AR74" i="3"/>
  <c r="AR75" i="3"/>
  <c r="AR76" i="3"/>
  <c r="AR77" i="3"/>
  <c r="AR78" i="3"/>
  <c r="AR79" i="3"/>
  <c r="AR80" i="3"/>
  <c r="AR81" i="3"/>
  <c r="AR82" i="3"/>
  <c r="AR83" i="3"/>
  <c r="AR84" i="3"/>
  <c r="AR85" i="3"/>
  <c r="AR86" i="3"/>
  <c r="AR87" i="3"/>
  <c r="AR88" i="3"/>
  <c r="AR89" i="3"/>
  <c r="AR90" i="3"/>
  <c r="AR91" i="3"/>
  <c r="AR92" i="3"/>
  <c r="AR2" i="3"/>
  <c r="AI2" i="3" s="1"/>
  <c r="AH6" i="3"/>
  <c r="AH10" i="3"/>
  <c r="AH14" i="3"/>
  <c r="AH18" i="3"/>
  <c r="AH22" i="3"/>
  <c r="AH26" i="3"/>
  <c r="AH30" i="3"/>
  <c r="AH34" i="3"/>
  <c r="AH38" i="3"/>
  <c r="AH42" i="3"/>
  <c r="AH46" i="3"/>
  <c r="AH50" i="3"/>
  <c r="AH54" i="3"/>
  <c r="AH58" i="3"/>
  <c r="AH62" i="3"/>
  <c r="AH66" i="3"/>
  <c r="AH70" i="3"/>
  <c r="AH74" i="3"/>
  <c r="AH78" i="3"/>
  <c r="AH82" i="3"/>
  <c r="AH86" i="3"/>
  <c r="AH90" i="3"/>
  <c r="AQ3" i="3"/>
  <c r="AQ4" i="3"/>
  <c r="AQ5" i="3"/>
  <c r="AQ6" i="3"/>
  <c r="AQ7" i="3"/>
  <c r="AQ8" i="3"/>
  <c r="AQ9" i="3"/>
  <c r="AQ10" i="3"/>
  <c r="AQ11" i="3"/>
  <c r="AQ12" i="3"/>
  <c r="AQ13" i="3"/>
  <c r="AQ14" i="3"/>
  <c r="AQ15" i="3"/>
  <c r="AQ16" i="3"/>
  <c r="AQ17" i="3"/>
  <c r="AQ18" i="3"/>
  <c r="AQ19" i="3"/>
  <c r="AQ20" i="3"/>
  <c r="AQ21" i="3"/>
  <c r="AQ22" i="3"/>
  <c r="AQ23" i="3"/>
  <c r="AQ24" i="3"/>
  <c r="AQ25" i="3"/>
  <c r="AQ26" i="3"/>
  <c r="AQ27" i="3"/>
  <c r="AQ28" i="3"/>
  <c r="AQ29" i="3"/>
  <c r="AQ30" i="3"/>
  <c r="AQ31" i="3"/>
  <c r="AQ32" i="3"/>
  <c r="AQ33" i="3"/>
  <c r="AQ34" i="3"/>
  <c r="AQ35" i="3"/>
  <c r="AQ36" i="3"/>
  <c r="AQ37" i="3"/>
  <c r="AQ38" i="3"/>
  <c r="AQ39" i="3"/>
  <c r="AQ40" i="3"/>
  <c r="AQ41" i="3"/>
  <c r="AQ42" i="3"/>
  <c r="AQ43" i="3"/>
  <c r="AQ44" i="3"/>
  <c r="AQ45" i="3"/>
  <c r="AQ46" i="3"/>
  <c r="AQ47" i="3"/>
  <c r="AQ48" i="3"/>
  <c r="AQ49" i="3"/>
  <c r="AQ50" i="3"/>
  <c r="AQ51" i="3"/>
  <c r="AQ52" i="3"/>
  <c r="AQ53" i="3"/>
  <c r="AQ54" i="3"/>
  <c r="AQ55" i="3"/>
  <c r="AQ56" i="3"/>
  <c r="AQ57" i="3"/>
  <c r="AQ58" i="3"/>
  <c r="AQ59" i="3"/>
  <c r="AQ60" i="3"/>
  <c r="AQ61" i="3"/>
  <c r="AQ62" i="3"/>
  <c r="AQ63" i="3"/>
  <c r="AQ64" i="3"/>
  <c r="AQ65" i="3"/>
  <c r="AQ66" i="3"/>
  <c r="AQ67" i="3"/>
  <c r="AQ68" i="3"/>
  <c r="AQ69" i="3"/>
  <c r="AQ70" i="3"/>
  <c r="AQ71" i="3"/>
  <c r="AQ72" i="3"/>
  <c r="AQ73" i="3"/>
  <c r="AQ74" i="3"/>
  <c r="AQ75" i="3"/>
  <c r="AQ76" i="3"/>
  <c r="AQ77" i="3"/>
  <c r="AQ78" i="3"/>
  <c r="AQ79" i="3"/>
  <c r="AQ80" i="3"/>
  <c r="AQ81" i="3"/>
  <c r="AQ82" i="3"/>
  <c r="AQ83" i="3"/>
  <c r="AQ84" i="3"/>
  <c r="AQ85" i="3"/>
  <c r="AQ86" i="3"/>
  <c r="AQ87" i="3"/>
  <c r="AQ88" i="3"/>
  <c r="AQ89" i="3"/>
  <c r="AQ90" i="3"/>
  <c r="AQ91" i="3"/>
  <c r="AQ92" i="3"/>
  <c r="AQ2" i="3"/>
  <c r="AP3" i="3"/>
  <c r="AG3" i="3" s="1"/>
  <c r="AP4" i="3"/>
  <c r="AP5" i="3"/>
  <c r="AP6" i="3"/>
  <c r="AP7" i="3"/>
  <c r="AG7" i="3" s="1"/>
  <c r="AP8" i="3"/>
  <c r="AP9" i="3"/>
  <c r="AP10" i="3"/>
  <c r="AP11" i="3"/>
  <c r="AG11" i="3" s="1"/>
  <c r="AP12" i="3"/>
  <c r="AP13" i="3"/>
  <c r="AP14" i="3"/>
  <c r="AP15" i="3"/>
  <c r="AG15" i="3" s="1"/>
  <c r="AP16" i="3"/>
  <c r="AP17" i="3"/>
  <c r="AP18" i="3"/>
  <c r="AP19" i="3"/>
  <c r="AG19" i="3" s="1"/>
  <c r="AP20" i="3"/>
  <c r="AP21" i="3"/>
  <c r="AP22" i="3"/>
  <c r="AP23" i="3"/>
  <c r="AG23" i="3" s="1"/>
  <c r="AP24" i="3"/>
  <c r="AP25" i="3"/>
  <c r="AP26" i="3"/>
  <c r="AP27" i="3"/>
  <c r="AG27" i="3" s="1"/>
  <c r="AP28" i="3"/>
  <c r="AP29" i="3"/>
  <c r="AP30" i="3"/>
  <c r="AP31" i="3"/>
  <c r="AG31" i="3" s="1"/>
  <c r="AP32" i="3"/>
  <c r="AP33" i="3"/>
  <c r="AP34" i="3"/>
  <c r="AP35" i="3"/>
  <c r="AG35" i="3" s="1"/>
  <c r="AP36" i="3"/>
  <c r="AP37" i="3"/>
  <c r="AP38" i="3"/>
  <c r="AP39" i="3"/>
  <c r="AG39" i="3" s="1"/>
  <c r="AP40" i="3"/>
  <c r="AP41" i="3"/>
  <c r="AP42" i="3"/>
  <c r="AP43" i="3"/>
  <c r="AG43" i="3" s="1"/>
  <c r="AP44" i="3"/>
  <c r="AP45" i="3"/>
  <c r="AP46" i="3"/>
  <c r="AP47" i="3"/>
  <c r="AG47" i="3" s="1"/>
  <c r="AP48" i="3"/>
  <c r="AP49" i="3"/>
  <c r="AP50" i="3"/>
  <c r="AP51" i="3"/>
  <c r="AG51" i="3" s="1"/>
  <c r="AP52" i="3"/>
  <c r="AP53" i="3"/>
  <c r="AP54" i="3"/>
  <c r="AP55" i="3"/>
  <c r="AG55" i="3" s="1"/>
  <c r="AP56" i="3"/>
  <c r="AP57" i="3"/>
  <c r="AP58" i="3"/>
  <c r="AP59" i="3"/>
  <c r="AG59" i="3" s="1"/>
  <c r="AP60" i="3"/>
  <c r="AP61" i="3"/>
  <c r="AP62" i="3"/>
  <c r="AP63" i="3"/>
  <c r="AG63" i="3" s="1"/>
  <c r="AP64" i="3"/>
  <c r="AP65" i="3"/>
  <c r="AP66" i="3"/>
  <c r="AP67" i="3"/>
  <c r="AG67" i="3" s="1"/>
  <c r="AP68" i="3"/>
  <c r="AP69" i="3"/>
  <c r="AP70" i="3"/>
  <c r="AP71" i="3"/>
  <c r="AG71" i="3" s="1"/>
  <c r="AP72" i="3"/>
  <c r="AP73" i="3"/>
  <c r="AP74" i="3"/>
  <c r="AP75" i="3"/>
  <c r="AG75" i="3" s="1"/>
  <c r="AP76" i="3"/>
  <c r="AP77" i="3"/>
  <c r="AP78" i="3"/>
  <c r="AP79" i="3"/>
  <c r="AG79" i="3" s="1"/>
  <c r="AP80" i="3"/>
  <c r="AP81" i="3"/>
  <c r="AP82" i="3"/>
  <c r="AP83" i="3"/>
  <c r="AG83" i="3" s="1"/>
  <c r="AP84" i="3"/>
  <c r="AP85" i="3"/>
  <c r="AP86" i="3"/>
  <c r="AP87" i="3"/>
  <c r="AG87" i="3" s="1"/>
  <c r="AP88" i="3"/>
  <c r="AP89" i="3"/>
  <c r="AP90" i="3"/>
  <c r="AP91" i="3"/>
  <c r="AG91" i="3" s="1"/>
  <c r="AP92" i="3"/>
  <c r="AP2" i="3"/>
  <c r="AO3" i="3"/>
  <c r="AO4" i="3"/>
  <c r="AO5" i="3"/>
  <c r="AO6" i="3"/>
  <c r="AO7" i="3"/>
  <c r="AO8" i="3"/>
  <c r="AO9" i="3"/>
  <c r="AF9" i="3" s="1"/>
  <c r="AO10" i="3"/>
  <c r="AO11" i="3"/>
  <c r="AO12" i="3"/>
  <c r="AO13" i="3"/>
  <c r="AO14" i="3"/>
  <c r="AO15" i="3"/>
  <c r="AO16" i="3"/>
  <c r="AO17" i="3"/>
  <c r="AF17" i="3" s="1"/>
  <c r="AO18" i="3"/>
  <c r="AO19" i="3"/>
  <c r="AO20" i="3"/>
  <c r="AO21" i="3"/>
  <c r="AF21" i="3" s="1"/>
  <c r="AO22" i="3"/>
  <c r="AO23" i="3"/>
  <c r="AO24" i="3"/>
  <c r="AO25" i="3"/>
  <c r="AF25" i="3" s="1"/>
  <c r="AO26" i="3"/>
  <c r="AO27" i="3"/>
  <c r="AO28" i="3"/>
  <c r="AO29" i="3"/>
  <c r="AO30" i="3"/>
  <c r="AO31" i="3"/>
  <c r="AO32" i="3"/>
  <c r="AO33" i="3"/>
  <c r="AO34" i="3"/>
  <c r="AO35" i="3"/>
  <c r="AO36" i="3"/>
  <c r="AO37" i="3"/>
  <c r="AO38" i="3"/>
  <c r="AO39" i="3"/>
  <c r="AO40" i="3"/>
  <c r="AO41" i="3"/>
  <c r="AF41" i="3" s="1"/>
  <c r="AO42" i="3"/>
  <c r="AO43" i="3"/>
  <c r="AO44" i="3"/>
  <c r="AO45" i="3"/>
  <c r="AO46" i="3"/>
  <c r="AO47" i="3"/>
  <c r="AO48" i="3"/>
  <c r="AO49" i="3"/>
  <c r="AF49" i="3" s="1"/>
  <c r="AO50" i="3"/>
  <c r="AO51" i="3"/>
  <c r="AO52" i="3"/>
  <c r="AO53" i="3"/>
  <c r="AF53" i="3" s="1"/>
  <c r="AO54" i="3"/>
  <c r="AO55" i="3"/>
  <c r="AO56" i="3"/>
  <c r="AO57" i="3"/>
  <c r="AO58" i="3"/>
  <c r="AO59" i="3"/>
  <c r="AO60" i="3"/>
  <c r="AO61" i="3"/>
  <c r="AF61" i="3" s="1"/>
  <c r="AO62" i="3"/>
  <c r="AO63" i="3"/>
  <c r="AO64" i="3"/>
  <c r="AO65" i="3"/>
  <c r="AF65" i="3" s="1"/>
  <c r="AO66" i="3"/>
  <c r="AO67" i="3"/>
  <c r="AO68" i="3"/>
  <c r="AO69" i="3"/>
  <c r="AO70" i="3"/>
  <c r="AO71" i="3"/>
  <c r="AO72" i="3"/>
  <c r="AO73" i="3"/>
  <c r="AF73" i="3" s="1"/>
  <c r="AO74" i="3"/>
  <c r="AO75" i="3"/>
  <c r="AO76" i="3"/>
  <c r="AO77" i="3"/>
  <c r="AO78" i="3"/>
  <c r="AO79" i="3"/>
  <c r="AO80" i="3"/>
  <c r="AO81" i="3"/>
  <c r="AO82" i="3"/>
  <c r="AO83" i="3"/>
  <c r="AO84" i="3"/>
  <c r="AO85" i="3"/>
  <c r="AO86" i="3"/>
  <c r="AO87" i="3"/>
  <c r="AO88" i="3"/>
  <c r="AO89" i="3"/>
  <c r="AE89" i="3" s="1"/>
  <c r="AO90" i="3"/>
  <c r="AO91" i="3"/>
  <c r="AO92" i="3"/>
  <c r="AN3" i="3"/>
  <c r="AN4" i="3"/>
  <c r="AN5" i="3"/>
  <c r="AN6" i="3"/>
  <c r="AN7" i="3"/>
  <c r="AN8" i="3"/>
  <c r="AN9" i="3"/>
  <c r="AD9" i="3" s="1"/>
  <c r="AN10" i="3"/>
  <c r="AN11" i="3"/>
  <c r="AN12" i="3"/>
  <c r="AN13" i="3"/>
  <c r="AD13" i="3" s="1"/>
  <c r="AN14" i="3"/>
  <c r="AN15" i="3"/>
  <c r="AN16" i="3"/>
  <c r="AN17" i="3"/>
  <c r="AD17" i="3" s="1"/>
  <c r="AN18" i="3"/>
  <c r="AN19" i="3"/>
  <c r="AN20" i="3"/>
  <c r="AN21" i="3"/>
  <c r="AD21" i="3" s="1"/>
  <c r="AN23" i="3"/>
  <c r="AN24" i="3"/>
  <c r="AN25" i="3"/>
  <c r="AD25" i="3" s="1"/>
  <c r="AN26" i="3"/>
  <c r="AN27" i="3"/>
  <c r="AN28" i="3"/>
  <c r="AN29" i="3"/>
  <c r="AN30" i="3"/>
  <c r="AN31" i="3"/>
  <c r="AN32" i="3"/>
  <c r="AN33" i="3"/>
  <c r="AD33" i="3" s="1"/>
  <c r="AN34" i="3"/>
  <c r="AN35" i="3"/>
  <c r="AN36" i="3"/>
  <c r="AN37" i="3"/>
  <c r="AN38" i="3"/>
  <c r="AN39" i="3"/>
  <c r="AN40" i="3"/>
  <c r="AN41" i="3"/>
  <c r="AN42" i="3"/>
  <c r="AN43" i="3"/>
  <c r="AN44" i="3"/>
  <c r="AN45" i="3"/>
  <c r="AD45" i="3" s="1"/>
  <c r="AN46" i="3"/>
  <c r="AN47" i="3"/>
  <c r="AN48" i="3"/>
  <c r="AN49" i="3"/>
  <c r="AD49" i="3" s="1"/>
  <c r="AN50" i="3"/>
  <c r="AN51" i="3"/>
  <c r="AN52" i="3"/>
  <c r="AN53" i="3"/>
  <c r="AD53" i="3" s="1"/>
  <c r="AN54" i="3"/>
  <c r="AN55" i="3"/>
  <c r="AN56" i="3"/>
  <c r="AN57" i="3"/>
  <c r="AN58" i="3"/>
  <c r="AN59" i="3"/>
  <c r="AN60" i="3"/>
  <c r="AN61" i="3"/>
  <c r="AD61" i="3" s="1"/>
  <c r="AN62" i="3"/>
  <c r="AN63" i="3"/>
  <c r="AN64" i="3"/>
  <c r="AN65" i="3"/>
  <c r="AD65" i="3" s="1"/>
  <c r="AN66" i="3"/>
  <c r="AN67" i="3"/>
  <c r="AN68" i="3"/>
  <c r="AN69" i="3"/>
  <c r="AN70" i="3"/>
  <c r="AN71" i="3"/>
  <c r="AN72" i="3"/>
  <c r="AN73" i="3"/>
  <c r="AN74" i="3"/>
  <c r="AN75" i="3"/>
  <c r="AN76" i="3"/>
  <c r="AN77" i="3"/>
  <c r="AD77" i="3" s="1"/>
  <c r="AN78" i="3"/>
  <c r="AN79" i="3"/>
  <c r="AN80" i="3"/>
  <c r="AN81" i="3"/>
  <c r="AD81" i="3" s="1"/>
  <c r="AN82" i="3"/>
  <c r="AN83" i="3"/>
  <c r="AN84" i="3"/>
  <c r="AN85" i="3"/>
  <c r="AD85" i="3" s="1"/>
  <c r="AN86" i="3"/>
  <c r="AN87" i="3"/>
  <c r="AN88" i="3"/>
  <c r="AN89" i="3"/>
  <c r="AN90" i="3"/>
  <c r="AN91" i="3"/>
  <c r="AN92" i="3"/>
  <c r="AM3" i="3"/>
  <c r="AM4" i="3"/>
  <c r="AM5" i="3"/>
  <c r="AM6" i="3"/>
  <c r="AM7" i="3"/>
  <c r="AM8" i="3"/>
  <c r="AM9" i="3"/>
  <c r="AM10" i="3"/>
  <c r="AM11" i="3"/>
  <c r="AM12" i="3"/>
  <c r="AM13" i="3"/>
  <c r="AM14" i="3"/>
  <c r="AM15" i="3"/>
  <c r="AM16" i="3"/>
  <c r="AM17" i="3"/>
  <c r="AM18" i="3"/>
  <c r="AM19" i="3"/>
  <c r="AM20" i="3"/>
  <c r="AM21" i="3"/>
  <c r="AM22" i="3"/>
  <c r="AM23" i="3"/>
  <c r="AM24" i="3"/>
  <c r="AM25" i="3"/>
  <c r="AM26" i="3"/>
  <c r="AM27" i="3"/>
  <c r="AM28" i="3"/>
  <c r="AM29" i="3"/>
  <c r="AM30" i="3"/>
  <c r="AM31" i="3"/>
  <c r="AM32" i="3"/>
  <c r="AM33" i="3"/>
  <c r="AM34" i="3"/>
  <c r="AM35" i="3"/>
  <c r="AM36" i="3"/>
  <c r="AM37" i="3"/>
  <c r="AM38" i="3"/>
  <c r="AM39" i="3"/>
  <c r="AM40" i="3"/>
  <c r="AM41" i="3"/>
  <c r="AM42" i="3"/>
  <c r="AM43" i="3"/>
  <c r="AM44" i="3"/>
  <c r="AM45" i="3"/>
  <c r="AM46" i="3"/>
  <c r="AM47" i="3"/>
  <c r="AM48" i="3"/>
  <c r="AM49" i="3"/>
  <c r="AM50" i="3"/>
  <c r="AM51" i="3"/>
  <c r="AM52" i="3"/>
  <c r="AM53" i="3"/>
  <c r="AM54" i="3"/>
  <c r="AM55" i="3"/>
  <c r="AM56" i="3"/>
  <c r="AM57" i="3"/>
  <c r="AM58" i="3"/>
  <c r="AM59" i="3"/>
  <c r="AM60" i="3"/>
  <c r="AM61" i="3"/>
  <c r="AM62" i="3"/>
  <c r="AM63" i="3"/>
  <c r="AM64" i="3"/>
  <c r="AM65" i="3"/>
  <c r="AM66" i="3"/>
  <c r="AM67" i="3"/>
  <c r="AM68" i="3"/>
  <c r="AM69" i="3"/>
  <c r="AM70" i="3"/>
  <c r="AM71" i="3"/>
  <c r="AM72" i="3"/>
  <c r="AM73" i="3"/>
  <c r="AM74" i="3"/>
  <c r="AM75" i="3"/>
  <c r="AM76" i="3"/>
  <c r="AM77" i="3"/>
  <c r="AM78" i="3"/>
  <c r="AM79" i="3"/>
  <c r="AM80" i="3"/>
  <c r="AM81" i="3"/>
  <c r="AM82" i="3"/>
  <c r="AM83" i="3"/>
  <c r="AM84" i="3"/>
  <c r="AM85" i="3"/>
  <c r="AM86" i="3"/>
  <c r="AM87" i="3"/>
  <c r="AM88" i="3"/>
  <c r="AM89" i="3"/>
  <c r="AM90" i="3"/>
  <c r="AM91" i="3"/>
  <c r="AM92" i="3"/>
  <c r="AL3" i="3"/>
  <c r="AL4" i="3"/>
  <c r="AL5" i="3"/>
  <c r="AL6" i="3"/>
  <c r="AB6" i="3" s="1"/>
  <c r="AL7" i="3"/>
  <c r="AL8" i="3"/>
  <c r="AL9" i="3"/>
  <c r="AL10" i="3"/>
  <c r="AB10" i="3" s="1"/>
  <c r="AL11" i="3"/>
  <c r="AL12" i="3"/>
  <c r="AL13" i="3"/>
  <c r="AL14" i="3"/>
  <c r="AB14" i="3" s="1"/>
  <c r="AL15" i="3"/>
  <c r="AL16" i="3"/>
  <c r="AL17" i="3"/>
  <c r="AL18" i="3"/>
  <c r="AB18" i="3" s="1"/>
  <c r="AL19" i="3"/>
  <c r="AL20" i="3"/>
  <c r="AL21" i="3"/>
  <c r="AL22" i="3"/>
  <c r="AB22" i="3" s="1"/>
  <c r="AL23" i="3"/>
  <c r="AL24" i="3"/>
  <c r="AL25" i="3"/>
  <c r="AL26" i="3"/>
  <c r="AB26" i="3" s="1"/>
  <c r="AL27" i="3"/>
  <c r="AL28" i="3"/>
  <c r="AL29" i="3"/>
  <c r="AL30" i="3"/>
  <c r="AB30" i="3" s="1"/>
  <c r="AL31" i="3"/>
  <c r="AL32" i="3"/>
  <c r="AL33" i="3"/>
  <c r="AL34" i="3"/>
  <c r="AB34" i="3" s="1"/>
  <c r="AL35" i="3"/>
  <c r="AL36" i="3"/>
  <c r="AL37" i="3"/>
  <c r="AL38" i="3"/>
  <c r="AB38" i="3" s="1"/>
  <c r="AL39" i="3"/>
  <c r="AL40" i="3"/>
  <c r="AL41" i="3"/>
  <c r="AL42" i="3"/>
  <c r="AB42" i="3" s="1"/>
  <c r="AL43" i="3"/>
  <c r="AL44" i="3"/>
  <c r="AL45" i="3"/>
  <c r="AL46" i="3"/>
  <c r="AB46" i="3" s="1"/>
  <c r="AL47" i="3"/>
  <c r="AL48" i="3"/>
  <c r="AL49" i="3"/>
  <c r="AL50" i="3"/>
  <c r="AB50" i="3" s="1"/>
  <c r="AL51" i="3"/>
  <c r="AL52" i="3"/>
  <c r="AL53" i="3"/>
  <c r="AL54" i="3"/>
  <c r="AB54" i="3" s="1"/>
  <c r="AL55" i="3"/>
  <c r="AL56" i="3"/>
  <c r="AL57" i="3"/>
  <c r="AL58" i="3"/>
  <c r="AB58" i="3" s="1"/>
  <c r="AL59" i="3"/>
  <c r="AL60" i="3"/>
  <c r="AL61" i="3"/>
  <c r="AL62" i="3"/>
  <c r="AB62" i="3" s="1"/>
  <c r="AL63" i="3"/>
  <c r="AL64" i="3"/>
  <c r="AL65" i="3"/>
  <c r="AL66" i="3"/>
  <c r="AB66" i="3" s="1"/>
  <c r="AL67" i="3"/>
  <c r="AL68" i="3"/>
  <c r="AL69" i="3"/>
  <c r="AL70" i="3"/>
  <c r="AB70" i="3" s="1"/>
  <c r="AL71" i="3"/>
  <c r="AL72" i="3"/>
  <c r="AL73" i="3"/>
  <c r="AL74" i="3"/>
  <c r="AB74" i="3" s="1"/>
  <c r="AL75" i="3"/>
  <c r="AL76" i="3"/>
  <c r="AL77" i="3"/>
  <c r="AL78" i="3"/>
  <c r="AB78" i="3" s="1"/>
  <c r="AL79" i="3"/>
  <c r="AL80" i="3"/>
  <c r="AL81" i="3"/>
  <c r="AL82" i="3"/>
  <c r="AB82" i="3" s="1"/>
  <c r="AL83" i="3"/>
  <c r="AL84" i="3"/>
  <c r="AL85" i="3"/>
  <c r="AL86" i="3"/>
  <c r="AB86" i="3" s="1"/>
  <c r="AL87" i="3"/>
  <c r="AL88" i="3"/>
  <c r="AL89" i="3"/>
  <c r="AL90" i="3"/>
  <c r="AB90" i="3" s="1"/>
  <c r="AL91" i="3"/>
  <c r="AL92" i="3"/>
  <c r="AL2" i="3"/>
  <c r="AK3" i="3"/>
  <c r="AK4" i="3"/>
  <c r="AK5" i="3"/>
  <c r="AK6" i="3"/>
  <c r="AK7" i="3"/>
  <c r="AK8" i="3"/>
  <c r="AK9" i="3"/>
  <c r="AK10" i="3"/>
  <c r="AK11" i="3"/>
  <c r="AK12" i="3"/>
  <c r="AK13" i="3"/>
  <c r="AK14" i="3"/>
  <c r="AK15" i="3"/>
  <c r="AK16" i="3"/>
  <c r="AK17" i="3"/>
  <c r="AK18" i="3"/>
  <c r="AK19" i="3"/>
  <c r="AK20" i="3"/>
  <c r="AK21" i="3"/>
  <c r="AK22" i="3"/>
  <c r="AK23" i="3"/>
  <c r="AK24" i="3"/>
  <c r="AK25" i="3"/>
  <c r="AK26" i="3"/>
  <c r="AK27" i="3"/>
  <c r="AK28" i="3"/>
  <c r="AK29" i="3"/>
  <c r="AK30" i="3"/>
  <c r="AK31" i="3"/>
  <c r="AK32" i="3"/>
  <c r="AK33" i="3"/>
  <c r="AK34" i="3"/>
  <c r="AK35" i="3"/>
  <c r="AK36" i="3"/>
  <c r="AK37" i="3"/>
  <c r="AK38" i="3"/>
  <c r="AK39" i="3"/>
  <c r="AK40" i="3"/>
  <c r="AK41" i="3"/>
  <c r="AK42" i="3"/>
  <c r="AK43" i="3"/>
  <c r="AK44" i="3"/>
  <c r="AK45" i="3"/>
  <c r="AK46" i="3"/>
  <c r="AK47" i="3"/>
  <c r="AK48" i="3"/>
  <c r="AK49" i="3"/>
  <c r="AK50" i="3"/>
  <c r="AK51" i="3"/>
  <c r="AK52" i="3"/>
  <c r="AK53" i="3"/>
  <c r="AK54" i="3"/>
  <c r="AK55" i="3"/>
  <c r="AK56" i="3"/>
  <c r="AK57" i="3"/>
  <c r="AK58" i="3"/>
  <c r="AK59" i="3"/>
  <c r="AK60" i="3"/>
  <c r="AK61" i="3"/>
  <c r="AK62" i="3"/>
  <c r="AK63" i="3"/>
  <c r="AK64" i="3"/>
  <c r="AK65" i="3"/>
  <c r="AK66" i="3"/>
  <c r="AK67" i="3"/>
  <c r="AK68" i="3"/>
  <c r="AK69" i="3"/>
  <c r="AK70" i="3"/>
  <c r="AK71" i="3"/>
  <c r="AK72" i="3"/>
  <c r="AK73" i="3"/>
  <c r="AK74" i="3"/>
  <c r="AK75" i="3"/>
  <c r="AK76" i="3"/>
  <c r="AK77" i="3"/>
  <c r="AK78" i="3"/>
  <c r="AK79" i="3"/>
  <c r="AK80" i="3"/>
  <c r="AK81" i="3"/>
  <c r="AK82" i="3"/>
  <c r="AK83" i="3"/>
  <c r="AK84" i="3"/>
  <c r="AK85" i="3"/>
  <c r="AK86" i="3"/>
  <c r="AK87" i="3"/>
  <c r="AK88" i="3"/>
  <c r="AK89" i="3"/>
  <c r="AK90" i="3"/>
  <c r="AK91" i="3"/>
  <c r="AK92" i="3"/>
  <c r="AK2" i="3"/>
  <c r="AO2" i="3"/>
  <c r="AF13" i="3"/>
  <c r="AF33" i="3"/>
  <c r="AE57" i="3"/>
  <c r="AF81" i="3"/>
  <c r="AN2" i="3"/>
  <c r="AM2" i="3"/>
  <c r="AC3" i="3"/>
  <c r="AC7" i="3"/>
  <c r="AC11" i="3"/>
  <c r="AC15" i="3"/>
  <c r="AC19" i="3"/>
  <c r="AC23" i="3"/>
  <c r="AC27" i="3"/>
  <c r="AC31" i="3"/>
  <c r="AD35" i="3"/>
  <c r="AD39" i="3"/>
  <c r="AD43" i="3"/>
  <c r="AD47" i="3"/>
  <c r="AD51" i="3"/>
  <c r="AD55" i="3"/>
  <c r="AD59" i="3"/>
  <c r="AD63" i="3"/>
  <c r="AD67" i="3"/>
  <c r="AD71" i="3"/>
  <c r="AD75" i="3"/>
  <c r="AD79" i="3"/>
  <c r="AD83" i="3"/>
  <c r="AD87" i="3"/>
  <c r="AD91" i="3"/>
  <c r="BE3" i="3"/>
  <c r="BE4" i="3"/>
  <c r="BE5" i="3"/>
  <c r="BE6" i="3"/>
  <c r="BE7" i="3"/>
  <c r="BE8" i="3"/>
  <c r="BE9" i="3"/>
  <c r="BE10" i="3"/>
  <c r="BE11" i="3"/>
  <c r="BE12" i="3"/>
  <c r="BE13" i="3"/>
  <c r="BE14" i="3"/>
  <c r="BE15" i="3"/>
  <c r="BE16" i="3"/>
  <c r="BE17" i="3"/>
  <c r="BE18" i="3"/>
  <c r="BE19" i="3"/>
  <c r="BE20" i="3"/>
  <c r="BE21" i="3"/>
  <c r="BE22" i="3"/>
  <c r="BE23" i="3"/>
  <c r="BE24" i="3"/>
  <c r="BE25" i="3"/>
  <c r="BE26" i="3"/>
  <c r="BE27" i="3"/>
  <c r="BE28" i="3"/>
  <c r="BE29" i="3"/>
  <c r="BE30" i="3"/>
  <c r="BE31" i="3"/>
  <c r="BE32" i="3"/>
  <c r="BE33" i="3"/>
  <c r="BE34" i="3"/>
  <c r="BE35" i="3"/>
  <c r="BE36" i="3"/>
  <c r="BE37" i="3"/>
  <c r="BE38" i="3"/>
  <c r="BE39" i="3"/>
  <c r="BE40" i="3"/>
  <c r="BE41" i="3"/>
  <c r="BE42" i="3"/>
  <c r="BE43" i="3"/>
  <c r="BE44" i="3"/>
  <c r="BE45" i="3"/>
  <c r="BE46" i="3"/>
  <c r="BE47" i="3"/>
  <c r="BE48" i="3"/>
  <c r="BE49" i="3"/>
  <c r="BE50" i="3"/>
  <c r="BE51" i="3"/>
  <c r="BE52" i="3"/>
  <c r="BE53" i="3"/>
  <c r="BE54" i="3"/>
  <c r="BE55" i="3"/>
  <c r="BE56" i="3"/>
  <c r="BE57" i="3"/>
  <c r="BE58" i="3"/>
  <c r="BE59" i="3"/>
  <c r="BE60" i="3"/>
  <c r="BE61" i="3"/>
  <c r="BE62" i="3"/>
  <c r="BE63" i="3"/>
  <c r="BE64" i="3"/>
  <c r="BE65" i="3"/>
  <c r="BE66" i="3"/>
  <c r="BE67" i="3"/>
  <c r="BE68" i="3"/>
  <c r="BE69" i="3"/>
  <c r="BE70" i="3"/>
  <c r="BE71" i="3"/>
  <c r="BE72" i="3"/>
  <c r="BE73" i="3"/>
  <c r="BE74" i="3"/>
  <c r="BE75" i="3"/>
  <c r="BE76" i="3"/>
  <c r="BE77" i="3"/>
  <c r="BE78" i="3"/>
  <c r="BE79" i="3"/>
  <c r="BE80" i="3"/>
  <c r="BE81" i="3"/>
  <c r="BE82" i="3"/>
  <c r="BE83" i="3"/>
  <c r="BE84" i="3"/>
  <c r="BE85" i="3"/>
  <c r="BE86" i="3"/>
  <c r="BE87" i="3"/>
  <c r="BE88" i="3"/>
  <c r="BE89" i="3"/>
  <c r="BE90" i="3"/>
  <c r="BE91" i="3"/>
  <c r="BE92" i="3"/>
  <c r="BD3" i="3"/>
  <c r="BD4" i="3"/>
  <c r="BD5" i="3"/>
  <c r="BD6" i="3"/>
  <c r="BD7" i="3"/>
  <c r="BD8" i="3"/>
  <c r="BD9" i="3"/>
  <c r="BD10" i="3"/>
  <c r="BD11" i="3"/>
  <c r="BD12" i="3"/>
  <c r="BD13" i="3"/>
  <c r="BD14" i="3"/>
  <c r="BD15" i="3"/>
  <c r="BD16" i="3"/>
  <c r="BD17" i="3"/>
  <c r="BD18" i="3"/>
  <c r="BD19" i="3"/>
  <c r="BD20" i="3"/>
  <c r="BD21" i="3"/>
  <c r="BD22" i="3"/>
  <c r="BD23" i="3"/>
  <c r="BD24" i="3"/>
  <c r="BD25" i="3"/>
  <c r="BD26" i="3"/>
  <c r="BD27" i="3"/>
  <c r="BD28" i="3"/>
  <c r="BD29" i="3"/>
  <c r="BD30" i="3"/>
  <c r="BD31" i="3"/>
  <c r="BD32" i="3"/>
  <c r="BD33" i="3"/>
  <c r="BD34" i="3"/>
  <c r="BD35" i="3"/>
  <c r="BD36" i="3"/>
  <c r="BD37" i="3"/>
  <c r="BD38" i="3"/>
  <c r="BD39" i="3"/>
  <c r="BD40" i="3"/>
  <c r="BD41" i="3"/>
  <c r="BD42" i="3"/>
  <c r="BD43" i="3"/>
  <c r="BD44" i="3"/>
  <c r="BD45" i="3"/>
  <c r="BD46" i="3"/>
  <c r="BD47" i="3"/>
  <c r="BD48" i="3"/>
  <c r="BD49" i="3"/>
  <c r="BD50" i="3"/>
  <c r="BD51" i="3"/>
  <c r="BD52" i="3"/>
  <c r="BD53" i="3"/>
  <c r="BD54" i="3"/>
  <c r="BD55" i="3"/>
  <c r="BD56" i="3"/>
  <c r="BD57" i="3"/>
  <c r="BD58" i="3"/>
  <c r="BD59" i="3"/>
  <c r="BD60" i="3"/>
  <c r="BD61" i="3"/>
  <c r="BD62" i="3"/>
  <c r="BD63" i="3"/>
  <c r="BD64" i="3"/>
  <c r="BD65" i="3"/>
  <c r="BD66" i="3"/>
  <c r="BD67" i="3"/>
  <c r="BD68" i="3"/>
  <c r="BD69" i="3"/>
  <c r="BD70" i="3"/>
  <c r="BD71" i="3"/>
  <c r="BD72" i="3"/>
  <c r="BD73" i="3"/>
  <c r="BD74" i="3"/>
  <c r="BD75" i="3"/>
  <c r="BD76" i="3"/>
  <c r="BD77" i="3"/>
  <c r="BD78" i="3"/>
  <c r="BD79" i="3"/>
  <c r="BD80" i="3"/>
  <c r="BD81" i="3"/>
  <c r="BD82" i="3"/>
  <c r="BD83" i="3"/>
  <c r="BD84" i="3"/>
  <c r="BD85" i="3"/>
  <c r="BD86" i="3"/>
  <c r="BD87" i="3"/>
  <c r="BD88" i="3"/>
  <c r="BD89" i="3"/>
  <c r="BD90" i="3"/>
  <c r="BD91" i="3"/>
  <c r="BD92" i="3"/>
  <c r="BC3" i="3"/>
  <c r="BC4" i="3"/>
  <c r="BC5" i="3"/>
  <c r="BC6" i="3"/>
  <c r="BC7" i="3"/>
  <c r="BC8" i="3"/>
  <c r="BC9" i="3"/>
  <c r="BC10" i="3"/>
  <c r="BC11" i="3"/>
  <c r="BC12" i="3"/>
  <c r="BC13" i="3"/>
  <c r="BC14" i="3"/>
  <c r="BC15" i="3"/>
  <c r="BC16" i="3"/>
  <c r="BC17" i="3"/>
  <c r="BC18" i="3"/>
  <c r="BC19" i="3"/>
  <c r="BC20" i="3"/>
  <c r="BC21" i="3"/>
  <c r="BC22" i="3"/>
  <c r="BC23" i="3"/>
  <c r="BC24" i="3"/>
  <c r="BC25" i="3"/>
  <c r="BC26" i="3"/>
  <c r="BC27" i="3"/>
  <c r="BC28" i="3"/>
  <c r="BC29" i="3"/>
  <c r="BC30" i="3"/>
  <c r="BC31" i="3"/>
  <c r="BC32" i="3"/>
  <c r="BC33" i="3"/>
  <c r="BC34" i="3"/>
  <c r="BC35" i="3"/>
  <c r="BC36" i="3"/>
  <c r="BC37" i="3"/>
  <c r="BC38" i="3"/>
  <c r="BC39" i="3"/>
  <c r="BC40" i="3"/>
  <c r="BC41" i="3"/>
  <c r="BC42" i="3"/>
  <c r="BC43" i="3"/>
  <c r="BC44" i="3"/>
  <c r="BC45" i="3"/>
  <c r="BC46" i="3"/>
  <c r="BC47" i="3"/>
  <c r="BC48" i="3"/>
  <c r="BC49" i="3"/>
  <c r="BC50" i="3"/>
  <c r="BC51" i="3"/>
  <c r="BC52" i="3"/>
  <c r="BC53" i="3"/>
  <c r="BC54" i="3"/>
  <c r="BC55" i="3"/>
  <c r="BC56" i="3"/>
  <c r="BC57" i="3"/>
  <c r="BC58" i="3"/>
  <c r="BC59" i="3"/>
  <c r="BC60" i="3"/>
  <c r="BC61" i="3"/>
  <c r="BC62" i="3"/>
  <c r="BC63" i="3"/>
  <c r="BC64" i="3"/>
  <c r="BC65" i="3"/>
  <c r="BC66" i="3"/>
  <c r="BC67" i="3"/>
  <c r="BC68" i="3"/>
  <c r="BC69" i="3"/>
  <c r="BC70" i="3"/>
  <c r="BC71" i="3"/>
  <c r="BC72" i="3"/>
  <c r="BC73" i="3"/>
  <c r="BC74" i="3"/>
  <c r="BC75" i="3"/>
  <c r="BC76" i="3"/>
  <c r="BC77" i="3"/>
  <c r="BC78" i="3"/>
  <c r="BC79" i="3"/>
  <c r="BC80" i="3"/>
  <c r="BC81" i="3"/>
  <c r="BC82" i="3"/>
  <c r="BC83" i="3"/>
  <c r="BC84" i="3"/>
  <c r="BC85" i="3"/>
  <c r="BC86" i="3"/>
  <c r="BC87" i="3"/>
  <c r="BC88" i="3"/>
  <c r="BC89" i="3"/>
  <c r="BC90" i="3"/>
  <c r="BC91" i="3"/>
  <c r="BC92" i="3"/>
  <c r="BB3" i="3"/>
  <c r="BB4" i="3"/>
  <c r="BB5" i="3"/>
  <c r="BB6" i="3"/>
  <c r="BB7" i="3"/>
  <c r="BB8" i="3"/>
  <c r="BB9" i="3"/>
  <c r="BB10" i="3"/>
  <c r="BB11" i="3"/>
  <c r="BB12" i="3"/>
  <c r="BB13" i="3"/>
  <c r="BB14" i="3"/>
  <c r="BB15" i="3"/>
  <c r="BB16" i="3"/>
  <c r="BB17" i="3"/>
  <c r="BB18" i="3"/>
  <c r="BB19" i="3"/>
  <c r="BB20" i="3"/>
  <c r="BB21" i="3"/>
  <c r="BB22" i="3"/>
  <c r="BB23" i="3"/>
  <c r="BB24" i="3"/>
  <c r="BB25" i="3"/>
  <c r="BB26" i="3"/>
  <c r="BB27" i="3"/>
  <c r="BB28" i="3"/>
  <c r="BB29" i="3"/>
  <c r="BB30" i="3"/>
  <c r="BB31" i="3"/>
  <c r="BB32" i="3"/>
  <c r="BB33" i="3"/>
  <c r="BB34" i="3"/>
  <c r="BB35" i="3"/>
  <c r="BB36" i="3"/>
  <c r="BB37" i="3"/>
  <c r="BB38" i="3"/>
  <c r="BB39" i="3"/>
  <c r="BB40" i="3"/>
  <c r="BB41" i="3"/>
  <c r="BB42" i="3"/>
  <c r="BB43" i="3"/>
  <c r="BB44" i="3"/>
  <c r="BB45" i="3"/>
  <c r="BB46" i="3"/>
  <c r="BB47" i="3"/>
  <c r="BB48" i="3"/>
  <c r="BB49" i="3"/>
  <c r="BB50" i="3"/>
  <c r="BB51" i="3"/>
  <c r="BB52" i="3"/>
  <c r="BB53" i="3"/>
  <c r="BB54" i="3"/>
  <c r="BB55" i="3"/>
  <c r="BB56" i="3"/>
  <c r="BB57" i="3"/>
  <c r="BB58" i="3"/>
  <c r="BB59" i="3"/>
  <c r="BB60" i="3"/>
  <c r="BB61" i="3"/>
  <c r="BB62" i="3"/>
  <c r="BB63" i="3"/>
  <c r="BB64" i="3"/>
  <c r="BB65" i="3"/>
  <c r="BB66" i="3"/>
  <c r="BB67" i="3"/>
  <c r="BB68" i="3"/>
  <c r="BB69" i="3"/>
  <c r="BB70" i="3"/>
  <c r="BB71" i="3"/>
  <c r="BB72" i="3"/>
  <c r="BB73" i="3"/>
  <c r="BB74" i="3"/>
  <c r="BB75" i="3"/>
  <c r="BB76" i="3"/>
  <c r="BB77" i="3"/>
  <c r="BB78" i="3"/>
  <c r="BB79" i="3"/>
  <c r="BB80" i="3"/>
  <c r="BB81" i="3"/>
  <c r="BB82" i="3"/>
  <c r="BB83" i="3"/>
  <c r="BB84" i="3"/>
  <c r="BB85" i="3"/>
  <c r="BB86" i="3"/>
  <c r="BB87" i="3"/>
  <c r="BB88" i="3"/>
  <c r="BB89" i="3"/>
  <c r="BB90" i="3"/>
  <c r="BB91" i="3"/>
  <c r="BB92" i="3"/>
  <c r="BA3" i="3"/>
  <c r="BA4" i="3"/>
  <c r="BA5" i="3"/>
  <c r="BA6" i="3"/>
  <c r="BA7" i="3"/>
  <c r="BA8" i="3"/>
  <c r="BA9" i="3"/>
  <c r="BA10" i="3"/>
  <c r="BA11" i="3"/>
  <c r="BA12" i="3"/>
  <c r="BA13" i="3"/>
  <c r="BA14" i="3"/>
  <c r="BA15" i="3"/>
  <c r="BA16" i="3"/>
  <c r="BA17" i="3"/>
  <c r="BA18" i="3"/>
  <c r="BA19" i="3"/>
  <c r="BA20" i="3"/>
  <c r="BA21" i="3"/>
  <c r="BA22" i="3"/>
  <c r="BA23" i="3"/>
  <c r="BA24" i="3"/>
  <c r="BA25" i="3"/>
  <c r="BA26" i="3"/>
  <c r="BA27" i="3"/>
  <c r="BA28" i="3"/>
  <c r="BA29" i="3"/>
  <c r="BA30" i="3"/>
  <c r="BA31" i="3"/>
  <c r="BA32" i="3"/>
  <c r="BA33" i="3"/>
  <c r="BA34" i="3"/>
  <c r="BA35" i="3"/>
  <c r="BA36" i="3"/>
  <c r="BA37" i="3"/>
  <c r="BA38" i="3"/>
  <c r="BA39" i="3"/>
  <c r="BA40" i="3"/>
  <c r="BA41" i="3"/>
  <c r="BA42" i="3"/>
  <c r="BA43" i="3"/>
  <c r="BA44" i="3"/>
  <c r="BA45" i="3"/>
  <c r="BA46" i="3"/>
  <c r="BA47" i="3"/>
  <c r="BA48" i="3"/>
  <c r="BA49" i="3"/>
  <c r="BA50" i="3"/>
  <c r="BA51" i="3"/>
  <c r="BA52" i="3"/>
  <c r="BA53" i="3"/>
  <c r="BA54" i="3"/>
  <c r="BA55" i="3"/>
  <c r="BA56" i="3"/>
  <c r="BA57" i="3"/>
  <c r="BA58" i="3"/>
  <c r="BA59" i="3"/>
  <c r="BA60" i="3"/>
  <c r="BA61" i="3"/>
  <c r="BA62" i="3"/>
  <c r="BA63" i="3"/>
  <c r="BA64" i="3"/>
  <c r="BA65" i="3"/>
  <c r="BA66" i="3"/>
  <c r="BA67" i="3"/>
  <c r="BA68" i="3"/>
  <c r="BA69" i="3"/>
  <c r="BA70" i="3"/>
  <c r="BA71" i="3"/>
  <c r="BA72" i="3"/>
  <c r="BA73" i="3"/>
  <c r="BA74" i="3"/>
  <c r="BA75" i="3"/>
  <c r="BA76" i="3"/>
  <c r="BA77" i="3"/>
  <c r="BA78" i="3"/>
  <c r="BA79" i="3"/>
  <c r="BA80" i="3"/>
  <c r="BA81" i="3"/>
  <c r="BA82" i="3"/>
  <c r="BA83" i="3"/>
  <c r="BA84" i="3"/>
  <c r="BA85" i="3"/>
  <c r="BA86" i="3"/>
  <c r="BA87" i="3"/>
  <c r="BA88" i="3"/>
  <c r="BA89" i="3"/>
  <c r="BA90" i="3"/>
  <c r="BA91" i="3"/>
  <c r="BA92" i="3"/>
  <c r="AZ3" i="3"/>
  <c r="AZ4" i="3"/>
  <c r="AZ5" i="3"/>
  <c r="AZ6" i="3"/>
  <c r="AZ7" i="3"/>
  <c r="AZ8" i="3"/>
  <c r="AZ9" i="3"/>
  <c r="AZ10" i="3"/>
  <c r="AZ11" i="3"/>
  <c r="AZ12" i="3"/>
  <c r="AZ13" i="3"/>
  <c r="AZ14" i="3"/>
  <c r="AZ15" i="3"/>
  <c r="AZ16" i="3"/>
  <c r="AZ17" i="3"/>
  <c r="AZ18" i="3"/>
  <c r="AZ19" i="3"/>
  <c r="AZ20" i="3"/>
  <c r="AZ21" i="3"/>
  <c r="AZ22" i="3"/>
  <c r="AZ23" i="3"/>
  <c r="AZ24" i="3"/>
  <c r="AZ25" i="3"/>
  <c r="AZ26" i="3"/>
  <c r="AZ27" i="3"/>
  <c r="AZ28" i="3"/>
  <c r="AZ29" i="3"/>
  <c r="AZ30" i="3"/>
  <c r="AZ31" i="3"/>
  <c r="AZ32" i="3"/>
  <c r="AZ33" i="3"/>
  <c r="AZ34" i="3"/>
  <c r="AZ35" i="3"/>
  <c r="AZ36" i="3"/>
  <c r="AZ37" i="3"/>
  <c r="AZ38" i="3"/>
  <c r="AZ39" i="3"/>
  <c r="AZ40" i="3"/>
  <c r="AZ41" i="3"/>
  <c r="AZ42" i="3"/>
  <c r="AZ43" i="3"/>
  <c r="AZ44" i="3"/>
  <c r="AZ45" i="3"/>
  <c r="AZ46" i="3"/>
  <c r="AZ47" i="3"/>
  <c r="AZ48" i="3"/>
  <c r="AZ49" i="3"/>
  <c r="AZ50" i="3"/>
  <c r="AZ51" i="3"/>
  <c r="AZ52" i="3"/>
  <c r="AZ53" i="3"/>
  <c r="AZ54" i="3"/>
  <c r="AZ55" i="3"/>
  <c r="AZ56" i="3"/>
  <c r="AZ57" i="3"/>
  <c r="AZ58" i="3"/>
  <c r="AZ59" i="3"/>
  <c r="AZ60" i="3"/>
  <c r="AZ61" i="3"/>
  <c r="AZ62" i="3"/>
  <c r="AZ63" i="3"/>
  <c r="AZ64" i="3"/>
  <c r="AZ65" i="3"/>
  <c r="AZ66" i="3"/>
  <c r="AZ67" i="3"/>
  <c r="AZ68" i="3"/>
  <c r="AZ69" i="3"/>
  <c r="AZ70" i="3"/>
  <c r="AZ71" i="3"/>
  <c r="AZ72" i="3"/>
  <c r="AZ73" i="3"/>
  <c r="AZ74" i="3"/>
  <c r="AZ75" i="3"/>
  <c r="AZ76" i="3"/>
  <c r="AZ77" i="3"/>
  <c r="AZ78" i="3"/>
  <c r="AZ79" i="3"/>
  <c r="AZ80" i="3"/>
  <c r="AZ81" i="3"/>
  <c r="AZ82" i="3"/>
  <c r="AZ83" i="3"/>
  <c r="AZ84" i="3"/>
  <c r="AZ85" i="3"/>
  <c r="AZ86" i="3"/>
  <c r="AZ87" i="3"/>
  <c r="AZ88" i="3"/>
  <c r="AZ89" i="3"/>
  <c r="AZ90" i="3"/>
  <c r="AZ91" i="3"/>
  <c r="AZ92" i="3"/>
  <c r="AZ2" i="3"/>
  <c r="BA2" i="3"/>
  <c r="BB2" i="3"/>
  <c r="BC2" i="3"/>
  <c r="BD2" i="3"/>
  <c r="BE2" i="3"/>
  <c r="AY3" i="3"/>
  <c r="AY4" i="3"/>
  <c r="AY5" i="3"/>
  <c r="AY6" i="3"/>
  <c r="AY7" i="3"/>
  <c r="AY8" i="3"/>
  <c r="AY9" i="3"/>
  <c r="AY10" i="3"/>
  <c r="AY11" i="3"/>
  <c r="AY12" i="3"/>
  <c r="AY13" i="3"/>
  <c r="AY14" i="3"/>
  <c r="AY15" i="3"/>
  <c r="AY16" i="3"/>
  <c r="AY17" i="3"/>
  <c r="AY18" i="3"/>
  <c r="AY19" i="3"/>
  <c r="AY20" i="3"/>
  <c r="AY21" i="3"/>
  <c r="AY22" i="3"/>
  <c r="AY23" i="3"/>
  <c r="AY24" i="3"/>
  <c r="AY25" i="3"/>
  <c r="AY26" i="3"/>
  <c r="AY27" i="3"/>
  <c r="AY28" i="3"/>
  <c r="AY29" i="3"/>
  <c r="AY30" i="3"/>
  <c r="AY31" i="3"/>
  <c r="AY32" i="3"/>
  <c r="AY33" i="3"/>
  <c r="AY34" i="3"/>
  <c r="AY35" i="3"/>
  <c r="AY36" i="3"/>
  <c r="AY37" i="3"/>
  <c r="AY38" i="3"/>
  <c r="AY39" i="3"/>
  <c r="AY40" i="3"/>
  <c r="AY41" i="3"/>
  <c r="AY42" i="3"/>
  <c r="AY43" i="3"/>
  <c r="AY44" i="3"/>
  <c r="AY45" i="3"/>
  <c r="AY46" i="3"/>
  <c r="AY47" i="3"/>
  <c r="AY48" i="3"/>
  <c r="AY49" i="3"/>
  <c r="AY50" i="3"/>
  <c r="AY51" i="3"/>
  <c r="AY52" i="3"/>
  <c r="AY53" i="3"/>
  <c r="AY54" i="3"/>
  <c r="AY55" i="3"/>
  <c r="AY56" i="3"/>
  <c r="AY57" i="3"/>
  <c r="AY58" i="3"/>
  <c r="AY59" i="3"/>
  <c r="AY60" i="3"/>
  <c r="AY61" i="3"/>
  <c r="AY62" i="3"/>
  <c r="AY63" i="3"/>
  <c r="AY64" i="3"/>
  <c r="AY65" i="3"/>
  <c r="AY66" i="3"/>
  <c r="AY67" i="3"/>
  <c r="AY68" i="3"/>
  <c r="AY69" i="3"/>
  <c r="AY70" i="3"/>
  <c r="AY71" i="3"/>
  <c r="AY72" i="3"/>
  <c r="AY73" i="3"/>
  <c r="AY74" i="3"/>
  <c r="AY75" i="3"/>
  <c r="AY76" i="3"/>
  <c r="AY77" i="3"/>
  <c r="AY78" i="3"/>
  <c r="AY79" i="3"/>
  <c r="AY80" i="3"/>
  <c r="AY81" i="3"/>
  <c r="AY82" i="3"/>
  <c r="AY83" i="3"/>
  <c r="AY84" i="3"/>
  <c r="AY85" i="3"/>
  <c r="AY86" i="3"/>
  <c r="AY87" i="3"/>
  <c r="AY88" i="3"/>
  <c r="AY89" i="3"/>
  <c r="AY90" i="3"/>
  <c r="AY91" i="3"/>
  <c r="AY92" i="3"/>
  <c r="AY2" i="3"/>
  <c r="AX3" i="3"/>
  <c r="AX4" i="3"/>
  <c r="AX5" i="3"/>
  <c r="AX6" i="3"/>
  <c r="AX7" i="3"/>
  <c r="AX8" i="3"/>
  <c r="AX9" i="3"/>
  <c r="AX10" i="3"/>
  <c r="AX11" i="3"/>
  <c r="AX12" i="3"/>
  <c r="AX13" i="3"/>
  <c r="AX14" i="3"/>
  <c r="AX15" i="3"/>
  <c r="AX16" i="3"/>
  <c r="AX17" i="3"/>
  <c r="AX18" i="3"/>
  <c r="AX19" i="3"/>
  <c r="AX20" i="3"/>
  <c r="AX21" i="3"/>
  <c r="AX22" i="3"/>
  <c r="AX23" i="3"/>
  <c r="AX24" i="3"/>
  <c r="AX25" i="3"/>
  <c r="AX26" i="3"/>
  <c r="AX27" i="3"/>
  <c r="AX28" i="3"/>
  <c r="AX29" i="3"/>
  <c r="AX30" i="3"/>
  <c r="AX31" i="3"/>
  <c r="AX32" i="3"/>
  <c r="AX33" i="3"/>
  <c r="AX34" i="3"/>
  <c r="AX35" i="3"/>
  <c r="AX36" i="3"/>
  <c r="AX37" i="3"/>
  <c r="AX38" i="3"/>
  <c r="AX39" i="3"/>
  <c r="AX40" i="3"/>
  <c r="AX41" i="3"/>
  <c r="AX42" i="3"/>
  <c r="AX43" i="3"/>
  <c r="AX44" i="3"/>
  <c r="AX45" i="3"/>
  <c r="AX46" i="3"/>
  <c r="AX47" i="3"/>
  <c r="AX48" i="3"/>
  <c r="AX49" i="3"/>
  <c r="AX50" i="3"/>
  <c r="AX51" i="3"/>
  <c r="AX52" i="3"/>
  <c r="AX53" i="3"/>
  <c r="AX54" i="3"/>
  <c r="AX55" i="3"/>
  <c r="AX56" i="3"/>
  <c r="AX57" i="3"/>
  <c r="AX58" i="3"/>
  <c r="AX59" i="3"/>
  <c r="AX60" i="3"/>
  <c r="AX61" i="3"/>
  <c r="AX62" i="3"/>
  <c r="AX63" i="3"/>
  <c r="AX64" i="3"/>
  <c r="AX65" i="3"/>
  <c r="AX66" i="3"/>
  <c r="AX67" i="3"/>
  <c r="AX68" i="3"/>
  <c r="AX69" i="3"/>
  <c r="AX70" i="3"/>
  <c r="AX71" i="3"/>
  <c r="AX72" i="3"/>
  <c r="AX73" i="3"/>
  <c r="AX74" i="3"/>
  <c r="AX75" i="3"/>
  <c r="AX76" i="3"/>
  <c r="AX77" i="3"/>
  <c r="AX78" i="3"/>
  <c r="AX79" i="3"/>
  <c r="AX80" i="3"/>
  <c r="AX81" i="3"/>
  <c r="AX82" i="3"/>
  <c r="AX83" i="3"/>
  <c r="AX84" i="3"/>
  <c r="AX85" i="3"/>
  <c r="AX86" i="3"/>
  <c r="AX87" i="3"/>
  <c r="AX88" i="3"/>
  <c r="AX89" i="3"/>
  <c r="AX90" i="3"/>
  <c r="AX91" i="3"/>
  <c r="AX92" i="3"/>
  <c r="AX2" i="3"/>
  <c r="AW3" i="3"/>
  <c r="AW4" i="3"/>
  <c r="AW5" i="3"/>
  <c r="AW6" i="3"/>
  <c r="AW7" i="3"/>
  <c r="AW8" i="3"/>
  <c r="AW9" i="3"/>
  <c r="AW10" i="3"/>
  <c r="AW11" i="3"/>
  <c r="AW12" i="3"/>
  <c r="AW13" i="3"/>
  <c r="AW14" i="3"/>
  <c r="X14" i="3" s="1"/>
  <c r="AW15" i="3"/>
  <c r="AW16" i="3"/>
  <c r="AW17" i="3"/>
  <c r="AW18" i="3"/>
  <c r="AW19" i="3"/>
  <c r="AW20" i="3"/>
  <c r="AW21" i="3"/>
  <c r="AW22" i="3"/>
  <c r="X22" i="3" s="1"/>
  <c r="AW23" i="3"/>
  <c r="AW24" i="3"/>
  <c r="AW25" i="3"/>
  <c r="AW26" i="3"/>
  <c r="AW27" i="3"/>
  <c r="AW28" i="3"/>
  <c r="AW29" i="3"/>
  <c r="AW30" i="3"/>
  <c r="AW31" i="3"/>
  <c r="AW32" i="3"/>
  <c r="AW33" i="3"/>
  <c r="AW34" i="3"/>
  <c r="X34" i="3" s="1"/>
  <c r="AW35" i="3"/>
  <c r="AW36" i="3"/>
  <c r="AW37" i="3"/>
  <c r="AW38" i="3"/>
  <c r="AW39" i="3"/>
  <c r="AW40" i="3"/>
  <c r="AW41" i="3"/>
  <c r="AW42" i="3"/>
  <c r="X42" i="3" s="1"/>
  <c r="AW43" i="3"/>
  <c r="AW44" i="3"/>
  <c r="AW45" i="3"/>
  <c r="AW46" i="3"/>
  <c r="AW47" i="3"/>
  <c r="AW48" i="3"/>
  <c r="AW49" i="3"/>
  <c r="AW50" i="3"/>
  <c r="AW51" i="3"/>
  <c r="AW52" i="3"/>
  <c r="AW53" i="3"/>
  <c r="AW54" i="3"/>
  <c r="AW55" i="3"/>
  <c r="AW56" i="3"/>
  <c r="AW57" i="3"/>
  <c r="AW58" i="3"/>
  <c r="X58" i="3" s="1"/>
  <c r="AW59" i="3"/>
  <c r="AW60" i="3"/>
  <c r="AW61" i="3"/>
  <c r="AW62" i="3"/>
  <c r="AW63" i="3"/>
  <c r="AW64" i="3"/>
  <c r="AW65" i="3"/>
  <c r="AW66" i="3"/>
  <c r="AW67" i="3"/>
  <c r="AW68" i="3"/>
  <c r="AW69" i="3"/>
  <c r="AW70" i="3"/>
  <c r="X70" i="3" s="1"/>
  <c r="AW71" i="3"/>
  <c r="AW72" i="3"/>
  <c r="AW73" i="3"/>
  <c r="AW74" i="3"/>
  <c r="X74" i="3" s="1"/>
  <c r="AW75" i="3"/>
  <c r="AW76" i="3"/>
  <c r="AW77" i="3"/>
  <c r="AW78" i="3"/>
  <c r="AW79" i="3"/>
  <c r="AW80" i="3"/>
  <c r="AW81" i="3"/>
  <c r="AW82" i="3"/>
  <c r="AW83" i="3"/>
  <c r="AW84" i="3"/>
  <c r="AW85" i="3"/>
  <c r="AW86" i="3"/>
  <c r="AW87" i="3"/>
  <c r="AW88" i="3"/>
  <c r="AW89" i="3"/>
  <c r="AW90" i="3"/>
  <c r="AW91" i="3"/>
  <c r="AW92" i="3"/>
  <c r="AW2" i="3"/>
  <c r="BG2" i="3"/>
  <c r="BH3" i="3"/>
  <c r="BH4" i="3"/>
  <c r="BH5" i="3"/>
  <c r="BH6" i="3"/>
  <c r="BH7" i="3"/>
  <c r="BH8" i="3"/>
  <c r="BH9" i="3"/>
  <c r="BH10" i="3"/>
  <c r="BH11" i="3"/>
  <c r="BH12" i="3"/>
  <c r="BH13" i="3"/>
  <c r="BH14" i="3"/>
  <c r="BH15" i="3"/>
  <c r="BH16" i="3"/>
  <c r="BH17" i="3"/>
  <c r="BH18" i="3"/>
  <c r="BH19" i="3"/>
  <c r="BH20" i="3"/>
  <c r="BH21" i="3"/>
  <c r="BH22" i="3"/>
  <c r="BH23" i="3"/>
  <c r="BH24" i="3"/>
  <c r="BH25" i="3"/>
  <c r="BH26" i="3"/>
  <c r="BH27" i="3"/>
  <c r="BH28" i="3"/>
  <c r="BH29" i="3"/>
  <c r="BH30" i="3"/>
  <c r="BH31" i="3"/>
  <c r="BH32" i="3"/>
  <c r="BH33" i="3"/>
  <c r="BH34" i="3"/>
  <c r="BH35" i="3"/>
  <c r="BH36" i="3"/>
  <c r="BH37" i="3"/>
  <c r="BH38" i="3"/>
  <c r="BH39" i="3"/>
  <c r="BH40" i="3"/>
  <c r="BH41" i="3"/>
  <c r="BH42" i="3"/>
  <c r="BH43" i="3"/>
  <c r="BH44" i="3"/>
  <c r="BH45" i="3"/>
  <c r="BH46" i="3"/>
  <c r="BH47" i="3"/>
  <c r="BH48" i="3"/>
  <c r="BH49" i="3"/>
  <c r="BH50" i="3"/>
  <c r="BH51" i="3"/>
  <c r="BH52" i="3"/>
  <c r="BH53" i="3"/>
  <c r="BH54" i="3"/>
  <c r="BH55" i="3"/>
  <c r="BH56" i="3"/>
  <c r="BH57" i="3"/>
  <c r="BH58" i="3"/>
  <c r="BH59" i="3"/>
  <c r="BH60" i="3"/>
  <c r="BH61" i="3"/>
  <c r="BH62" i="3"/>
  <c r="BH63" i="3"/>
  <c r="BH64" i="3"/>
  <c r="BH65" i="3"/>
  <c r="BH66" i="3"/>
  <c r="BH67" i="3"/>
  <c r="BH68" i="3"/>
  <c r="BH69" i="3"/>
  <c r="BH70" i="3"/>
  <c r="BH71" i="3"/>
  <c r="BH72" i="3"/>
  <c r="BH73" i="3"/>
  <c r="BH74" i="3"/>
  <c r="BH75" i="3"/>
  <c r="BH76" i="3"/>
  <c r="BH77" i="3"/>
  <c r="BH78" i="3"/>
  <c r="BH79" i="3"/>
  <c r="BH80" i="3"/>
  <c r="BH81" i="3"/>
  <c r="BH82" i="3"/>
  <c r="BH83" i="3"/>
  <c r="BH84" i="3"/>
  <c r="BH85" i="3"/>
  <c r="BH86" i="3"/>
  <c r="BH87" i="3"/>
  <c r="BH88" i="3"/>
  <c r="BH89" i="3"/>
  <c r="BH90" i="3"/>
  <c r="BH91" i="3"/>
  <c r="BH92" i="3"/>
  <c r="BH2" i="3"/>
  <c r="BI3" i="3"/>
  <c r="BI4" i="3"/>
  <c r="BI5" i="3"/>
  <c r="BI6" i="3"/>
  <c r="BI7" i="3"/>
  <c r="BI8" i="3"/>
  <c r="BI9" i="3"/>
  <c r="BI10" i="3"/>
  <c r="BI11" i="3"/>
  <c r="BI12" i="3"/>
  <c r="BI13" i="3"/>
  <c r="BI14" i="3"/>
  <c r="BI15" i="3"/>
  <c r="BI16" i="3"/>
  <c r="BI17" i="3"/>
  <c r="BI18" i="3"/>
  <c r="BI19" i="3"/>
  <c r="BI20" i="3"/>
  <c r="BI21" i="3"/>
  <c r="BI22" i="3"/>
  <c r="BI23" i="3"/>
  <c r="BI24" i="3"/>
  <c r="BI25" i="3"/>
  <c r="BI26" i="3"/>
  <c r="BI27" i="3"/>
  <c r="BI28" i="3"/>
  <c r="BI29" i="3"/>
  <c r="BI30" i="3"/>
  <c r="BI31" i="3"/>
  <c r="BI32" i="3"/>
  <c r="BI33" i="3"/>
  <c r="BI34" i="3"/>
  <c r="BI35" i="3"/>
  <c r="BI36" i="3"/>
  <c r="BI37" i="3"/>
  <c r="BI38" i="3"/>
  <c r="BI39" i="3"/>
  <c r="BI40" i="3"/>
  <c r="BI41" i="3"/>
  <c r="BI42" i="3"/>
  <c r="BI43" i="3"/>
  <c r="BI44" i="3"/>
  <c r="BI45" i="3"/>
  <c r="BI46" i="3"/>
  <c r="BI47" i="3"/>
  <c r="BI48" i="3"/>
  <c r="BI49" i="3"/>
  <c r="BI50" i="3"/>
  <c r="BI51" i="3"/>
  <c r="BI52" i="3"/>
  <c r="BI53" i="3"/>
  <c r="BI54" i="3"/>
  <c r="BI55" i="3"/>
  <c r="BI56" i="3"/>
  <c r="BI57" i="3"/>
  <c r="BI58" i="3"/>
  <c r="BI59" i="3"/>
  <c r="BI60" i="3"/>
  <c r="BI61" i="3"/>
  <c r="BI62" i="3"/>
  <c r="BI63" i="3"/>
  <c r="BI64" i="3"/>
  <c r="BI65" i="3"/>
  <c r="BI66" i="3"/>
  <c r="BI67" i="3"/>
  <c r="BI68" i="3"/>
  <c r="BI69" i="3"/>
  <c r="BI70" i="3"/>
  <c r="BI71" i="3"/>
  <c r="BI72" i="3"/>
  <c r="BI73" i="3"/>
  <c r="BI74" i="3"/>
  <c r="BI75" i="3"/>
  <c r="BI76" i="3"/>
  <c r="BI77" i="3"/>
  <c r="BI78" i="3"/>
  <c r="BI79" i="3"/>
  <c r="BI80" i="3"/>
  <c r="BI81" i="3"/>
  <c r="BI82" i="3"/>
  <c r="BI83" i="3"/>
  <c r="BI84" i="3"/>
  <c r="BI85" i="3"/>
  <c r="BI86" i="3"/>
  <c r="BI87" i="3"/>
  <c r="BI88" i="3"/>
  <c r="BI89" i="3"/>
  <c r="BI90" i="3"/>
  <c r="BI91" i="3"/>
  <c r="BI92" i="3"/>
  <c r="BI2" i="3"/>
  <c r="BJ3" i="3"/>
  <c r="BJ4" i="3"/>
  <c r="BJ5" i="3"/>
  <c r="BJ6" i="3"/>
  <c r="BJ7" i="3"/>
  <c r="BJ8" i="3"/>
  <c r="BJ9" i="3"/>
  <c r="BJ10" i="3"/>
  <c r="BJ11" i="3"/>
  <c r="BJ12" i="3"/>
  <c r="BJ13" i="3"/>
  <c r="BJ14" i="3"/>
  <c r="BJ15" i="3"/>
  <c r="BJ16" i="3"/>
  <c r="BJ17" i="3"/>
  <c r="BJ18" i="3"/>
  <c r="BJ19" i="3"/>
  <c r="BJ20" i="3"/>
  <c r="BJ21" i="3"/>
  <c r="BJ22" i="3"/>
  <c r="BJ23" i="3"/>
  <c r="BJ24" i="3"/>
  <c r="BJ25" i="3"/>
  <c r="BJ26" i="3"/>
  <c r="BJ27" i="3"/>
  <c r="BJ28" i="3"/>
  <c r="BJ29" i="3"/>
  <c r="BJ30" i="3"/>
  <c r="BJ31" i="3"/>
  <c r="BJ32" i="3"/>
  <c r="BJ33" i="3"/>
  <c r="BJ34" i="3"/>
  <c r="BJ35" i="3"/>
  <c r="BJ36" i="3"/>
  <c r="BJ37" i="3"/>
  <c r="BJ38" i="3"/>
  <c r="BJ39" i="3"/>
  <c r="BJ40" i="3"/>
  <c r="BJ41" i="3"/>
  <c r="BJ42" i="3"/>
  <c r="BJ43" i="3"/>
  <c r="BJ44" i="3"/>
  <c r="BJ45" i="3"/>
  <c r="BJ46" i="3"/>
  <c r="BJ47" i="3"/>
  <c r="BJ48" i="3"/>
  <c r="BJ49" i="3"/>
  <c r="BJ50" i="3"/>
  <c r="BJ51" i="3"/>
  <c r="BJ52" i="3"/>
  <c r="BJ53" i="3"/>
  <c r="BJ54" i="3"/>
  <c r="BJ55" i="3"/>
  <c r="BJ56" i="3"/>
  <c r="BJ57" i="3"/>
  <c r="BJ58" i="3"/>
  <c r="BJ59" i="3"/>
  <c r="BJ60" i="3"/>
  <c r="BJ61" i="3"/>
  <c r="BJ62" i="3"/>
  <c r="BJ63" i="3"/>
  <c r="BJ64" i="3"/>
  <c r="BJ65" i="3"/>
  <c r="BJ66" i="3"/>
  <c r="BJ67" i="3"/>
  <c r="BJ68" i="3"/>
  <c r="BJ69" i="3"/>
  <c r="BJ70" i="3"/>
  <c r="BJ71" i="3"/>
  <c r="BJ72" i="3"/>
  <c r="BJ73" i="3"/>
  <c r="BJ74" i="3"/>
  <c r="BJ75" i="3"/>
  <c r="BJ76" i="3"/>
  <c r="BJ77" i="3"/>
  <c r="BJ78" i="3"/>
  <c r="BJ79" i="3"/>
  <c r="BJ80" i="3"/>
  <c r="BJ81" i="3"/>
  <c r="BJ82" i="3"/>
  <c r="BJ83" i="3"/>
  <c r="BJ84" i="3"/>
  <c r="BJ85" i="3"/>
  <c r="BJ86" i="3"/>
  <c r="BJ87" i="3"/>
  <c r="BJ88" i="3"/>
  <c r="BJ89" i="3"/>
  <c r="BJ90" i="3"/>
  <c r="BJ91" i="3"/>
  <c r="BJ92" i="3"/>
  <c r="BJ2" i="3"/>
  <c r="BK3" i="3"/>
  <c r="BK4" i="3"/>
  <c r="BK5" i="3"/>
  <c r="BK6" i="3"/>
  <c r="BK7" i="3"/>
  <c r="BK8" i="3"/>
  <c r="BK9" i="3"/>
  <c r="BK10" i="3"/>
  <c r="BK11" i="3"/>
  <c r="BK12" i="3"/>
  <c r="BK13" i="3"/>
  <c r="BK14" i="3"/>
  <c r="BK15" i="3"/>
  <c r="BK16" i="3"/>
  <c r="BK17" i="3"/>
  <c r="BK18" i="3"/>
  <c r="BK19" i="3"/>
  <c r="BK20" i="3"/>
  <c r="BK21" i="3"/>
  <c r="BK22" i="3"/>
  <c r="BK23" i="3"/>
  <c r="BK24" i="3"/>
  <c r="BK25" i="3"/>
  <c r="BK26" i="3"/>
  <c r="BK27" i="3"/>
  <c r="BK28" i="3"/>
  <c r="BK29" i="3"/>
  <c r="BK30" i="3"/>
  <c r="BK31" i="3"/>
  <c r="BK32" i="3"/>
  <c r="BK33" i="3"/>
  <c r="BK34" i="3"/>
  <c r="BK35" i="3"/>
  <c r="BK36" i="3"/>
  <c r="BK37" i="3"/>
  <c r="BK38" i="3"/>
  <c r="BK39" i="3"/>
  <c r="BK40" i="3"/>
  <c r="BK41" i="3"/>
  <c r="BK42" i="3"/>
  <c r="BK43" i="3"/>
  <c r="BK44" i="3"/>
  <c r="BK45" i="3"/>
  <c r="BK46" i="3"/>
  <c r="BK47" i="3"/>
  <c r="BK48" i="3"/>
  <c r="BK49" i="3"/>
  <c r="BK50" i="3"/>
  <c r="BK51" i="3"/>
  <c r="BK52" i="3"/>
  <c r="BK53" i="3"/>
  <c r="BK54" i="3"/>
  <c r="BK55" i="3"/>
  <c r="BK56" i="3"/>
  <c r="BK57" i="3"/>
  <c r="BK58" i="3"/>
  <c r="BK59" i="3"/>
  <c r="BK60" i="3"/>
  <c r="BK61" i="3"/>
  <c r="BK62" i="3"/>
  <c r="BK63" i="3"/>
  <c r="BK64" i="3"/>
  <c r="BK65" i="3"/>
  <c r="BK66" i="3"/>
  <c r="BK67" i="3"/>
  <c r="BK68" i="3"/>
  <c r="BK69" i="3"/>
  <c r="BK70" i="3"/>
  <c r="BK71" i="3"/>
  <c r="BK72" i="3"/>
  <c r="BK73" i="3"/>
  <c r="BK74" i="3"/>
  <c r="BK75" i="3"/>
  <c r="BK76" i="3"/>
  <c r="BK77" i="3"/>
  <c r="BK78" i="3"/>
  <c r="BK79" i="3"/>
  <c r="BK80" i="3"/>
  <c r="BK81" i="3"/>
  <c r="BK82" i="3"/>
  <c r="BK83" i="3"/>
  <c r="BK84" i="3"/>
  <c r="BK85" i="3"/>
  <c r="BK86" i="3"/>
  <c r="BK87" i="3"/>
  <c r="BK88" i="3"/>
  <c r="BK89" i="3"/>
  <c r="BK90" i="3"/>
  <c r="BK91" i="3"/>
  <c r="BK92" i="3"/>
  <c r="BK2" i="3"/>
  <c r="BL3" i="3"/>
  <c r="BL4" i="3"/>
  <c r="BL5" i="3"/>
  <c r="BL6" i="3"/>
  <c r="BL7" i="3"/>
  <c r="BL8" i="3"/>
  <c r="BL9" i="3"/>
  <c r="BL10" i="3"/>
  <c r="BL11" i="3"/>
  <c r="BL12" i="3"/>
  <c r="BL13" i="3"/>
  <c r="BL14" i="3"/>
  <c r="BL15" i="3"/>
  <c r="BL16" i="3"/>
  <c r="BL17" i="3"/>
  <c r="BL18" i="3"/>
  <c r="BL19" i="3"/>
  <c r="BL20" i="3"/>
  <c r="BL21" i="3"/>
  <c r="BL22" i="3"/>
  <c r="BL23" i="3"/>
  <c r="BL24" i="3"/>
  <c r="BL25" i="3"/>
  <c r="BL26" i="3"/>
  <c r="BL27" i="3"/>
  <c r="BL28" i="3"/>
  <c r="BL29" i="3"/>
  <c r="BL30" i="3"/>
  <c r="BL31" i="3"/>
  <c r="BL32" i="3"/>
  <c r="BL33" i="3"/>
  <c r="BL34" i="3"/>
  <c r="BL35" i="3"/>
  <c r="BL36" i="3"/>
  <c r="BL37" i="3"/>
  <c r="BL38" i="3"/>
  <c r="BL39" i="3"/>
  <c r="BL40" i="3"/>
  <c r="BL41" i="3"/>
  <c r="BL42" i="3"/>
  <c r="BL43" i="3"/>
  <c r="BL44" i="3"/>
  <c r="BL45" i="3"/>
  <c r="BL46" i="3"/>
  <c r="BL47" i="3"/>
  <c r="BL48" i="3"/>
  <c r="BL49" i="3"/>
  <c r="BL50" i="3"/>
  <c r="BL51" i="3"/>
  <c r="BL52" i="3"/>
  <c r="BL53" i="3"/>
  <c r="BL54" i="3"/>
  <c r="BL55" i="3"/>
  <c r="BL56" i="3"/>
  <c r="BL57" i="3"/>
  <c r="BL58" i="3"/>
  <c r="BL59" i="3"/>
  <c r="BL60" i="3"/>
  <c r="BL61" i="3"/>
  <c r="BL62" i="3"/>
  <c r="BL63" i="3"/>
  <c r="BL64" i="3"/>
  <c r="BL65" i="3"/>
  <c r="BL66" i="3"/>
  <c r="BL67" i="3"/>
  <c r="BL68" i="3"/>
  <c r="BL69" i="3"/>
  <c r="BL70" i="3"/>
  <c r="BL71" i="3"/>
  <c r="BL72" i="3"/>
  <c r="BL73" i="3"/>
  <c r="BL74" i="3"/>
  <c r="BL75" i="3"/>
  <c r="BL76" i="3"/>
  <c r="BL77" i="3"/>
  <c r="BL78" i="3"/>
  <c r="BL79" i="3"/>
  <c r="BL80" i="3"/>
  <c r="BL81" i="3"/>
  <c r="BL82" i="3"/>
  <c r="BL83" i="3"/>
  <c r="BL84" i="3"/>
  <c r="BL85" i="3"/>
  <c r="BL86" i="3"/>
  <c r="BL87" i="3"/>
  <c r="BL88" i="3"/>
  <c r="BL89" i="3"/>
  <c r="BL90" i="3"/>
  <c r="BL91" i="3"/>
  <c r="BL92" i="3"/>
  <c r="BL2" i="3"/>
  <c r="BM3" i="3"/>
  <c r="BM4" i="3"/>
  <c r="BM5" i="3"/>
  <c r="BM6" i="3"/>
  <c r="BM7" i="3"/>
  <c r="BM8" i="3"/>
  <c r="BM9" i="3"/>
  <c r="BM10" i="3"/>
  <c r="BM11" i="3"/>
  <c r="BM12" i="3"/>
  <c r="BM13" i="3"/>
  <c r="BM14" i="3"/>
  <c r="BM15" i="3"/>
  <c r="BM16" i="3"/>
  <c r="BM17" i="3"/>
  <c r="BM18" i="3"/>
  <c r="BM19" i="3"/>
  <c r="BM20" i="3"/>
  <c r="BM21" i="3"/>
  <c r="BM22" i="3"/>
  <c r="BM23" i="3"/>
  <c r="BM24" i="3"/>
  <c r="BM25" i="3"/>
  <c r="BM26" i="3"/>
  <c r="BM27" i="3"/>
  <c r="BM28" i="3"/>
  <c r="BM29" i="3"/>
  <c r="BM30" i="3"/>
  <c r="BM31" i="3"/>
  <c r="BM32" i="3"/>
  <c r="BM33" i="3"/>
  <c r="BM34" i="3"/>
  <c r="BM35" i="3"/>
  <c r="BM36" i="3"/>
  <c r="BM37" i="3"/>
  <c r="BM38" i="3"/>
  <c r="BM39" i="3"/>
  <c r="BM40" i="3"/>
  <c r="BM41" i="3"/>
  <c r="BM42" i="3"/>
  <c r="BM43" i="3"/>
  <c r="BM44" i="3"/>
  <c r="BM45" i="3"/>
  <c r="BM46" i="3"/>
  <c r="BM47" i="3"/>
  <c r="BM48" i="3"/>
  <c r="BM49" i="3"/>
  <c r="BM50" i="3"/>
  <c r="BM51" i="3"/>
  <c r="BM52" i="3"/>
  <c r="BM53" i="3"/>
  <c r="BM54" i="3"/>
  <c r="BM55" i="3"/>
  <c r="BM56" i="3"/>
  <c r="BM57" i="3"/>
  <c r="BM58" i="3"/>
  <c r="BM59" i="3"/>
  <c r="BM60" i="3"/>
  <c r="BM61" i="3"/>
  <c r="BM62" i="3"/>
  <c r="BM63" i="3"/>
  <c r="BM64" i="3"/>
  <c r="BM65" i="3"/>
  <c r="BM66" i="3"/>
  <c r="BM67" i="3"/>
  <c r="BM68" i="3"/>
  <c r="BM69" i="3"/>
  <c r="BM70" i="3"/>
  <c r="BM71" i="3"/>
  <c r="BM72" i="3"/>
  <c r="BM73" i="3"/>
  <c r="BM74" i="3"/>
  <c r="BM75" i="3"/>
  <c r="BM76" i="3"/>
  <c r="BM77" i="3"/>
  <c r="BM78" i="3"/>
  <c r="BM79" i="3"/>
  <c r="BM80" i="3"/>
  <c r="BM81" i="3"/>
  <c r="BM82" i="3"/>
  <c r="BM83" i="3"/>
  <c r="BM84" i="3"/>
  <c r="BM85" i="3"/>
  <c r="BM86" i="3"/>
  <c r="BM87" i="3"/>
  <c r="BM88" i="3"/>
  <c r="BM89" i="3"/>
  <c r="BM90" i="3"/>
  <c r="BM91" i="3"/>
  <c r="BM92" i="3"/>
  <c r="BM2" i="3"/>
  <c r="BO3" i="3"/>
  <c r="BO4" i="3"/>
  <c r="BO5" i="3"/>
  <c r="BO6" i="3"/>
  <c r="BO7" i="3"/>
  <c r="BO8" i="3"/>
  <c r="BO9" i="3"/>
  <c r="BO10" i="3"/>
  <c r="BO11" i="3"/>
  <c r="BO12" i="3"/>
  <c r="BO13" i="3"/>
  <c r="BO14" i="3"/>
  <c r="BO15" i="3"/>
  <c r="BO16" i="3"/>
  <c r="BO17" i="3"/>
  <c r="BO18" i="3"/>
  <c r="BO19" i="3"/>
  <c r="BO20" i="3"/>
  <c r="BO21" i="3"/>
  <c r="BO22" i="3"/>
  <c r="BO23" i="3"/>
  <c r="BO24" i="3"/>
  <c r="BO25" i="3"/>
  <c r="BO26" i="3"/>
  <c r="BO27" i="3"/>
  <c r="BO28" i="3"/>
  <c r="BO29" i="3"/>
  <c r="BO30" i="3"/>
  <c r="BO31" i="3"/>
  <c r="BO32" i="3"/>
  <c r="BO33" i="3"/>
  <c r="BO34" i="3"/>
  <c r="BO35" i="3"/>
  <c r="BO36" i="3"/>
  <c r="BO37" i="3"/>
  <c r="BO38" i="3"/>
  <c r="BO39" i="3"/>
  <c r="BO40" i="3"/>
  <c r="BO41" i="3"/>
  <c r="BO42" i="3"/>
  <c r="BO43" i="3"/>
  <c r="BO44" i="3"/>
  <c r="BO45" i="3"/>
  <c r="BO46" i="3"/>
  <c r="BO47" i="3"/>
  <c r="BO48" i="3"/>
  <c r="BO49" i="3"/>
  <c r="BO50" i="3"/>
  <c r="BO51" i="3"/>
  <c r="BO52" i="3"/>
  <c r="BO53" i="3"/>
  <c r="BO54" i="3"/>
  <c r="BO55" i="3"/>
  <c r="BO56" i="3"/>
  <c r="BO57" i="3"/>
  <c r="BO58" i="3"/>
  <c r="BO59" i="3"/>
  <c r="BO60" i="3"/>
  <c r="BO61" i="3"/>
  <c r="BO62" i="3"/>
  <c r="BO63" i="3"/>
  <c r="BO64" i="3"/>
  <c r="BO65" i="3"/>
  <c r="BO66" i="3"/>
  <c r="BO67" i="3"/>
  <c r="BO68" i="3"/>
  <c r="BO69" i="3"/>
  <c r="BO70" i="3"/>
  <c r="BO71" i="3"/>
  <c r="BO72" i="3"/>
  <c r="BO73" i="3"/>
  <c r="BO74" i="3"/>
  <c r="BO75" i="3"/>
  <c r="BO76" i="3"/>
  <c r="BO77" i="3"/>
  <c r="BO78" i="3"/>
  <c r="BO79" i="3"/>
  <c r="BO80" i="3"/>
  <c r="BO81" i="3"/>
  <c r="BO82" i="3"/>
  <c r="BO83" i="3"/>
  <c r="BO84" i="3"/>
  <c r="BO85" i="3"/>
  <c r="BO86" i="3"/>
  <c r="BO87" i="3"/>
  <c r="BO88" i="3"/>
  <c r="BO89" i="3"/>
  <c r="BO90" i="3"/>
  <c r="BO91" i="3"/>
  <c r="BO92" i="3"/>
  <c r="BN3" i="3"/>
  <c r="BN4" i="3"/>
  <c r="BN5" i="3"/>
  <c r="BN6" i="3"/>
  <c r="BN7" i="3"/>
  <c r="BN8" i="3"/>
  <c r="BN9" i="3"/>
  <c r="BN10" i="3"/>
  <c r="BN11" i="3"/>
  <c r="BN12" i="3"/>
  <c r="BN13" i="3"/>
  <c r="BN14" i="3"/>
  <c r="BN15" i="3"/>
  <c r="BN16" i="3"/>
  <c r="BN17" i="3"/>
  <c r="BN18" i="3"/>
  <c r="BN19" i="3"/>
  <c r="BN20" i="3"/>
  <c r="BN21" i="3"/>
  <c r="BN22" i="3"/>
  <c r="BN23" i="3"/>
  <c r="BN24" i="3"/>
  <c r="BN25" i="3"/>
  <c r="BN26" i="3"/>
  <c r="BN27" i="3"/>
  <c r="BN28" i="3"/>
  <c r="BN29" i="3"/>
  <c r="BN30" i="3"/>
  <c r="BN31" i="3"/>
  <c r="BN32" i="3"/>
  <c r="BN33" i="3"/>
  <c r="BN34" i="3"/>
  <c r="BN35" i="3"/>
  <c r="BN36" i="3"/>
  <c r="BN37" i="3"/>
  <c r="BN38" i="3"/>
  <c r="BN39" i="3"/>
  <c r="BN40" i="3"/>
  <c r="BN41" i="3"/>
  <c r="BN42" i="3"/>
  <c r="BN43" i="3"/>
  <c r="BN44" i="3"/>
  <c r="BN45" i="3"/>
  <c r="BN46" i="3"/>
  <c r="BN47" i="3"/>
  <c r="BN48" i="3"/>
  <c r="BN49" i="3"/>
  <c r="BN50" i="3"/>
  <c r="BN51" i="3"/>
  <c r="BN52" i="3"/>
  <c r="BN53" i="3"/>
  <c r="BN54" i="3"/>
  <c r="BN55" i="3"/>
  <c r="BN56" i="3"/>
  <c r="BN57" i="3"/>
  <c r="BN58" i="3"/>
  <c r="BN59" i="3"/>
  <c r="BN60" i="3"/>
  <c r="BN61" i="3"/>
  <c r="BN62" i="3"/>
  <c r="BN63" i="3"/>
  <c r="BN64" i="3"/>
  <c r="BN65" i="3"/>
  <c r="BN66" i="3"/>
  <c r="BN67" i="3"/>
  <c r="BN68" i="3"/>
  <c r="BN69" i="3"/>
  <c r="BN70" i="3"/>
  <c r="BN71" i="3"/>
  <c r="BN72" i="3"/>
  <c r="BN73" i="3"/>
  <c r="BN74" i="3"/>
  <c r="BN75" i="3"/>
  <c r="BN76" i="3"/>
  <c r="BN77" i="3"/>
  <c r="BN78" i="3"/>
  <c r="BN79" i="3"/>
  <c r="BN80" i="3"/>
  <c r="BN81" i="3"/>
  <c r="BN82" i="3"/>
  <c r="BN83" i="3"/>
  <c r="BN84" i="3"/>
  <c r="BN85" i="3"/>
  <c r="BN86" i="3"/>
  <c r="BN87" i="3"/>
  <c r="BN88" i="3"/>
  <c r="BN89" i="3"/>
  <c r="BN90" i="3"/>
  <c r="BN91" i="3"/>
  <c r="BN92" i="3"/>
  <c r="BN2" i="3"/>
  <c r="BO2" i="3"/>
  <c r="BG3" i="3"/>
  <c r="BG4" i="3"/>
  <c r="BG5" i="3"/>
  <c r="BG6" i="3"/>
  <c r="BG7" i="3"/>
  <c r="BG8" i="3"/>
  <c r="BG9" i="3"/>
  <c r="BG10" i="3"/>
  <c r="BG11" i="3"/>
  <c r="BG12" i="3"/>
  <c r="BG13" i="3"/>
  <c r="BG14" i="3"/>
  <c r="BG15" i="3"/>
  <c r="BG16" i="3"/>
  <c r="BG17" i="3"/>
  <c r="BG18" i="3"/>
  <c r="BG19" i="3"/>
  <c r="BG20" i="3"/>
  <c r="BG21" i="3"/>
  <c r="BG22" i="3"/>
  <c r="BG23" i="3"/>
  <c r="BG24" i="3"/>
  <c r="BG25" i="3"/>
  <c r="BG26" i="3"/>
  <c r="BG27" i="3"/>
  <c r="BG28" i="3"/>
  <c r="BG29" i="3"/>
  <c r="BG30" i="3"/>
  <c r="BG31" i="3"/>
  <c r="BG32" i="3"/>
  <c r="BG33" i="3"/>
  <c r="BG34" i="3"/>
  <c r="BG35" i="3"/>
  <c r="BG36" i="3"/>
  <c r="BG37" i="3"/>
  <c r="BG38" i="3"/>
  <c r="BG39" i="3"/>
  <c r="BG40" i="3"/>
  <c r="BG41" i="3"/>
  <c r="BG42" i="3"/>
  <c r="BG43" i="3"/>
  <c r="BG44" i="3"/>
  <c r="BG45" i="3"/>
  <c r="BG46" i="3"/>
  <c r="BG47" i="3"/>
  <c r="BG48" i="3"/>
  <c r="BG49" i="3"/>
  <c r="BG50" i="3"/>
  <c r="BG51" i="3"/>
  <c r="BG52" i="3"/>
  <c r="BG53" i="3"/>
  <c r="BG54" i="3"/>
  <c r="BG55" i="3"/>
  <c r="BG56" i="3"/>
  <c r="BG57" i="3"/>
  <c r="BG58" i="3"/>
  <c r="BG59" i="3"/>
  <c r="BG60" i="3"/>
  <c r="BG61" i="3"/>
  <c r="BG62" i="3"/>
  <c r="BG63" i="3"/>
  <c r="BG64" i="3"/>
  <c r="BG65" i="3"/>
  <c r="BG66" i="3"/>
  <c r="BG67" i="3"/>
  <c r="BG68" i="3"/>
  <c r="BG69" i="3"/>
  <c r="BG70" i="3"/>
  <c r="BG71" i="3"/>
  <c r="BG72" i="3"/>
  <c r="BG73" i="3"/>
  <c r="BG74" i="3"/>
  <c r="BG75" i="3"/>
  <c r="BG76" i="3"/>
  <c r="BG77" i="3"/>
  <c r="BG78" i="3"/>
  <c r="BG79" i="3"/>
  <c r="BG80" i="3"/>
  <c r="BG81" i="3"/>
  <c r="BG82" i="3"/>
  <c r="BG83" i="3"/>
  <c r="BG84" i="3"/>
  <c r="BG85" i="3"/>
  <c r="BG86" i="3"/>
  <c r="BG87" i="3"/>
  <c r="BG88" i="3"/>
  <c r="BG89" i="3"/>
  <c r="BG90" i="3"/>
  <c r="BG91" i="3"/>
  <c r="BG92" i="3"/>
  <c r="BF2" i="3"/>
  <c r="BF3" i="3"/>
  <c r="BF4" i="3"/>
  <c r="BF5" i="3"/>
  <c r="BF6" i="3"/>
  <c r="BF7" i="3"/>
  <c r="BF8" i="3"/>
  <c r="BF9" i="3"/>
  <c r="BF10" i="3"/>
  <c r="BF11" i="3"/>
  <c r="BF12" i="3"/>
  <c r="BF13" i="3"/>
  <c r="BF14" i="3"/>
  <c r="BF15" i="3"/>
  <c r="BF16" i="3"/>
  <c r="BF17" i="3"/>
  <c r="BF18" i="3"/>
  <c r="BF19" i="3"/>
  <c r="BF20" i="3"/>
  <c r="BF21" i="3"/>
  <c r="BF22" i="3"/>
  <c r="BF23" i="3"/>
  <c r="BF24" i="3"/>
  <c r="BF25" i="3"/>
  <c r="BF26" i="3"/>
  <c r="BF27" i="3"/>
  <c r="BF28" i="3"/>
  <c r="BF29" i="3"/>
  <c r="BF30" i="3"/>
  <c r="BF31" i="3"/>
  <c r="BF32" i="3"/>
  <c r="BF33" i="3"/>
  <c r="BF34" i="3"/>
  <c r="BF35" i="3"/>
  <c r="BF36" i="3"/>
  <c r="BF37" i="3"/>
  <c r="BF38" i="3"/>
  <c r="BF39" i="3"/>
  <c r="BF40" i="3"/>
  <c r="BF41" i="3"/>
  <c r="BF42" i="3"/>
  <c r="BF43" i="3"/>
  <c r="BF44" i="3"/>
  <c r="BF45" i="3"/>
  <c r="BF46" i="3"/>
  <c r="BF47" i="3"/>
  <c r="BF48" i="3"/>
  <c r="BF49" i="3"/>
  <c r="BF50" i="3"/>
  <c r="BF51" i="3"/>
  <c r="BF52" i="3"/>
  <c r="BF53" i="3"/>
  <c r="BF54" i="3"/>
  <c r="BF55" i="3"/>
  <c r="BF56" i="3"/>
  <c r="BF57" i="3"/>
  <c r="BF58" i="3"/>
  <c r="BF59" i="3"/>
  <c r="BF60" i="3"/>
  <c r="BF61" i="3"/>
  <c r="BF62" i="3"/>
  <c r="BF63" i="3"/>
  <c r="BF64" i="3"/>
  <c r="BF65" i="3"/>
  <c r="BF66" i="3"/>
  <c r="BF67" i="3"/>
  <c r="BF68" i="3"/>
  <c r="BF69" i="3"/>
  <c r="BF70" i="3"/>
  <c r="BF71" i="3"/>
  <c r="BF72" i="3"/>
  <c r="BF73" i="3"/>
  <c r="BF74" i="3"/>
  <c r="BF75" i="3"/>
  <c r="BF76" i="3"/>
  <c r="BF77" i="3"/>
  <c r="BF78" i="3"/>
  <c r="BF79" i="3"/>
  <c r="BF80" i="3"/>
  <c r="BF81" i="3"/>
  <c r="BF82" i="3"/>
  <c r="BF83" i="3"/>
  <c r="BF84" i="3"/>
  <c r="BF85" i="3"/>
  <c r="BF86" i="3"/>
  <c r="BF87" i="3"/>
  <c r="BF88" i="3"/>
  <c r="BF89" i="3"/>
  <c r="BF90" i="3"/>
  <c r="BF91" i="3"/>
  <c r="BF92" i="3"/>
  <c r="AB3" i="3"/>
  <c r="AB4" i="3"/>
  <c r="AB5" i="3"/>
  <c r="AB7" i="3"/>
  <c r="AB8" i="3"/>
  <c r="X8" i="3" s="1"/>
  <c r="AB9" i="3"/>
  <c r="X9" i="3" s="1"/>
  <c r="AB11" i="3"/>
  <c r="X11" i="3" s="1"/>
  <c r="AB12" i="3"/>
  <c r="X12" i="3" s="1"/>
  <c r="AB13" i="3"/>
  <c r="AB15" i="3"/>
  <c r="AB16" i="3"/>
  <c r="AB17" i="3"/>
  <c r="X17" i="3" s="1"/>
  <c r="AB19" i="3"/>
  <c r="AB20" i="3"/>
  <c r="X20" i="3" s="1"/>
  <c r="AB21" i="3"/>
  <c r="AB23" i="3"/>
  <c r="X23" i="3" s="1"/>
  <c r="AB24" i="3"/>
  <c r="AB25" i="3"/>
  <c r="X25" i="3" s="1"/>
  <c r="AB27" i="3"/>
  <c r="X27" i="3" s="1"/>
  <c r="AB28" i="3"/>
  <c r="X28" i="3" s="1"/>
  <c r="AB29" i="3"/>
  <c r="AB31" i="3"/>
  <c r="X31" i="3" s="1"/>
  <c r="AB32" i="3"/>
  <c r="X32" i="3" s="1"/>
  <c r="AB33" i="3"/>
  <c r="AB35" i="3"/>
  <c r="AB36" i="3"/>
  <c r="X36" i="3" s="1"/>
  <c r="AB37" i="3"/>
  <c r="X37" i="3" s="1"/>
  <c r="AB39" i="3"/>
  <c r="X39" i="3" s="1"/>
  <c r="AB40" i="3"/>
  <c r="X40" i="3" s="1"/>
  <c r="AB41" i="3"/>
  <c r="AB43" i="3"/>
  <c r="AB44" i="3"/>
  <c r="AB45" i="3"/>
  <c r="X45" i="3" s="1"/>
  <c r="AB47" i="3"/>
  <c r="X47" i="3" s="1"/>
  <c r="AB48" i="3"/>
  <c r="AB49" i="3"/>
  <c r="X49" i="3" s="1"/>
  <c r="AB51" i="3"/>
  <c r="AB52" i="3"/>
  <c r="X52" i="3" s="1"/>
  <c r="AB53" i="3"/>
  <c r="AB55" i="3"/>
  <c r="AB56" i="3"/>
  <c r="X56" i="3" s="1"/>
  <c r="AB57" i="3"/>
  <c r="AB59" i="3"/>
  <c r="AB60" i="3"/>
  <c r="AB61" i="3"/>
  <c r="X61" i="3" s="1"/>
  <c r="AB63" i="3"/>
  <c r="AB64" i="3"/>
  <c r="X64" i="3" s="1"/>
  <c r="AB65" i="3"/>
  <c r="AB67" i="3"/>
  <c r="AB68" i="3"/>
  <c r="X68" i="3" s="1"/>
  <c r="AB69" i="3"/>
  <c r="AB71" i="3"/>
  <c r="AB72" i="3"/>
  <c r="X72" i="3" s="1"/>
  <c r="AB73" i="3"/>
  <c r="AB75" i="3"/>
  <c r="AB76" i="3"/>
  <c r="X76" i="3" s="1"/>
  <c r="AB77" i="3"/>
  <c r="AB79" i="3"/>
  <c r="AB80" i="3"/>
  <c r="X80" i="3" s="1"/>
  <c r="AB81" i="3"/>
  <c r="AB83" i="3"/>
  <c r="X83" i="3" s="1"/>
  <c r="AB84" i="3"/>
  <c r="AB85" i="3"/>
  <c r="X85" i="3" s="1"/>
  <c r="AB87" i="3"/>
  <c r="AB88" i="3"/>
  <c r="AB89" i="3"/>
  <c r="X89" i="3" s="1"/>
  <c r="AB91" i="3"/>
  <c r="AB92" i="3"/>
  <c r="X92" i="3" s="1"/>
  <c r="AB2" i="3"/>
  <c r="AC4" i="3"/>
  <c r="AC5" i="3"/>
  <c r="AC8" i="3"/>
  <c r="AC9" i="3"/>
  <c r="AC12" i="3"/>
  <c r="AC13" i="3"/>
  <c r="AC16" i="3"/>
  <c r="AC17" i="3"/>
  <c r="AC18" i="3"/>
  <c r="X18" i="3" s="1"/>
  <c r="AC20" i="3"/>
  <c r="AC21" i="3"/>
  <c r="AC24" i="3"/>
  <c r="AC25" i="3"/>
  <c r="AC28" i="3"/>
  <c r="AC29" i="3"/>
  <c r="AC32" i="3"/>
  <c r="AC33" i="3"/>
  <c r="AC34" i="3"/>
  <c r="AC36" i="3"/>
  <c r="AC37" i="3"/>
  <c r="AC40" i="3"/>
  <c r="AC41" i="3"/>
  <c r="AC44" i="3"/>
  <c r="AC45" i="3"/>
  <c r="AC48" i="3"/>
  <c r="AC49" i="3"/>
  <c r="AC50" i="3"/>
  <c r="X50" i="3" s="1"/>
  <c r="AC52" i="3"/>
  <c r="AC53" i="3"/>
  <c r="AC56" i="3"/>
  <c r="AC57" i="3"/>
  <c r="AC60" i="3"/>
  <c r="AC61" i="3"/>
  <c r="AC64" i="3"/>
  <c r="AC65" i="3"/>
  <c r="AC66" i="3"/>
  <c r="X66" i="3" s="1"/>
  <c r="AC68" i="3"/>
  <c r="AC69" i="3"/>
  <c r="AC72" i="3"/>
  <c r="AC73" i="3"/>
  <c r="AC76" i="3"/>
  <c r="AC77" i="3"/>
  <c r="AC80" i="3"/>
  <c r="AC81" i="3"/>
  <c r="AC82" i="3"/>
  <c r="AC84" i="3"/>
  <c r="AC85" i="3"/>
  <c r="AC88" i="3"/>
  <c r="AC89" i="3"/>
  <c r="AC92" i="3"/>
  <c r="AC2" i="3"/>
  <c r="AJ3" i="3"/>
  <c r="AJ4" i="3"/>
  <c r="AJ5" i="3"/>
  <c r="AJ6" i="3"/>
  <c r="AJ7" i="3"/>
  <c r="AJ8" i="3"/>
  <c r="AJ9" i="3"/>
  <c r="AJ10" i="3"/>
  <c r="AJ11" i="3"/>
  <c r="AJ12" i="3"/>
  <c r="AJ13" i="3"/>
  <c r="AJ14" i="3"/>
  <c r="AJ15" i="3"/>
  <c r="AJ16" i="3"/>
  <c r="AJ17" i="3"/>
  <c r="AJ18" i="3"/>
  <c r="AJ19" i="3"/>
  <c r="AJ20" i="3"/>
  <c r="AJ21" i="3"/>
  <c r="AJ22" i="3"/>
  <c r="AJ23" i="3"/>
  <c r="AJ24" i="3"/>
  <c r="AJ25" i="3"/>
  <c r="AJ26" i="3"/>
  <c r="AJ27" i="3"/>
  <c r="AJ28" i="3"/>
  <c r="AJ29" i="3"/>
  <c r="AJ30" i="3"/>
  <c r="AJ31" i="3"/>
  <c r="AJ32" i="3"/>
  <c r="AJ33" i="3"/>
  <c r="AJ34" i="3"/>
  <c r="AJ35" i="3"/>
  <c r="AJ36" i="3"/>
  <c r="AJ37" i="3"/>
  <c r="AJ38" i="3"/>
  <c r="AJ39" i="3"/>
  <c r="AJ40" i="3"/>
  <c r="AJ41" i="3"/>
  <c r="AJ42" i="3"/>
  <c r="AJ43" i="3"/>
  <c r="AJ44" i="3"/>
  <c r="AJ45" i="3"/>
  <c r="AJ46" i="3"/>
  <c r="AJ47" i="3"/>
  <c r="AJ48" i="3"/>
  <c r="AJ49" i="3"/>
  <c r="AJ50" i="3"/>
  <c r="AJ51" i="3"/>
  <c r="AJ52" i="3"/>
  <c r="AJ53" i="3"/>
  <c r="AJ54" i="3"/>
  <c r="AJ55" i="3"/>
  <c r="AJ56" i="3"/>
  <c r="AJ57" i="3"/>
  <c r="AJ58" i="3"/>
  <c r="AJ59" i="3"/>
  <c r="AJ60" i="3"/>
  <c r="AJ61" i="3"/>
  <c r="AJ62" i="3"/>
  <c r="AJ63" i="3"/>
  <c r="AJ64" i="3"/>
  <c r="AJ65" i="3"/>
  <c r="AJ66" i="3"/>
  <c r="AJ67" i="3"/>
  <c r="AJ68" i="3"/>
  <c r="AJ69" i="3"/>
  <c r="AJ70" i="3"/>
  <c r="AJ71" i="3"/>
  <c r="AJ72" i="3"/>
  <c r="AJ73" i="3"/>
  <c r="AJ74" i="3"/>
  <c r="AJ75" i="3"/>
  <c r="AJ76" i="3"/>
  <c r="AJ77" i="3"/>
  <c r="AJ78" i="3"/>
  <c r="AJ79" i="3"/>
  <c r="AJ80" i="3"/>
  <c r="AJ81" i="3"/>
  <c r="AJ82" i="3"/>
  <c r="AJ83" i="3"/>
  <c r="AJ84" i="3"/>
  <c r="AJ85" i="3"/>
  <c r="AJ86" i="3"/>
  <c r="AJ87" i="3"/>
  <c r="AJ88" i="3"/>
  <c r="AJ89" i="3"/>
  <c r="AJ90" i="3"/>
  <c r="AJ91" i="3"/>
  <c r="AJ92" i="3"/>
  <c r="AI3" i="3"/>
  <c r="AI4" i="3"/>
  <c r="AI5" i="3"/>
  <c r="AI7" i="3"/>
  <c r="AI8" i="3"/>
  <c r="AI9" i="3"/>
  <c r="AI11" i="3"/>
  <c r="AI12" i="3"/>
  <c r="AI13" i="3"/>
  <c r="AI15" i="3"/>
  <c r="AI16" i="3"/>
  <c r="AI17" i="3"/>
  <c r="AI19" i="3"/>
  <c r="AI20" i="3"/>
  <c r="AI21" i="3"/>
  <c r="AI23" i="3"/>
  <c r="AI24" i="3"/>
  <c r="AI25" i="3"/>
  <c r="AI27" i="3"/>
  <c r="AI28" i="3"/>
  <c r="AI29" i="3"/>
  <c r="AI31" i="3"/>
  <c r="AI32" i="3"/>
  <c r="AI33" i="3"/>
  <c r="AI35" i="3"/>
  <c r="AI36" i="3"/>
  <c r="AI37" i="3"/>
  <c r="AI39" i="3"/>
  <c r="AI40" i="3"/>
  <c r="AI41" i="3"/>
  <c r="AI43" i="3"/>
  <c r="AI44" i="3"/>
  <c r="AI45" i="3"/>
  <c r="AI47" i="3"/>
  <c r="AI48" i="3"/>
  <c r="AI49" i="3"/>
  <c r="AI51" i="3"/>
  <c r="AI52" i="3"/>
  <c r="AI53" i="3"/>
  <c r="AI55" i="3"/>
  <c r="AI56" i="3"/>
  <c r="AI57" i="3"/>
  <c r="AI59" i="3"/>
  <c r="AI60" i="3"/>
  <c r="AI61" i="3"/>
  <c r="AI63" i="3"/>
  <c r="AI64" i="3"/>
  <c r="AI65" i="3"/>
  <c r="AI67" i="3"/>
  <c r="AI68" i="3"/>
  <c r="AI69" i="3"/>
  <c r="AI71" i="3"/>
  <c r="AI72" i="3"/>
  <c r="AI73" i="3"/>
  <c r="AI75" i="3"/>
  <c r="AI76" i="3"/>
  <c r="AI77" i="3"/>
  <c r="AI79" i="3"/>
  <c r="AI80" i="3"/>
  <c r="AI81" i="3"/>
  <c r="AI83" i="3"/>
  <c r="AI84" i="3"/>
  <c r="AI85" i="3"/>
  <c r="AI87" i="3"/>
  <c r="AI88" i="3"/>
  <c r="AI89" i="3"/>
  <c r="AI91" i="3"/>
  <c r="AI92" i="3"/>
  <c r="AH3" i="3"/>
  <c r="AH4" i="3"/>
  <c r="AH5" i="3"/>
  <c r="AH7" i="3"/>
  <c r="AH8" i="3"/>
  <c r="AH9" i="3"/>
  <c r="AH11" i="3"/>
  <c r="AH12" i="3"/>
  <c r="AH13" i="3"/>
  <c r="AH15" i="3"/>
  <c r="AH16" i="3"/>
  <c r="AH17" i="3"/>
  <c r="AH19" i="3"/>
  <c r="AH20" i="3"/>
  <c r="AH21" i="3"/>
  <c r="AH23" i="3"/>
  <c r="AH24" i="3"/>
  <c r="AH25" i="3"/>
  <c r="AH27" i="3"/>
  <c r="AH28" i="3"/>
  <c r="AH29" i="3"/>
  <c r="AH31" i="3"/>
  <c r="AH32" i="3"/>
  <c r="AH33" i="3"/>
  <c r="AH35" i="3"/>
  <c r="AH36" i="3"/>
  <c r="AH37" i="3"/>
  <c r="AH39" i="3"/>
  <c r="AH40" i="3"/>
  <c r="AH41" i="3"/>
  <c r="AH43" i="3"/>
  <c r="AH44" i="3"/>
  <c r="AH45" i="3"/>
  <c r="AH47" i="3"/>
  <c r="AH48" i="3"/>
  <c r="AH49" i="3"/>
  <c r="AH51" i="3"/>
  <c r="AH52" i="3"/>
  <c r="AH53" i="3"/>
  <c r="AH55" i="3"/>
  <c r="AH56" i="3"/>
  <c r="AH57" i="3"/>
  <c r="AH59" i="3"/>
  <c r="AH60" i="3"/>
  <c r="AH61" i="3"/>
  <c r="AH63" i="3"/>
  <c r="AH64" i="3"/>
  <c r="AH65" i="3"/>
  <c r="AH67" i="3"/>
  <c r="AH68" i="3"/>
  <c r="AH69" i="3"/>
  <c r="AH71" i="3"/>
  <c r="AH72" i="3"/>
  <c r="AH73" i="3"/>
  <c r="AH75" i="3"/>
  <c r="AH76" i="3"/>
  <c r="AH77" i="3"/>
  <c r="AH79" i="3"/>
  <c r="AH80" i="3"/>
  <c r="AH81" i="3"/>
  <c r="AH83" i="3"/>
  <c r="AH84" i="3"/>
  <c r="AH85" i="3"/>
  <c r="AH87" i="3"/>
  <c r="AH88" i="3"/>
  <c r="AH89" i="3"/>
  <c r="AH91" i="3"/>
  <c r="AH92" i="3"/>
  <c r="AJ2" i="3"/>
  <c r="AG4" i="3"/>
  <c r="AG5" i="3"/>
  <c r="AG6" i="3"/>
  <c r="AG8" i="3"/>
  <c r="AG9" i="3"/>
  <c r="AG10" i="3"/>
  <c r="AG12" i="3"/>
  <c r="AG13" i="3"/>
  <c r="AG14" i="3"/>
  <c r="AG16" i="3"/>
  <c r="AG17" i="3"/>
  <c r="AG18" i="3"/>
  <c r="AG20" i="3"/>
  <c r="AG21" i="3"/>
  <c r="AG22" i="3"/>
  <c r="AG24" i="3"/>
  <c r="AG25" i="3"/>
  <c r="AG26" i="3"/>
  <c r="AG28" i="3"/>
  <c r="AG29" i="3"/>
  <c r="AG30" i="3"/>
  <c r="AG32" i="3"/>
  <c r="AG33" i="3"/>
  <c r="AG34" i="3"/>
  <c r="AG36" i="3"/>
  <c r="AG37" i="3"/>
  <c r="AG38" i="3"/>
  <c r="AG40" i="3"/>
  <c r="AG41" i="3"/>
  <c r="AG42" i="3"/>
  <c r="AG44" i="3"/>
  <c r="AG45" i="3"/>
  <c r="AG46" i="3"/>
  <c r="AG48" i="3"/>
  <c r="AG49" i="3"/>
  <c r="AG50" i="3"/>
  <c r="AG52" i="3"/>
  <c r="AG53" i="3"/>
  <c r="AG54" i="3"/>
  <c r="AG56" i="3"/>
  <c r="AG57" i="3"/>
  <c r="AG58" i="3"/>
  <c r="AG60" i="3"/>
  <c r="AG61" i="3"/>
  <c r="AG62" i="3"/>
  <c r="AG64" i="3"/>
  <c r="AG65" i="3"/>
  <c r="AG66" i="3"/>
  <c r="AG68" i="3"/>
  <c r="AG69" i="3"/>
  <c r="AG70" i="3"/>
  <c r="AG72" i="3"/>
  <c r="AG73" i="3"/>
  <c r="AG74" i="3"/>
  <c r="AG76" i="3"/>
  <c r="AG77" i="3"/>
  <c r="AG78" i="3"/>
  <c r="AG80" i="3"/>
  <c r="AG81" i="3"/>
  <c r="AG82" i="3"/>
  <c r="AG84" i="3"/>
  <c r="AG85" i="3"/>
  <c r="AG86" i="3"/>
  <c r="AG88" i="3"/>
  <c r="AG89" i="3"/>
  <c r="AG90" i="3"/>
  <c r="AG92" i="3"/>
  <c r="AF4" i="3"/>
  <c r="AF6" i="3"/>
  <c r="AF8" i="3"/>
  <c r="AF10" i="3"/>
  <c r="AF12" i="3"/>
  <c r="AF14" i="3"/>
  <c r="AF15" i="3"/>
  <c r="AF16" i="3"/>
  <c r="AF18" i="3"/>
  <c r="AF20" i="3"/>
  <c r="AF22" i="3"/>
  <c r="AF24" i="3"/>
  <c r="AF26" i="3"/>
  <c r="AF28" i="3"/>
  <c r="AF30" i="3"/>
  <c r="AF31" i="3"/>
  <c r="AF32" i="3"/>
  <c r="AF34" i="3"/>
  <c r="AF36" i="3"/>
  <c r="AF38" i="3"/>
  <c r="AF40" i="3"/>
  <c r="AF42" i="3"/>
  <c r="AF44" i="3"/>
  <c r="AF46" i="3"/>
  <c r="AF47" i="3"/>
  <c r="AF48" i="3"/>
  <c r="AF50" i="3"/>
  <c r="AF52" i="3"/>
  <c r="AF54" i="3"/>
  <c r="AF56" i="3"/>
  <c r="AF58" i="3"/>
  <c r="AF60" i="3"/>
  <c r="AF62" i="3"/>
  <c r="AF63" i="3"/>
  <c r="AF64" i="3"/>
  <c r="AF66" i="3"/>
  <c r="AF68" i="3"/>
  <c r="AF70" i="3"/>
  <c r="AF72" i="3"/>
  <c r="AF74" i="3"/>
  <c r="AF76" i="3"/>
  <c r="AF78" i="3"/>
  <c r="AF79" i="3"/>
  <c r="AF80" i="3"/>
  <c r="AF82" i="3"/>
  <c r="AF84" i="3"/>
  <c r="AF86" i="3"/>
  <c r="AF88" i="3"/>
  <c r="AF90" i="3"/>
  <c r="AF92" i="3"/>
  <c r="AG2" i="3"/>
  <c r="AF2" i="3"/>
  <c r="AE3" i="3"/>
  <c r="AE4" i="3"/>
  <c r="AE6" i="3"/>
  <c r="AE7" i="3"/>
  <c r="AE8" i="3"/>
  <c r="AE10" i="3"/>
  <c r="AE11" i="3"/>
  <c r="AE12" i="3"/>
  <c r="AE14" i="3"/>
  <c r="AE15" i="3"/>
  <c r="AE16" i="3"/>
  <c r="AE18" i="3"/>
  <c r="AE19" i="3"/>
  <c r="AE20" i="3"/>
  <c r="AE22" i="3"/>
  <c r="AE23" i="3"/>
  <c r="AE24" i="3"/>
  <c r="AE26" i="3"/>
  <c r="AE27" i="3"/>
  <c r="AE28" i="3"/>
  <c r="AE30" i="3"/>
  <c r="AE31" i="3"/>
  <c r="AE32" i="3"/>
  <c r="AE34" i="3"/>
  <c r="AE35" i="3"/>
  <c r="AE36" i="3"/>
  <c r="AE38" i="3"/>
  <c r="AE39" i="3"/>
  <c r="AE40" i="3"/>
  <c r="AE42" i="3"/>
  <c r="AE43" i="3"/>
  <c r="AE44" i="3"/>
  <c r="AE46" i="3"/>
  <c r="AE47" i="3"/>
  <c r="AE48" i="3"/>
  <c r="AE50" i="3"/>
  <c r="AE51" i="3"/>
  <c r="AE52" i="3"/>
  <c r="AE54" i="3"/>
  <c r="AE55" i="3"/>
  <c r="AE56" i="3"/>
  <c r="AE58" i="3"/>
  <c r="AE59" i="3"/>
  <c r="AE60" i="3"/>
  <c r="AE62" i="3"/>
  <c r="AE63" i="3"/>
  <c r="AE64" i="3"/>
  <c r="AE66" i="3"/>
  <c r="AE67" i="3"/>
  <c r="AE68" i="3"/>
  <c r="AE70" i="3"/>
  <c r="AE71" i="3"/>
  <c r="AE72" i="3"/>
  <c r="AE74" i="3"/>
  <c r="AE75" i="3"/>
  <c r="AE76" i="3"/>
  <c r="AE78" i="3"/>
  <c r="AE79" i="3"/>
  <c r="AE80" i="3"/>
  <c r="AE82" i="3"/>
  <c r="AE83" i="3"/>
  <c r="AE84" i="3"/>
  <c r="AE86" i="3"/>
  <c r="AE87" i="3"/>
  <c r="AE88" i="3"/>
  <c r="AE90" i="3"/>
  <c r="AE91" i="3"/>
  <c r="AE92" i="3"/>
  <c r="AE2" i="3"/>
  <c r="AD2" i="3"/>
  <c r="AD32" i="3"/>
  <c r="AD34" i="3"/>
  <c r="AD36" i="3"/>
  <c r="AD38" i="3"/>
  <c r="AD40" i="3"/>
  <c r="AD41" i="3"/>
  <c r="AD42" i="3"/>
  <c r="AD44" i="3"/>
  <c r="AD46" i="3"/>
  <c r="AD48" i="3"/>
  <c r="AD50" i="3"/>
  <c r="AD52" i="3"/>
  <c r="AD54" i="3"/>
  <c r="AD56" i="3"/>
  <c r="AD57" i="3"/>
  <c r="AD58" i="3"/>
  <c r="AD60" i="3"/>
  <c r="AD62" i="3"/>
  <c r="AD64" i="3"/>
  <c r="AD66" i="3"/>
  <c r="AD68" i="3"/>
  <c r="AD70" i="3"/>
  <c r="AD72" i="3"/>
  <c r="AD73" i="3"/>
  <c r="AD74" i="3"/>
  <c r="AD76" i="3"/>
  <c r="AD78" i="3"/>
  <c r="AD80" i="3"/>
  <c r="AD82" i="3"/>
  <c r="AD84" i="3"/>
  <c r="AD86" i="3"/>
  <c r="AD88" i="3"/>
  <c r="AD89" i="3"/>
  <c r="AD90" i="3"/>
  <c r="AD92" i="3"/>
  <c r="AD3" i="3"/>
  <c r="AD4" i="3"/>
  <c r="AD6" i="3"/>
  <c r="AD7" i="3"/>
  <c r="AD8" i="3"/>
  <c r="AD10" i="3"/>
  <c r="AD11" i="3"/>
  <c r="AD12" i="3"/>
  <c r="AD14" i="3"/>
  <c r="AD15" i="3"/>
  <c r="AD16" i="3"/>
  <c r="AD18" i="3"/>
  <c r="AD19" i="3"/>
  <c r="AD20" i="3"/>
  <c r="AD22" i="3"/>
  <c r="AD23" i="3"/>
  <c r="AD24" i="3"/>
  <c r="AD26" i="3"/>
  <c r="AD27" i="3"/>
  <c r="AD28" i="3"/>
  <c r="AD30" i="3"/>
  <c r="AD31" i="3"/>
  <c r="AA32" i="3"/>
  <c r="AA33" i="3"/>
  <c r="AA34" i="3"/>
  <c r="AA35" i="3"/>
  <c r="AA36" i="3"/>
  <c r="AA37" i="3"/>
  <c r="AA38" i="3"/>
  <c r="AA39" i="3"/>
  <c r="AA40" i="3"/>
  <c r="AA41" i="3"/>
  <c r="AA42" i="3"/>
  <c r="AA43" i="3"/>
  <c r="AA44" i="3"/>
  <c r="AA45" i="3"/>
  <c r="AA46" i="3"/>
  <c r="AA47" i="3"/>
  <c r="AA48" i="3"/>
  <c r="AA49" i="3"/>
  <c r="AA50" i="3"/>
  <c r="AA51" i="3"/>
  <c r="AA52" i="3"/>
  <c r="AA53" i="3"/>
  <c r="AA54" i="3"/>
  <c r="AA55" i="3"/>
  <c r="AA56" i="3"/>
  <c r="AA57" i="3"/>
  <c r="AA58" i="3"/>
  <c r="AA59" i="3"/>
  <c r="AA60" i="3"/>
  <c r="AA61" i="3"/>
  <c r="AA62" i="3"/>
  <c r="AA63" i="3"/>
  <c r="AA64" i="3"/>
  <c r="AA65" i="3"/>
  <c r="AA66" i="3"/>
  <c r="AA67" i="3"/>
  <c r="AA68" i="3"/>
  <c r="AA69" i="3"/>
  <c r="AA70" i="3"/>
  <c r="AA71" i="3"/>
  <c r="AA72" i="3"/>
  <c r="AA73" i="3"/>
  <c r="AA74" i="3"/>
  <c r="AA75" i="3"/>
  <c r="AA76" i="3"/>
  <c r="AA77" i="3"/>
  <c r="AA78" i="3"/>
  <c r="AA79" i="3"/>
  <c r="AA80" i="3"/>
  <c r="AA81" i="3"/>
  <c r="AA82" i="3"/>
  <c r="AA83" i="3"/>
  <c r="AA84" i="3"/>
  <c r="AA85" i="3"/>
  <c r="AA86" i="3"/>
  <c r="AA87" i="3"/>
  <c r="AA88" i="3"/>
  <c r="AA89" i="3"/>
  <c r="AA90" i="3"/>
  <c r="AA91" i="3"/>
  <c r="AA92" i="3"/>
  <c r="AA3" i="3"/>
  <c r="X3" i="3" s="1"/>
  <c r="AA4" i="3"/>
  <c r="AA5" i="3"/>
  <c r="AA6" i="3"/>
  <c r="AA7" i="3"/>
  <c r="AA8" i="3"/>
  <c r="AA9" i="3"/>
  <c r="AA10" i="3"/>
  <c r="AA11" i="3"/>
  <c r="AA12" i="3"/>
  <c r="AA13" i="3"/>
  <c r="AA14" i="3"/>
  <c r="AA15" i="3"/>
  <c r="AA16" i="3"/>
  <c r="AA17" i="3"/>
  <c r="AA18" i="3"/>
  <c r="AA19" i="3"/>
  <c r="AA20" i="3"/>
  <c r="AA21" i="3"/>
  <c r="AA22" i="3"/>
  <c r="AA23" i="3"/>
  <c r="AA24" i="3"/>
  <c r="AA25" i="3"/>
  <c r="AA26" i="3"/>
  <c r="AA27" i="3"/>
  <c r="AA28" i="3"/>
  <c r="AA29" i="3"/>
  <c r="AA30" i="3"/>
  <c r="AA31" i="3"/>
  <c r="AA2" i="3"/>
  <c r="X79" i="3" l="1"/>
  <c r="X43" i="3"/>
  <c r="X29" i="3"/>
  <c r="AH2" i="3"/>
  <c r="AF83" i="3"/>
  <c r="AF19" i="3"/>
  <c r="AF3" i="3"/>
  <c r="AF35" i="3"/>
  <c r="AF87" i="3"/>
  <c r="AF71" i="3"/>
  <c r="AF55" i="3"/>
  <c r="AF39" i="3"/>
  <c r="AF23" i="3"/>
  <c r="AF7" i="3"/>
  <c r="AF67" i="3"/>
  <c r="AF51" i="3"/>
  <c r="AF91" i="3"/>
  <c r="AF75" i="3"/>
  <c r="AF59" i="3"/>
  <c r="AF43" i="3"/>
  <c r="AF27" i="3"/>
  <c r="AF11" i="3"/>
  <c r="AF85" i="3"/>
  <c r="AE69" i="3"/>
  <c r="AE37" i="3"/>
  <c r="AE29" i="3"/>
  <c r="AE5" i="3"/>
  <c r="AD29" i="3"/>
  <c r="AD5" i="3"/>
  <c r="AD69" i="3"/>
  <c r="AD37" i="3"/>
  <c r="AE77" i="3"/>
  <c r="X77" i="3" s="1"/>
  <c r="AE45" i="3"/>
  <c r="AC22" i="3"/>
  <c r="AC6" i="3"/>
  <c r="X6" i="3" s="1"/>
  <c r="AC86" i="3"/>
  <c r="X86" i="3" s="1"/>
  <c r="AC54" i="3"/>
  <c r="X54" i="3" s="1"/>
  <c r="AC90" i="3"/>
  <c r="X90" i="3" s="1"/>
  <c r="AC74" i="3"/>
  <c r="AC58" i="3"/>
  <c r="AC42" i="3"/>
  <c r="AC26" i="3"/>
  <c r="X26" i="3" s="1"/>
  <c r="AC10" i="3"/>
  <c r="AC70" i="3"/>
  <c r="AC38" i="3"/>
  <c r="AC78" i="3"/>
  <c r="X78" i="3" s="1"/>
  <c r="AC62" i="3"/>
  <c r="X62" i="3" s="1"/>
  <c r="AC46" i="3"/>
  <c r="AC30" i="3"/>
  <c r="X30" i="3" s="1"/>
  <c r="AC14" i="3"/>
  <c r="X4" i="3"/>
  <c r="AE85" i="3"/>
  <c r="AE65" i="3"/>
  <c r="X65" i="3" s="1"/>
  <c r="AE49" i="3"/>
  <c r="AE33" i="3"/>
  <c r="AE21" i="3"/>
  <c r="AE17" i="3"/>
  <c r="AE13" i="3"/>
  <c r="AE9" i="3"/>
  <c r="AE81" i="3"/>
  <c r="X81" i="3" s="1"/>
  <c r="AE73" i="3"/>
  <c r="AE61" i="3"/>
  <c r="AE53" i="3"/>
  <c r="X53" i="3" s="1"/>
  <c r="AE41" i="3"/>
  <c r="AE25" i="3"/>
  <c r="AF89" i="3"/>
  <c r="AF77" i="3"/>
  <c r="AF69" i="3"/>
  <c r="AF57" i="3"/>
  <c r="AF45" i="3"/>
  <c r="AF37" i="3"/>
  <c r="AF29" i="3"/>
  <c r="AF5" i="3"/>
  <c r="AC91" i="3"/>
  <c r="AC87" i="3"/>
  <c r="AC83" i="3"/>
  <c r="AC79" i="3"/>
  <c r="AC75" i="3"/>
  <c r="X75" i="3" s="1"/>
  <c r="AC71" i="3"/>
  <c r="AC67" i="3"/>
  <c r="X67" i="3" s="1"/>
  <c r="AC63" i="3"/>
  <c r="X63" i="3" s="1"/>
  <c r="AC59" i="3"/>
  <c r="AC55" i="3"/>
  <c r="X55" i="3" s="1"/>
  <c r="AC51" i="3"/>
  <c r="X51" i="3" s="1"/>
  <c r="AC47" i="3"/>
  <c r="AC43" i="3"/>
  <c r="AC39" i="3"/>
  <c r="AC35" i="3"/>
  <c r="X2" i="3"/>
  <c r="X5" i="3"/>
  <c r="V3" i="3" a="1"/>
  <c r="V3" i="3" s="1"/>
  <c r="V4" i="3" a="1"/>
  <c r="V4" i="3" s="1"/>
  <c r="V5" i="3" a="1"/>
  <c r="V5" i="3" s="1"/>
  <c r="V6" i="3" a="1"/>
  <c r="V6" i="3" s="1"/>
  <c r="V7" i="3" a="1"/>
  <c r="V7" i="3" s="1"/>
  <c r="V8" i="3" a="1"/>
  <c r="V8" i="3" s="1"/>
  <c r="V9" i="3" a="1"/>
  <c r="V9" i="3" s="1"/>
  <c r="V10" i="3" a="1"/>
  <c r="V10" i="3" s="1"/>
  <c r="V11" i="3" a="1"/>
  <c r="V11" i="3" s="1"/>
  <c r="V12" i="3" a="1"/>
  <c r="V12" i="3" s="1"/>
  <c r="V13" i="3" a="1"/>
  <c r="V13" i="3" s="1"/>
  <c r="V14" i="3" a="1"/>
  <c r="V14" i="3" s="1"/>
  <c r="V15" i="3" a="1"/>
  <c r="V15" i="3" s="1"/>
  <c r="V16" i="3" a="1"/>
  <c r="V16" i="3" s="1"/>
  <c r="V17" i="3" a="1"/>
  <c r="V17" i="3" s="1"/>
  <c r="V18" i="3" a="1"/>
  <c r="V18" i="3" s="1"/>
  <c r="V19" i="3" a="1"/>
  <c r="V19" i="3" s="1"/>
  <c r="V20" i="3" a="1"/>
  <c r="V20" i="3" s="1"/>
  <c r="V21" i="3" a="1"/>
  <c r="V21" i="3" s="1"/>
  <c r="V22" i="3" a="1"/>
  <c r="V22" i="3" s="1"/>
  <c r="V23" i="3" a="1"/>
  <c r="V23" i="3" s="1"/>
  <c r="V24" i="3" a="1"/>
  <c r="V24" i="3" s="1"/>
  <c r="V25" i="3" a="1"/>
  <c r="V25" i="3" s="1"/>
  <c r="V26" i="3" a="1"/>
  <c r="V26" i="3" s="1"/>
  <c r="V27" i="3" a="1"/>
  <c r="V27" i="3" s="1"/>
  <c r="V28" i="3" a="1"/>
  <c r="V28" i="3" s="1"/>
  <c r="V29" i="3" a="1"/>
  <c r="V29" i="3" s="1"/>
  <c r="V30" i="3" a="1"/>
  <c r="V30" i="3"/>
  <c r="V31" i="3" a="1"/>
  <c r="V31" i="3" s="1"/>
  <c r="V32" i="3" a="1"/>
  <c r="V32" i="3" s="1"/>
  <c r="V33" i="3" a="1"/>
  <c r="V33" i="3" s="1"/>
  <c r="V34" i="3" a="1"/>
  <c r="V34" i="3"/>
  <c r="V35" i="3" a="1"/>
  <c r="V35" i="3" s="1"/>
  <c r="V36" i="3" a="1"/>
  <c r="V36" i="3" s="1"/>
  <c r="V37" i="3" a="1"/>
  <c r="V37" i="3" s="1"/>
  <c r="V38" i="3" a="1"/>
  <c r="V38" i="3" s="1"/>
  <c r="V39" i="3" a="1"/>
  <c r="V39" i="3" s="1"/>
  <c r="V40" i="3" a="1"/>
  <c r="V40" i="3" s="1"/>
  <c r="V41" i="3" a="1"/>
  <c r="V41" i="3" s="1"/>
  <c r="V42" i="3" a="1"/>
  <c r="V42" i="3" s="1"/>
  <c r="V43" i="3" a="1"/>
  <c r="V43" i="3" s="1"/>
  <c r="V44" i="3" a="1"/>
  <c r="V44" i="3" s="1"/>
  <c r="V45" i="3" a="1"/>
  <c r="V45" i="3" s="1"/>
  <c r="V46" i="3" a="1"/>
  <c r="V46" i="3" s="1"/>
  <c r="V47" i="3" a="1"/>
  <c r="V47" i="3" s="1"/>
  <c r="V48" i="3" a="1"/>
  <c r="V48" i="3" s="1"/>
  <c r="V49" i="3" a="1"/>
  <c r="V49" i="3" s="1"/>
  <c r="V50" i="3" a="1"/>
  <c r="V50" i="3" s="1"/>
  <c r="V51" i="3" a="1"/>
  <c r="V51" i="3" s="1"/>
  <c r="V52" i="3" a="1"/>
  <c r="V52" i="3" s="1"/>
  <c r="V53" i="3" a="1"/>
  <c r="V53" i="3" s="1"/>
  <c r="V54" i="3" a="1"/>
  <c r="V54" i="3" s="1"/>
  <c r="V55" i="3" a="1"/>
  <c r="V55" i="3" s="1"/>
  <c r="V56" i="3" a="1"/>
  <c r="V56" i="3" s="1"/>
  <c r="V57" i="3" a="1"/>
  <c r="V57" i="3" s="1"/>
  <c r="V58" i="3" a="1"/>
  <c r="V58" i="3" s="1"/>
  <c r="V59" i="3" a="1"/>
  <c r="V59" i="3" s="1"/>
  <c r="V60" i="3" a="1"/>
  <c r="V60" i="3" s="1"/>
  <c r="V61" i="3" a="1"/>
  <c r="V61" i="3" s="1"/>
  <c r="V62" i="3" a="1"/>
  <c r="V62" i="3" s="1"/>
  <c r="V63" i="3" a="1"/>
  <c r="V63" i="3" s="1"/>
  <c r="V64" i="3" a="1"/>
  <c r="V64" i="3" s="1"/>
  <c r="V65" i="3" a="1"/>
  <c r="V65" i="3" s="1"/>
  <c r="V66" i="3" a="1"/>
  <c r="V66" i="3"/>
  <c r="V67" i="3" a="1"/>
  <c r="V67" i="3" s="1"/>
  <c r="V68" i="3" a="1"/>
  <c r="V68" i="3" s="1"/>
  <c r="V69" i="3" a="1"/>
  <c r="V69" i="3" s="1"/>
  <c r="V70" i="3" a="1"/>
  <c r="V70" i="3" s="1"/>
  <c r="V71" i="3" a="1"/>
  <c r="V71" i="3" s="1"/>
  <c r="V72" i="3" a="1"/>
  <c r="V72" i="3" s="1"/>
  <c r="V73" i="3" a="1"/>
  <c r="V73" i="3" s="1"/>
  <c r="V74" i="3" a="1"/>
  <c r="V74" i="3" s="1"/>
  <c r="V75" i="3" a="1"/>
  <c r="V75" i="3" s="1"/>
  <c r="V76" i="3" a="1"/>
  <c r="V76" i="3" s="1"/>
  <c r="V77" i="3" a="1"/>
  <c r="V77" i="3" s="1"/>
  <c r="V78" i="3" a="1"/>
  <c r="V78" i="3" s="1"/>
  <c r="V79" i="3" a="1"/>
  <c r="V79" i="3" s="1"/>
  <c r="V80" i="3" a="1"/>
  <c r="V80" i="3" s="1"/>
  <c r="V81" i="3" a="1"/>
  <c r="V81" i="3" s="1"/>
  <c r="V82" i="3" a="1"/>
  <c r="V82" i="3" s="1"/>
  <c r="V83" i="3" a="1"/>
  <c r="V83" i="3" s="1"/>
  <c r="V84" i="3" a="1"/>
  <c r="V84" i="3" s="1"/>
  <c r="V85" i="3" a="1"/>
  <c r="V85" i="3" s="1"/>
  <c r="V86" i="3" a="1"/>
  <c r="V86" i="3" s="1"/>
  <c r="V87" i="3" a="1"/>
  <c r="V87" i="3" s="1"/>
  <c r="V88" i="3" a="1"/>
  <c r="V88" i="3" s="1"/>
  <c r="V89" i="3" a="1"/>
  <c r="V89" i="3" s="1"/>
  <c r="V90" i="3" a="1"/>
  <c r="V90" i="3" s="1"/>
  <c r="V91" i="3" a="1"/>
  <c r="V91" i="3" s="1"/>
  <c r="V92" i="3" a="1"/>
  <c r="V92" i="3" s="1"/>
  <c r="V2" i="3" a="1"/>
  <c r="V2" i="3" s="1"/>
</calcChain>
</file>

<file path=xl/comments1.xml><?xml version="1.0" encoding="utf-8"?>
<comments xmlns="http://schemas.openxmlformats.org/spreadsheetml/2006/main">
  <authors>
    <author>Fabrice</author>
  </authors>
  <commentList>
    <comment ref="W1" authorId="0">
      <text>
        <r>
          <rPr>
            <b/>
            <sz val="9"/>
            <color indexed="81"/>
            <rFont val="Tahoma"/>
            <family val="2"/>
          </rPr>
          <t>Fabrice:</t>
        </r>
        <r>
          <rPr>
            <sz val="9"/>
            <color indexed="81"/>
            <rFont val="Tahoma"/>
            <family val="2"/>
          </rPr>
          <t xml:space="preserve">
Ici c'est une colonne que je vais remplir de manière manuelle.</t>
        </r>
      </text>
    </comment>
    <comment ref="W2" authorId="0">
      <text>
        <r>
          <rPr>
            <b/>
            <sz val="9"/>
            <color indexed="81"/>
            <rFont val="Tahoma"/>
            <family val="2"/>
          </rPr>
          <t>Fabrice:</t>
        </r>
        <r>
          <rPr>
            <sz val="9"/>
            <color indexed="81"/>
            <rFont val="Tahoma"/>
            <family val="2"/>
          </rPr>
          <t xml:space="preserve">
Ici rien n'est renseigné -&gt; il faut "" dans résultat désiré
</t>
        </r>
      </text>
    </comment>
    <comment ref="W3" authorId="0">
      <text>
        <r>
          <rPr>
            <b/>
            <sz val="9"/>
            <color indexed="81"/>
            <rFont val="Tahoma"/>
            <family val="2"/>
          </rPr>
          <t>Fabrice:</t>
        </r>
        <r>
          <rPr>
            <sz val="9"/>
            <color indexed="81"/>
            <rFont val="Tahoma"/>
            <family val="2"/>
          </rPr>
          <t xml:space="preserve">
﻿﻿En se basant sur le contenu de la cellule de la colonne "Value" çàd "10.00", il faut retrouver l'instance de 10.00 dans la colonne "AllValue". Ici c'est en 1ière position -&gt; Il faut aller rechercher l'instance 1 dans la colonne "SplitMarge" et reprendre le résultat 5 pour le mettre en forme de Nbre dans la colonne Résultat Désiré. Le chiffre peut être soit entier soit avec une virgule
</t>
        </r>
      </text>
    </comment>
    <comment ref="W5" authorId="0">
      <text>
        <r>
          <rPr>
            <b/>
            <sz val="9"/>
            <color indexed="81"/>
            <rFont val="Tahoma"/>
            <family val="2"/>
          </rPr>
          <t>Fabrice:</t>
        </r>
        <r>
          <rPr>
            <sz val="9"/>
            <color indexed="81"/>
            <rFont val="Tahoma"/>
            <family val="2"/>
          </rPr>
          <t xml:space="preserve">
En se basant sur le contenu de la cellule de la colonne "Value" çàd "25.00", il faut retrouver l'instance de 25.00 dans la colonne "AllValue". Ici c'est en 3ième position -&gt; Il faut aller rechercher l'instance 3 dans la colonne "SplitMarge" et reprendre le résultat 3 pour le mettre en forme de Nbre dans la colonne Résultat Désiré. Le chiffre peut etre soit entié soit avec une vigule</t>
        </r>
      </text>
    </comment>
    <comment ref="W8" authorId="0">
      <text>
        <r>
          <rPr>
            <b/>
            <sz val="9"/>
            <color indexed="81"/>
            <rFont val="Tahoma"/>
            <family val="2"/>
          </rPr>
          <t>Fabrice:</t>
        </r>
        <r>
          <rPr>
            <sz val="9"/>
            <color indexed="81"/>
            <rFont val="Tahoma"/>
            <family val="2"/>
          </rPr>
          <t xml:space="preserve">
Ici la value 20.00 n'est pas référencée dans "AllValue" -&gt; il ne doit pas y avoir de résultat.</t>
        </r>
      </text>
    </comment>
    <comment ref="W13" authorId="0">
      <text>
        <r>
          <rPr>
            <b/>
            <sz val="9"/>
            <color indexed="81"/>
            <rFont val="Tahoma"/>
            <family val="2"/>
          </rPr>
          <t>Fabrice:</t>
        </r>
        <r>
          <rPr>
            <sz val="9"/>
            <color indexed="81"/>
            <rFont val="Tahoma"/>
            <family val="2"/>
          </rPr>
          <t xml:space="preserve">
S'il n'y a qu'un seul "chiffre" dans SplitMarge, et donc sans "/" alors il faut mettre ce contenu en Chiffre dans la colonne désirée.</t>
        </r>
      </text>
    </comment>
    <comment ref="W16" authorId="0">
      <text>
        <r>
          <rPr>
            <b/>
            <sz val="9"/>
            <color indexed="81"/>
            <rFont val="Tahoma"/>
            <family val="2"/>
          </rPr>
          <t>Fabrice:</t>
        </r>
        <r>
          <rPr>
            <sz val="9"/>
            <color indexed="81"/>
            <rFont val="Tahoma"/>
            <family val="2"/>
          </rPr>
          <t xml:space="preserve">
Ici par exemple, j'ai rempli de manière erronée 2x des renseignements au lieu de 3 (si je me réfère au nombre de 3 instances dans AllValue). Possible d'avoir une MFC qui m'indique par exemple en fond jaune que je n'ai pas mis une correspondance correcte du nombre d'instances?
Pour le cas où q'une seule instance comme renseigné W13 ou W14; là pas de problème... pas de MFC car c'et une exception</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<sst xmlns="http://schemas.openxmlformats.org/spreadsheetml/2006/main" count="1354" uniqueCount="106">
  <si>
    <t>SITE</t>
  </si>
  <si>
    <t>BrandName</t>
  </si>
  <si>
    <t>CategoryName</t>
  </si>
  <si>
    <t>ProductName</t>
  </si>
  <si>
    <t>value</t>
  </si>
  <si>
    <t>currency</t>
  </si>
  <si>
    <t>ProductActive</t>
  </si>
  <si>
    <t>ValueVariable</t>
  </si>
  <si>
    <t>BrandActive</t>
  </si>
  <si>
    <t>country</t>
  </si>
  <si>
    <t>name</t>
  </si>
  <si>
    <t>value_min</t>
  </si>
  <si>
    <t>value_max</t>
  </si>
  <si>
    <t>margin</t>
  </si>
  <si>
    <t>active</t>
  </si>
  <si>
    <t>variable</t>
  </si>
  <si>
    <t>DateOfExtract</t>
  </si>
  <si>
    <t>NULL</t>
  </si>
  <si>
    <t>5.00</t>
  </si>
  <si>
    <t>EUR</t>
  </si>
  <si>
    <t>Yes</t>
  </si>
  <si>
    <t>No</t>
  </si>
  <si>
    <t>10.00</t>
  </si>
  <si>
    <t>15.00</t>
  </si>
  <si>
    <t>25.00</t>
  </si>
  <si>
    <t>50.00</t>
  </si>
  <si>
    <t>AT</t>
  </si>
  <si>
    <t>20.00</t>
  </si>
  <si>
    <t>40.00</t>
  </si>
  <si>
    <t>100.00</t>
  </si>
  <si>
    <t>26.97</t>
  </si>
  <si>
    <t>89.90</t>
  </si>
  <si>
    <t>30.00</t>
  </si>
  <si>
    <t>brand_id</t>
  </si>
  <si>
    <t>ProductID</t>
  </si>
  <si>
    <t>Separated</t>
  </si>
  <si>
    <t>id</t>
  </si>
  <si>
    <t/>
  </si>
  <si>
    <t>be</t>
  </si>
  <si>
    <t>0</t>
  </si>
  <si>
    <t>2023-04-06</t>
  </si>
  <si>
    <t>at</t>
  </si>
  <si>
    <t>de</t>
  </si>
  <si>
    <t>nl</t>
  </si>
  <si>
    <t>53.94</t>
  </si>
  <si>
    <t>BE</t>
  </si>
  <si>
    <t>CH</t>
  </si>
  <si>
    <t>38.70</t>
  </si>
  <si>
    <t>CHF</t>
  </si>
  <si>
    <t>77.40</t>
  </si>
  <si>
    <t>129.00</t>
  </si>
  <si>
    <t>DE</t>
  </si>
  <si>
    <t>FR</t>
  </si>
  <si>
    <t>LU</t>
  </si>
  <si>
    <t>NL</t>
  </si>
  <si>
    <t>15.00 - 150.00</t>
  </si>
  <si>
    <t>fr</t>
  </si>
  <si>
    <t>60.00</t>
  </si>
  <si>
    <t>150.00</t>
  </si>
  <si>
    <t>ES</t>
  </si>
  <si>
    <t>es</t>
  </si>
  <si>
    <t>IT</t>
  </si>
  <si>
    <t>it</t>
  </si>
  <si>
    <t>IE</t>
  </si>
  <si>
    <t>AllValue</t>
  </si>
  <si>
    <t>CatEnt</t>
  </si>
  <si>
    <t>CatGi</t>
  </si>
  <si>
    <t>CatMu</t>
  </si>
  <si>
    <t>CatTo</t>
  </si>
  <si>
    <t>AA1</t>
  </si>
  <si>
    <t>AB Y</t>
  </si>
  <si>
    <t>Am .d</t>
  </si>
  <si>
    <t>Am .D</t>
  </si>
  <si>
    <t>Bt .n</t>
  </si>
  <si>
    <t>Dy+</t>
  </si>
  <si>
    <t>mBeC</t>
  </si>
  <si>
    <t>Nk</t>
  </si>
  <si>
    <t>St</t>
  </si>
  <si>
    <t>Résultat désiré</t>
  </si>
  <si>
    <t>SplitMarge</t>
  </si>
  <si>
    <t>5/2,1/3/4,2</t>
  </si>
  <si>
    <t>1,2/2,3</t>
  </si>
  <si>
    <t>3,7/7/2</t>
  </si>
  <si>
    <t>Formule</t>
  </si>
  <si>
    <t>1,2</t>
  </si>
  <si>
    <t>7/3</t>
  </si>
  <si>
    <t>col1</t>
  </si>
  <si>
    <t>col2</t>
  </si>
  <si>
    <t>col3</t>
  </si>
  <si>
    <t>col4</t>
  </si>
  <si>
    <t>col5</t>
  </si>
  <si>
    <t>col6</t>
  </si>
  <si>
    <t>col7</t>
  </si>
  <si>
    <t>col8</t>
  </si>
  <si>
    <t>col9</t>
  </si>
  <si>
    <t>col10</t>
  </si>
  <si>
    <t>rupt1</t>
  </si>
  <si>
    <t>rupt2</t>
  </si>
  <si>
    <t>rupt3</t>
  </si>
  <si>
    <t>rupt4</t>
  </si>
  <si>
    <t>rupt5</t>
  </si>
  <si>
    <t>rupt6</t>
  </si>
  <si>
    <t>rupt7</t>
  </si>
  <si>
    <t>rupt8</t>
  </si>
  <si>
    <t>rupt9</t>
  </si>
  <si>
    <t>rupt10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</si>
</sst>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4" x14ac:knownFonts="1">
    <font>
      <sz val="11"/>
      <color theme="1"/>
      <name val="Calibri"/>
      <family val="2"/>
      <scheme val="minor"/>
    </font>
    <font>
      <b/>
      <sz val="11"/>
      <color theme="0"/>
      <name val="Calibri"/>
      <family val="2"/>
      <scheme val="minor"/>
    </font>
    <font>
      <sz val="9"/>
      <color indexed="81"/>
      <name val="Tahoma"/>
      <family val="2"/>
    </font>
    <font>
      <b/>
      <sz val="9"/>
      <color indexed="81"/>
      <name val="Tahoma"/>
      <family val="2"/>
    </font>
  </fonts>
  <fills count="2">
    <fill>
      <patternFill patternType="none"/>
    </fill>
    <fill>
      <patternFill patternType="gray125"/>
    </fill>
  </fills>
  <borders count="3">
    <border>
      <left/>
      <right/>
      <top/>
      <bottom/>
      <diagonal/>
    </border>
    <border>
      <left/>
      <right/>
      <top/>
      <bottom style="thin">
        <color theme="9" tint="0.39997558519241921"/>
      </bottom>
      <diagonal/>
    </border>
    <border>
      <left style="medium">
        <color indexed="64"/>
      </left>
      <right/>
      <top/>
      <bottom/>
      <diagonal/>
    </border>
  </borders>
  <cellStyleXfs count="1">
    <xf numFmtId="0" fontId="0" fillId="0" borderId="0"/>
  </cellStyleXfs>
  <cellXfs count="12">
    <xf numFmtId="0" fontId="0" fillId="0" borderId="0" xfId="0"/>
    <xf numFmtId="0" fontId="1" fillId="0" borderId="0" xfId="0" applyFont="1"/>
    <xf numFmtId="0" fontId="1" fillId="0" borderId="1" xfId="0" applyFont="1" applyBorder="1"/>
    <xf numFmtId="49" fontId="0" fillId="0" borderId="0" xfId="0" applyNumberFormat="1"/>
    <xf numFmtId="0" fontId="0" fillId="0" borderId="2" xfId="0" applyBorder="1"/>
    <xf numFmtId="0" fontId="0" fillId="0" borderId="0" xfId="0" applyBorder="1"/>
    <xf numFmtId="0" fontId="0" fillId="0" borderId="0" xfId="0" applyAlignment="1">
      <alignment horizontal="center"/>
    </xf>
    <xf numFmtId="17" fontId="0" fillId="0" borderId="0" xfId="0" applyNumberFormat="1"/>
    <xf numFmtId="164" fontId="0" fillId="0" borderId="2" xfId="0" applyNumberFormat="1" applyBorder="1"/>
    <xf numFmtId="164" fontId="0" fillId="0" borderId="0" xfId="0" applyNumberFormat="1" applyBorder="1"/>
    <xf numFmtId="164" fontId="0" fillId="0" borderId="0" xfId="0" applyNumberFormat="1"/>
    <xf numFmtId="2" fontId="0" fillId="0" borderId="0" xfId="0" applyNumberFormat="1" applyBorder="1"/>
  </cellXfs>
  <cellStyles count="1">
    <cellStyle name="Normal" xfId="0" builtinId="0"/>
  </cellStyles>
  <dxfs count="56">
    <dxf>
      <numFmt numFmtId="164" formatCode="0.0"/>
      <border diagonalUp="0" diagonalDown="0">
        <left style="medium">
          <color indexed="64"/>
        </left>
        <right/>
        <top/>
        <bottom/>
        <vertical/>
        <horizontal/>
      </border>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4" formatCode="0.0"/>
      <fill>
        <patternFill patternType="none">
          <fgColor indexed="64"/>
          <bgColor auto="1"/>
        </patternFill>
      </fill>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0" formatCode="General"/>
    </dxf>
    <dxf>
      <numFmt numFmtId="0" formatCode="General"/>
    </dxf>
    <dxf>
      <numFmt numFmtId="164" formatCode="0.0"/>
    </dxf>
    <dxf>
      <alignment horizontal="center" vertical="bottom" textRotation="0" wrapText="0" indent="0" justifyLastLine="0" shrinkToFit="0" readingOrder="0"/>
    </dxf>
    <dxf>
      <alignment horizontal="center" vertical="bottom" textRotation="0" wrapText="0" indent="0" justifyLastLine="0" shrinkToFit="0" readingOrder="0"/>
    </dxf>
    <dxf>
      <border diagonalUp="0" diagonalDown="0">
        <left style="medium">
          <color indexed="64"/>
        </left>
        <right/>
        <top/>
        <bottom/>
        <vertical/>
        <horizontal/>
      </border>
    </dxf>
    <dxf>
      <fill>
        <patternFill patternType="none">
          <fgColor indexed="64"/>
          <bgColor auto="1"/>
        </patternFill>
      </fill>
    </dxf>
    <dxf>
      <numFmt numFmtId="30" formatCode="@"/>
      <fill>
        <patternFill patternType="none">
          <fgColor indexed="64"/>
          <bgColor indexed="65"/>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border outline="0">
        <top style="thin">
          <color theme="9" tint="0.39997558519241921"/>
        </top>
      </border>
    </dxf>
    <dxf>
      <border outline="0">
        <left style="thin">
          <color theme="9" tint="0.39997558519241921"/>
        </left>
        <top style="thin">
          <color theme="9" tint="0.39997558519241921"/>
        </top>
        <bottom style="thin">
          <color theme="9" tint="0.39997558519241921"/>
        </bottom>
      </border>
    </dxf>
    <dxf>
      <fill>
        <patternFill patternType="none">
          <fgColor indexed="64"/>
          <bgColor auto="1"/>
        </patternFill>
      </fill>
    </dxf>
    <dxf>
      <border outline="0">
        <bottom style="thin">
          <color theme="9" tint="0.39997558519241921"/>
        </bottom>
      </border>
    </dxf>
    <dxf>
      <font>
        <b/>
        <i val="0"/>
        <strike val="0"/>
        <condense val="0"/>
        <extend val="0"/>
        <outline val="0"/>
        <shadow val="0"/>
        <u val="none"/>
        <vertAlign val="baseline"/>
        <sz val="11"/>
        <color theme="0"/>
        <name val="Calibri"/>
        <scheme val="minor"/>
      </font>
      <fill>
        <patternFill patternType="none">
          <fgColor indexed="64"/>
          <bgColor auto="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id="1" name="Tableau1" displayName="Tableau1" ref="A1:Y92" totalsRowShown="0" headerRowDxfId="55" dataDxfId="53" headerRowBorderDxfId="54" tableBorderDxfId="52" totalsRowBorderDxfId="51">
  <autoFilter ref="A1:Y92"/>
  <tableColumns count="25">
    <tableColumn id="1" name="SITE" dataDxfId="50"/>
    <tableColumn id="2" name="brand_id" dataDxfId="49"/>
    <tableColumn id="3" name="BrandName" dataDxfId="48"/>
    <tableColumn id="4" name="CategoryName" dataDxfId="47"/>
    <tableColumn id="5" name="ProductID" dataDxfId="46"/>
    <tableColumn id="6" name="ProductName" dataDxfId="45"/>
    <tableColumn id="7" name="value" dataDxfId="44"/>
    <tableColumn id="8" name="currency" dataDxfId="43"/>
    <tableColumn id="9" name="ProductActive" dataDxfId="42"/>
    <tableColumn id="10" name="ValueVariable" dataDxfId="41"/>
    <tableColumn id="11" name="BrandActive" dataDxfId="40"/>
    <tableColumn id="12" name="Separated" dataDxfId="39"/>
    <tableColumn id="13" name="id" dataDxfId="38"/>
    <tableColumn id="14" name="country" dataDxfId="37"/>
    <tableColumn id="15" name="name" dataDxfId="36"/>
    <tableColumn id="16" name="value_min" dataDxfId="35"/>
    <tableColumn id="17" name="value_max" dataDxfId="34"/>
    <tableColumn id="18" name="margin" dataDxfId="33"/>
    <tableColumn id="19" name="active" dataDxfId="32"/>
    <tableColumn id="20" name="variable" dataDxfId="31"/>
    <tableColumn id="21" name="DateOfExtract" dataDxfId="30"/>
    <tableColumn id="23" name="AllValue" dataDxfId="29">
      <calculatedColumnFormula array="1">_xlfn.TEXTJOIN("/",TRUE,_xlfn._xlws.FILTER(Tableau1[value],(Tableau1[SITE]=Tableau1[[#This Row],[SITE]])*(Tableau1[BrandName]=Tableau1[[#This Row],[BrandName]])*(Tableau1[active]=1)))</calculatedColumnFormula>
    </tableColumn>
    <tableColumn id="24" name="SplitMarge" dataDxfId="28"/>
    <tableColumn id="22" name="Résultat désiré" dataDxfId="11"/>
    <tableColumn id="25" name="Formule" dataDxfId="27"/>
  </tableColumns>
  <tableStyleInfo name="TableStyleMedium9" showFirstColumn="0" showLastColumn="0" showRowStripes="1" showColumnStripes="0"/>
</table>
</file>

<file path=xl/tables/table2.xml><?xml version="1.0" encoding="utf-8"?>
<table xmlns="http://schemas.openxmlformats.org/spreadsheetml/2006/main" id="2" name="valeur" displayName="valeur" ref="AA1:AJ92" totalsRowShown="0" headerRowDxfId="25">
  <autoFilter ref="AA1:AJ92"/>
  <tableColumns count="10">
    <tableColumn id="1" name="col1" dataDxfId="26">
      <calculatedColumnFormula>IFERROR(MID(Tableau1[[#This Row],[AllValue]],1,AK2-1),"")</calculatedColumnFormula>
    </tableColumn>
    <tableColumn id="2" name="col2">
      <calculatedColumnFormula>IFERROR(MID(Tableau1[[#This Row],[AllValue]:[AllValue]]:Tableau1[[#This Row],[AllValue]:[AllValue]],AK2+1,AL2-AK2-1),"")</calculatedColumnFormula>
    </tableColumn>
    <tableColumn id="3" name="col3">
      <calculatedColumnFormula>IFERROR(MID(Tableau1[[#This Row],[AllValue]:[AllValue]]:Tableau1[[#This Row],[AllValue]:[AllValue]],AL2+1,AM2-AL2-1),"")</calculatedColumnFormula>
    </tableColumn>
    <tableColumn id="4" name="col4">
      <calculatedColumnFormula>IFERROR(MID(Tableau1[[#This Row],[AllValue]],AM2+1,AN2-AM2-1),"")</calculatedColumnFormula>
    </tableColumn>
    <tableColumn id="5" name="col5">
      <calculatedColumnFormula>IFERROR(MID(Tableau1[[#This Row],[AllValue]:[AllValue]]:Tableau1[[#This Row],[AllValue]:[AllValue]],AN2+1,AO2-AN2-1),"")</calculatedColumnFormula>
    </tableColumn>
    <tableColumn id="6" name="col6">
      <calculatedColumnFormula>IFERROR(MID(Tableau1[[#This Row],[AllValue]:[AllValue]]:Tableau1[[#This Row],[AllValue]:[AllValue]],AO2+1,AP2-AO2-1),"")</calculatedColumnFormula>
    </tableColumn>
    <tableColumn id="7" name="col7">
      <calculatedColumnFormula>IFERROR(MID(Tableau1[[#This Row],[AllValue]:[AllValue]]:Tableau1[[#This Row],[AllValue]:[AllValue]],AP2+1,AQ2-AP2-1),"")</calculatedColumnFormula>
    </tableColumn>
    <tableColumn id="8" name="col8">
      <calculatedColumnFormula>IFERROR(MID(Tableau1[[#This Row],[AllValue]:[AllValue]]:Tableau1[[#This Row],[AllValue]:[AllValue]],AQ2+1,AR2-AQ2-1),"")</calculatedColumnFormula>
    </tableColumn>
    <tableColumn id="9" name="col9">
      <calculatedColumnFormula>IFERROR(MID(Tableau1[[#This Row],[AllValue]:[AllValue]]:Tableau1[[#This Row],[AllValue]:[AllValue]],AR2+1,AS2-AR2-1),"")</calculatedColumnFormula>
    </tableColumn>
    <tableColumn id="10" name="col10">
      <calculatedColumnFormula>IFERROR(MID(Tableau1[[#This Row],[AllValue]:[AllValue]]:Tableau1[[#This Row],[AllValue]:[AllValue]],AS2+1,AT2-AS2-1),"")</calculatedColumnFormula>
    </tableColumn>
  </tableColumns>
  <tableStyleInfo name="TableStyleLight17" showFirstColumn="0" showLastColumn="0" showRowStripes="1" showColumnStripes="0"/>
</table>
</file>

<file path=xl/tables/table3.xml><?xml version="1.0" encoding="utf-8"?>
<table xmlns="http://schemas.openxmlformats.org/spreadsheetml/2006/main" id="3" name="Tableau3" displayName="Tableau3" ref="AK1:AT92" totalsRowShown="0">
  <autoFilter ref="AK1:AT92"/>
  <tableColumns count="10">
    <tableColumn id="1" name="rupt1" dataDxfId="7">
      <calculatedColumnFormula>IFERROR(SEARCH("/",Tableau1[[#This Row],[AllValue]],1+1),LEN(Tableau1[[#This Row],[AllValue]])+1)</calculatedColumnFormula>
    </tableColumn>
    <tableColumn id="2" name="rupt2" dataDxfId="6">
      <calculatedColumnFormula>IFERROR(SEARCH("/",Tableau1[[#This Row],[AllValue]],SEARCH("/",Tableau1[[#This Row],[AllValue]])+1),LEN(Tableau1[[#This Row],[AllValue]])+1)</calculatedColumnFormula>
    </tableColumn>
    <tableColumn id="3" name="rupt3" dataDxfId="10">
      <calculatedColumnFormula>IFERROR(SEARCH("/",Tableau1[[#This Row],[AllValue]],(SEARCH("/",Tableau1[[#This Row],[AllValue]],SEARCH("/",Tableau1[[#This Row],[AllValue]])+1))+1),LEN(Tableau1[[#This Row],[AllValue]])+1)</calculatedColumnFormula>
    </tableColumn>
    <tableColumn id="4" name="rupt4" dataDxfId="9">
      <calculatedColumnFormula>IFERROR(SEARCH("/",Tableau1[[#This Row],[AllValue]],SEARCH("/",Tableau1[[#This Row],[AllValue]],(SEARCH("/",Tableau1[[#This Row],[AllValue]],SEARCH("/",Tableau1[[#This Row],[AllValue]])+1))+1)+1),LEN(Tableau1[[#This Row],[AllValue]])+1)</calculatedColumnFormula>
    </tableColumn>
    <tableColumn id="5" name="rupt5" dataDxfId="8">
      <calculatedColumnFormula>IFERROR(SEARCH("/",Tableau1[[#This Row],[AllValue]],SEARCH("/",Tableau1[[#This Row],[AllValue]],SEARCH("/",Tableau1[[#This Row],[AllValue]],(SEARCH("/",Tableau1[[#This Row],[AllValue]],SEARCH("/",Tableau1[[#This Row],[AllValue]])+1))+1)+1)+1),LEN(Tableau1[[#This Row],[AllValue]])+1)</calculatedColumnFormula>
    </tableColumn>
    <tableColumn id="6" name="rupt6" dataDxfId="5">
      <calculatedColumnFormula>IFERROR(SEARCH("/",Tableau1[[#This Row],[AllValue]],SEARCH("/",Tableau1[[#This Row],[AllValue]],SEARCH("/",Tableau1[[#This Row],[AllValue]],SEARCH("/",Tableau1[[#This Row],[AllValue]],(SEARCH("/",Tableau1[[#This Row],[AllValue]],SEARCH("/",Tableau1[[#This Row],[AllValue]])+1))+1)+1)+1)+1),LEN(Tableau1[[#This Row],[AllValue]])+1)</calculatedColumnFormula>
    </tableColumn>
    <tableColumn id="7" name="rupt7" dataDxfId="4">
      <calculatedColumnFormula>IFERROR(SEARCH("/",Tableau1[[#This Row],[AllValue]],SEARCH("/",Tableau1[[#This Row],[AllValue]],SEARCH("/",Tableau1[[#This Row],[AllValue]],SEARCH("/",Tableau1[[#This Row],[AllValue]],SEARCH("/",Tableau1[[#This Row],[AllValue]],(SEARCH("/",Tableau1[[#This Row],[AllValue]],SEARCH("/",Tableau1[[#This Row],[AllValue]])+1))+1)+1)+1)+1)+1),LEN(Tableau1[[#This Row],[AllValue]])+1)</calculatedColumnFormula>
    </tableColumn>
    <tableColumn id="8" name="rupt8" dataDxfId="3">
      <calculatedColumnFormula>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calculatedColumnFormula>
    </tableColumn>
    <tableColumn id="9" name="rupt9" dataDxfId="2">
      <calculatedColumnFormula>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calculatedColumnFormula>
    </tableColumn>
    <tableColumn id="10" name="rupt10" dataDxfId="1">
      <calculatedColumnFormula>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calculatedColumnFormula>
    </tableColumn>
  </tableColumns>
  <tableStyleInfo name="TableStyleLight21" showFirstColumn="0" showLastColumn="0" showRowStripes="1" showColumnStripes="0"/>
</table>
</file>

<file path=xl/tables/table4.xml><?xml version="1.0" encoding="utf-8"?>
<table xmlns="http://schemas.openxmlformats.org/spreadsheetml/2006/main" id="4" name="splitcol" displayName="splitcol" ref="AV1:BE92" totalsRowShown="0" headerRowDxfId="24" dataDxfId="23">
  <autoFilter ref="AV1:BE92"/>
  <tableColumns count="10">
    <tableColumn id="1" name="col1" dataDxfId="0">
      <calculatedColumnFormula>IFERROR(VALUE(SUBSTITUTE(MID(Tableau1[[#This Row],[SplitMarge]],1,BF2-1),",",".")),"")</calculatedColumnFormula>
    </tableColumn>
    <tableColumn id="2" name="col2" dataDxfId="20">
      <calculatedColumnFormula>IFERROR(VALUE(SUBSTITUTE(MID(Tableau1[[#This Row],[SplitMarge]:[SplitMarge]]:Tableau1[[#This Row],[SplitMarge]:[SplitMarge]],BF2+1,BG2-BF2-1),",",".")),"")</calculatedColumnFormula>
    </tableColumn>
    <tableColumn id="3" name="col3" dataDxfId="19">
      <calculatedColumnFormula>IFERROR(VALUE(SUBSTITUTE(MID(Tableau1[[#This Row],[SplitMarge]:[SplitMarge]]:Tableau1[[#This Row],[SplitMarge]:[SplitMarge]],BG2+1,BH2-BG2-1),",",".")),"")</calculatedColumnFormula>
    </tableColumn>
    <tableColumn id="4" name="col4" dataDxfId="18">
      <calculatedColumnFormula>IFERROR(VALUE(SUBSTITUTE(MID(Tableau1[[#This Row],[SplitMarge]:[SplitMarge]]:Tableau1[[#This Row],[SplitMarge]:[SplitMarge]],BH2+1,BI2-BH2-1),",",".")),"")</calculatedColumnFormula>
    </tableColumn>
    <tableColumn id="5" name="col5" dataDxfId="17">
      <calculatedColumnFormula>IFERROR(VALUE(SUBSTITUTE(MID(Tableau1[[#This Row],[SplitMarge]:[SplitMarge]]:Tableau1[[#This Row],[SplitMarge]:[SplitMarge]],BI2+1,BJ2-BI2-1),",",".")),"")</calculatedColumnFormula>
    </tableColumn>
    <tableColumn id="6" name="col6" dataDxfId="16">
      <calculatedColumnFormula>IFERROR(VALUE(SUBSTITUTE(MID(Tableau1[[#This Row],[SplitMarge]:[SplitMarge]]:Tableau1[[#This Row],[SplitMarge]:[SplitMarge]],BJ2+1,BK2-BJ2-1),",",".")),"")</calculatedColumnFormula>
    </tableColumn>
    <tableColumn id="7" name="col7" dataDxfId="15">
      <calculatedColumnFormula>IFERROR(VALUE(SUBSTITUTE(MID(Tableau1[[#This Row],[SplitMarge]:[SplitMarge]]:Tableau1[[#This Row],[SplitMarge]:[SplitMarge]],BK2+1,BL2-BK2-1),",",".")),"")</calculatedColumnFormula>
    </tableColumn>
    <tableColumn id="8" name="col8" dataDxfId="14">
      <calculatedColumnFormula>IFERROR(VALUE(SUBSTITUTE(MID(Tableau1[[#This Row],[SplitMarge]:[SplitMarge]]:Tableau1[[#This Row],[SplitMarge]:[SplitMarge]],BL2+1,BM2-BL2-1),",",".")),"")</calculatedColumnFormula>
    </tableColumn>
    <tableColumn id="9" name="col9" dataDxfId="13">
      <calculatedColumnFormula>IFERROR(VALUE(SUBSTITUTE(MID(Tableau1[[#This Row],[SplitMarge]:[SplitMarge]]:Tableau1[[#This Row],[SplitMarge]:[SplitMarge]],BM2+1,BN2-BM2-1),",",".")),"")</calculatedColumnFormula>
    </tableColumn>
    <tableColumn id="10" name="col10" dataDxfId="12">
      <calculatedColumnFormula>IFERROR(VALUE(SUBSTITUTE(MID(Tableau1[[#This Row],[SplitMarge]:[SplitMarge]]:Tableau1[[#This Row],[SplitMarge]:[SplitMarge]],BN2+1,BO2-BN2-1),",",".")),"")</calculatedColumnFormula>
    </tableColumn>
  </tableColumns>
  <tableStyleInfo name="TableStyleMedium12" showFirstColumn="0" showLastColumn="0" showRowStripes="1" showColumnStripes="0"/>
</table>
</file>

<file path=xl/tables/table5.xml><?xml version="1.0" encoding="utf-8"?>
<table xmlns="http://schemas.openxmlformats.org/spreadsheetml/2006/main" id="5" name="splitrupt" displayName="splitrupt" ref="BF1:BO92" totalsRowShown="0">
  <autoFilter ref="BF1:BO92"/>
  <tableColumns count="10">
    <tableColumn id="1" name="rupt1" dataDxfId="22">
      <calculatedColumnFormula>IFERROR(SEARCH("/",Tableau1[[#This Row],[SplitMarge]],1+1),LEN(Tableau1[[#This Row],[SplitMarge]])+1)</calculatedColumnFormula>
    </tableColumn>
    <tableColumn id="2" name="rupt2" dataDxfId="21">
      <calculatedColumnFormula>IFERROR(SEARCH("/",Tableau1[[#This Row],[SplitMarge]],SEARCH("/",Tableau1[[#This Row],[SplitMarge]])+1),LEN(Tableau1[[#This Row],[SplitMarge]])+1)</calculatedColumnFormula>
    </tableColumn>
    <tableColumn id="3" name="rupt3">
      <calculatedColumnFormula>IFERROR(SEARCH("/",Tableau1[[#This Row],[SplitMarge]],(SEARCH("/",Tableau1[[#This Row],[SplitMarge]],SEARCH("/",Tableau1[[#This Row],[SplitMarge]])+1))+1),LEN(Tableau1[[#This Row],[SplitMarge]])+1)</calculatedColumnFormula>
    </tableColumn>
    <tableColumn id="4" name="rupt4">
      <calculatedColumnFormula>IFERROR(SEARCH("/",Tableau1[[#This Row],[SplitMarge]],SEARCH("/",Tableau1[[#This Row],[SplitMarge]],(SEARCH("/",Tableau1[[#This Row],[SplitMarge]],SEARCH("/",Tableau1[[#This Row],[SplitMarge]])+1))+1)+1),LEN(Tableau1[[#This Row],[SplitMarge]])+1)</calculatedColumnFormula>
    </tableColumn>
    <tableColumn id="5" name="rupt5">
      <calculatedColumnFormula>IFERROR(SEARCH("/",Tableau1[[#This Row],[SplitMarge]],SEARCH("/",Tableau1[[#This Row],[SplitMarge]],SEARCH("/",Tableau1[[#This Row],[SplitMarge]],(SEARCH("/",Tableau1[[#This Row],[SplitMarge]],SEARCH("/",Tableau1[[#This Row],[SplitMarge]])+1))+1)+1)+1),LEN(Tableau1[[#This Row],[SplitMarge]])+1)</calculatedColumnFormula>
    </tableColumn>
    <tableColumn id="6" name="rupt6">
      <calculatedColumnFormula>IFERROR(SEARCH("/",Tableau1[[#This Row],[SplitMarge]],SEARCH("/",Tableau1[[#This Row],[SplitMarge]],SEARCH("/",Tableau1[[#This Row],[SplitMarge]],SEARCH("/",Tableau1[[#This Row],[SplitMarge]],(SEARCH("/",Tableau1[[#This Row],[SplitMarge]],SEARCH("/",Tableau1[[#This Row],[SplitMarge]])+1))+1)+1)+1)+1),LEN(Tableau1[[#This Row],[SplitMarge]])+1)</calculatedColumnFormula>
    </tableColumn>
    <tableColumn id="7" name="rupt7">
      <calculatedColumnFormula>IFERROR(SEARCH("/",Tableau1[[#This Row],[SplitMarge]],SEARCH("/",Tableau1[[#This Row],[SplitMarge]],SEARCH("/",Tableau1[[#This Row],[SplitMarge]],SEARCH("/",Tableau1[[#This Row],[SplitMarge]],SEARCH("/",Tableau1[[#This Row],[SplitMarge]],(SEARCH("/",Tableau1[[#This Row],[SplitMarge]],SEARCH("/",Tableau1[[#This Row],[SplitMarge]])+1))+1)+1)+1)+1)+1),LEN(Tableau1[[#This Row],[SplitMarge]])+1)</calculatedColumnFormula>
    </tableColumn>
    <tableColumn id="8" name="rupt8">
      <calculatedColumnFormula>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calculatedColumnFormula>
    </tableColumn>
    <tableColumn id="9" name="rupt9">
      <calculatedColumnFormula>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calculatedColumnFormula>
    </tableColumn>
    <tableColumn id="10" name="rupt10">
      <calculatedColumnFormula>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calculatedColumnFormula>
    </tableColumn>
  </tableColumns>
  <tableStyleInfo name="TableStyleMedium15"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table" Target="../tables/table1.xml"/><Relationship Id="rId7" Type="http://schemas.openxmlformats.org/officeDocument/2006/relationships/table" Target="../tables/table5.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6" Type="http://schemas.openxmlformats.org/officeDocument/2006/relationships/table" Target="../tables/table4.xml"/><Relationship Id="rId5" Type="http://schemas.openxmlformats.org/officeDocument/2006/relationships/table" Target="../tables/table3.xml"/><Relationship Id="rId4"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O168"/>
  <sheetViews>
    <sheetView tabSelected="1" workbookViewId="0">
      <pane xSplit="7" ySplit="1" topLeftCell="AU2" activePane="bottomRight" state="frozen"/>
      <selection pane="topRight" activeCell="H1" sqref="H1"/>
      <selection pane="bottomLeft" activeCell="A2" sqref="A2"/>
      <selection pane="bottomRight" activeCell="E22" sqref="E22"/>
    </sheetView>
  </sheetViews>
  <sheetFormatPr baseColWidth="10" defaultRowHeight="15" x14ac:dyDescent="0.25"/>
  <cols>
    <col min="3" max="3" width="13.5703125" customWidth="1"/>
    <col min="4" max="4" width="16.28515625" customWidth="1"/>
    <col min="5" max="5" width="11.85546875" customWidth="1"/>
    <col min="6" max="6" width="15.28515625" customWidth="1"/>
    <col min="9" max="9" width="15.5703125" customWidth="1"/>
    <col min="10" max="10" width="15.7109375" customWidth="1"/>
    <col min="11" max="11" width="13.85546875" customWidth="1"/>
    <col min="12" max="12" width="12.140625" customWidth="1"/>
    <col min="16" max="16" width="12.42578125" customWidth="1"/>
    <col min="17" max="17" width="12.7109375" customWidth="1"/>
    <col min="21" max="21" width="15.42578125" customWidth="1"/>
    <col min="22" max="22" width="59.42578125" bestFit="1" customWidth="1"/>
    <col min="23" max="23" width="27.140625" customWidth="1"/>
    <col min="24" max="24" width="26.7109375" bestFit="1" customWidth="1"/>
    <col min="27" max="28" width="12.7109375" bestFit="1" customWidth="1"/>
    <col min="29" max="35" width="11.5703125" customWidth="1"/>
    <col min="36" max="36" width="12.5703125" customWidth="1"/>
    <col min="37" max="45" width="11.5703125" customWidth="1"/>
    <col min="46" max="46" width="12.5703125" customWidth="1"/>
    <col min="48" max="49" width="12.7109375" bestFit="1" customWidth="1"/>
    <col min="50" max="56" width="11.5703125" customWidth="1"/>
    <col min="57" max="57" width="12.5703125" customWidth="1"/>
    <col min="58" max="66" width="11.5703125" customWidth="1"/>
    <col min="67" max="67" width="12.5703125" customWidth="1"/>
  </cols>
  <sheetData>
    <row r="1" spans="1:67" x14ac:dyDescent="0.25">
      <c r="A1" s="1" t="s">
        <v>0</v>
      </c>
      <c r="B1" s="1" t="s">
        <v>33</v>
      </c>
      <c r="C1" s="1" t="s">
        <v>1</v>
      </c>
      <c r="D1" s="1" t="s">
        <v>2</v>
      </c>
      <c r="E1" s="1" t="s">
        <v>34</v>
      </c>
      <c r="F1" s="1" t="s">
        <v>3</v>
      </c>
      <c r="G1" s="1" t="s">
        <v>4</v>
      </c>
      <c r="H1" s="1" t="s">
        <v>5</v>
      </c>
      <c r="I1" s="1" t="s">
        <v>6</v>
      </c>
      <c r="J1" s="1" t="s">
        <v>7</v>
      </c>
      <c r="K1" s="1" t="s">
        <v>8</v>
      </c>
      <c r="L1" s="1" t="s">
        <v>35</v>
      </c>
      <c r="M1" s="1" t="s">
        <v>36</v>
      </c>
      <c r="N1" s="1" t="s">
        <v>9</v>
      </c>
      <c r="O1" s="1" t="s">
        <v>10</v>
      </c>
      <c r="P1" s="1" t="s">
        <v>11</v>
      </c>
      <c r="Q1" s="1" t="s">
        <v>12</v>
      </c>
      <c r="R1" s="1" t="s">
        <v>13</v>
      </c>
      <c r="S1" s="1" t="s">
        <v>14</v>
      </c>
      <c r="T1" s="1" t="s">
        <v>15</v>
      </c>
      <c r="U1" s="1" t="s">
        <v>16</v>
      </c>
      <c r="V1" s="2" t="s">
        <v>64</v>
      </c>
      <c r="W1" s="2" t="s">
        <v>79</v>
      </c>
      <c r="X1" s="1" t="s">
        <v>78</v>
      </c>
      <c r="Y1" s="2" t="s">
        <v>83</v>
      </c>
      <c r="AA1" s="6" t="s">
        <v>86</v>
      </c>
      <c r="AB1" s="6" t="s">
        <v>87</v>
      </c>
      <c r="AC1" s="6" t="s">
        <v>88</v>
      </c>
      <c r="AD1" s="6" t="s">
        <v>89</v>
      </c>
      <c r="AE1" s="6" t="s">
        <v>90</v>
      </c>
      <c r="AF1" s="6" t="s">
        <v>91</v>
      </c>
      <c r="AG1" s="6" t="s">
        <v>92</v>
      </c>
      <c r="AH1" s="6" t="s">
        <v>93</v>
      </c>
      <c r="AI1" s="6" t="s">
        <v>94</v>
      </c>
      <c r="AJ1" s="6" t="s">
        <v>95</v>
      </c>
      <c r="AK1" s="7" t="s">
        <v>96</v>
      </c>
      <c r="AL1" s="7" t="s">
        <v>97</v>
      </c>
      <c r="AM1" s="7" t="s">
        <v>98</v>
      </c>
      <c r="AN1" s="7" t="s">
        <v>99</v>
      </c>
      <c r="AO1" s="7" t="s">
        <v>100</v>
      </c>
      <c r="AP1" s="7" t="s">
        <v>101</v>
      </c>
      <c r="AQ1" s="7" t="s">
        <v>102</v>
      </c>
      <c r="AR1" s="7" t="s">
        <v>103</v>
      </c>
      <c r="AS1" s="7" t="s">
        <v>104</v>
      </c>
      <c r="AT1" s="7" t="s">
        <v>105</v>
      </c>
      <c r="AV1" s="6" t="s">
        <v>86</v>
      </c>
      <c r="AW1" s="6" t="s">
        <v>87</v>
      </c>
      <c r="AX1" s="6" t="s">
        <v>88</v>
      </c>
      <c r="AY1" s="6" t="s">
        <v>89</v>
      </c>
      <c r="AZ1" s="6" t="s">
        <v>90</v>
      </c>
      <c r="BA1" s="6" t="s">
        <v>91</v>
      </c>
      <c r="BB1" s="6" t="s">
        <v>92</v>
      </c>
      <c r="BC1" s="6" t="s">
        <v>93</v>
      </c>
      <c r="BD1" s="6" t="s">
        <v>94</v>
      </c>
      <c r="BE1" s="6" t="s">
        <v>95</v>
      </c>
      <c r="BF1" s="7" t="s">
        <v>96</v>
      </c>
      <c r="BG1" s="7" t="s">
        <v>97</v>
      </c>
      <c r="BH1" s="7" t="s">
        <v>98</v>
      </c>
      <c r="BI1" s="7" t="s">
        <v>99</v>
      </c>
      <c r="BJ1" s="7" t="s">
        <v>100</v>
      </c>
      <c r="BK1" s="7" t="s">
        <v>101</v>
      </c>
      <c r="BL1" s="7" t="s">
        <v>102</v>
      </c>
      <c r="BM1" s="7" t="s">
        <v>103</v>
      </c>
      <c r="BN1" s="7" t="s">
        <v>104</v>
      </c>
      <c r="BO1" s="7" t="s">
        <v>105</v>
      </c>
    </row>
    <row r="2" spans="1:67" x14ac:dyDescent="0.25">
      <c r="A2" t="s">
        <v>17</v>
      </c>
      <c r="B2">
        <v>225</v>
      </c>
      <c r="C2" t="s">
        <v>75</v>
      </c>
      <c r="D2" t="s">
        <v>68</v>
      </c>
      <c r="E2">
        <v>1618</v>
      </c>
      <c r="F2" t="s">
        <v>75</v>
      </c>
      <c r="G2" t="s">
        <v>18</v>
      </c>
      <c r="H2" t="s">
        <v>19</v>
      </c>
      <c r="I2" t="s">
        <v>20</v>
      </c>
      <c r="J2" t="s">
        <v>21</v>
      </c>
      <c r="K2" t="s">
        <v>20</v>
      </c>
      <c r="L2" t="s">
        <v>37</v>
      </c>
      <c r="M2">
        <v>1618</v>
      </c>
      <c r="N2" t="s">
        <v>38</v>
      </c>
      <c r="O2" t="s">
        <v>75</v>
      </c>
      <c r="P2">
        <v>5</v>
      </c>
      <c r="Q2">
        <v>5</v>
      </c>
      <c r="R2" t="s">
        <v>39</v>
      </c>
      <c r="S2">
        <v>0</v>
      </c>
      <c r="T2">
        <v>0</v>
      </c>
      <c r="U2" t="s">
        <v>40</v>
      </c>
      <c r="V2" t="str" cm="1">
        <f t="array" ref="V2">_xlfn.TEXTJOIN("/",TRUE,_xlfn._xlws.FILTER(Tableau1[value],(Tableau1[SITE]=Tableau1[[#This Row],[SITE]])*(Tableau1[BrandName]=Tableau1[[#This Row],[BrandName]])*(Tableau1[active]=1)))</f>
        <v>10.00/15.00/25.00/50.00</v>
      </c>
      <c r="W2" s="3"/>
      <c r="X2" s="10" t="str">
        <f>IFERROR(INDEX(splitcol[#This Row],,MATCH(Tableau1[[#This Row],[value]],valeur[#This Row],0)),"")</f>
        <v/>
      </c>
      <c r="AA2" s="4" t="str">
        <f>IFERROR(MID(Tableau1[[#This Row],[AllValue]],1,AK2-1),"")</f>
        <v>10.00</v>
      </c>
      <c r="AB2" s="5" t="str">
        <f>IFERROR(MID(Tableau1[[#This Row],[AllValue]:[AllValue]]:Tableau1[[#This Row],[AllValue]:[AllValue]],AK2+1,AL2-AK2-1),"")</f>
        <v>15.00</v>
      </c>
      <c r="AC2" s="5" t="str">
        <f>IFERROR(MID(Tableau1[[#This Row],[AllValue]:[AllValue]]:Tableau1[[#This Row],[AllValue]:[AllValue]],AL2+1,AM2-AL2-1),"")</f>
        <v>25.00</v>
      </c>
      <c r="AD2" s="5" t="str">
        <f>IFERROR(MID(Tableau1[[#This Row],[AllValue]:[AllValue]]:Tableau1[[#This Row],[AllValue]:[AllValue]],AM2+1,AN2-AM2-1),"")</f>
        <v>50.00</v>
      </c>
      <c r="AE2" s="5" t="str">
        <f>IFERROR(MID(Tableau1[[#This Row],[AllValue]:[AllValue]]:Tableau1[[#This Row],[AllValue]:[AllValue]],AN2+1,AO2-AN2-1),"")</f>
        <v/>
      </c>
      <c r="AF2" s="5" t="str">
        <f>IFERROR(MID(Tableau1[[#This Row],[AllValue]:[AllValue]]:Tableau1[[#This Row],[AllValue]:[AllValue]],AO2+1,AP2-AO2-1),"")</f>
        <v/>
      </c>
      <c r="AG2" s="5" t="str">
        <f>IFERROR(MID(Tableau1[[#This Row],[AllValue]:[AllValue]]:Tableau1[[#This Row],[AllValue]:[AllValue]],AP2+1,AQ2-AP2-1),"")</f>
        <v/>
      </c>
      <c r="AH2" s="5" t="str">
        <f>IFERROR(MID(Tableau1[[#This Row],[AllValue]:[AllValue]]:Tableau1[[#This Row],[AllValue]:[AllValue]],AQ2+1,AR2-AQ2-1),"")</f>
        <v/>
      </c>
      <c r="AI2" s="5" t="str">
        <f>IFERROR(MID(Tableau1[[#This Row],[AllValue]:[AllValue]]:Tableau1[[#This Row],[AllValue]:[AllValue]],AR2+1,AS2-AR2-1),"")</f>
        <v/>
      </c>
      <c r="AJ2" s="5" t="str">
        <f>IFERROR(MID(Tableau1[[#This Row],[AllValue]:[AllValue]]:Tableau1[[#This Row],[AllValue]:[AllValue]],AS2+1,AT2-AS2-1),"")</f>
        <v/>
      </c>
      <c r="AK2" s="5">
        <f>IFERROR(SEARCH("/",Tableau1[[#This Row],[AllValue]],1+1),LEN(Tableau1[[#This Row],[AllValue]])+1)</f>
        <v>6</v>
      </c>
      <c r="AL2" s="5">
        <f>IFERROR(SEARCH("/",Tableau1[[#This Row],[AllValue]],SEARCH("/",Tableau1[[#This Row],[AllValue]])+1),LEN(Tableau1[[#This Row],[AllValue]])+1)</f>
        <v>12</v>
      </c>
      <c r="AM2" s="5">
        <f>IFERROR(SEARCH("/",Tableau1[[#This Row],[AllValue]],(SEARCH("/",Tableau1[[#This Row],[AllValue]],SEARCH("/",Tableau1[[#This Row],[AllValue]])+1))+1),LEN(Tableau1[[#This Row],[AllValue]])+1)</f>
        <v>18</v>
      </c>
      <c r="AN2" s="5">
        <f>IFERROR(SEARCH("/",Tableau1[[#This Row],[AllValue]],SEARCH("/",Tableau1[[#This Row],[AllValue]],(SEARCH("/",Tableau1[[#This Row],[AllValue]],SEARCH("/",Tableau1[[#This Row],[AllValue]])+1))+1)+1),LEN(Tableau1[[#This Row],[AllValue]])+1)</f>
        <v>24</v>
      </c>
      <c r="AO2" s="5">
        <f>IFERROR(SEARCH("/",Tableau1[[#This Row],[AllValue]],SEARCH("/",Tableau1[[#This Row],[AllValue]],SEARCH("/",Tableau1[[#This Row],[AllValue]],(SEARCH("/",Tableau1[[#This Row],[AllValue]],SEARCH("/",Tableau1[[#This Row],[AllValue]])+1))+1)+1)+1),LEN(Tableau1[[#This Row],[AllValue]])+1)</f>
        <v>24</v>
      </c>
      <c r="AP2" s="5">
        <f>IFERROR(SEARCH("/",Tableau1[[#This Row],[AllValue]],SEARCH("/",Tableau1[[#This Row],[AllValue]],SEARCH("/",Tableau1[[#This Row],[AllValue]],SEARCH("/",Tableau1[[#This Row],[AllValue]],(SEARCH("/",Tableau1[[#This Row],[AllValue]],SEARCH("/",Tableau1[[#This Row],[AllValue]])+1))+1)+1)+1)+1),LEN(Tableau1[[#This Row],[AllValue]])+1)</f>
        <v>24</v>
      </c>
      <c r="AQ2" s="5">
        <f>IFERROR(SEARCH("/",Tableau1[[#This Row],[AllValue]],SEARCH("/",Tableau1[[#This Row],[AllValue]],SEARCH("/",Tableau1[[#This Row],[AllValue]],SEARCH("/",Tableau1[[#This Row],[AllValue]],SEARCH("/",Tableau1[[#This Row],[AllValue]],(SEARCH("/",Tableau1[[#This Row],[AllValue]],SEARCH("/",Tableau1[[#This Row],[AllValue]])+1))+1)+1)+1)+1)+1),LEN(Tableau1[[#This Row],[AllValue]])+1)</f>
        <v>24</v>
      </c>
      <c r="AR2"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24</v>
      </c>
      <c r="AS2"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24</v>
      </c>
      <c r="AT2">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24</v>
      </c>
      <c r="AV2" s="8" t="str">
        <f>IFERROR(VALUE(SUBSTITUTE(MID(Tableau1[[#This Row],[SplitMarge]],1,BF2-1),",",".")),"")</f>
        <v/>
      </c>
      <c r="AW2" s="9" t="str">
        <f>IFERROR(VALUE(SUBSTITUTE(MID(Tableau1[[#This Row],[SplitMarge]:[SplitMarge]]:Tableau1[[#This Row],[SplitMarge]:[SplitMarge]],BF2+1,BG2-BF2-1),",",".")),"")</f>
        <v/>
      </c>
      <c r="AX2" s="9" t="str">
        <f>IFERROR(VALUE(SUBSTITUTE(MID(Tableau1[[#This Row],[SplitMarge]:[SplitMarge]]:Tableau1[[#This Row],[SplitMarge]:[SplitMarge]],BG2+1,BH2-BG2-1),",",".")),"")</f>
        <v/>
      </c>
      <c r="AY2" s="9" t="str">
        <f>IFERROR(VALUE(SUBSTITUTE(MID(Tableau1[[#This Row],[SplitMarge]:[SplitMarge]]:Tableau1[[#This Row],[SplitMarge]:[SplitMarge]],BH2+1,BI2-BH2-1),",",".")),"")</f>
        <v/>
      </c>
      <c r="AZ2" s="9" t="str">
        <f>IFERROR(VALUE(SUBSTITUTE(MID(Tableau1[[#This Row],[SplitMarge]:[SplitMarge]]:Tableau1[[#This Row],[SplitMarge]:[SplitMarge]],BI2+1,BJ2-BI2-1),",",".")),"")</f>
        <v/>
      </c>
      <c r="BA2" s="9" t="str">
        <f>IFERROR(VALUE(SUBSTITUTE(MID(Tableau1[[#This Row],[SplitMarge]:[SplitMarge]]:Tableau1[[#This Row],[SplitMarge]:[SplitMarge]],BJ2+1,BK2-BJ2-1),",",".")),"")</f>
        <v/>
      </c>
      <c r="BB2" s="9" t="str">
        <f>IFERROR(VALUE(SUBSTITUTE(MID(Tableau1[[#This Row],[SplitMarge]:[SplitMarge]]:Tableau1[[#This Row],[SplitMarge]:[SplitMarge]],BK2+1,BL2-BK2-1),",",".")),"")</f>
        <v/>
      </c>
      <c r="BC2" s="9" t="str">
        <f>IFERROR(VALUE(SUBSTITUTE(MID(Tableau1[[#This Row],[SplitMarge]:[SplitMarge]]:Tableau1[[#This Row],[SplitMarge]:[SplitMarge]],BL2+1,BM2-BL2-1),",",".")),"")</f>
        <v/>
      </c>
      <c r="BD2" s="9" t="str">
        <f>IFERROR(VALUE(SUBSTITUTE(MID(Tableau1[[#This Row],[SplitMarge]:[SplitMarge]]:Tableau1[[#This Row],[SplitMarge]:[SplitMarge]],BM2+1,BN2-BM2-1),",",".")),"")</f>
        <v/>
      </c>
      <c r="BE2" s="9" t="str">
        <f>IFERROR(VALUE(SUBSTITUTE(MID(Tableau1[[#This Row],[SplitMarge]:[SplitMarge]]:Tableau1[[#This Row],[SplitMarge]:[SplitMarge]],BN2+1,BO2-BN2-1),",",".")),"")</f>
        <v/>
      </c>
      <c r="BF2" s="5">
        <f>IFERROR(SEARCH("/",Tableau1[[#This Row],[SplitMarge]],1+1),LEN(Tableau1[[#This Row],[SplitMarge]])+1)</f>
        <v>1</v>
      </c>
      <c r="BG2" s="5">
        <f>IFERROR(SEARCH("/",Tableau1[[#This Row],[SplitMarge]],SEARCH("/",Tableau1[[#This Row],[SplitMarge]])+1),LEN(Tableau1[[#This Row],[SplitMarge]])+1)</f>
        <v>1</v>
      </c>
      <c r="BH2" s="5">
        <f>IFERROR(SEARCH("/",Tableau1[[#This Row],[SplitMarge]],(SEARCH("/",Tableau1[[#This Row],[SplitMarge]],SEARCH("/",Tableau1[[#This Row],[SplitMarge]])+1))+1),LEN(Tableau1[[#This Row],[SplitMarge]])+1)</f>
        <v>1</v>
      </c>
      <c r="BI2" s="5">
        <f>IFERROR(SEARCH("/",Tableau1[[#This Row],[SplitMarge]],SEARCH("/",Tableau1[[#This Row],[SplitMarge]],(SEARCH("/",Tableau1[[#This Row],[SplitMarge]],SEARCH("/",Tableau1[[#This Row],[SplitMarge]])+1))+1)+1),LEN(Tableau1[[#This Row],[SplitMarge]])+1)</f>
        <v>1</v>
      </c>
      <c r="BJ2" s="5">
        <f>IFERROR(SEARCH("/",Tableau1[[#This Row],[SplitMarge]],SEARCH("/",Tableau1[[#This Row],[SplitMarge]],SEARCH("/",Tableau1[[#This Row],[SplitMarge]],(SEARCH("/",Tableau1[[#This Row],[SplitMarge]],SEARCH("/",Tableau1[[#This Row],[SplitMarge]])+1))+1)+1)+1),LEN(Tableau1[[#This Row],[SplitMarge]])+1)</f>
        <v>1</v>
      </c>
      <c r="BK2" s="5">
        <f>IFERROR(SEARCH("/",Tableau1[[#This Row],[SplitMarge]],SEARCH("/",Tableau1[[#This Row],[SplitMarge]],SEARCH("/",Tableau1[[#This Row],[SplitMarge]],SEARCH("/",Tableau1[[#This Row],[SplitMarge]],(SEARCH("/",Tableau1[[#This Row],[SplitMarge]],SEARCH("/",Tableau1[[#This Row],[SplitMarge]])+1))+1)+1)+1)+1),LEN(Tableau1[[#This Row],[SplitMarge]])+1)</f>
        <v>1</v>
      </c>
      <c r="BL2"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2"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2"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2">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3" spans="1:67" x14ac:dyDescent="0.25">
      <c r="A3" t="s">
        <v>17</v>
      </c>
      <c r="B3">
        <v>225</v>
      </c>
      <c r="C3" t="s">
        <v>75</v>
      </c>
      <c r="D3" t="s">
        <v>68</v>
      </c>
      <c r="E3">
        <v>1619</v>
      </c>
      <c r="F3" t="s">
        <v>75</v>
      </c>
      <c r="G3" t="s">
        <v>22</v>
      </c>
      <c r="H3" t="s">
        <v>19</v>
      </c>
      <c r="I3" t="s">
        <v>20</v>
      </c>
      <c r="J3" t="s">
        <v>21</v>
      </c>
      <c r="K3" t="s">
        <v>20</v>
      </c>
      <c r="L3" t="s">
        <v>37</v>
      </c>
      <c r="M3">
        <v>1619</v>
      </c>
      <c r="N3" t="s">
        <v>38</v>
      </c>
      <c r="O3" t="s">
        <v>75</v>
      </c>
      <c r="P3">
        <v>10</v>
      </c>
      <c r="Q3">
        <v>10</v>
      </c>
      <c r="R3" t="s">
        <v>39</v>
      </c>
      <c r="S3">
        <v>1</v>
      </c>
      <c r="T3">
        <v>0</v>
      </c>
      <c r="U3" t="s">
        <v>40</v>
      </c>
      <c r="V3" t="str" cm="1">
        <f t="array" ref="V3">_xlfn.TEXTJOIN("/",TRUE,_xlfn._xlws.FILTER(Tableau1[value],(Tableau1[SITE]=Tableau1[[#This Row],[SITE]])*(Tableau1[BrandName]=Tableau1[[#This Row],[BrandName]])*(Tableau1[active]=1)))</f>
        <v>10.00/15.00/25.00/50.00</v>
      </c>
      <c r="W3" s="3" t="s">
        <v>80</v>
      </c>
      <c r="X3" s="10">
        <f>IFERROR(INDEX(splitcol[#This Row],,MATCH(Tableau1[[#This Row],[value]],valeur[#This Row],0)),"")</f>
        <v>5</v>
      </c>
      <c r="AA3" s="4" t="str">
        <f>IFERROR(MID(Tableau1[[#This Row],[AllValue]],1,AK3-1),"")</f>
        <v>10.00</v>
      </c>
      <c r="AB3" s="5" t="str">
        <f>IFERROR(MID(Tableau1[[#This Row],[AllValue]:[AllValue]]:Tableau1[[#This Row],[AllValue]:[AllValue]],AK3+1,AL3-AK3-1),"")</f>
        <v>15.00</v>
      </c>
      <c r="AC3" s="5" t="str">
        <f>IFERROR(MID(Tableau1[[#This Row],[AllValue]:[AllValue]]:Tableau1[[#This Row],[AllValue]:[AllValue]],AL3+1,AM3-AL3-1),"")</f>
        <v>25.00</v>
      </c>
      <c r="AD3" s="5" t="str">
        <f>IFERROR(MID(Tableau1[[#This Row],[AllValue]],AM3+1,AN3-AM3-1),"")</f>
        <v>50.00</v>
      </c>
      <c r="AE3" s="5" t="str">
        <f>IFERROR(MID(Tableau1[[#This Row],[AllValue]:[AllValue]]:Tableau1[[#This Row],[AllValue]:[AllValue]],AN3+1,AO3-AN3-1),"")</f>
        <v/>
      </c>
      <c r="AF3" s="5" t="str">
        <f>IFERROR(MID(Tableau1[[#This Row],[AllValue]:[AllValue]]:Tableau1[[#This Row],[AllValue]:[AllValue]],AO3+1,AP3-AO3-1),"")</f>
        <v/>
      </c>
      <c r="AG3" s="5" t="str">
        <f>IFERROR(MID(Tableau1[[#This Row],[AllValue]:[AllValue]]:Tableau1[[#This Row],[AllValue]:[AllValue]],AP3+1,AQ3-AP3-1),"")</f>
        <v/>
      </c>
      <c r="AH3" s="5" t="str">
        <f>IFERROR(MID(Tableau1[[#This Row],[AllValue]:[AllValue]]:Tableau1[[#This Row],[AllValue]:[AllValue]],AQ3+1,AR3-AQ3-1),"")</f>
        <v/>
      </c>
      <c r="AI3" s="5" t="str">
        <f>IFERROR(MID(Tableau1[[#This Row],[AllValue]:[AllValue]]:Tableau1[[#This Row],[AllValue]:[AllValue]],AR3+1,AS3-AR3-1),"")</f>
        <v/>
      </c>
      <c r="AJ3" s="5" t="str">
        <f>IFERROR(MID(Tableau1[[#This Row],[AllValue]:[AllValue]]:Tableau1[[#This Row],[AllValue]:[AllValue]],AS3+1,AT3-AS3-1),"")</f>
        <v/>
      </c>
      <c r="AK3" s="5">
        <f>IFERROR(SEARCH("/",Tableau1[[#This Row],[AllValue]],1+1),LEN(Tableau1[[#This Row],[AllValue]])+1)</f>
        <v>6</v>
      </c>
      <c r="AL3" s="5">
        <f>IFERROR(SEARCH("/",Tableau1[[#This Row],[AllValue]],SEARCH("/",Tableau1[[#This Row],[AllValue]])+1),LEN(Tableau1[[#This Row],[AllValue]])+1)</f>
        <v>12</v>
      </c>
      <c r="AM3" s="5">
        <f>IFERROR(SEARCH("/",Tableau1[[#This Row],[AllValue]],(SEARCH("/",Tableau1[[#This Row],[AllValue]],SEARCH("/",Tableau1[[#This Row],[AllValue]])+1))+1),LEN(Tableau1[[#This Row],[AllValue]])+1)</f>
        <v>18</v>
      </c>
      <c r="AN3" s="5">
        <f>IFERROR(SEARCH("/",Tableau1[[#This Row],[AllValue]],SEARCH("/",Tableau1[[#This Row],[AllValue]],(SEARCH("/",Tableau1[[#This Row],[AllValue]],SEARCH("/",Tableau1[[#This Row],[AllValue]])+1))+1)+1),LEN(Tableau1[[#This Row],[AllValue]])+1)</f>
        <v>24</v>
      </c>
      <c r="AO3" s="5">
        <f>IFERROR(SEARCH("/",Tableau1[[#This Row],[AllValue]],SEARCH("/",Tableau1[[#This Row],[AllValue]],SEARCH("/",Tableau1[[#This Row],[AllValue]],(SEARCH("/",Tableau1[[#This Row],[AllValue]],SEARCH("/",Tableau1[[#This Row],[AllValue]])+1))+1)+1)+1),LEN(Tableau1[[#This Row],[AllValue]])+1)</f>
        <v>24</v>
      </c>
      <c r="AP3" s="5">
        <f>IFERROR(SEARCH("/",Tableau1[[#This Row],[AllValue]],SEARCH("/",Tableau1[[#This Row],[AllValue]],SEARCH("/",Tableau1[[#This Row],[AllValue]],SEARCH("/",Tableau1[[#This Row],[AllValue]],(SEARCH("/",Tableau1[[#This Row],[AllValue]],SEARCH("/",Tableau1[[#This Row],[AllValue]])+1))+1)+1)+1)+1),LEN(Tableau1[[#This Row],[AllValue]])+1)</f>
        <v>24</v>
      </c>
      <c r="AQ3" s="5">
        <f>IFERROR(SEARCH("/",Tableau1[[#This Row],[AllValue]],SEARCH("/",Tableau1[[#This Row],[AllValue]],SEARCH("/",Tableau1[[#This Row],[AllValue]],SEARCH("/",Tableau1[[#This Row],[AllValue]],SEARCH("/",Tableau1[[#This Row],[AllValue]],(SEARCH("/",Tableau1[[#This Row],[AllValue]],SEARCH("/",Tableau1[[#This Row],[AllValue]])+1))+1)+1)+1)+1)+1),LEN(Tableau1[[#This Row],[AllValue]])+1)</f>
        <v>24</v>
      </c>
      <c r="AR3"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24</v>
      </c>
      <c r="AS3"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24</v>
      </c>
      <c r="AT3">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24</v>
      </c>
      <c r="AV3" s="8">
        <f>IFERROR(VALUE(SUBSTITUTE(MID(Tableau1[[#This Row],[SplitMarge]],1,BF3-1),",",".")),"")</f>
        <v>5</v>
      </c>
      <c r="AW3" s="9">
        <f>IFERROR(VALUE(SUBSTITUTE(MID(Tableau1[[#This Row],[SplitMarge]:[SplitMarge]]:Tableau1[[#This Row],[SplitMarge]:[SplitMarge]],BF3+1,BG3-BF3-1),",",".")),"")</f>
        <v>2.1</v>
      </c>
      <c r="AX3" s="9">
        <f>IFERROR(VALUE(SUBSTITUTE(MID(Tableau1[[#This Row],[SplitMarge]:[SplitMarge]]:Tableau1[[#This Row],[SplitMarge]:[SplitMarge]],BG3+1,BH3-BG3-1),",",".")),"")</f>
        <v>3</v>
      </c>
      <c r="AY3" s="9">
        <f>IFERROR(VALUE(SUBSTITUTE(MID(Tableau1[[#This Row],[SplitMarge]:[SplitMarge]]:Tableau1[[#This Row],[SplitMarge]:[SplitMarge]],BH3+1,BI3-BH3-1),",",".")),"")</f>
        <v>4.2</v>
      </c>
      <c r="AZ3" s="9" t="str">
        <f>IFERROR(VALUE(SUBSTITUTE(MID(Tableau1[[#This Row],[SplitMarge]:[SplitMarge]]:Tableau1[[#This Row],[SplitMarge]:[SplitMarge]],BI3+1,BJ3-BI3-1),",",".")),"")</f>
        <v/>
      </c>
      <c r="BA3" s="9" t="str">
        <f>IFERROR(VALUE(SUBSTITUTE(MID(Tableau1[[#This Row],[SplitMarge]:[SplitMarge]]:Tableau1[[#This Row],[SplitMarge]:[SplitMarge]],BJ3+1,BK3-BJ3-1),",",".")),"")</f>
        <v/>
      </c>
      <c r="BB3" s="9" t="str">
        <f>IFERROR(VALUE(SUBSTITUTE(MID(Tableau1[[#This Row],[SplitMarge]:[SplitMarge]]:Tableau1[[#This Row],[SplitMarge]:[SplitMarge]],BK3+1,BL3-BK3-1),",",".")),"")</f>
        <v/>
      </c>
      <c r="BC3" s="9" t="str">
        <f>IFERROR(VALUE(SUBSTITUTE(MID(Tableau1[[#This Row],[SplitMarge]:[SplitMarge]]:Tableau1[[#This Row],[SplitMarge]:[SplitMarge]],BL3+1,BM3-BL3-1),",",".")),"")</f>
        <v/>
      </c>
      <c r="BD3" s="9" t="str">
        <f>IFERROR(VALUE(SUBSTITUTE(MID(Tableau1[[#This Row],[SplitMarge]:[SplitMarge]]:Tableau1[[#This Row],[SplitMarge]:[SplitMarge]],BM3+1,BN3-BM3-1),",",".")),"")</f>
        <v/>
      </c>
      <c r="BE3" s="9" t="str">
        <f>IFERROR(VALUE(SUBSTITUTE(MID(Tableau1[[#This Row],[SplitMarge]:[SplitMarge]]:Tableau1[[#This Row],[SplitMarge]:[SplitMarge]],BN3+1,BO3-BN3-1),",",".")),"")</f>
        <v/>
      </c>
      <c r="BF3" s="5">
        <f>IFERROR(SEARCH("/",Tableau1[[#This Row],[SplitMarge]],1+1),LEN(Tableau1[[#This Row],[SplitMarge]])+1)</f>
        <v>2</v>
      </c>
      <c r="BG3" s="5">
        <f>IFERROR(SEARCH("/",Tableau1[[#This Row],[SplitMarge]],SEARCH("/",Tableau1[[#This Row],[SplitMarge]])+1),LEN(Tableau1[[#This Row],[SplitMarge]])+1)</f>
        <v>6</v>
      </c>
      <c r="BH3" s="5">
        <f>IFERROR(SEARCH("/",Tableau1[[#This Row],[SplitMarge]],(SEARCH("/",Tableau1[[#This Row],[SplitMarge]],SEARCH("/",Tableau1[[#This Row],[SplitMarge]])+1))+1),LEN(Tableau1[[#This Row],[SplitMarge]])+1)</f>
        <v>8</v>
      </c>
      <c r="BI3" s="5">
        <f>IFERROR(SEARCH("/",Tableau1[[#This Row],[SplitMarge]],SEARCH("/",Tableau1[[#This Row],[SplitMarge]],(SEARCH("/",Tableau1[[#This Row],[SplitMarge]],SEARCH("/",Tableau1[[#This Row],[SplitMarge]])+1))+1)+1),LEN(Tableau1[[#This Row],[SplitMarge]])+1)</f>
        <v>12</v>
      </c>
      <c r="BJ3" s="5">
        <f>IFERROR(SEARCH("/",Tableau1[[#This Row],[SplitMarge]],SEARCH("/",Tableau1[[#This Row],[SplitMarge]],SEARCH("/",Tableau1[[#This Row],[SplitMarge]],(SEARCH("/",Tableau1[[#This Row],[SplitMarge]],SEARCH("/",Tableau1[[#This Row],[SplitMarge]])+1))+1)+1)+1),LEN(Tableau1[[#This Row],[SplitMarge]])+1)</f>
        <v>12</v>
      </c>
      <c r="BK3" s="5">
        <f>IFERROR(SEARCH("/",Tableau1[[#This Row],[SplitMarge]],SEARCH("/",Tableau1[[#This Row],[SplitMarge]],SEARCH("/",Tableau1[[#This Row],[SplitMarge]],SEARCH("/",Tableau1[[#This Row],[SplitMarge]],(SEARCH("/",Tableau1[[#This Row],[SplitMarge]],SEARCH("/",Tableau1[[#This Row],[SplitMarge]])+1))+1)+1)+1)+1),LEN(Tableau1[[#This Row],[SplitMarge]])+1)</f>
        <v>12</v>
      </c>
      <c r="BL3" s="5">
        <f>IFERROR(SEARCH("/",Tableau1[[#This Row],[SplitMarge]],SEARCH("/",Tableau1[[#This Row],[SplitMarge]],SEARCH("/",Tableau1[[#This Row],[SplitMarge]],SEARCH("/",Tableau1[[#This Row],[SplitMarge]],SEARCH("/",Tableau1[[#This Row],[SplitMarge]],(SEARCH("/",Tableau1[[#This Row],[SplitMarge]],SEARCH("/",Tableau1[[#This Row],[SplitMarge]])+1))+1)+1)+1)+1)+1),LEN(Tableau1[[#This Row],[SplitMarge]])+1)</f>
        <v>12</v>
      </c>
      <c r="BM3"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12</v>
      </c>
      <c r="BN3"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12</v>
      </c>
      <c r="BO3">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12</v>
      </c>
    </row>
    <row r="4" spans="1:67" x14ac:dyDescent="0.25">
      <c r="A4" t="s">
        <v>17</v>
      </c>
      <c r="B4">
        <v>225</v>
      </c>
      <c r="C4" t="s">
        <v>75</v>
      </c>
      <c r="D4" t="s">
        <v>68</v>
      </c>
      <c r="E4">
        <v>1620</v>
      </c>
      <c r="F4" t="s">
        <v>75</v>
      </c>
      <c r="G4" t="s">
        <v>23</v>
      </c>
      <c r="H4" t="s">
        <v>19</v>
      </c>
      <c r="I4" t="s">
        <v>20</v>
      </c>
      <c r="J4" t="s">
        <v>21</v>
      </c>
      <c r="K4" t="s">
        <v>20</v>
      </c>
      <c r="L4" t="s">
        <v>37</v>
      </c>
      <c r="M4">
        <v>1620</v>
      </c>
      <c r="N4" t="s">
        <v>38</v>
      </c>
      <c r="O4" t="s">
        <v>75</v>
      </c>
      <c r="P4">
        <v>15</v>
      </c>
      <c r="Q4">
        <v>15</v>
      </c>
      <c r="R4" t="s">
        <v>39</v>
      </c>
      <c r="S4">
        <v>1</v>
      </c>
      <c r="T4">
        <v>0</v>
      </c>
      <c r="U4" t="s">
        <v>40</v>
      </c>
      <c r="V4" t="str" cm="1">
        <f t="array" ref="V4">_xlfn.TEXTJOIN("/",TRUE,_xlfn._xlws.FILTER(Tableau1[value],(Tableau1[SITE]=Tableau1[[#This Row],[SITE]])*(Tableau1[BrandName]=Tableau1[[#This Row],[BrandName]])*(Tableau1[active]=1)))</f>
        <v>10.00/15.00/25.00/50.00</v>
      </c>
      <c r="W4" s="3" t="s">
        <v>80</v>
      </c>
      <c r="X4" s="10">
        <f>IFERROR(INDEX(splitcol[#This Row],,MATCH(Tableau1[[#This Row],[value]],valeur[#This Row],0)),"")</f>
        <v>2.1</v>
      </c>
      <c r="AA4" s="4" t="str">
        <f>IFERROR(MID(Tableau1[[#This Row],[AllValue]],1,AK4-1),"")</f>
        <v>10.00</v>
      </c>
      <c r="AB4" s="5" t="str">
        <f>IFERROR(MID(Tableau1[[#This Row],[AllValue]:[AllValue]]:Tableau1[[#This Row],[AllValue]:[AllValue]],AK4+1,AL4-AK4-1),"")</f>
        <v>15.00</v>
      </c>
      <c r="AC4" s="5" t="str">
        <f>IFERROR(MID(Tableau1[[#This Row],[AllValue]:[AllValue]]:Tableau1[[#This Row],[AllValue]:[AllValue]],AL4+1,AM4-AL4-1),"")</f>
        <v>25.00</v>
      </c>
      <c r="AD4" s="5" t="str">
        <f>IFERROR(MID(Tableau1[[#This Row],[AllValue]],AM4+1,AN4-AM4-1),"")</f>
        <v>50.00</v>
      </c>
      <c r="AE4" s="5" t="str">
        <f>IFERROR(MID(Tableau1[[#This Row],[AllValue]:[AllValue]]:Tableau1[[#This Row],[AllValue]:[AllValue]],AN4+1,AO4-AN4-1),"")</f>
        <v/>
      </c>
      <c r="AF4" s="5" t="str">
        <f>IFERROR(MID(Tableau1[[#This Row],[AllValue]:[AllValue]]:Tableau1[[#This Row],[AllValue]:[AllValue]],AO4+1,AP4-AO4-1),"")</f>
        <v/>
      </c>
      <c r="AG4" s="5" t="str">
        <f>IFERROR(MID(Tableau1[[#This Row],[AllValue]:[AllValue]]:Tableau1[[#This Row],[AllValue]:[AllValue]],AP4+1,AQ4-AP4-1),"")</f>
        <v/>
      </c>
      <c r="AH4" s="5" t="str">
        <f>IFERROR(MID(Tableau1[[#This Row],[AllValue]:[AllValue]]:Tableau1[[#This Row],[AllValue]:[AllValue]],AQ4+1,AR4-AQ4-1),"")</f>
        <v/>
      </c>
      <c r="AI4" s="5" t="str">
        <f>IFERROR(MID(Tableau1[[#This Row],[AllValue]:[AllValue]]:Tableau1[[#This Row],[AllValue]:[AllValue]],AR4+1,AS4-AR4-1),"")</f>
        <v/>
      </c>
      <c r="AJ4" s="5" t="str">
        <f>IFERROR(MID(Tableau1[[#This Row],[AllValue]:[AllValue]]:Tableau1[[#This Row],[AllValue]:[AllValue]],AS4+1,AT4-AS4-1),"")</f>
        <v/>
      </c>
      <c r="AK4" s="5">
        <f>IFERROR(SEARCH("/",Tableau1[[#This Row],[AllValue]],1+1),LEN(Tableau1[[#This Row],[AllValue]])+1)</f>
        <v>6</v>
      </c>
      <c r="AL4" s="5">
        <f>IFERROR(SEARCH("/",Tableau1[[#This Row],[AllValue]],SEARCH("/",Tableau1[[#This Row],[AllValue]])+1),LEN(Tableau1[[#This Row],[AllValue]])+1)</f>
        <v>12</v>
      </c>
      <c r="AM4" s="5">
        <f>IFERROR(SEARCH("/",Tableau1[[#This Row],[AllValue]],(SEARCH("/",Tableau1[[#This Row],[AllValue]],SEARCH("/",Tableau1[[#This Row],[AllValue]])+1))+1),LEN(Tableau1[[#This Row],[AllValue]])+1)</f>
        <v>18</v>
      </c>
      <c r="AN4" s="5">
        <f>IFERROR(SEARCH("/",Tableau1[[#This Row],[AllValue]],SEARCH("/",Tableau1[[#This Row],[AllValue]],(SEARCH("/",Tableau1[[#This Row],[AllValue]],SEARCH("/",Tableau1[[#This Row],[AllValue]])+1))+1)+1),LEN(Tableau1[[#This Row],[AllValue]])+1)</f>
        <v>24</v>
      </c>
      <c r="AO4" s="5">
        <f>IFERROR(SEARCH("/",Tableau1[[#This Row],[AllValue]],SEARCH("/",Tableau1[[#This Row],[AllValue]],SEARCH("/",Tableau1[[#This Row],[AllValue]],(SEARCH("/",Tableau1[[#This Row],[AllValue]],SEARCH("/",Tableau1[[#This Row],[AllValue]])+1))+1)+1)+1),LEN(Tableau1[[#This Row],[AllValue]])+1)</f>
        <v>24</v>
      </c>
      <c r="AP4" s="5">
        <f>IFERROR(SEARCH("/",Tableau1[[#This Row],[AllValue]],SEARCH("/",Tableau1[[#This Row],[AllValue]],SEARCH("/",Tableau1[[#This Row],[AllValue]],SEARCH("/",Tableau1[[#This Row],[AllValue]],(SEARCH("/",Tableau1[[#This Row],[AllValue]],SEARCH("/",Tableau1[[#This Row],[AllValue]])+1))+1)+1)+1)+1),LEN(Tableau1[[#This Row],[AllValue]])+1)</f>
        <v>24</v>
      </c>
      <c r="AQ4" s="5">
        <f>IFERROR(SEARCH("/",Tableau1[[#This Row],[AllValue]],SEARCH("/",Tableau1[[#This Row],[AllValue]],SEARCH("/",Tableau1[[#This Row],[AllValue]],SEARCH("/",Tableau1[[#This Row],[AllValue]],SEARCH("/",Tableau1[[#This Row],[AllValue]],(SEARCH("/",Tableau1[[#This Row],[AllValue]],SEARCH("/",Tableau1[[#This Row],[AllValue]])+1))+1)+1)+1)+1)+1),LEN(Tableau1[[#This Row],[AllValue]])+1)</f>
        <v>24</v>
      </c>
      <c r="AR4"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24</v>
      </c>
      <c r="AS4"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24</v>
      </c>
      <c r="AT4">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24</v>
      </c>
      <c r="AV4" s="8">
        <f>IFERROR(VALUE(SUBSTITUTE(MID(Tableau1[[#This Row],[SplitMarge]],1,BF4-1),",",".")),"")</f>
        <v>5</v>
      </c>
      <c r="AW4" s="9">
        <f>IFERROR(VALUE(SUBSTITUTE(MID(Tableau1[[#This Row],[SplitMarge]:[SplitMarge]]:Tableau1[[#This Row],[SplitMarge]:[SplitMarge]],BF4+1,BG4-BF4-1),",",".")),"")</f>
        <v>2.1</v>
      </c>
      <c r="AX4" s="9">
        <f>IFERROR(VALUE(SUBSTITUTE(MID(Tableau1[[#This Row],[SplitMarge]:[SplitMarge]]:Tableau1[[#This Row],[SplitMarge]:[SplitMarge]],BG4+1,BH4-BG4-1),",",".")),"")</f>
        <v>3</v>
      </c>
      <c r="AY4" s="9">
        <f>IFERROR(VALUE(SUBSTITUTE(MID(Tableau1[[#This Row],[SplitMarge]:[SplitMarge]]:Tableau1[[#This Row],[SplitMarge]:[SplitMarge]],BH4+1,BI4-BH4-1),",",".")),"")</f>
        <v>4.2</v>
      </c>
      <c r="AZ4" s="9" t="str">
        <f>IFERROR(VALUE(SUBSTITUTE(MID(Tableau1[[#This Row],[SplitMarge]:[SplitMarge]]:Tableau1[[#This Row],[SplitMarge]:[SplitMarge]],BI4+1,BJ4-BI4-1),",",".")),"")</f>
        <v/>
      </c>
      <c r="BA4" s="9" t="str">
        <f>IFERROR(VALUE(SUBSTITUTE(MID(Tableau1[[#This Row],[SplitMarge]:[SplitMarge]]:Tableau1[[#This Row],[SplitMarge]:[SplitMarge]],BJ4+1,BK4-BJ4-1),",",".")),"")</f>
        <v/>
      </c>
      <c r="BB4" s="9" t="str">
        <f>IFERROR(VALUE(SUBSTITUTE(MID(Tableau1[[#This Row],[SplitMarge]:[SplitMarge]]:Tableau1[[#This Row],[SplitMarge]:[SplitMarge]],BK4+1,BL4-BK4-1),",",".")),"")</f>
        <v/>
      </c>
      <c r="BC4" s="9" t="str">
        <f>IFERROR(VALUE(SUBSTITUTE(MID(Tableau1[[#This Row],[SplitMarge]:[SplitMarge]]:Tableau1[[#This Row],[SplitMarge]:[SplitMarge]],BL4+1,BM4-BL4-1),",",".")),"")</f>
        <v/>
      </c>
      <c r="BD4" s="9" t="str">
        <f>IFERROR(VALUE(SUBSTITUTE(MID(Tableau1[[#This Row],[SplitMarge]:[SplitMarge]]:Tableau1[[#This Row],[SplitMarge]:[SplitMarge]],BM4+1,BN4-BM4-1),",",".")),"")</f>
        <v/>
      </c>
      <c r="BE4" s="9" t="str">
        <f>IFERROR(VALUE(SUBSTITUTE(MID(Tableau1[[#This Row],[SplitMarge]:[SplitMarge]]:Tableau1[[#This Row],[SplitMarge]:[SplitMarge]],BN4+1,BO4-BN4-1),",",".")),"")</f>
        <v/>
      </c>
      <c r="BF4" s="5">
        <f>IFERROR(SEARCH("/",Tableau1[[#This Row],[SplitMarge]],1+1),LEN(Tableau1[[#This Row],[SplitMarge]])+1)</f>
        <v>2</v>
      </c>
      <c r="BG4" s="5">
        <f>IFERROR(SEARCH("/",Tableau1[[#This Row],[SplitMarge]],SEARCH("/",Tableau1[[#This Row],[SplitMarge]])+1),LEN(Tableau1[[#This Row],[SplitMarge]])+1)</f>
        <v>6</v>
      </c>
      <c r="BH4" s="5">
        <f>IFERROR(SEARCH("/",Tableau1[[#This Row],[SplitMarge]],(SEARCH("/",Tableau1[[#This Row],[SplitMarge]],SEARCH("/",Tableau1[[#This Row],[SplitMarge]])+1))+1),LEN(Tableau1[[#This Row],[SplitMarge]])+1)</f>
        <v>8</v>
      </c>
      <c r="BI4" s="5">
        <f>IFERROR(SEARCH("/",Tableau1[[#This Row],[SplitMarge]],SEARCH("/",Tableau1[[#This Row],[SplitMarge]],(SEARCH("/",Tableau1[[#This Row],[SplitMarge]],SEARCH("/",Tableau1[[#This Row],[SplitMarge]])+1))+1)+1),LEN(Tableau1[[#This Row],[SplitMarge]])+1)</f>
        <v>12</v>
      </c>
      <c r="BJ4" s="5">
        <f>IFERROR(SEARCH("/",Tableau1[[#This Row],[SplitMarge]],SEARCH("/",Tableau1[[#This Row],[SplitMarge]],SEARCH("/",Tableau1[[#This Row],[SplitMarge]],(SEARCH("/",Tableau1[[#This Row],[SplitMarge]],SEARCH("/",Tableau1[[#This Row],[SplitMarge]])+1))+1)+1)+1),LEN(Tableau1[[#This Row],[SplitMarge]])+1)</f>
        <v>12</v>
      </c>
      <c r="BK4" s="5">
        <f>IFERROR(SEARCH("/",Tableau1[[#This Row],[SplitMarge]],SEARCH("/",Tableau1[[#This Row],[SplitMarge]],SEARCH("/",Tableau1[[#This Row],[SplitMarge]],SEARCH("/",Tableau1[[#This Row],[SplitMarge]],(SEARCH("/",Tableau1[[#This Row],[SplitMarge]],SEARCH("/",Tableau1[[#This Row],[SplitMarge]])+1))+1)+1)+1)+1),LEN(Tableau1[[#This Row],[SplitMarge]])+1)</f>
        <v>12</v>
      </c>
      <c r="BL4" s="5">
        <f>IFERROR(SEARCH("/",Tableau1[[#This Row],[SplitMarge]],SEARCH("/",Tableau1[[#This Row],[SplitMarge]],SEARCH("/",Tableau1[[#This Row],[SplitMarge]],SEARCH("/",Tableau1[[#This Row],[SplitMarge]],SEARCH("/",Tableau1[[#This Row],[SplitMarge]],(SEARCH("/",Tableau1[[#This Row],[SplitMarge]],SEARCH("/",Tableau1[[#This Row],[SplitMarge]])+1))+1)+1)+1)+1)+1),LEN(Tableau1[[#This Row],[SplitMarge]])+1)</f>
        <v>12</v>
      </c>
      <c r="BM4"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12</v>
      </c>
      <c r="BN4"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12</v>
      </c>
      <c r="BO4">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12</v>
      </c>
    </row>
    <row r="5" spans="1:67" x14ac:dyDescent="0.25">
      <c r="A5" t="s">
        <v>17</v>
      </c>
      <c r="B5">
        <v>225</v>
      </c>
      <c r="C5" t="s">
        <v>75</v>
      </c>
      <c r="D5" t="s">
        <v>68</v>
      </c>
      <c r="E5">
        <v>1621</v>
      </c>
      <c r="F5" t="s">
        <v>75</v>
      </c>
      <c r="G5" t="s">
        <v>24</v>
      </c>
      <c r="H5" t="s">
        <v>19</v>
      </c>
      <c r="I5" t="s">
        <v>20</v>
      </c>
      <c r="J5" t="s">
        <v>21</v>
      </c>
      <c r="K5" t="s">
        <v>20</v>
      </c>
      <c r="L5" t="s">
        <v>37</v>
      </c>
      <c r="M5">
        <v>1621</v>
      </c>
      <c r="N5" t="s">
        <v>38</v>
      </c>
      <c r="O5" t="s">
        <v>75</v>
      </c>
      <c r="P5">
        <v>25</v>
      </c>
      <c r="Q5">
        <v>25</v>
      </c>
      <c r="R5" t="s">
        <v>39</v>
      </c>
      <c r="S5">
        <v>1</v>
      </c>
      <c r="T5">
        <v>0</v>
      </c>
      <c r="U5" t="s">
        <v>40</v>
      </c>
      <c r="V5" t="str" cm="1">
        <f t="array" ref="V5">_xlfn.TEXTJOIN("/",TRUE,_xlfn._xlws.FILTER(Tableau1[value],(Tableau1[SITE]=Tableau1[[#This Row],[SITE]])*(Tableau1[BrandName]=Tableau1[[#This Row],[BrandName]])*(Tableau1[active]=1)))</f>
        <v>10.00/15.00/25.00/50.00</v>
      </c>
      <c r="W5" s="3" t="s">
        <v>80</v>
      </c>
      <c r="X5" s="10">
        <f>IFERROR(INDEX(splitcol[#This Row],,MATCH(Tableau1[[#This Row],[value]],valeur[#This Row],0)),"")</f>
        <v>3</v>
      </c>
      <c r="AA5" s="4" t="str">
        <f>IFERROR(MID(Tableau1[[#This Row],[AllValue]],1,AK5-1),"")</f>
        <v>10.00</v>
      </c>
      <c r="AB5" s="5" t="str">
        <f>IFERROR(MID(Tableau1[[#This Row],[AllValue]:[AllValue]]:Tableau1[[#This Row],[AllValue]:[AllValue]],AK5+1,AL5-AK5-1),"")</f>
        <v>15.00</v>
      </c>
      <c r="AC5" s="5" t="str">
        <f>IFERROR(MID(Tableau1[[#This Row],[AllValue]:[AllValue]]:Tableau1[[#This Row],[AllValue]:[AllValue]],AL5+1,AM5-AL5-1),"")</f>
        <v>25.00</v>
      </c>
      <c r="AD5" s="5" t="str">
        <f>IFERROR(MID(Tableau1[[#This Row],[AllValue]],AM5+1,AN5-AM5-1),"")</f>
        <v>50.00</v>
      </c>
      <c r="AE5" s="5" t="str">
        <f>IFERROR(MID(Tableau1[[#This Row],[AllValue]:[AllValue]]:Tableau1[[#This Row],[AllValue]:[AllValue]],AN5+1,AO5-AN5-1),"")</f>
        <v/>
      </c>
      <c r="AF5" s="5" t="str">
        <f>IFERROR(MID(Tableau1[[#This Row],[AllValue]:[AllValue]]:Tableau1[[#This Row],[AllValue]:[AllValue]],AO5+1,AP5-AO5-1),"")</f>
        <v/>
      </c>
      <c r="AG5" s="5" t="str">
        <f>IFERROR(MID(Tableau1[[#This Row],[AllValue]:[AllValue]]:Tableau1[[#This Row],[AllValue]:[AllValue]],AP5+1,AQ5-AP5-1),"")</f>
        <v/>
      </c>
      <c r="AH5" s="5" t="str">
        <f>IFERROR(MID(Tableau1[[#This Row],[AllValue]:[AllValue]]:Tableau1[[#This Row],[AllValue]:[AllValue]],AQ5+1,AR5-AQ5-1),"")</f>
        <v/>
      </c>
      <c r="AI5" s="5" t="str">
        <f>IFERROR(MID(Tableau1[[#This Row],[AllValue]:[AllValue]]:Tableau1[[#This Row],[AllValue]:[AllValue]],AR5+1,AS5-AR5-1),"")</f>
        <v/>
      </c>
      <c r="AJ5" s="5" t="str">
        <f>IFERROR(MID(Tableau1[[#This Row],[AllValue]:[AllValue]]:Tableau1[[#This Row],[AllValue]:[AllValue]],AS5+1,AT5-AS5-1),"")</f>
        <v/>
      </c>
      <c r="AK5" s="5">
        <f>IFERROR(SEARCH("/",Tableau1[[#This Row],[AllValue]],1+1),LEN(Tableau1[[#This Row],[AllValue]])+1)</f>
        <v>6</v>
      </c>
      <c r="AL5" s="5">
        <f>IFERROR(SEARCH("/",Tableau1[[#This Row],[AllValue]],SEARCH("/",Tableau1[[#This Row],[AllValue]])+1),LEN(Tableau1[[#This Row],[AllValue]])+1)</f>
        <v>12</v>
      </c>
      <c r="AM5" s="5">
        <f>IFERROR(SEARCH("/",Tableau1[[#This Row],[AllValue]],(SEARCH("/",Tableau1[[#This Row],[AllValue]],SEARCH("/",Tableau1[[#This Row],[AllValue]])+1))+1),LEN(Tableau1[[#This Row],[AllValue]])+1)</f>
        <v>18</v>
      </c>
      <c r="AN5" s="5">
        <f>IFERROR(SEARCH("/",Tableau1[[#This Row],[AllValue]],SEARCH("/",Tableau1[[#This Row],[AllValue]],(SEARCH("/",Tableau1[[#This Row],[AllValue]],SEARCH("/",Tableau1[[#This Row],[AllValue]])+1))+1)+1),LEN(Tableau1[[#This Row],[AllValue]])+1)</f>
        <v>24</v>
      </c>
      <c r="AO5" s="5">
        <f>IFERROR(SEARCH("/",Tableau1[[#This Row],[AllValue]],SEARCH("/",Tableau1[[#This Row],[AllValue]],SEARCH("/",Tableau1[[#This Row],[AllValue]],(SEARCH("/",Tableau1[[#This Row],[AllValue]],SEARCH("/",Tableau1[[#This Row],[AllValue]])+1))+1)+1)+1),LEN(Tableau1[[#This Row],[AllValue]])+1)</f>
        <v>24</v>
      </c>
      <c r="AP5" s="5">
        <f>IFERROR(SEARCH("/",Tableau1[[#This Row],[AllValue]],SEARCH("/",Tableau1[[#This Row],[AllValue]],SEARCH("/",Tableau1[[#This Row],[AllValue]],SEARCH("/",Tableau1[[#This Row],[AllValue]],(SEARCH("/",Tableau1[[#This Row],[AllValue]],SEARCH("/",Tableau1[[#This Row],[AllValue]])+1))+1)+1)+1)+1),LEN(Tableau1[[#This Row],[AllValue]])+1)</f>
        <v>24</v>
      </c>
      <c r="AQ5" s="5">
        <f>IFERROR(SEARCH("/",Tableau1[[#This Row],[AllValue]],SEARCH("/",Tableau1[[#This Row],[AllValue]],SEARCH("/",Tableau1[[#This Row],[AllValue]],SEARCH("/",Tableau1[[#This Row],[AllValue]],SEARCH("/",Tableau1[[#This Row],[AllValue]],(SEARCH("/",Tableau1[[#This Row],[AllValue]],SEARCH("/",Tableau1[[#This Row],[AllValue]])+1))+1)+1)+1)+1)+1),LEN(Tableau1[[#This Row],[AllValue]])+1)</f>
        <v>24</v>
      </c>
      <c r="AR5"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24</v>
      </c>
      <c r="AS5"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24</v>
      </c>
      <c r="AT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24</v>
      </c>
      <c r="AV5" s="8">
        <f>IFERROR(VALUE(SUBSTITUTE(MID(Tableau1[[#This Row],[SplitMarge]],1,BF5-1),",",".")),"")</f>
        <v>5</v>
      </c>
      <c r="AW5" s="9">
        <f>IFERROR(VALUE(SUBSTITUTE(MID(Tableau1[[#This Row],[SplitMarge]:[SplitMarge]]:Tableau1[[#This Row],[SplitMarge]:[SplitMarge]],BF5+1,BG5-BF5-1),",",".")),"")</f>
        <v>2.1</v>
      </c>
      <c r="AX5" s="9">
        <f>IFERROR(VALUE(SUBSTITUTE(MID(Tableau1[[#This Row],[SplitMarge]:[SplitMarge]]:Tableau1[[#This Row],[SplitMarge]:[SplitMarge]],BG5+1,BH5-BG5-1),",",".")),"")</f>
        <v>3</v>
      </c>
      <c r="AY5" s="9">
        <f>IFERROR(VALUE(SUBSTITUTE(MID(Tableau1[[#This Row],[SplitMarge]:[SplitMarge]]:Tableau1[[#This Row],[SplitMarge]:[SplitMarge]],BH5+1,BI5-BH5-1),",",".")),"")</f>
        <v>4.2</v>
      </c>
      <c r="AZ5" s="9" t="str">
        <f>IFERROR(VALUE(SUBSTITUTE(MID(Tableau1[[#This Row],[SplitMarge]:[SplitMarge]]:Tableau1[[#This Row],[SplitMarge]:[SplitMarge]],BI5+1,BJ5-BI5-1),",",".")),"")</f>
        <v/>
      </c>
      <c r="BA5" s="9" t="str">
        <f>IFERROR(VALUE(SUBSTITUTE(MID(Tableau1[[#This Row],[SplitMarge]:[SplitMarge]]:Tableau1[[#This Row],[SplitMarge]:[SplitMarge]],BJ5+1,BK5-BJ5-1),",",".")),"")</f>
        <v/>
      </c>
      <c r="BB5" s="9" t="str">
        <f>IFERROR(VALUE(SUBSTITUTE(MID(Tableau1[[#This Row],[SplitMarge]:[SplitMarge]]:Tableau1[[#This Row],[SplitMarge]:[SplitMarge]],BK5+1,BL5-BK5-1),",",".")),"")</f>
        <v/>
      </c>
      <c r="BC5" s="9" t="str">
        <f>IFERROR(VALUE(SUBSTITUTE(MID(Tableau1[[#This Row],[SplitMarge]:[SplitMarge]]:Tableau1[[#This Row],[SplitMarge]:[SplitMarge]],BL5+1,BM5-BL5-1),",",".")),"")</f>
        <v/>
      </c>
      <c r="BD5" s="9" t="str">
        <f>IFERROR(VALUE(SUBSTITUTE(MID(Tableau1[[#This Row],[SplitMarge]:[SplitMarge]]:Tableau1[[#This Row],[SplitMarge]:[SplitMarge]],BM5+1,BN5-BM5-1),",",".")),"")</f>
        <v/>
      </c>
      <c r="BE5" s="9" t="str">
        <f>IFERROR(VALUE(SUBSTITUTE(MID(Tableau1[[#This Row],[SplitMarge]:[SplitMarge]]:Tableau1[[#This Row],[SplitMarge]:[SplitMarge]],BN5+1,BO5-BN5-1),",",".")),"")</f>
        <v/>
      </c>
      <c r="BF5" s="5">
        <f>IFERROR(SEARCH("/",Tableau1[[#This Row],[SplitMarge]],1+1),LEN(Tableau1[[#This Row],[SplitMarge]])+1)</f>
        <v>2</v>
      </c>
      <c r="BG5" s="5">
        <f>IFERROR(SEARCH("/",Tableau1[[#This Row],[SplitMarge]],SEARCH("/",Tableau1[[#This Row],[SplitMarge]])+1),LEN(Tableau1[[#This Row],[SplitMarge]])+1)</f>
        <v>6</v>
      </c>
      <c r="BH5" s="5">
        <f>IFERROR(SEARCH("/",Tableau1[[#This Row],[SplitMarge]],(SEARCH("/",Tableau1[[#This Row],[SplitMarge]],SEARCH("/",Tableau1[[#This Row],[SplitMarge]])+1))+1),LEN(Tableau1[[#This Row],[SplitMarge]])+1)</f>
        <v>8</v>
      </c>
      <c r="BI5" s="5">
        <f>IFERROR(SEARCH("/",Tableau1[[#This Row],[SplitMarge]],SEARCH("/",Tableau1[[#This Row],[SplitMarge]],(SEARCH("/",Tableau1[[#This Row],[SplitMarge]],SEARCH("/",Tableau1[[#This Row],[SplitMarge]])+1))+1)+1),LEN(Tableau1[[#This Row],[SplitMarge]])+1)</f>
        <v>12</v>
      </c>
      <c r="BJ5" s="5">
        <f>IFERROR(SEARCH("/",Tableau1[[#This Row],[SplitMarge]],SEARCH("/",Tableau1[[#This Row],[SplitMarge]],SEARCH("/",Tableau1[[#This Row],[SplitMarge]],(SEARCH("/",Tableau1[[#This Row],[SplitMarge]],SEARCH("/",Tableau1[[#This Row],[SplitMarge]])+1))+1)+1)+1),LEN(Tableau1[[#This Row],[SplitMarge]])+1)</f>
        <v>12</v>
      </c>
      <c r="BK5" s="5">
        <f>IFERROR(SEARCH("/",Tableau1[[#This Row],[SplitMarge]],SEARCH("/",Tableau1[[#This Row],[SplitMarge]],SEARCH("/",Tableau1[[#This Row],[SplitMarge]],SEARCH("/",Tableau1[[#This Row],[SplitMarge]],(SEARCH("/",Tableau1[[#This Row],[SplitMarge]],SEARCH("/",Tableau1[[#This Row],[SplitMarge]])+1))+1)+1)+1)+1),LEN(Tableau1[[#This Row],[SplitMarge]])+1)</f>
        <v>12</v>
      </c>
      <c r="BL5" s="5">
        <f>IFERROR(SEARCH("/",Tableau1[[#This Row],[SplitMarge]],SEARCH("/",Tableau1[[#This Row],[SplitMarge]],SEARCH("/",Tableau1[[#This Row],[SplitMarge]],SEARCH("/",Tableau1[[#This Row],[SplitMarge]],SEARCH("/",Tableau1[[#This Row],[SplitMarge]],(SEARCH("/",Tableau1[[#This Row],[SplitMarge]],SEARCH("/",Tableau1[[#This Row],[SplitMarge]])+1))+1)+1)+1)+1)+1),LEN(Tableau1[[#This Row],[SplitMarge]])+1)</f>
        <v>12</v>
      </c>
      <c r="BM5"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12</v>
      </c>
      <c r="BN5"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12</v>
      </c>
      <c r="BO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12</v>
      </c>
    </row>
    <row r="6" spans="1:67" x14ac:dyDescent="0.25">
      <c r="A6" t="s">
        <v>17</v>
      </c>
      <c r="B6">
        <v>225</v>
      </c>
      <c r="C6" t="s">
        <v>75</v>
      </c>
      <c r="D6" t="s">
        <v>68</v>
      </c>
      <c r="E6">
        <v>1622</v>
      </c>
      <c r="F6" t="s">
        <v>75</v>
      </c>
      <c r="G6" t="s">
        <v>25</v>
      </c>
      <c r="H6" t="s">
        <v>19</v>
      </c>
      <c r="I6" t="s">
        <v>20</v>
      </c>
      <c r="J6" t="s">
        <v>21</v>
      </c>
      <c r="K6" t="s">
        <v>20</v>
      </c>
      <c r="L6" t="s">
        <v>37</v>
      </c>
      <c r="M6">
        <v>1622</v>
      </c>
      <c r="N6" t="s">
        <v>38</v>
      </c>
      <c r="O6" t="s">
        <v>75</v>
      </c>
      <c r="P6">
        <v>50</v>
      </c>
      <c r="Q6">
        <v>50</v>
      </c>
      <c r="R6" t="s">
        <v>39</v>
      </c>
      <c r="S6">
        <v>1</v>
      </c>
      <c r="T6">
        <v>0</v>
      </c>
      <c r="U6" t="s">
        <v>40</v>
      </c>
      <c r="V6" t="str" cm="1">
        <f t="array" ref="V6">_xlfn.TEXTJOIN("/",TRUE,_xlfn._xlws.FILTER(Tableau1[value],(Tableau1[SITE]=Tableau1[[#This Row],[SITE]])*(Tableau1[BrandName]=Tableau1[[#This Row],[BrandName]])*(Tableau1[active]=1)))</f>
        <v>10.00/15.00/25.00/50.00</v>
      </c>
      <c r="W6" s="3" t="s">
        <v>80</v>
      </c>
      <c r="X6" s="10">
        <f>IFERROR(INDEX(splitcol[#This Row],,MATCH(Tableau1[[#This Row],[value]],valeur[#This Row],0)),"")</f>
        <v>4.2</v>
      </c>
      <c r="AA6" s="4" t="str">
        <f>IFERROR(MID(Tableau1[[#This Row],[AllValue]],1,AK6-1),"")</f>
        <v>10.00</v>
      </c>
      <c r="AB6" s="5" t="str">
        <f>IFERROR(MID(Tableau1[[#This Row],[AllValue]:[AllValue]]:Tableau1[[#This Row],[AllValue]:[AllValue]],AK6+1,AL6-AK6-1),"")</f>
        <v>15.00</v>
      </c>
      <c r="AC6" s="5" t="str">
        <f>IFERROR(MID(Tableau1[[#This Row],[AllValue]:[AllValue]]:Tableau1[[#This Row],[AllValue]:[AllValue]],AL6+1,AM6-AL6-1),"")</f>
        <v>25.00</v>
      </c>
      <c r="AD6" s="11" t="str">
        <f>IFERROR(MID(Tableau1[[#This Row],[AllValue]],AM6+1,AN6-AM6-1),"")</f>
        <v>50.00</v>
      </c>
      <c r="AE6" s="5" t="str">
        <f>IFERROR(MID(Tableau1[[#This Row],[AllValue]:[AllValue]]:Tableau1[[#This Row],[AllValue]:[AllValue]],AN6+1,AO6-AN6-1),"")</f>
        <v/>
      </c>
      <c r="AF6" s="5" t="str">
        <f>IFERROR(MID(Tableau1[[#This Row],[AllValue]:[AllValue]]:Tableau1[[#This Row],[AllValue]:[AllValue]],AO6+1,AP6-AO6-1),"")</f>
        <v/>
      </c>
      <c r="AG6" s="5" t="str">
        <f>IFERROR(MID(Tableau1[[#This Row],[AllValue]:[AllValue]]:Tableau1[[#This Row],[AllValue]:[AllValue]],AP6+1,AQ6-AP6-1),"")</f>
        <v/>
      </c>
      <c r="AH6" s="5" t="str">
        <f>IFERROR(MID(Tableau1[[#This Row],[AllValue]:[AllValue]]:Tableau1[[#This Row],[AllValue]:[AllValue]],AQ6+1,AR6-AQ6-1),"")</f>
        <v/>
      </c>
      <c r="AI6" s="5" t="str">
        <f>IFERROR(MID(Tableau1[[#This Row],[AllValue]:[AllValue]]:Tableau1[[#This Row],[AllValue]:[AllValue]],AR6+1,AS6-AR6-1),"")</f>
        <v/>
      </c>
      <c r="AJ6" s="5" t="str">
        <f>IFERROR(MID(Tableau1[[#This Row],[AllValue]:[AllValue]]:Tableau1[[#This Row],[AllValue]:[AllValue]],AS6+1,AT6-AS6-1),"")</f>
        <v/>
      </c>
      <c r="AK6" s="5">
        <f>IFERROR(SEARCH("/",Tableau1[[#This Row],[AllValue]],1+1),LEN(Tableau1[[#This Row],[AllValue]])+1)</f>
        <v>6</v>
      </c>
      <c r="AL6" s="5">
        <f>IFERROR(SEARCH("/",Tableau1[[#This Row],[AllValue]],SEARCH("/",Tableau1[[#This Row],[AllValue]])+1),LEN(Tableau1[[#This Row],[AllValue]])+1)</f>
        <v>12</v>
      </c>
      <c r="AM6" s="5">
        <f>IFERROR(SEARCH("/",Tableau1[[#This Row],[AllValue]],(SEARCH("/",Tableau1[[#This Row],[AllValue]],SEARCH("/",Tableau1[[#This Row],[AllValue]])+1))+1),LEN(Tableau1[[#This Row],[AllValue]])+1)</f>
        <v>18</v>
      </c>
      <c r="AN6" s="5">
        <f>IFERROR(SEARCH("/",Tableau1[[#This Row],[AllValue]],SEARCH("/",Tableau1[[#This Row],[AllValue]],(SEARCH("/",Tableau1[[#This Row],[AllValue]],SEARCH("/",Tableau1[[#This Row],[AllValue]])+1))+1)+1),LEN(Tableau1[[#This Row],[AllValue]])+1)</f>
        <v>24</v>
      </c>
      <c r="AO6" s="5">
        <f>IFERROR(SEARCH("/",Tableau1[[#This Row],[AllValue]],SEARCH("/",Tableau1[[#This Row],[AllValue]],SEARCH("/",Tableau1[[#This Row],[AllValue]],(SEARCH("/",Tableau1[[#This Row],[AllValue]],SEARCH("/",Tableau1[[#This Row],[AllValue]])+1))+1)+1)+1),LEN(Tableau1[[#This Row],[AllValue]])+1)</f>
        <v>24</v>
      </c>
      <c r="AP6" s="5">
        <f>IFERROR(SEARCH("/",Tableau1[[#This Row],[AllValue]],SEARCH("/",Tableau1[[#This Row],[AllValue]],SEARCH("/",Tableau1[[#This Row],[AllValue]],SEARCH("/",Tableau1[[#This Row],[AllValue]],(SEARCH("/",Tableau1[[#This Row],[AllValue]],SEARCH("/",Tableau1[[#This Row],[AllValue]])+1))+1)+1)+1)+1),LEN(Tableau1[[#This Row],[AllValue]])+1)</f>
        <v>24</v>
      </c>
      <c r="AQ6" s="5">
        <f>IFERROR(SEARCH("/",Tableau1[[#This Row],[AllValue]],SEARCH("/",Tableau1[[#This Row],[AllValue]],SEARCH("/",Tableau1[[#This Row],[AllValue]],SEARCH("/",Tableau1[[#This Row],[AllValue]],SEARCH("/",Tableau1[[#This Row],[AllValue]],(SEARCH("/",Tableau1[[#This Row],[AllValue]],SEARCH("/",Tableau1[[#This Row],[AllValue]])+1))+1)+1)+1)+1)+1),LEN(Tableau1[[#This Row],[AllValue]])+1)</f>
        <v>24</v>
      </c>
      <c r="AR6"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24</v>
      </c>
      <c r="AS6"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24</v>
      </c>
      <c r="AT6">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24</v>
      </c>
      <c r="AV6" s="8">
        <f>IFERROR(VALUE(SUBSTITUTE(MID(Tableau1[[#This Row],[SplitMarge]],1,BF6-1),",",".")),"")</f>
        <v>5</v>
      </c>
      <c r="AW6" s="9">
        <f>IFERROR(VALUE(SUBSTITUTE(MID(Tableau1[[#This Row],[SplitMarge]:[SplitMarge]]:Tableau1[[#This Row],[SplitMarge]:[SplitMarge]],BF6+1,BG6-BF6-1),",",".")),"")</f>
        <v>2.1</v>
      </c>
      <c r="AX6" s="9">
        <f>IFERROR(VALUE(SUBSTITUTE(MID(Tableau1[[#This Row],[SplitMarge]:[SplitMarge]]:Tableau1[[#This Row],[SplitMarge]:[SplitMarge]],BG6+1,BH6-BG6-1),",",".")),"")</f>
        <v>3</v>
      </c>
      <c r="AY6" s="9">
        <f>IFERROR(VALUE(SUBSTITUTE(MID(Tableau1[[#This Row],[SplitMarge]:[SplitMarge]]:Tableau1[[#This Row],[SplitMarge]:[SplitMarge]],BH6+1,BI6-BH6-1),",",".")),"")</f>
        <v>4.2</v>
      </c>
      <c r="AZ6" s="9" t="str">
        <f>IFERROR(VALUE(SUBSTITUTE(MID(Tableau1[[#This Row],[SplitMarge]:[SplitMarge]]:Tableau1[[#This Row],[SplitMarge]:[SplitMarge]],BI6+1,BJ6-BI6-1),",",".")),"")</f>
        <v/>
      </c>
      <c r="BA6" s="9" t="str">
        <f>IFERROR(VALUE(SUBSTITUTE(MID(Tableau1[[#This Row],[SplitMarge]:[SplitMarge]]:Tableau1[[#This Row],[SplitMarge]:[SplitMarge]],BJ6+1,BK6-BJ6-1),",",".")),"")</f>
        <v/>
      </c>
      <c r="BB6" s="9" t="str">
        <f>IFERROR(VALUE(SUBSTITUTE(MID(Tableau1[[#This Row],[SplitMarge]:[SplitMarge]]:Tableau1[[#This Row],[SplitMarge]:[SplitMarge]],BK6+1,BL6-BK6-1),",",".")),"")</f>
        <v/>
      </c>
      <c r="BC6" s="9" t="str">
        <f>IFERROR(VALUE(SUBSTITUTE(MID(Tableau1[[#This Row],[SplitMarge]:[SplitMarge]]:Tableau1[[#This Row],[SplitMarge]:[SplitMarge]],BL6+1,BM6-BL6-1),",",".")),"")</f>
        <v/>
      </c>
      <c r="BD6" s="9" t="str">
        <f>IFERROR(VALUE(SUBSTITUTE(MID(Tableau1[[#This Row],[SplitMarge]:[SplitMarge]]:Tableau1[[#This Row],[SplitMarge]:[SplitMarge]],BM6+1,BN6-BM6-1),",",".")),"")</f>
        <v/>
      </c>
      <c r="BE6" s="9" t="str">
        <f>IFERROR(VALUE(SUBSTITUTE(MID(Tableau1[[#This Row],[SplitMarge]:[SplitMarge]]:Tableau1[[#This Row],[SplitMarge]:[SplitMarge]],BN6+1,BO6-BN6-1),",",".")),"")</f>
        <v/>
      </c>
      <c r="BF6" s="5">
        <f>IFERROR(SEARCH("/",Tableau1[[#This Row],[SplitMarge]],1+1),LEN(Tableau1[[#This Row],[SplitMarge]])+1)</f>
        <v>2</v>
      </c>
      <c r="BG6" s="5">
        <f>IFERROR(SEARCH("/",Tableau1[[#This Row],[SplitMarge]],SEARCH("/",Tableau1[[#This Row],[SplitMarge]])+1),LEN(Tableau1[[#This Row],[SplitMarge]])+1)</f>
        <v>6</v>
      </c>
      <c r="BH6" s="5">
        <f>IFERROR(SEARCH("/",Tableau1[[#This Row],[SplitMarge]],(SEARCH("/",Tableau1[[#This Row],[SplitMarge]],SEARCH("/",Tableau1[[#This Row],[SplitMarge]])+1))+1),LEN(Tableau1[[#This Row],[SplitMarge]])+1)</f>
        <v>8</v>
      </c>
      <c r="BI6" s="5">
        <f>IFERROR(SEARCH("/",Tableau1[[#This Row],[SplitMarge]],SEARCH("/",Tableau1[[#This Row],[SplitMarge]],(SEARCH("/",Tableau1[[#This Row],[SplitMarge]],SEARCH("/",Tableau1[[#This Row],[SplitMarge]])+1))+1)+1),LEN(Tableau1[[#This Row],[SplitMarge]])+1)</f>
        <v>12</v>
      </c>
      <c r="BJ6" s="5">
        <f>IFERROR(SEARCH("/",Tableau1[[#This Row],[SplitMarge]],SEARCH("/",Tableau1[[#This Row],[SplitMarge]],SEARCH("/",Tableau1[[#This Row],[SplitMarge]],(SEARCH("/",Tableau1[[#This Row],[SplitMarge]],SEARCH("/",Tableau1[[#This Row],[SplitMarge]])+1))+1)+1)+1),LEN(Tableau1[[#This Row],[SplitMarge]])+1)</f>
        <v>12</v>
      </c>
      <c r="BK6" s="5">
        <f>IFERROR(SEARCH("/",Tableau1[[#This Row],[SplitMarge]],SEARCH("/",Tableau1[[#This Row],[SplitMarge]],SEARCH("/",Tableau1[[#This Row],[SplitMarge]],SEARCH("/",Tableau1[[#This Row],[SplitMarge]],(SEARCH("/",Tableau1[[#This Row],[SplitMarge]],SEARCH("/",Tableau1[[#This Row],[SplitMarge]])+1))+1)+1)+1)+1),LEN(Tableau1[[#This Row],[SplitMarge]])+1)</f>
        <v>12</v>
      </c>
      <c r="BL6" s="5">
        <f>IFERROR(SEARCH("/",Tableau1[[#This Row],[SplitMarge]],SEARCH("/",Tableau1[[#This Row],[SplitMarge]],SEARCH("/",Tableau1[[#This Row],[SplitMarge]],SEARCH("/",Tableau1[[#This Row],[SplitMarge]],SEARCH("/",Tableau1[[#This Row],[SplitMarge]],(SEARCH("/",Tableau1[[#This Row],[SplitMarge]],SEARCH("/",Tableau1[[#This Row],[SplitMarge]])+1))+1)+1)+1)+1)+1),LEN(Tableau1[[#This Row],[SplitMarge]])+1)</f>
        <v>12</v>
      </c>
      <c r="BM6"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12</v>
      </c>
      <c r="BN6"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12</v>
      </c>
      <c r="BO6">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12</v>
      </c>
    </row>
    <row r="7" spans="1:67" x14ac:dyDescent="0.25">
      <c r="A7" t="s">
        <v>26</v>
      </c>
      <c r="B7">
        <v>348</v>
      </c>
      <c r="C7" t="s">
        <v>69</v>
      </c>
      <c r="D7" t="s">
        <v>68</v>
      </c>
      <c r="E7">
        <v>1501</v>
      </c>
      <c r="F7" t="s">
        <v>69</v>
      </c>
      <c r="G7" t="s">
        <v>22</v>
      </c>
      <c r="H7" t="s">
        <v>19</v>
      </c>
      <c r="I7" t="s">
        <v>20</v>
      </c>
      <c r="J7" t="s">
        <v>21</v>
      </c>
      <c r="K7" t="s">
        <v>20</v>
      </c>
      <c r="L7" t="s">
        <v>37</v>
      </c>
      <c r="M7">
        <v>1501</v>
      </c>
      <c r="N7" t="s">
        <v>41</v>
      </c>
      <c r="O7" t="s">
        <v>69</v>
      </c>
      <c r="P7">
        <v>10</v>
      </c>
      <c r="Q7">
        <v>10</v>
      </c>
      <c r="R7" t="s">
        <v>39</v>
      </c>
      <c r="S7">
        <v>1</v>
      </c>
      <c r="T7">
        <v>0</v>
      </c>
      <c r="U7" t="s">
        <v>40</v>
      </c>
      <c r="V7" t="str" cm="1">
        <f t="array" ref="V7">_xlfn.TEXTJOIN("/",TRUE,_xlfn._xlws.FILTER(Tableau1[value],(Tableau1[SITE]=Tableau1[[#This Row],[SITE]])*(Tableau1[BrandName]=Tableau1[[#This Row],[BrandName]])*(Tableau1[active]=1)))</f>
        <v>10.00/40.00</v>
      </c>
      <c r="W7" s="3" t="s">
        <v>81</v>
      </c>
      <c r="X7" s="10">
        <f>IFERROR(INDEX(splitcol[#This Row],,MATCH(Tableau1[[#This Row],[value]],valeur[#This Row],0)),"")</f>
        <v>1.2</v>
      </c>
      <c r="AA7" s="4" t="str">
        <f>IFERROR(MID(Tableau1[[#This Row],[AllValue]],1,AK7-1),"")</f>
        <v>10.00</v>
      </c>
      <c r="AB7" s="5" t="str">
        <f>IFERROR(MID(Tableau1[[#This Row],[AllValue]:[AllValue]]:Tableau1[[#This Row],[AllValue]:[AllValue]],AK7+1,AL7-AK7-1),"")</f>
        <v>40.00</v>
      </c>
      <c r="AC7" s="5" t="str">
        <f>IFERROR(MID(Tableau1[[#This Row],[AllValue]:[AllValue]]:Tableau1[[#This Row],[AllValue]:[AllValue]],AL7+1,AM7-AL7-1),"")</f>
        <v/>
      </c>
      <c r="AD7" s="5" t="str">
        <f>IFERROR(MID(Tableau1[[#This Row],[AllValue]],AM7+1,AN7-AM7-1),"")</f>
        <v/>
      </c>
      <c r="AE7" s="5" t="str">
        <f>IFERROR(MID(Tableau1[[#This Row],[AllValue]:[AllValue]]:Tableau1[[#This Row],[AllValue]:[AllValue]],AN7+1,AO7-AN7-1),"")</f>
        <v/>
      </c>
      <c r="AF7" s="5" t="str">
        <f>IFERROR(MID(Tableau1[[#This Row],[AllValue]:[AllValue]]:Tableau1[[#This Row],[AllValue]:[AllValue]],AO7+1,AP7-AO7-1),"")</f>
        <v/>
      </c>
      <c r="AG7" s="5" t="str">
        <f>IFERROR(MID(Tableau1[[#This Row],[AllValue]:[AllValue]]:Tableau1[[#This Row],[AllValue]:[AllValue]],AP7+1,AQ7-AP7-1),"")</f>
        <v/>
      </c>
      <c r="AH7" s="5" t="str">
        <f>IFERROR(MID(Tableau1[[#This Row],[AllValue]:[AllValue]]:Tableau1[[#This Row],[AllValue]:[AllValue]],AQ7+1,AR7-AQ7-1),"")</f>
        <v/>
      </c>
      <c r="AI7" s="5" t="str">
        <f>IFERROR(MID(Tableau1[[#This Row],[AllValue]:[AllValue]]:Tableau1[[#This Row],[AllValue]:[AllValue]],AR7+1,AS7-AR7-1),"")</f>
        <v/>
      </c>
      <c r="AJ7" s="5" t="str">
        <f>IFERROR(MID(Tableau1[[#This Row],[AllValue]:[AllValue]]:Tableau1[[#This Row],[AllValue]:[AllValue]],AS7+1,AT7-AS7-1),"")</f>
        <v/>
      </c>
      <c r="AK7" s="5">
        <f>IFERROR(SEARCH("/",Tableau1[[#This Row],[AllValue]],1+1),LEN(Tableau1[[#This Row],[AllValue]])+1)</f>
        <v>6</v>
      </c>
      <c r="AL7" s="5">
        <f>IFERROR(SEARCH("/",Tableau1[[#This Row],[AllValue]],SEARCH("/",Tableau1[[#This Row],[AllValue]])+1),LEN(Tableau1[[#This Row],[AllValue]])+1)</f>
        <v>12</v>
      </c>
      <c r="AM7" s="5">
        <f>IFERROR(SEARCH("/",Tableau1[[#This Row],[AllValue]],(SEARCH("/",Tableau1[[#This Row],[AllValue]],SEARCH("/",Tableau1[[#This Row],[AllValue]])+1))+1),LEN(Tableau1[[#This Row],[AllValue]])+1)</f>
        <v>12</v>
      </c>
      <c r="AN7" s="5">
        <f>IFERROR(SEARCH("/",Tableau1[[#This Row],[AllValue]],SEARCH("/",Tableau1[[#This Row],[AllValue]],(SEARCH("/",Tableau1[[#This Row],[AllValue]],SEARCH("/",Tableau1[[#This Row],[AllValue]])+1))+1)+1),LEN(Tableau1[[#This Row],[AllValue]])+1)</f>
        <v>12</v>
      </c>
      <c r="AO7" s="5">
        <f>IFERROR(SEARCH("/",Tableau1[[#This Row],[AllValue]],SEARCH("/",Tableau1[[#This Row],[AllValue]],SEARCH("/",Tableau1[[#This Row],[AllValue]],(SEARCH("/",Tableau1[[#This Row],[AllValue]],SEARCH("/",Tableau1[[#This Row],[AllValue]])+1))+1)+1)+1),LEN(Tableau1[[#This Row],[AllValue]])+1)</f>
        <v>12</v>
      </c>
      <c r="AP7" s="5">
        <f>IFERROR(SEARCH("/",Tableau1[[#This Row],[AllValue]],SEARCH("/",Tableau1[[#This Row],[AllValue]],SEARCH("/",Tableau1[[#This Row],[AllValue]],SEARCH("/",Tableau1[[#This Row],[AllValue]],(SEARCH("/",Tableau1[[#This Row],[AllValue]],SEARCH("/",Tableau1[[#This Row],[AllValue]])+1))+1)+1)+1)+1),LEN(Tableau1[[#This Row],[AllValue]])+1)</f>
        <v>12</v>
      </c>
      <c r="AQ7" s="5">
        <f>IFERROR(SEARCH("/",Tableau1[[#This Row],[AllValue]],SEARCH("/",Tableau1[[#This Row],[AllValue]],SEARCH("/",Tableau1[[#This Row],[AllValue]],SEARCH("/",Tableau1[[#This Row],[AllValue]],SEARCH("/",Tableau1[[#This Row],[AllValue]],(SEARCH("/",Tableau1[[#This Row],[AllValue]],SEARCH("/",Tableau1[[#This Row],[AllValue]])+1))+1)+1)+1)+1)+1),LEN(Tableau1[[#This Row],[AllValue]])+1)</f>
        <v>12</v>
      </c>
      <c r="AR7"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12</v>
      </c>
      <c r="AS7"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12</v>
      </c>
      <c r="AT7">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12</v>
      </c>
      <c r="AV7" s="8">
        <f>IFERROR(VALUE(SUBSTITUTE(MID(Tableau1[[#This Row],[SplitMarge]],1,BF7-1),",",".")),"")</f>
        <v>1.2</v>
      </c>
      <c r="AW7" s="9">
        <f>IFERROR(VALUE(SUBSTITUTE(MID(Tableau1[[#This Row],[SplitMarge]:[SplitMarge]]:Tableau1[[#This Row],[SplitMarge]:[SplitMarge]],BF7+1,BG7-BF7-1),",",".")),"")</f>
        <v>2.2999999999999998</v>
      </c>
      <c r="AX7" s="9" t="str">
        <f>IFERROR(VALUE(SUBSTITUTE(MID(Tableau1[[#This Row],[SplitMarge]:[SplitMarge]]:Tableau1[[#This Row],[SplitMarge]:[SplitMarge]],BG7+1,BH7-BG7-1),",",".")),"")</f>
        <v/>
      </c>
      <c r="AY7" s="9" t="str">
        <f>IFERROR(VALUE(SUBSTITUTE(MID(Tableau1[[#This Row],[SplitMarge]:[SplitMarge]]:Tableau1[[#This Row],[SplitMarge]:[SplitMarge]],BH7+1,BI7-BH7-1),",",".")),"")</f>
        <v/>
      </c>
      <c r="AZ7" s="9" t="str">
        <f>IFERROR(VALUE(SUBSTITUTE(MID(Tableau1[[#This Row],[SplitMarge]:[SplitMarge]]:Tableau1[[#This Row],[SplitMarge]:[SplitMarge]],BI7+1,BJ7-BI7-1),",",".")),"")</f>
        <v/>
      </c>
      <c r="BA7" s="9" t="str">
        <f>IFERROR(VALUE(SUBSTITUTE(MID(Tableau1[[#This Row],[SplitMarge]:[SplitMarge]]:Tableau1[[#This Row],[SplitMarge]:[SplitMarge]],BJ7+1,BK7-BJ7-1),",",".")),"")</f>
        <v/>
      </c>
      <c r="BB7" s="9" t="str">
        <f>IFERROR(VALUE(SUBSTITUTE(MID(Tableau1[[#This Row],[SplitMarge]:[SplitMarge]]:Tableau1[[#This Row],[SplitMarge]:[SplitMarge]],BK7+1,BL7-BK7-1),",",".")),"")</f>
        <v/>
      </c>
      <c r="BC7" s="9" t="str">
        <f>IFERROR(VALUE(SUBSTITUTE(MID(Tableau1[[#This Row],[SplitMarge]:[SplitMarge]]:Tableau1[[#This Row],[SplitMarge]:[SplitMarge]],BL7+1,BM7-BL7-1),",",".")),"")</f>
        <v/>
      </c>
      <c r="BD7" s="9" t="str">
        <f>IFERROR(VALUE(SUBSTITUTE(MID(Tableau1[[#This Row],[SplitMarge]:[SplitMarge]]:Tableau1[[#This Row],[SplitMarge]:[SplitMarge]],BM7+1,BN7-BM7-1),",",".")),"")</f>
        <v/>
      </c>
      <c r="BE7" s="9" t="str">
        <f>IFERROR(VALUE(SUBSTITUTE(MID(Tableau1[[#This Row],[SplitMarge]:[SplitMarge]]:Tableau1[[#This Row],[SplitMarge]:[SplitMarge]],BN7+1,BO7-BN7-1),",",".")),"")</f>
        <v/>
      </c>
      <c r="BF7" s="5">
        <f>IFERROR(SEARCH("/",Tableau1[[#This Row],[SplitMarge]],1+1),LEN(Tableau1[[#This Row],[SplitMarge]])+1)</f>
        <v>4</v>
      </c>
      <c r="BG7" s="5">
        <f>IFERROR(SEARCH("/",Tableau1[[#This Row],[SplitMarge]],SEARCH("/",Tableau1[[#This Row],[SplitMarge]])+1),LEN(Tableau1[[#This Row],[SplitMarge]])+1)</f>
        <v>8</v>
      </c>
      <c r="BH7" s="5">
        <f>IFERROR(SEARCH("/",Tableau1[[#This Row],[SplitMarge]],(SEARCH("/",Tableau1[[#This Row],[SplitMarge]],SEARCH("/",Tableau1[[#This Row],[SplitMarge]])+1))+1),LEN(Tableau1[[#This Row],[SplitMarge]])+1)</f>
        <v>8</v>
      </c>
      <c r="BI7" s="5">
        <f>IFERROR(SEARCH("/",Tableau1[[#This Row],[SplitMarge]],SEARCH("/",Tableau1[[#This Row],[SplitMarge]],(SEARCH("/",Tableau1[[#This Row],[SplitMarge]],SEARCH("/",Tableau1[[#This Row],[SplitMarge]])+1))+1)+1),LEN(Tableau1[[#This Row],[SplitMarge]])+1)</f>
        <v>8</v>
      </c>
      <c r="BJ7" s="5">
        <f>IFERROR(SEARCH("/",Tableau1[[#This Row],[SplitMarge]],SEARCH("/",Tableau1[[#This Row],[SplitMarge]],SEARCH("/",Tableau1[[#This Row],[SplitMarge]],(SEARCH("/",Tableau1[[#This Row],[SplitMarge]],SEARCH("/",Tableau1[[#This Row],[SplitMarge]])+1))+1)+1)+1),LEN(Tableau1[[#This Row],[SplitMarge]])+1)</f>
        <v>8</v>
      </c>
      <c r="BK7" s="5">
        <f>IFERROR(SEARCH("/",Tableau1[[#This Row],[SplitMarge]],SEARCH("/",Tableau1[[#This Row],[SplitMarge]],SEARCH("/",Tableau1[[#This Row],[SplitMarge]],SEARCH("/",Tableau1[[#This Row],[SplitMarge]],(SEARCH("/",Tableau1[[#This Row],[SplitMarge]],SEARCH("/",Tableau1[[#This Row],[SplitMarge]])+1))+1)+1)+1)+1),LEN(Tableau1[[#This Row],[SplitMarge]])+1)</f>
        <v>8</v>
      </c>
      <c r="BL7" s="5">
        <f>IFERROR(SEARCH("/",Tableau1[[#This Row],[SplitMarge]],SEARCH("/",Tableau1[[#This Row],[SplitMarge]],SEARCH("/",Tableau1[[#This Row],[SplitMarge]],SEARCH("/",Tableau1[[#This Row],[SplitMarge]],SEARCH("/",Tableau1[[#This Row],[SplitMarge]],(SEARCH("/",Tableau1[[#This Row],[SplitMarge]],SEARCH("/",Tableau1[[#This Row],[SplitMarge]])+1))+1)+1)+1)+1)+1),LEN(Tableau1[[#This Row],[SplitMarge]])+1)</f>
        <v>8</v>
      </c>
      <c r="BM7"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8</v>
      </c>
      <c r="BN7"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8</v>
      </c>
      <c r="BO7">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8</v>
      </c>
    </row>
    <row r="8" spans="1:67" x14ac:dyDescent="0.25">
      <c r="A8" t="s">
        <v>26</v>
      </c>
      <c r="B8">
        <v>348</v>
      </c>
      <c r="C8" t="s">
        <v>69</v>
      </c>
      <c r="D8" t="s">
        <v>68</v>
      </c>
      <c r="E8">
        <v>1502</v>
      </c>
      <c r="F8" t="s">
        <v>69</v>
      </c>
      <c r="G8" t="s">
        <v>27</v>
      </c>
      <c r="H8" t="s">
        <v>19</v>
      </c>
      <c r="I8" t="s">
        <v>20</v>
      </c>
      <c r="J8" t="s">
        <v>21</v>
      </c>
      <c r="K8" t="s">
        <v>20</v>
      </c>
      <c r="L8" t="s">
        <v>37</v>
      </c>
      <c r="M8">
        <v>1502</v>
      </c>
      <c r="N8" t="s">
        <v>41</v>
      </c>
      <c r="O8" t="s">
        <v>69</v>
      </c>
      <c r="P8">
        <v>20</v>
      </c>
      <c r="Q8">
        <v>20</v>
      </c>
      <c r="R8" t="s">
        <v>39</v>
      </c>
      <c r="S8">
        <v>0</v>
      </c>
      <c r="T8">
        <v>0</v>
      </c>
      <c r="U8" t="s">
        <v>40</v>
      </c>
      <c r="V8" t="str" cm="1">
        <f t="array" ref="V8">_xlfn.TEXTJOIN("/",TRUE,_xlfn._xlws.FILTER(Tableau1[value],(Tableau1[SITE]=Tableau1[[#This Row],[SITE]])*(Tableau1[BrandName]=Tableau1[[#This Row],[BrandName]])*(Tableau1[active]=1)))</f>
        <v>10.00/40.00</v>
      </c>
      <c r="W8" s="3" t="s">
        <v>81</v>
      </c>
      <c r="X8" s="10" t="str">
        <f>IFERROR(INDEX(splitcol[#This Row],,MATCH(Tableau1[[#This Row],[value]],valeur[#This Row],0)),"")</f>
        <v/>
      </c>
      <c r="AA8" s="4" t="str">
        <f>IFERROR(MID(Tableau1[[#This Row],[AllValue]],1,AK8-1),"")</f>
        <v>10.00</v>
      </c>
      <c r="AB8" s="5" t="str">
        <f>IFERROR(MID(Tableau1[[#This Row],[AllValue]:[AllValue]]:Tableau1[[#This Row],[AllValue]:[AllValue]],AK8+1,AL8-AK8-1),"")</f>
        <v>40.00</v>
      </c>
      <c r="AC8" s="5" t="str">
        <f>IFERROR(MID(Tableau1[[#This Row],[AllValue]:[AllValue]]:Tableau1[[#This Row],[AllValue]:[AllValue]],AL8+1,AM8-AL8-1),"")</f>
        <v/>
      </c>
      <c r="AD8" s="5" t="str">
        <f>IFERROR(MID(Tableau1[[#This Row],[AllValue]],AM8+1,AN8-AM8-1),"")</f>
        <v/>
      </c>
      <c r="AE8" s="5" t="str">
        <f>IFERROR(MID(Tableau1[[#This Row],[AllValue]:[AllValue]]:Tableau1[[#This Row],[AllValue]:[AllValue]],AN8+1,AO8-AN8-1),"")</f>
        <v/>
      </c>
      <c r="AF8" s="5" t="str">
        <f>IFERROR(MID(Tableau1[[#This Row],[AllValue]:[AllValue]]:Tableau1[[#This Row],[AllValue]:[AllValue]],AO8+1,AP8-AO8-1),"")</f>
        <v/>
      </c>
      <c r="AG8" s="5" t="str">
        <f>IFERROR(MID(Tableau1[[#This Row],[AllValue]:[AllValue]]:Tableau1[[#This Row],[AllValue]:[AllValue]],AP8+1,AQ8-AP8-1),"")</f>
        <v/>
      </c>
      <c r="AH8" s="5" t="str">
        <f>IFERROR(MID(Tableau1[[#This Row],[AllValue]:[AllValue]]:Tableau1[[#This Row],[AllValue]:[AllValue]],AQ8+1,AR8-AQ8-1),"")</f>
        <v/>
      </c>
      <c r="AI8" s="5" t="str">
        <f>IFERROR(MID(Tableau1[[#This Row],[AllValue]:[AllValue]]:Tableau1[[#This Row],[AllValue]:[AllValue]],AR8+1,AS8-AR8-1),"")</f>
        <v/>
      </c>
      <c r="AJ8" s="5" t="str">
        <f>IFERROR(MID(Tableau1[[#This Row],[AllValue]:[AllValue]]:Tableau1[[#This Row],[AllValue]:[AllValue]],AS8+1,AT8-AS8-1),"")</f>
        <v/>
      </c>
      <c r="AK8" s="5">
        <f>IFERROR(SEARCH("/",Tableau1[[#This Row],[AllValue]],1+1),LEN(Tableau1[[#This Row],[AllValue]])+1)</f>
        <v>6</v>
      </c>
      <c r="AL8" s="5">
        <f>IFERROR(SEARCH("/",Tableau1[[#This Row],[AllValue]],SEARCH("/",Tableau1[[#This Row],[AllValue]])+1),LEN(Tableau1[[#This Row],[AllValue]])+1)</f>
        <v>12</v>
      </c>
      <c r="AM8" s="5">
        <f>IFERROR(SEARCH("/",Tableau1[[#This Row],[AllValue]],(SEARCH("/",Tableau1[[#This Row],[AllValue]],SEARCH("/",Tableau1[[#This Row],[AllValue]])+1))+1),LEN(Tableau1[[#This Row],[AllValue]])+1)</f>
        <v>12</v>
      </c>
      <c r="AN8" s="5">
        <f>IFERROR(SEARCH("/",Tableau1[[#This Row],[AllValue]],SEARCH("/",Tableau1[[#This Row],[AllValue]],(SEARCH("/",Tableau1[[#This Row],[AllValue]],SEARCH("/",Tableau1[[#This Row],[AllValue]])+1))+1)+1),LEN(Tableau1[[#This Row],[AllValue]])+1)</f>
        <v>12</v>
      </c>
      <c r="AO8" s="5">
        <f>IFERROR(SEARCH("/",Tableau1[[#This Row],[AllValue]],SEARCH("/",Tableau1[[#This Row],[AllValue]],SEARCH("/",Tableau1[[#This Row],[AllValue]],(SEARCH("/",Tableau1[[#This Row],[AllValue]],SEARCH("/",Tableau1[[#This Row],[AllValue]])+1))+1)+1)+1),LEN(Tableau1[[#This Row],[AllValue]])+1)</f>
        <v>12</v>
      </c>
      <c r="AP8" s="5">
        <f>IFERROR(SEARCH("/",Tableau1[[#This Row],[AllValue]],SEARCH("/",Tableau1[[#This Row],[AllValue]],SEARCH("/",Tableau1[[#This Row],[AllValue]],SEARCH("/",Tableau1[[#This Row],[AllValue]],(SEARCH("/",Tableau1[[#This Row],[AllValue]],SEARCH("/",Tableau1[[#This Row],[AllValue]])+1))+1)+1)+1)+1),LEN(Tableau1[[#This Row],[AllValue]])+1)</f>
        <v>12</v>
      </c>
      <c r="AQ8" s="5">
        <f>IFERROR(SEARCH("/",Tableau1[[#This Row],[AllValue]],SEARCH("/",Tableau1[[#This Row],[AllValue]],SEARCH("/",Tableau1[[#This Row],[AllValue]],SEARCH("/",Tableau1[[#This Row],[AllValue]],SEARCH("/",Tableau1[[#This Row],[AllValue]],(SEARCH("/",Tableau1[[#This Row],[AllValue]],SEARCH("/",Tableau1[[#This Row],[AllValue]])+1))+1)+1)+1)+1)+1),LEN(Tableau1[[#This Row],[AllValue]])+1)</f>
        <v>12</v>
      </c>
      <c r="AR8"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12</v>
      </c>
      <c r="AS8"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12</v>
      </c>
      <c r="AT8">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12</v>
      </c>
      <c r="AV8" s="8">
        <f>IFERROR(VALUE(SUBSTITUTE(MID(Tableau1[[#This Row],[SplitMarge]],1,BF8-1),",",".")),"")</f>
        <v>1.2</v>
      </c>
      <c r="AW8" s="9">
        <f>IFERROR(VALUE(SUBSTITUTE(MID(Tableau1[[#This Row],[SplitMarge]:[SplitMarge]]:Tableau1[[#This Row],[SplitMarge]:[SplitMarge]],BF8+1,BG8-BF8-1),",",".")),"")</f>
        <v>2.2999999999999998</v>
      </c>
      <c r="AX8" s="9" t="str">
        <f>IFERROR(VALUE(SUBSTITUTE(MID(Tableau1[[#This Row],[SplitMarge]:[SplitMarge]]:Tableau1[[#This Row],[SplitMarge]:[SplitMarge]],BG8+1,BH8-BG8-1),",",".")),"")</f>
        <v/>
      </c>
      <c r="AY8" s="9" t="str">
        <f>IFERROR(VALUE(SUBSTITUTE(MID(Tableau1[[#This Row],[SplitMarge]:[SplitMarge]]:Tableau1[[#This Row],[SplitMarge]:[SplitMarge]],BH8+1,BI8-BH8-1),",",".")),"")</f>
        <v/>
      </c>
      <c r="AZ8" s="9" t="str">
        <f>IFERROR(VALUE(SUBSTITUTE(MID(Tableau1[[#This Row],[SplitMarge]:[SplitMarge]]:Tableau1[[#This Row],[SplitMarge]:[SplitMarge]],BI8+1,BJ8-BI8-1),",",".")),"")</f>
        <v/>
      </c>
      <c r="BA8" s="9" t="str">
        <f>IFERROR(VALUE(SUBSTITUTE(MID(Tableau1[[#This Row],[SplitMarge]:[SplitMarge]]:Tableau1[[#This Row],[SplitMarge]:[SplitMarge]],BJ8+1,BK8-BJ8-1),",",".")),"")</f>
        <v/>
      </c>
      <c r="BB8" s="9" t="str">
        <f>IFERROR(VALUE(SUBSTITUTE(MID(Tableau1[[#This Row],[SplitMarge]:[SplitMarge]]:Tableau1[[#This Row],[SplitMarge]:[SplitMarge]],BK8+1,BL8-BK8-1),",",".")),"")</f>
        <v/>
      </c>
      <c r="BC8" s="9" t="str">
        <f>IFERROR(VALUE(SUBSTITUTE(MID(Tableau1[[#This Row],[SplitMarge]:[SplitMarge]]:Tableau1[[#This Row],[SplitMarge]:[SplitMarge]],BL8+1,BM8-BL8-1),",",".")),"")</f>
        <v/>
      </c>
      <c r="BD8" s="9" t="str">
        <f>IFERROR(VALUE(SUBSTITUTE(MID(Tableau1[[#This Row],[SplitMarge]:[SplitMarge]]:Tableau1[[#This Row],[SplitMarge]:[SplitMarge]],BM8+1,BN8-BM8-1),",",".")),"")</f>
        <v/>
      </c>
      <c r="BE8" s="9" t="str">
        <f>IFERROR(VALUE(SUBSTITUTE(MID(Tableau1[[#This Row],[SplitMarge]:[SplitMarge]]:Tableau1[[#This Row],[SplitMarge]:[SplitMarge]],BN8+1,BO8-BN8-1),",",".")),"")</f>
        <v/>
      </c>
      <c r="BF8" s="5">
        <f>IFERROR(SEARCH("/",Tableau1[[#This Row],[SplitMarge]],1+1),LEN(Tableau1[[#This Row],[SplitMarge]])+1)</f>
        <v>4</v>
      </c>
      <c r="BG8" s="5">
        <f>IFERROR(SEARCH("/",Tableau1[[#This Row],[SplitMarge]],SEARCH("/",Tableau1[[#This Row],[SplitMarge]])+1),LEN(Tableau1[[#This Row],[SplitMarge]])+1)</f>
        <v>8</v>
      </c>
      <c r="BH8" s="5">
        <f>IFERROR(SEARCH("/",Tableau1[[#This Row],[SplitMarge]],(SEARCH("/",Tableau1[[#This Row],[SplitMarge]],SEARCH("/",Tableau1[[#This Row],[SplitMarge]])+1))+1),LEN(Tableau1[[#This Row],[SplitMarge]])+1)</f>
        <v>8</v>
      </c>
      <c r="BI8" s="5">
        <f>IFERROR(SEARCH("/",Tableau1[[#This Row],[SplitMarge]],SEARCH("/",Tableau1[[#This Row],[SplitMarge]],(SEARCH("/",Tableau1[[#This Row],[SplitMarge]],SEARCH("/",Tableau1[[#This Row],[SplitMarge]])+1))+1)+1),LEN(Tableau1[[#This Row],[SplitMarge]])+1)</f>
        <v>8</v>
      </c>
      <c r="BJ8" s="5">
        <f>IFERROR(SEARCH("/",Tableau1[[#This Row],[SplitMarge]],SEARCH("/",Tableau1[[#This Row],[SplitMarge]],SEARCH("/",Tableau1[[#This Row],[SplitMarge]],(SEARCH("/",Tableau1[[#This Row],[SplitMarge]],SEARCH("/",Tableau1[[#This Row],[SplitMarge]])+1))+1)+1)+1),LEN(Tableau1[[#This Row],[SplitMarge]])+1)</f>
        <v>8</v>
      </c>
      <c r="BK8" s="5">
        <f>IFERROR(SEARCH("/",Tableau1[[#This Row],[SplitMarge]],SEARCH("/",Tableau1[[#This Row],[SplitMarge]],SEARCH("/",Tableau1[[#This Row],[SplitMarge]],SEARCH("/",Tableau1[[#This Row],[SplitMarge]],(SEARCH("/",Tableau1[[#This Row],[SplitMarge]],SEARCH("/",Tableau1[[#This Row],[SplitMarge]])+1))+1)+1)+1)+1),LEN(Tableau1[[#This Row],[SplitMarge]])+1)</f>
        <v>8</v>
      </c>
      <c r="BL8" s="5">
        <f>IFERROR(SEARCH("/",Tableau1[[#This Row],[SplitMarge]],SEARCH("/",Tableau1[[#This Row],[SplitMarge]],SEARCH("/",Tableau1[[#This Row],[SplitMarge]],SEARCH("/",Tableau1[[#This Row],[SplitMarge]],SEARCH("/",Tableau1[[#This Row],[SplitMarge]],(SEARCH("/",Tableau1[[#This Row],[SplitMarge]],SEARCH("/",Tableau1[[#This Row],[SplitMarge]])+1))+1)+1)+1)+1)+1),LEN(Tableau1[[#This Row],[SplitMarge]])+1)</f>
        <v>8</v>
      </c>
      <c r="BM8"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8</v>
      </c>
      <c r="BN8"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8</v>
      </c>
      <c r="BO8">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8</v>
      </c>
    </row>
    <row r="9" spans="1:67" x14ac:dyDescent="0.25">
      <c r="A9" t="s">
        <v>26</v>
      </c>
      <c r="B9">
        <v>348</v>
      </c>
      <c r="C9" t="s">
        <v>69</v>
      </c>
      <c r="D9" t="s">
        <v>68</v>
      </c>
      <c r="E9">
        <v>1503</v>
      </c>
      <c r="F9" t="s">
        <v>69</v>
      </c>
      <c r="G9" t="s">
        <v>28</v>
      </c>
      <c r="H9" t="s">
        <v>19</v>
      </c>
      <c r="I9" t="s">
        <v>20</v>
      </c>
      <c r="J9" t="s">
        <v>21</v>
      </c>
      <c r="K9" t="s">
        <v>20</v>
      </c>
      <c r="L9" t="s">
        <v>37</v>
      </c>
      <c r="M9">
        <v>1503</v>
      </c>
      <c r="N9" t="s">
        <v>41</v>
      </c>
      <c r="O9" t="s">
        <v>69</v>
      </c>
      <c r="P9">
        <v>40</v>
      </c>
      <c r="Q9">
        <v>40</v>
      </c>
      <c r="R9" t="s">
        <v>39</v>
      </c>
      <c r="S9">
        <v>1</v>
      </c>
      <c r="T9">
        <v>0</v>
      </c>
      <c r="U9" t="s">
        <v>40</v>
      </c>
      <c r="V9" t="str" cm="1">
        <f t="array" ref="V9">_xlfn.TEXTJOIN("/",TRUE,_xlfn._xlws.FILTER(Tableau1[value],(Tableau1[SITE]=Tableau1[[#This Row],[SITE]])*(Tableau1[BrandName]=Tableau1[[#This Row],[BrandName]])*(Tableau1[active]=1)))</f>
        <v>10.00/40.00</v>
      </c>
      <c r="W9" s="3" t="s">
        <v>81</v>
      </c>
      <c r="X9" s="10">
        <f>IFERROR(INDEX(splitcol[#This Row],,MATCH(Tableau1[[#This Row],[value]],valeur[#This Row],0)),"")</f>
        <v>2.2999999999999998</v>
      </c>
      <c r="AA9" s="4" t="str">
        <f>IFERROR(MID(Tableau1[[#This Row],[AllValue]],1,AK9-1),"")</f>
        <v>10.00</v>
      </c>
      <c r="AB9" s="5" t="str">
        <f>IFERROR(MID(Tableau1[[#This Row],[AllValue]:[AllValue]]:Tableau1[[#This Row],[AllValue]:[AllValue]],AK9+1,AL9-AK9-1),"")</f>
        <v>40.00</v>
      </c>
      <c r="AC9" s="5" t="str">
        <f>IFERROR(MID(Tableau1[[#This Row],[AllValue]:[AllValue]]:Tableau1[[#This Row],[AllValue]:[AllValue]],AL9+1,AM9-AL9-1),"")</f>
        <v/>
      </c>
      <c r="AD9" s="5" t="str">
        <f>IFERROR(MID(Tableau1[[#This Row],[AllValue]],AM9+1,AN9-AM9-1),"")</f>
        <v/>
      </c>
      <c r="AE9" s="5" t="str">
        <f>IFERROR(MID(Tableau1[[#This Row],[AllValue]:[AllValue]]:Tableau1[[#This Row],[AllValue]:[AllValue]],AN9+1,AO9-AN9-1),"")</f>
        <v/>
      </c>
      <c r="AF9" s="5" t="str">
        <f>IFERROR(MID(Tableau1[[#This Row],[AllValue]:[AllValue]]:Tableau1[[#This Row],[AllValue]:[AllValue]],AO9+1,AP9-AO9-1),"")</f>
        <v/>
      </c>
      <c r="AG9" s="5" t="str">
        <f>IFERROR(MID(Tableau1[[#This Row],[AllValue]:[AllValue]]:Tableau1[[#This Row],[AllValue]:[AllValue]],AP9+1,AQ9-AP9-1),"")</f>
        <v/>
      </c>
      <c r="AH9" s="5" t="str">
        <f>IFERROR(MID(Tableau1[[#This Row],[AllValue]:[AllValue]]:Tableau1[[#This Row],[AllValue]:[AllValue]],AQ9+1,AR9-AQ9-1),"")</f>
        <v/>
      </c>
      <c r="AI9" s="5" t="str">
        <f>IFERROR(MID(Tableau1[[#This Row],[AllValue]:[AllValue]]:Tableau1[[#This Row],[AllValue]:[AllValue]],AR9+1,AS9-AR9-1),"")</f>
        <v/>
      </c>
      <c r="AJ9" s="5" t="str">
        <f>IFERROR(MID(Tableau1[[#This Row],[AllValue]:[AllValue]]:Tableau1[[#This Row],[AllValue]:[AllValue]],AS9+1,AT9-AS9-1),"")</f>
        <v/>
      </c>
      <c r="AK9" s="5">
        <f>IFERROR(SEARCH("/",Tableau1[[#This Row],[AllValue]],1+1),LEN(Tableau1[[#This Row],[AllValue]])+1)</f>
        <v>6</v>
      </c>
      <c r="AL9" s="5">
        <f>IFERROR(SEARCH("/",Tableau1[[#This Row],[AllValue]],SEARCH("/",Tableau1[[#This Row],[AllValue]])+1),LEN(Tableau1[[#This Row],[AllValue]])+1)</f>
        <v>12</v>
      </c>
      <c r="AM9" s="5">
        <f>IFERROR(SEARCH("/",Tableau1[[#This Row],[AllValue]],(SEARCH("/",Tableau1[[#This Row],[AllValue]],SEARCH("/",Tableau1[[#This Row],[AllValue]])+1))+1),LEN(Tableau1[[#This Row],[AllValue]])+1)</f>
        <v>12</v>
      </c>
      <c r="AN9" s="5">
        <f>IFERROR(SEARCH("/",Tableau1[[#This Row],[AllValue]],SEARCH("/",Tableau1[[#This Row],[AllValue]],(SEARCH("/",Tableau1[[#This Row],[AllValue]],SEARCH("/",Tableau1[[#This Row],[AllValue]])+1))+1)+1),LEN(Tableau1[[#This Row],[AllValue]])+1)</f>
        <v>12</v>
      </c>
      <c r="AO9" s="5">
        <f>IFERROR(SEARCH("/",Tableau1[[#This Row],[AllValue]],SEARCH("/",Tableau1[[#This Row],[AllValue]],SEARCH("/",Tableau1[[#This Row],[AllValue]],(SEARCH("/",Tableau1[[#This Row],[AllValue]],SEARCH("/",Tableau1[[#This Row],[AllValue]])+1))+1)+1)+1),LEN(Tableau1[[#This Row],[AllValue]])+1)</f>
        <v>12</v>
      </c>
      <c r="AP9" s="5">
        <f>IFERROR(SEARCH("/",Tableau1[[#This Row],[AllValue]],SEARCH("/",Tableau1[[#This Row],[AllValue]],SEARCH("/",Tableau1[[#This Row],[AllValue]],SEARCH("/",Tableau1[[#This Row],[AllValue]],(SEARCH("/",Tableau1[[#This Row],[AllValue]],SEARCH("/",Tableau1[[#This Row],[AllValue]])+1))+1)+1)+1)+1),LEN(Tableau1[[#This Row],[AllValue]])+1)</f>
        <v>12</v>
      </c>
      <c r="AQ9" s="5">
        <f>IFERROR(SEARCH("/",Tableau1[[#This Row],[AllValue]],SEARCH("/",Tableau1[[#This Row],[AllValue]],SEARCH("/",Tableau1[[#This Row],[AllValue]],SEARCH("/",Tableau1[[#This Row],[AllValue]],SEARCH("/",Tableau1[[#This Row],[AllValue]],(SEARCH("/",Tableau1[[#This Row],[AllValue]],SEARCH("/",Tableau1[[#This Row],[AllValue]])+1))+1)+1)+1)+1)+1),LEN(Tableau1[[#This Row],[AllValue]])+1)</f>
        <v>12</v>
      </c>
      <c r="AR9"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12</v>
      </c>
      <c r="AS9"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12</v>
      </c>
      <c r="AT9">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12</v>
      </c>
      <c r="AV9" s="8">
        <f>IFERROR(VALUE(SUBSTITUTE(MID(Tableau1[[#This Row],[SplitMarge]],1,BF9-1),",",".")),"")</f>
        <v>1.2</v>
      </c>
      <c r="AW9" s="9">
        <f>IFERROR(VALUE(SUBSTITUTE(MID(Tableau1[[#This Row],[SplitMarge]:[SplitMarge]]:Tableau1[[#This Row],[SplitMarge]:[SplitMarge]],BF9+1,BG9-BF9-1),",",".")),"")</f>
        <v>2.2999999999999998</v>
      </c>
      <c r="AX9" s="9" t="str">
        <f>IFERROR(VALUE(SUBSTITUTE(MID(Tableau1[[#This Row],[SplitMarge]:[SplitMarge]]:Tableau1[[#This Row],[SplitMarge]:[SplitMarge]],BG9+1,BH9-BG9-1),",",".")),"")</f>
        <v/>
      </c>
      <c r="AY9" s="9" t="str">
        <f>IFERROR(VALUE(SUBSTITUTE(MID(Tableau1[[#This Row],[SplitMarge]:[SplitMarge]]:Tableau1[[#This Row],[SplitMarge]:[SplitMarge]],BH9+1,BI9-BH9-1),",",".")),"")</f>
        <v/>
      </c>
      <c r="AZ9" s="9" t="str">
        <f>IFERROR(VALUE(SUBSTITUTE(MID(Tableau1[[#This Row],[SplitMarge]:[SplitMarge]]:Tableau1[[#This Row],[SplitMarge]:[SplitMarge]],BI9+1,BJ9-BI9-1),",",".")),"")</f>
        <v/>
      </c>
      <c r="BA9" s="9" t="str">
        <f>IFERROR(VALUE(SUBSTITUTE(MID(Tableau1[[#This Row],[SplitMarge]:[SplitMarge]]:Tableau1[[#This Row],[SplitMarge]:[SplitMarge]],BJ9+1,BK9-BJ9-1),",",".")),"")</f>
        <v/>
      </c>
      <c r="BB9" s="9" t="str">
        <f>IFERROR(VALUE(SUBSTITUTE(MID(Tableau1[[#This Row],[SplitMarge]:[SplitMarge]]:Tableau1[[#This Row],[SplitMarge]:[SplitMarge]],BK9+1,BL9-BK9-1),",",".")),"")</f>
        <v/>
      </c>
      <c r="BC9" s="9" t="str">
        <f>IFERROR(VALUE(SUBSTITUTE(MID(Tableau1[[#This Row],[SplitMarge]:[SplitMarge]]:Tableau1[[#This Row],[SplitMarge]:[SplitMarge]],BL9+1,BM9-BL9-1),",",".")),"")</f>
        <v/>
      </c>
      <c r="BD9" s="9" t="str">
        <f>IFERROR(VALUE(SUBSTITUTE(MID(Tableau1[[#This Row],[SplitMarge]:[SplitMarge]]:Tableau1[[#This Row],[SplitMarge]:[SplitMarge]],BM9+1,BN9-BM9-1),",",".")),"")</f>
        <v/>
      </c>
      <c r="BE9" s="9" t="str">
        <f>IFERROR(VALUE(SUBSTITUTE(MID(Tableau1[[#This Row],[SplitMarge]:[SplitMarge]]:Tableau1[[#This Row],[SplitMarge]:[SplitMarge]],BN9+1,BO9-BN9-1),",",".")),"")</f>
        <v/>
      </c>
      <c r="BF9" s="5">
        <f>IFERROR(SEARCH("/",Tableau1[[#This Row],[SplitMarge]],1+1),LEN(Tableau1[[#This Row],[SplitMarge]])+1)</f>
        <v>4</v>
      </c>
      <c r="BG9" s="5">
        <f>IFERROR(SEARCH("/",Tableau1[[#This Row],[SplitMarge]],SEARCH("/",Tableau1[[#This Row],[SplitMarge]])+1),LEN(Tableau1[[#This Row],[SplitMarge]])+1)</f>
        <v>8</v>
      </c>
      <c r="BH9" s="5">
        <f>IFERROR(SEARCH("/",Tableau1[[#This Row],[SplitMarge]],(SEARCH("/",Tableau1[[#This Row],[SplitMarge]],SEARCH("/",Tableau1[[#This Row],[SplitMarge]])+1))+1),LEN(Tableau1[[#This Row],[SplitMarge]])+1)</f>
        <v>8</v>
      </c>
      <c r="BI9" s="5">
        <f>IFERROR(SEARCH("/",Tableau1[[#This Row],[SplitMarge]],SEARCH("/",Tableau1[[#This Row],[SplitMarge]],(SEARCH("/",Tableau1[[#This Row],[SplitMarge]],SEARCH("/",Tableau1[[#This Row],[SplitMarge]])+1))+1)+1),LEN(Tableau1[[#This Row],[SplitMarge]])+1)</f>
        <v>8</v>
      </c>
      <c r="BJ9" s="5">
        <f>IFERROR(SEARCH("/",Tableau1[[#This Row],[SplitMarge]],SEARCH("/",Tableau1[[#This Row],[SplitMarge]],SEARCH("/",Tableau1[[#This Row],[SplitMarge]],(SEARCH("/",Tableau1[[#This Row],[SplitMarge]],SEARCH("/",Tableau1[[#This Row],[SplitMarge]])+1))+1)+1)+1),LEN(Tableau1[[#This Row],[SplitMarge]])+1)</f>
        <v>8</v>
      </c>
      <c r="BK9" s="5">
        <f>IFERROR(SEARCH("/",Tableau1[[#This Row],[SplitMarge]],SEARCH("/",Tableau1[[#This Row],[SplitMarge]],SEARCH("/",Tableau1[[#This Row],[SplitMarge]],SEARCH("/",Tableau1[[#This Row],[SplitMarge]],(SEARCH("/",Tableau1[[#This Row],[SplitMarge]],SEARCH("/",Tableau1[[#This Row],[SplitMarge]])+1))+1)+1)+1)+1),LEN(Tableau1[[#This Row],[SplitMarge]])+1)</f>
        <v>8</v>
      </c>
      <c r="BL9" s="5">
        <f>IFERROR(SEARCH("/",Tableau1[[#This Row],[SplitMarge]],SEARCH("/",Tableau1[[#This Row],[SplitMarge]],SEARCH("/",Tableau1[[#This Row],[SplitMarge]],SEARCH("/",Tableau1[[#This Row],[SplitMarge]],SEARCH("/",Tableau1[[#This Row],[SplitMarge]],(SEARCH("/",Tableau1[[#This Row],[SplitMarge]],SEARCH("/",Tableau1[[#This Row],[SplitMarge]])+1))+1)+1)+1)+1)+1),LEN(Tableau1[[#This Row],[SplitMarge]])+1)</f>
        <v>8</v>
      </c>
      <c r="BM9"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8</v>
      </c>
      <c r="BN9"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8</v>
      </c>
      <c r="BO9">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8</v>
      </c>
    </row>
    <row r="10" spans="1:67" x14ac:dyDescent="0.25">
      <c r="A10" t="s">
        <v>26</v>
      </c>
      <c r="B10">
        <v>476</v>
      </c>
      <c r="C10" t="s">
        <v>70</v>
      </c>
      <c r="D10" t="s">
        <v>66</v>
      </c>
      <c r="E10">
        <v>1867</v>
      </c>
      <c r="F10" t="s">
        <v>70</v>
      </c>
      <c r="G10" t="s">
        <v>24</v>
      </c>
      <c r="H10" t="s">
        <v>19</v>
      </c>
      <c r="I10" t="s">
        <v>20</v>
      </c>
      <c r="J10" t="s">
        <v>21</v>
      </c>
      <c r="K10" t="s">
        <v>20</v>
      </c>
      <c r="L10" t="s">
        <v>37</v>
      </c>
      <c r="M10">
        <v>1867</v>
      </c>
      <c r="N10" t="s">
        <v>26</v>
      </c>
      <c r="O10" t="s">
        <v>70</v>
      </c>
      <c r="P10">
        <v>25</v>
      </c>
      <c r="Q10">
        <v>25</v>
      </c>
      <c r="R10" t="s">
        <v>39</v>
      </c>
      <c r="S10">
        <v>1</v>
      </c>
      <c r="T10">
        <v>0</v>
      </c>
      <c r="U10" t="s">
        <v>40</v>
      </c>
      <c r="V10" t="str" cm="1">
        <f t="array" ref="V10">_xlfn.TEXTJOIN("/",TRUE,_xlfn._xlws.FILTER(Tableau1[value],(Tableau1[SITE]=Tableau1[[#This Row],[SITE]])*(Tableau1[BrandName]=Tableau1[[#This Row],[BrandName]])*(Tableau1[active]=1)))</f>
        <v>25.00/50.00/100.00</v>
      </c>
      <c r="W10" s="3" t="s">
        <v>82</v>
      </c>
      <c r="X10" s="10">
        <f>IFERROR(INDEX(splitcol[#This Row],,MATCH(Tableau1[[#This Row],[value]],valeur[#This Row],0)),"")</f>
        <v>3.7</v>
      </c>
      <c r="AA10" s="4" t="str">
        <f>IFERROR(MID(Tableau1[[#This Row],[AllValue]],1,AK10-1),"")</f>
        <v>25.00</v>
      </c>
      <c r="AB10" s="5" t="str">
        <f>IFERROR(MID(Tableau1[[#This Row],[AllValue]:[AllValue]]:Tableau1[[#This Row],[AllValue]:[AllValue]],AK10+1,AL10-AK10-1),"")</f>
        <v>50.00</v>
      </c>
      <c r="AC10" s="5" t="str">
        <f>IFERROR(MID(Tableau1[[#This Row],[AllValue]:[AllValue]]:Tableau1[[#This Row],[AllValue]:[AllValue]],AL10+1,AM10-AL10-1),"")</f>
        <v>100.00</v>
      </c>
      <c r="AD10" s="5" t="str">
        <f>IFERROR(MID(Tableau1[[#This Row],[AllValue]],AM10+1,AN10-AM10-1),"")</f>
        <v/>
      </c>
      <c r="AE10" s="5" t="str">
        <f>IFERROR(MID(Tableau1[[#This Row],[AllValue]:[AllValue]]:Tableau1[[#This Row],[AllValue]:[AllValue]],AN10+1,AO10-AN10-1),"")</f>
        <v/>
      </c>
      <c r="AF10" s="5" t="str">
        <f>IFERROR(MID(Tableau1[[#This Row],[AllValue]:[AllValue]]:Tableau1[[#This Row],[AllValue]:[AllValue]],AO10+1,AP10-AO10-1),"")</f>
        <v/>
      </c>
      <c r="AG10" s="5" t="str">
        <f>IFERROR(MID(Tableau1[[#This Row],[AllValue]:[AllValue]]:Tableau1[[#This Row],[AllValue]:[AllValue]],AP10+1,AQ10-AP10-1),"")</f>
        <v/>
      </c>
      <c r="AH10" s="5" t="str">
        <f>IFERROR(MID(Tableau1[[#This Row],[AllValue]:[AllValue]]:Tableau1[[#This Row],[AllValue]:[AllValue]],AQ10+1,AR10-AQ10-1),"")</f>
        <v/>
      </c>
      <c r="AI10" s="5" t="str">
        <f>IFERROR(MID(Tableau1[[#This Row],[AllValue]:[AllValue]]:Tableau1[[#This Row],[AllValue]:[AllValue]],AR10+1,AS10-AR10-1),"")</f>
        <v/>
      </c>
      <c r="AJ10" s="5" t="str">
        <f>IFERROR(MID(Tableau1[[#This Row],[AllValue]:[AllValue]]:Tableau1[[#This Row],[AllValue]:[AllValue]],AS10+1,AT10-AS10-1),"")</f>
        <v/>
      </c>
      <c r="AK10" s="5">
        <f>IFERROR(SEARCH("/",Tableau1[[#This Row],[AllValue]],1+1),LEN(Tableau1[[#This Row],[AllValue]])+1)</f>
        <v>6</v>
      </c>
      <c r="AL10" s="5">
        <f>IFERROR(SEARCH("/",Tableau1[[#This Row],[AllValue]],SEARCH("/",Tableau1[[#This Row],[AllValue]])+1),LEN(Tableau1[[#This Row],[AllValue]])+1)</f>
        <v>12</v>
      </c>
      <c r="AM10" s="5">
        <f>IFERROR(SEARCH("/",Tableau1[[#This Row],[AllValue]],(SEARCH("/",Tableau1[[#This Row],[AllValue]],SEARCH("/",Tableau1[[#This Row],[AllValue]])+1))+1),LEN(Tableau1[[#This Row],[AllValue]])+1)</f>
        <v>19</v>
      </c>
      <c r="AN10" s="5">
        <f>IFERROR(SEARCH("/",Tableau1[[#This Row],[AllValue]],SEARCH("/",Tableau1[[#This Row],[AllValue]],(SEARCH("/",Tableau1[[#This Row],[AllValue]],SEARCH("/",Tableau1[[#This Row],[AllValue]])+1))+1)+1),LEN(Tableau1[[#This Row],[AllValue]])+1)</f>
        <v>19</v>
      </c>
      <c r="AO10" s="5">
        <f>IFERROR(SEARCH("/",Tableau1[[#This Row],[AllValue]],SEARCH("/",Tableau1[[#This Row],[AllValue]],SEARCH("/",Tableau1[[#This Row],[AllValue]],(SEARCH("/",Tableau1[[#This Row],[AllValue]],SEARCH("/",Tableau1[[#This Row],[AllValue]])+1))+1)+1)+1),LEN(Tableau1[[#This Row],[AllValue]])+1)</f>
        <v>19</v>
      </c>
      <c r="AP10" s="5">
        <f>IFERROR(SEARCH("/",Tableau1[[#This Row],[AllValue]],SEARCH("/",Tableau1[[#This Row],[AllValue]],SEARCH("/",Tableau1[[#This Row],[AllValue]],SEARCH("/",Tableau1[[#This Row],[AllValue]],(SEARCH("/",Tableau1[[#This Row],[AllValue]],SEARCH("/",Tableau1[[#This Row],[AllValue]])+1))+1)+1)+1)+1),LEN(Tableau1[[#This Row],[AllValue]])+1)</f>
        <v>19</v>
      </c>
      <c r="AQ10" s="5">
        <f>IFERROR(SEARCH("/",Tableau1[[#This Row],[AllValue]],SEARCH("/",Tableau1[[#This Row],[AllValue]],SEARCH("/",Tableau1[[#This Row],[AllValue]],SEARCH("/",Tableau1[[#This Row],[AllValue]],SEARCH("/",Tableau1[[#This Row],[AllValue]],(SEARCH("/",Tableau1[[#This Row],[AllValue]],SEARCH("/",Tableau1[[#This Row],[AllValue]])+1))+1)+1)+1)+1)+1),LEN(Tableau1[[#This Row],[AllValue]])+1)</f>
        <v>19</v>
      </c>
      <c r="AR10"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19</v>
      </c>
      <c r="AS10"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19</v>
      </c>
      <c r="AT10">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19</v>
      </c>
      <c r="AV10" s="8">
        <f>IFERROR(VALUE(SUBSTITUTE(MID(Tableau1[[#This Row],[SplitMarge]],1,BF10-1),",",".")),"")</f>
        <v>3.7</v>
      </c>
      <c r="AW10" s="9">
        <f>IFERROR(VALUE(SUBSTITUTE(MID(Tableau1[[#This Row],[SplitMarge]:[SplitMarge]]:Tableau1[[#This Row],[SplitMarge]:[SplitMarge]],BF10+1,BG10-BF10-1),",",".")),"")</f>
        <v>7</v>
      </c>
      <c r="AX10" s="9">
        <f>IFERROR(VALUE(SUBSTITUTE(MID(Tableau1[[#This Row],[SplitMarge]:[SplitMarge]]:Tableau1[[#This Row],[SplitMarge]:[SplitMarge]],BG10+1,BH10-BG10-1),",",".")),"")</f>
        <v>2</v>
      </c>
      <c r="AY10" s="9" t="str">
        <f>IFERROR(VALUE(SUBSTITUTE(MID(Tableau1[[#This Row],[SplitMarge]:[SplitMarge]]:Tableau1[[#This Row],[SplitMarge]:[SplitMarge]],BH10+1,BI10-BH10-1),",",".")),"")</f>
        <v/>
      </c>
      <c r="AZ10" s="9" t="str">
        <f>IFERROR(VALUE(SUBSTITUTE(MID(Tableau1[[#This Row],[SplitMarge]:[SplitMarge]]:Tableau1[[#This Row],[SplitMarge]:[SplitMarge]],BI10+1,BJ10-BI10-1),",",".")),"")</f>
        <v/>
      </c>
      <c r="BA10" s="9" t="str">
        <f>IFERROR(VALUE(SUBSTITUTE(MID(Tableau1[[#This Row],[SplitMarge]:[SplitMarge]]:Tableau1[[#This Row],[SplitMarge]:[SplitMarge]],BJ10+1,BK10-BJ10-1),",",".")),"")</f>
        <v/>
      </c>
      <c r="BB10" s="9" t="str">
        <f>IFERROR(VALUE(SUBSTITUTE(MID(Tableau1[[#This Row],[SplitMarge]:[SplitMarge]]:Tableau1[[#This Row],[SplitMarge]:[SplitMarge]],BK10+1,BL10-BK10-1),",",".")),"")</f>
        <v/>
      </c>
      <c r="BC10" s="9" t="str">
        <f>IFERROR(VALUE(SUBSTITUTE(MID(Tableau1[[#This Row],[SplitMarge]:[SplitMarge]]:Tableau1[[#This Row],[SplitMarge]:[SplitMarge]],BL10+1,BM10-BL10-1),",",".")),"")</f>
        <v/>
      </c>
      <c r="BD10" s="9" t="str">
        <f>IFERROR(VALUE(SUBSTITUTE(MID(Tableau1[[#This Row],[SplitMarge]:[SplitMarge]]:Tableau1[[#This Row],[SplitMarge]:[SplitMarge]],BM10+1,BN10-BM10-1),",",".")),"")</f>
        <v/>
      </c>
      <c r="BE10" s="9" t="str">
        <f>IFERROR(VALUE(SUBSTITUTE(MID(Tableau1[[#This Row],[SplitMarge]:[SplitMarge]]:Tableau1[[#This Row],[SplitMarge]:[SplitMarge]],BN10+1,BO10-BN10-1),",",".")),"")</f>
        <v/>
      </c>
      <c r="BF10" s="5">
        <f>IFERROR(SEARCH("/",Tableau1[[#This Row],[SplitMarge]],1+1),LEN(Tableau1[[#This Row],[SplitMarge]])+1)</f>
        <v>4</v>
      </c>
      <c r="BG10" s="5">
        <f>IFERROR(SEARCH("/",Tableau1[[#This Row],[SplitMarge]],SEARCH("/",Tableau1[[#This Row],[SplitMarge]])+1),LEN(Tableau1[[#This Row],[SplitMarge]])+1)</f>
        <v>6</v>
      </c>
      <c r="BH10" s="5">
        <f>IFERROR(SEARCH("/",Tableau1[[#This Row],[SplitMarge]],(SEARCH("/",Tableau1[[#This Row],[SplitMarge]],SEARCH("/",Tableau1[[#This Row],[SplitMarge]])+1))+1),LEN(Tableau1[[#This Row],[SplitMarge]])+1)</f>
        <v>8</v>
      </c>
      <c r="BI10" s="5">
        <f>IFERROR(SEARCH("/",Tableau1[[#This Row],[SplitMarge]],SEARCH("/",Tableau1[[#This Row],[SplitMarge]],(SEARCH("/",Tableau1[[#This Row],[SplitMarge]],SEARCH("/",Tableau1[[#This Row],[SplitMarge]])+1))+1)+1),LEN(Tableau1[[#This Row],[SplitMarge]])+1)</f>
        <v>8</v>
      </c>
      <c r="BJ10" s="5">
        <f>IFERROR(SEARCH("/",Tableau1[[#This Row],[SplitMarge]],SEARCH("/",Tableau1[[#This Row],[SplitMarge]],SEARCH("/",Tableau1[[#This Row],[SplitMarge]],(SEARCH("/",Tableau1[[#This Row],[SplitMarge]],SEARCH("/",Tableau1[[#This Row],[SplitMarge]])+1))+1)+1)+1),LEN(Tableau1[[#This Row],[SplitMarge]])+1)</f>
        <v>8</v>
      </c>
      <c r="BK10" s="5">
        <f>IFERROR(SEARCH("/",Tableau1[[#This Row],[SplitMarge]],SEARCH("/",Tableau1[[#This Row],[SplitMarge]],SEARCH("/",Tableau1[[#This Row],[SplitMarge]],SEARCH("/",Tableau1[[#This Row],[SplitMarge]],(SEARCH("/",Tableau1[[#This Row],[SplitMarge]],SEARCH("/",Tableau1[[#This Row],[SplitMarge]])+1))+1)+1)+1)+1),LEN(Tableau1[[#This Row],[SplitMarge]])+1)</f>
        <v>8</v>
      </c>
      <c r="BL10" s="5">
        <f>IFERROR(SEARCH("/",Tableau1[[#This Row],[SplitMarge]],SEARCH("/",Tableau1[[#This Row],[SplitMarge]],SEARCH("/",Tableau1[[#This Row],[SplitMarge]],SEARCH("/",Tableau1[[#This Row],[SplitMarge]],SEARCH("/",Tableau1[[#This Row],[SplitMarge]],(SEARCH("/",Tableau1[[#This Row],[SplitMarge]],SEARCH("/",Tableau1[[#This Row],[SplitMarge]])+1))+1)+1)+1)+1)+1),LEN(Tableau1[[#This Row],[SplitMarge]])+1)</f>
        <v>8</v>
      </c>
      <c r="BM10"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8</v>
      </c>
      <c r="BN10"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8</v>
      </c>
      <c r="BO10">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8</v>
      </c>
    </row>
    <row r="11" spans="1:67" x14ac:dyDescent="0.25">
      <c r="A11" t="s">
        <v>26</v>
      </c>
      <c r="B11">
        <v>476</v>
      </c>
      <c r="C11" t="s">
        <v>70</v>
      </c>
      <c r="D11" t="s">
        <v>66</v>
      </c>
      <c r="E11">
        <v>1868</v>
      </c>
      <c r="F11" t="s">
        <v>70</v>
      </c>
      <c r="G11" t="s">
        <v>25</v>
      </c>
      <c r="H11" t="s">
        <v>19</v>
      </c>
      <c r="I11" t="s">
        <v>20</v>
      </c>
      <c r="J11" t="s">
        <v>21</v>
      </c>
      <c r="K11" t="s">
        <v>20</v>
      </c>
      <c r="L11" t="s">
        <v>37</v>
      </c>
      <c r="M11">
        <v>1868</v>
      </c>
      <c r="N11" t="s">
        <v>26</v>
      </c>
      <c r="O11" t="s">
        <v>70</v>
      </c>
      <c r="P11">
        <v>50</v>
      </c>
      <c r="Q11">
        <v>50</v>
      </c>
      <c r="R11" t="s">
        <v>39</v>
      </c>
      <c r="S11">
        <v>1</v>
      </c>
      <c r="T11">
        <v>0</v>
      </c>
      <c r="U11" t="s">
        <v>40</v>
      </c>
      <c r="V11" t="str" cm="1">
        <f t="array" ref="V11">_xlfn.TEXTJOIN("/",TRUE,_xlfn._xlws.FILTER(Tableau1[value],(Tableau1[SITE]=Tableau1[[#This Row],[SITE]])*(Tableau1[BrandName]=Tableau1[[#This Row],[BrandName]])*(Tableau1[active]=1)))</f>
        <v>25.00/50.00/100.00</v>
      </c>
      <c r="W11" s="3" t="s">
        <v>82</v>
      </c>
      <c r="X11" s="10">
        <f>IFERROR(INDEX(splitcol[#This Row],,MATCH(Tableau1[[#This Row],[value]],valeur[#This Row],0)),"")</f>
        <v>7</v>
      </c>
      <c r="AA11" s="4" t="str">
        <f>IFERROR(MID(Tableau1[[#This Row],[AllValue]],1,AK11-1),"")</f>
        <v>25.00</v>
      </c>
      <c r="AB11" s="5" t="str">
        <f>IFERROR(MID(Tableau1[[#This Row],[AllValue]:[AllValue]]:Tableau1[[#This Row],[AllValue]:[AllValue]],AK11+1,AL11-AK11-1),"")</f>
        <v>50.00</v>
      </c>
      <c r="AC11" s="5" t="str">
        <f>IFERROR(MID(Tableau1[[#This Row],[AllValue]:[AllValue]]:Tableau1[[#This Row],[AllValue]:[AllValue]],AL11+1,AM11-AL11-1),"")</f>
        <v>100.00</v>
      </c>
      <c r="AD11" s="5" t="str">
        <f>IFERROR(MID(Tableau1[[#This Row],[AllValue]],AM11+1,AN11-AM11-1),"")</f>
        <v/>
      </c>
      <c r="AE11" s="5" t="str">
        <f>IFERROR(MID(Tableau1[[#This Row],[AllValue]:[AllValue]]:Tableau1[[#This Row],[AllValue]:[AllValue]],AN11+1,AO11-AN11-1),"")</f>
        <v/>
      </c>
      <c r="AF11" s="5" t="str">
        <f>IFERROR(MID(Tableau1[[#This Row],[AllValue]:[AllValue]]:Tableau1[[#This Row],[AllValue]:[AllValue]],AO11+1,AP11-AO11-1),"")</f>
        <v/>
      </c>
      <c r="AG11" s="5" t="str">
        <f>IFERROR(MID(Tableau1[[#This Row],[AllValue]:[AllValue]]:Tableau1[[#This Row],[AllValue]:[AllValue]],AP11+1,AQ11-AP11-1),"")</f>
        <v/>
      </c>
      <c r="AH11" s="5" t="str">
        <f>IFERROR(MID(Tableau1[[#This Row],[AllValue]:[AllValue]]:Tableau1[[#This Row],[AllValue]:[AllValue]],AQ11+1,AR11-AQ11-1),"")</f>
        <v/>
      </c>
      <c r="AI11" s="5" t="str">
        <f>IFERROR(MID(Tableau1[[#This Row],[AllValue]:[AllValue]]:Tableau1[[#This Row],[AllValue]:[AllValue]],AR11+1,AS11-AR11-1),"")</f>
        <v/>
      </c>
      <c r="AJ11" s="5" t="str">
        <f>IFERROR(MID(Tableau1[[#This Row],[AllValue]:[AllValue]]:Tableau1[[#This Row],[AllValue]:[AllValue]],AS11+1,AT11-AS11-1),"")</f>
        <v/>
      </c>
      <c r="AK11" s="5">
        <f>IFERROR(SEARCH("/",Tableau1[[#This Row],[AllValue]],1+1),LEN(Tableau1[[#This Row],[AllValue]])+1)</f>
        <v>6</v>
      </c>
      <c r="AL11" s="5">
        <f>IFERROR(SEARCH("/",Tableau1[[#This Row],[AllValue]],SEARCH("/",Tableau1[[#This Row],[AllValue]])+1),LEN(Tableau1[[#This Row],[AllValue]])+1)</f>
        <v>12</v>
      </c>
      <c r="AM11" s="5">
        <f>IFERROR(SEARCH("/",Tableau1[[#This Row],[AllValue]],(SEARCH("/",Tableau1[[#This Row],[AllValue]],SEARCH("/",Tableau1[[#This Row],[AllValue]])+1))+1),LEN(Tableau1[[#This Row],[AllValue]])+1)</f>
        <v>19</v>
      </c>
      <c r="AN11" s="5">
        <f>IFERROR(SEARCH("/",Tableau1[[#This Row],[AllValue]],SEARCH("/",Tableau1[[#This Row],[AllValue]],(SEARCH("/",Tableau1[[#This Row],[AllValue]],SEARCH("/",Tableau1[[#This Row],[AllValue]])+1))+1)+1),LEN(Tableau1[[#This Row],[AllValue]])+1)</f>
        <v>19</v>
      </c>
      <c r="AO11" s="5">
        <f>IFERROR(SEARCH("/",Tableau1[[#This Row],[AllValue]],SEARCH("/",Tableau1[[#This Row],[AllValue]],SEARCH("/",Tableau1[[#This Row],[AllValue]],(SEARCH("/",Tableau1[[#This Row],[AllValue]],SEARCH("/",Tableau1[[#This Row],[AllValue]])+1))+1)+1)+1),LEN(Tableau1[[#This Row],[AllValue]])+1)</f>
        <v>19</v>
      </c>
      <c r="AP11" s="5">
        <f>IFERROR(SEARCH("/",Tableau1[[#This Row],[AllValue]],SEARCH("/",Tableau1[[#This Row],[AllValue]],SEARCH("/",Tableau1[[#This Row],[AllValue]],SEARCH("/",Tableau1[[#This Row],[AllValue]],(SEARCH("/",Tableau1[[#This Row],[AllValue]],SEARCH("/",Tableau1[[#This Row],[AllValue]])+1))+1)+1)+1)+1),LEN(Tableau1[[#This Row],[AllValue]])+1)</f>
        <v>19</v>
      </c>
      <c r="AQ11" s="5">
        <f>IFERROR(SEARCH("/",Tableau1[[#This Row],[AllValue]],SEARCH("/",Tableau1[[#This Row],[AllValue]],SEARCH("/",Tableau1[[#This Row],[AllValue]],SEARCH("/",Tableau1[[#This Row],[AllValue]],SEARCH("/",Tableau1[[#This Row],[AllValue]],(SEARCH("/",Tableau1[[#This Row],[AllValue]],SEARCH("/",Tableau1[[#This Row],[AllValue]])+1))+1)+1)+1)+1)+1),LEN(Tableau1[[#This Row],[AllValue]])+1)</f>
        <v>19</v>
      </c>
      <c r="AR11"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19</v>
      </c>
      <c r="AS11"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19</v>
      </c>
      <c r="AT11">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19</v>
      </c>
      <c r="AV11" s="8">
        <f>IFERROR(VALUE(SUBSTITUTE(MID(Tableau1[[#This Row],[SplitMarge]],1,BF11-1),",",".")),"")</f>
        <v>3.7</v>
      </c>
      <c r="AW11" s="9">
        <f>IFERROR(VALUE(SUBSTITUTE(MID(Tableau1[[#This Row],[SplitMarge]:[SplitMarge]]:Tableau1[[#This Row],[SplitMarge]:[SplitMarge]],BF11+1,BG11-BF11-1),",",".")),"")</f>
        <v>7</v>
      </c>
      <c r="AX11" s="9">
        <f>IFERROR(VALUE(SUBSTITUTE(MID(Tableau1[[#This Row],[SplitMarge]:[SplitMarge]]:Tableau1[[#This Row],[SplitMarge]:[SplitMarge]],BG11+1,BH11-BG11-1),",",".")),"")</f>
        <v>2</v>
      </c>
      <c r="AY11" s="9" t="str">
        <f>IFERROR(VALUE(SUBSTITUTE(MID(Tableau1[[#This Row],[SplitMarge]:[SplitMarge]]:Tableau1[[#This Row],[SplitMarge]:[SplitMarge]],BH11+1,BI11-BH11-1),",",".")),"")</f>
        <v/>
      </c>
      <c r="AZ11" s="9" t="str">
        <f>IFERROR(VALUE(SUBSTITUTE(MID(Tableau1[[#This Row],[SplitMarge]:[SplitMarge]]:Tableau1[[#This Row],[SplitMarge]:[SplitMarge]],BI11+1,BJ11-BI11-1),",",".")),"")</f>
        <v/>
      </c>
      <c r="BA11" s="9" t="str">
        <f>IFERROR(VALUE(SUBSTITUTE(MID(Tableau1[[#This Row],[SplitMarge]:[SplitMarge]]:Tableau1[[#This Row],[SplitMarge]:[SplitMarge]],BJ11+1,BK11-BJ11-1),",",".")),"")</f>
        <v/>
      </c>
      <c r="BB11" s="9" t="str">
        <f>IFERROR(VALUE(SUBSTITUTE(MID(Tableau1[[#This Row],[SplitMarge]:[SplitMarge]]:Tableau1[[#This Row],[SplitMarge]:[SplitMarge]],BK11+1,BL11-BK11-1),",",".")),"")</f>
        <v/>
      </c>
      <c r="BC11" s="9" t="str">
        <f>IFERROR(VALUE(SUBSTITUTE(MID(Tableau1[[#This Row],[SplitMarge]:[SplitMarge]]:Tableau1[[#This Row],[SplitMarge]:[SplitMarge]],BL11+1,BM11-BL11-1),",",".")),"")</f>
        <v/>
      </c>
      <c r="BD11" s="9" t="str">
        <f>IFERROR(VALUE(SUBSTITUTE(MID(Tableau1[[#This Row],[SplitMarge]:[SplitMarge]]:Tableau1[[#This Row],[SplitMarge]:[SplitMarge]],BM11+1,BN11-BM11-1),",",".")),"")</f>
        <v/>
      </c>
      <c r="BE11" s="9" t="str">
        <f>IFERROR(VALUE(SUBSTITUTE(MID(Tableau1[[#This Row],[SplitMarge]:[SplitMarge]]:Tableau1[[#This Row],[SplitMarge]:[SplitMarge]],BN11+1,BO11-BN11-1),",",".")),"")</f>
        <v/>
      </c>
      <c r="BF11" s="5">
        <f>IFERROR(SEARCH("/",Tableau1[[#This Row],[SplitMarge]],1+1),LEN(Tableau1[[#This Row],[SplitMarge]])+1)</f>
        <v>4</v>
      </c>
      <c r="BG11" s="5">
        <f>IFERROR(SEARCH("/",Tableau1[[#This Row],[SplitMarge]],SEARCH("/",Tableau1[[#This Row],[SplitMarge]])+1),LEN(Tableau1[[#This Row],[SplitMarge]])+1)</f>
        <v>6</v>
      </c>
      <c r="BH11" s="5">
        <f>IFERROR(SEARCH("/",Tableau1[[#This Row],[SplitMarge]],(SEARCH("/",Tableau1[[#This Row],[SplitMarge]],SEARCH("/",Tableau1[[#This Row],[SplitMarge]])+1))+1),LEN(Tableau1[[#This Row],[SplitMarge]])+1)</f>
        <v>8</v>
      </c>
      <c r="BI11" s="5">
        <f>IFERROR(SEARCH("/",Tableau1[[#This Row],[SplitMarge]],SEARCH("/",Tableau1[[#This Row],[SplitMarge]],(SEARCH("/",Tableau1[[#This Row],[SplitMarge]],SEARCH("/",Tableau1[[#This Row],[SplitMarge]])+1))+1)+1),LEN(Tableau1[[#This Row],[SplitMarge]])+1)</f>
        <v>8</v>
      </c>
      <c r="BJ11" s="5">
        <f>IFERROR(SEARCH("/",Tableau1[[#This Row],[SplitMarge]],SEARCH("/",Tableau1[[#This Row],[SplitMarge]],SEARCH("/",Tableau1[[#This Row],[SplitMarge]],(SEARCH("/",Tableau1[[#This Row],[SplitMarge]],SEARCH("/",Tableau1[[#This Row],[SplitMarge]])+1))+1)+1)+1),LEN(Tableau1[[#This Row],[SplitMarge]])+1)</f>
        <v>8</v>
      </c>
      <c r="BK11" s="5">
        <f>IFERROR(SEARCH("/",Tableau1[[#This Row],[SplitMarge]],SEARCH("/",Tableau1[[#This Row],[SplitMarge]],SEARCH("/",Tableau1[[#This Row],[SplitMarge]],SEARCH("/",Tableau1[[#This Row],[SplitMarge]],(SEARCH("/",Tableau1[[#This Row],[SplitMarge]],SEARCH("/",Tableau1[[#This Row],[SplitMarge]])+1))+1)+1)+1)+1),LEN(Tableau1[[#This Row],[SplitMarge]])+1)</f>
        <v>8</v>
      </c>
      <c r="BL11" s="5">
        <f>IFERROR(SEARCH("/",Tableau1[[#This Row],[SplitMarge]],SEARCH("/",Tableau1[[#This Row],[SplitMarge]],SEARCH("/",Tableau1[[#This Row],[SplitMarge]],SEARCH("/",Tableau1[[#This Row],[SplitMarge]],SEARCH("/",Tableau1[[#This Row],[SplitMarge]],(SEARCH("/",Tableau1[[#This Row],[SplitMarge]],SEARCH("/",Tableau1[[#This Row],[SplitMarge]])+1))+1)+1)+1)+1)+1),LEN(Tableau1[[#This Row],[SplitMarge]])+1)</f>
        <v>8</v>
      </c>
      <c r="BM11"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8</v>
      </c>
      <c r="BN11"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8</v>
      </c>
      <c r="BO11">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8</v>
      </c>
    </row>
    <row r="12" spans="1:67" x14ac:dyDescent="0.25">
      <c r="A12" t="s">
        <v>26</v>
      </c>
      <c r="B12">
        <v>476</v>
      </c>
      <c r="C12" t="s">
        <v>70</v>
      </c>
      <c r="D12" t="s">
        <v>66</v>
      </c>
      <c r="E12">
        <v>1869</v>
      </c>
      <c r="F12" t="s">
        <v>70</v>
      </c>
      <c r="G12" t="s">
        <v>29</v>
      </c>
      <c r="H12" t="s">
        <v>19</v>
      </c>
      <c r="I12" t="s">
        <v>20</v>
      </c>
      <c r="J12" t="s">
        <v>21</v>
      </c>
      <c r="K12" t="s">
        <v>20</v>
      </c>
      <c r="L12" t="s">
        <v>37</v>
      </c>
      <c r="M12">
        <v>1869</v>
      </c>
      <c r="N12" t="s">
        <v>26</v>
      </c>
      <c r="O12" t="s">
        <v>70</v>
      </c>
      <c r="P12">
        <v>100</v>
      </c>
      <c r="Q12">
        <v>100</v>
      </c>
      <c r="R12" t="s">
        <v>39</v>
      </c>
      <c r="S12">
        <v>1</v>
      </c>
      <c r="T12">
        <v>0</v>
      </c>
      <c r="U12" t="s">
        <v>40</v>
      </c>
      <c r="V12" t="str" cm="1">
        <f t="array" ref="V12">_xlfn.TEXTJOIN("/",TRUE,_xlfn._xlws.FILTER(Tableau1[value],(Tableau1[SITE]=Tableau1[[#This Row],[SITE]])*(Tableau1[BrandName]=Tableau1[[#This Row],[BrandName]])*(Tableau1[active]=1)))</f>
        <v>25.00/50.00/100.00</v>
      </c>
      <c r="W12" s="3" t="s">
        <v>82</v>
      </c>
      <c r="X12" s="10">
        <f>IFERROR(INDEX(splitcol[#This Row],,MATCH(Tableau1[[#This Row],[value]],valeur[#This Row],0)),"")</f>
        <v>2</v>
      </c>
      <c r="AA12" s="4" t="str">
        <f>IFERROR(MID(Tableau1[[#This Row],[AllValue]],1,AK12-1),"")</f>
        <v>25.00</v>
      </c>
      <c r="AB12" s="5" t="str">
        <f>IFERROR(MID(Tableau1[[#This Row],[AllValue]:[AllValue]]:Tableau1[[#This Row],[AllValue]:[AllValue]],AK12+1,AL12-AK12-1),"")</f>
        <v>50.00</v>
      </c>
      <c r="AC12" s="5" t="str">
        <f>IFERROR(MID(Tableau1[[#This Row],[AllValue]:[AllValue]]:Tableau1[[#This Row],[AllValue]:[AllValue]],AL12+1,AM12-AL12-1),"")</f>
        <v>100.00</v>
      </c>
      <c r="AD12" s="5" t="str">
        <f>IFERROR(MID(Tableau1[[#This Row],[AllValue]],AM12+1,AN12-AM12-1),"")</f>
        <v/>
      </c>
      <c r="AE12" s="5" t="str">
        <f>IFERROR(MID(Tableau1[[#This Row],[AllValue]:[AllValue]]:Tableau1[[#This Row],[AllValue]:[AllValue]],AN12+1,AO12-AN12-1),"")</f>
        <v/>
      </c>
      <c r="AF12" s="5" t="str">
        <f>IFERROR(MID(Tableau1[[#This Row],[AllValue]:[AllValue]]:Tableau1[[#This Row],[AllValue]:[AllValue]],AO12+1,AP12-AO12-1),"")</f>
        <v/>
      </c>
      <c r="AG12" s="5" t="str">
        <f>IFERROR(MID(Tableau1[[#This Row],[AllValue]:[AllValue]]:Tableau1[[#This Row],[AllValue]:[AllValue]],AP12+1,AQ12-AP12-1),"")</f>
        <v/>
      </c>
      <c r="AH12" s="5" t="str">
        <f>IFERROR(MID(Tableau1[[#This Row],[AllValue]:[AllValue]]:Tableau1[[#This Row],[AllValue]:[AllValue]],AQ12+1,AR12-AQ12-1),"")</f>
        <v/>
      </c>
      <c r="AI12" s="5" t="str">
        <f>IFERROR(MID(Tableau1[[#This Row],[AllValue]:[AllValue]]:Tableau1[[#This Row],[AllValue]:[AllValue]],AR12+1,AS12-AR12-1),"")</f>
        <v/>
      </c>
      <c r="AJ12" s="5" t="str">
        <f>IFERROR(MID(Tableau1[[#This Row],[AllValue]:[AllValue]]:Tableau1[[#This Row],[AllValue]:[AllValue]],AS12+1,AT12-AS12-1),"")</f>
        <v/>
      </c>
      <c r="AK12" s="5">
        <f>IFERROR(SEARCH("/",Tableau1[[#This Row],[AllValue]],1+1),LEN(Tableau1[[#This Row],[AllValue]])+1)</f>
        <v>6</v>
      </c>
      <c r="AL12" s="5">
        <f>IFERROR(SEARCH("/",Tableau1[[#This Row],[AllValue]],SEARCH("/",Tableau1[[#This Row],[AllValue]])+1),LEN(Tableau1[[#This Row],[AllValue]])+1)</f>
        <v>12</v>
      </c>
      <c r="AM12" s="5">
        <f>IFERROR(SEARCH("/",Tableau1[[#This Row],[AllValue]],(SEARCH("/",Tableau1[[#This Row],[AllValue]],SEARCH("/",Tableau1[[#This Row],[AllValue]])+1))+1),LEN(Tableau1[[#This Row],[AllValue]])+1)</f>
        <v>19</v>
      </c>
      <c r="AN12" s="5">
        <f>IFERROR(SEARCH("/",Tableau1[[#This Row],[AllValue]],SEARCH("/",Tableau1[[#This Row],[AllValue]],(SEARCH("/",Tableau1[[#This Row],[AllValue]],SEARCH("/",Tableau1[[#This Row],[AllValue]])+1))+1)+1),LEN(Tableau1[[#This Row],[AllValue]])+1)</f>
        <v>19</v>
      </c>
      <c r="AO12" s="5">
        <f>IFERROR(SEARCH("/",Tableau1[[#This Row],[AllValue]],SEARCH("/",Tableau1[[#This Row],[AllValue]],SEARCH("/",Tableau1[[#This Row],[AllValue]],(SEARCH("/",Tableau1[[#This Row],[AllValue]],SEARCH("/",Tableau1[[#This Row],[AllValue]])+1))+1)+1)+1),LEN(Tableau1[[#This Row],[AllValue]])+1)</f>
        <v>19</v>
      </c>
      <c r="AP12" s="5">
        <f>IFERROR(SEARCH("/",Tableau1[[#This Row],[AllValue]],SEARCH("/",Tableau1[[#This Row],[AllValue]],SEARCH("/",Tableau1[[#This Row],[AllValue]],SEARCH("/",Tableau1[[#This Row],[AllValue]],(SEARCH("/",Tableau1[[#This Row],[AllValue]],SEARCH("/",Tableau1[[#This Row],[AllValue]])+1))+1)+1)+1)+1),LEN(Tableau1[[#This Row],[AllValue]])+1)</f>
        <v>19</v>
      </c>
      <c r="AQ12" s="5">
        <f>IFERROR(SEARCH("/",Tableau1[[#This Row],[AllValue]],SEARCH("/",Tableau1[[#This Row],[AllValue]],SEARCH("/",Tableau1[[#This Row],[AllValue]],SEARCH("/",Tableau1[[#This Row],[AllValue]],SEARCH("/",Tableau1[[#This Row],[AllValue]],(SEARCH("/",Tableau1[[#This Row],[AllValue]],SEARCH("/",Tableau1[[#This Row],[AllValue]])+1))+1)+1)+1)+1)+1),LEN(Tableau1[[#This Row],[AllValue]])+1)</f>
        <v>19</v>
      </c>
      <c r="AR12"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19</v>
      </c>
      <c r="AS12"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19</v>
      </c>
      <c r="AT12">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19</v>
      </c>
      <c r="AV12" s="8">
        <f>IFERROR(VALUE(SUBSTITUTE(MID(Tableau1[[#This Row],[SplitMarge]],1,BF12-1),",",".")),"")</f>
        <v>3.7</v>
      </c>
      <c r="AW12" s="9">
        <f>IFERROR(VALUE(SUBSTITUTE(MID(Tableau1[[#This Row],[SplitMarge]:[SplitMarge]]:Tableau1[[#This Row],[SplitMarge]:[SplitMarge]],BF12+1,BG12-BF12-1),",",".")),"")</f>
        <v>7</v>
      </c>
      <c r="AX12" s="9">
        <f>IFERROR(VALUE(SUBSTITUTE(MID(Tableau1[[#This Row],[SplitMarge]:[SplitMarge]]:Tableau1[[#This Row],[SplitMarge]:[SplitMarge]],BG12+1,BH12-BG12-1),",",".")),"")</f>
        <v>2</v>
      </c>
      <c r="AY12" s="9" t="str">
        <f>IFERROR(VALUE(SUBSTITUTE(MID(Tableau1[[#This Row],[SplitMarge]:[SplitMarge]]:Tableau1[[#This Row],[SplitMarge]:[SplitMarge]],BH12+1,BI12-BH12-1),",",".")),"")</f>
        <v/>
      </c>
      <c r="AZ12" s="9" t="str">
        <f>IFERROR(VALUE(SUBSTITUTE(MID(Tableau1[[#This Row],[SplitMarge]:[SplitMarge]]:Tableau1[[#This Row],[SplitMarge]:[SplitMarge]],BI12+1,BJ12-BI12-1),",",".")),"")</f>
        <v/>
      </c>
      <c r="BA12" s="9" t="str">
        <f>IFERROR(VALUE(SUBSTITUTE(MID(Tableau1[[#This Row],[SplitMarge]:[SplitMarge]]:Tableau1[[#This Row],[SplitMarge]:[SplitMarge]],BJ12+1,BK12-BJ12-1),",",".")),"")</f>
        <v/>
      </c>
      <c r="BB12" s="9" t="str">
        <f>IFERROR(VALUE(SUBSTITUTE(MID(Tableau1[[#This Row],[SplitMarge]:[SplitMarge]]:Tableau1[[#This Row],[SplitMarge]:[SplitMarge]],BK12+1,BL12-BK12-1),",",".")),"")</f>
        <v/>
      </c>
      <c r="BC12" s="9" t="str">
        <f>IFERROR(VALUE(SUBSTITUTE(MID(Tableau1[[#This Row],[SplitMarge]:[SplitMarge]]:Tableau1[[#This Row],[SplitMarge]:[SplitMarge]],BL12+1,BM12-BL12-1),",",".")),"")</f>
        <v/>
      </c>
      <c r="BD12" s="9" t="str">
        <f>IFERROR(VALUE(SUBSTITUTE(MID(Tableau1[[#This Row],[SplitMarge]:[SplitMarge]]:Tableau1[[#This Row],[SplitMarge]:[SplitMarge]],BM12+1,BN12-BM12-1),",",".")),"")</f>
        <v/>
      </c>
      <c r="BE12" s="9" t="str">
        <f>IFERROR(VALUE(SUBSTITUTE(MID(Tableau1[[#This Row],[SplitMarge]:[SplitMarge]]:Tableau1[[#This Row],[SplitMarge]:[SplitMarge]],BN12+1,BO12-BN12-1),",",".")),"")</f>
        <v/>
      </c>
      <c r="BF12" s="5">
        <f>IFERROR(SEARCH("/",Tableau1[[#This Row],[SplitMarge]],1+1),LEN(Tableau1[[#This Row],[SplitMarge]])+1)</f>
        <v>4</v>
      </c>
      <c r="BG12" s="5">
        <f>IFERROR(SEARCH("/",Tableau1[[#This Row],[SplitMarge]],SEARCH("/",Tableau1[[#This Row],[SplitMarge]])+1),LEN(Tableau1[[#This Row],[SplitMarge]])+1)</f>
        <v>6</v>
      </c>
      <c r="BH12" s="5">
        <f>IFERROR(SEARCH("/",Tableau1[[#This Row],[SplitMarge]],(SEARCH("/",Tableau1[[#This Row],[SplitMarge]],SEARCH("/",Tableau1[[#This Row],[SplitMarge]])+1))+1),LEN(Tableau1[[#This Row],[SplitMarge]])+1)</f>
        <v>8</v>
      </c>
      <c r="BI12" s="5">
        <f>IFERROR(SEARCH("/",Tableau1[[#This Row],[SplitMarge]],SEARCH("/",Tableau1[[#This Row],[SplitMarge]],(SEARCH("/",Tableau1[[#This Row],[SplitMarge]],SEARCH("/",Tableau1[[#This Row],[SplitMarge]])+1))+1)+1),LEN(Tableau1[[#This Row],[SplitMarge]])+1)</f>
        <v>8</v>
      </c>
      <c r="BJ12" s="5">
        <f>IFERROR(SEARCH("/",Tableau1[[#This Row],[SplitMarge]],SEARCH("/",Tableau1[[#This Row],[SplitMarge]],SEARCH("/",Tableau1[[#This Row],[SplitMarge]],(SEARCH("/",Tableau1[[#This Row],[SplitMarge]],SEARCH("/",Tableau1[[#This Row],[SplitMarge]])+1))+1)+1)+1),LEN(Tableau1[[#This Row],[SplitMarge]])+1)</f>
        <v>8</v>
      </c>
      <c r="BK12" s="5">
        <f>IFERROR(SEARCH("/",Tableau1[[#This Row],[SplitMarge]],SEARCH("/",Tableau1[[#This Row],[SplitMarge]],SEARCH("/",Tableau1[[#This Row],[SplitMarge]],SEARCH("/",Tableau1[[#This Row],[SplitMarge]],(SEARCH("/",Tableau1[[#This Row],[SplitMarge]],SEARCH("/",Tableau1[[#This Row],[SplitMarge]])+1))+1)+1)+1)+1),LEN(Tableau1[[#This Row],[SplitMarge]])+1)</f>
        <v>8</v>
      </c>
      <c r="BL12" s="5">
        <f>IFERROR(SEARCH("/",Tableau1[[#This Row],[SplitMarge]],SEARCH("/",Tableau1[[#This Row],[SplitMarge]],SEARCH("/",Tableau1[[#This Row],[SplitMarge]],SEARCH("/",Tableau1[[#This Row],[SplitMarge]],SEARCH("/",Tableau1[[#This Row],[SplitMarge]],(SEARCH("/",Tableau1[[#This Row],[SplitMarge]],SEARCH("/",Tableau1[[#This Row],[SplitMarge]])+1))+1)+1)+1)+1)+1),LEN(Tableau1[[#This Row],[SplitMarge]])+1)</f>
        <v>8</v>
      </c>
      <c r="BM12"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8</v>
      </c>
      <c r="BN12"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8</v>
      </c>
      <c r="BO12">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8</v>
      </c>
    </row>
    <row r="13" spans="1:67" x14ac:dyDescent="0.25">
      <c r="A13" t="s">
        <v>26</v>
      </c>
      <c r="B13">
        <v>254</v>
      </c>
      <c r="C13" t="s">
        <v>71</v>
      </c>
      <c r="D13" t="s">
        <v>66</v>
      </c>
      <c r="E13">
        <v>994</v>
      </c>
      <c r="F13" t="s">
        <v>72</v>
      </c>
      <c r="G13" t="s">
        <v>24</v>
      </c>
      <c r="H13" t="s">
        <v>19</v>
      </c>
      <c r="I13" t="s">
        <v>20</v>
      </c>
      <c r="J13" t="s">
        <v>21</v>
      </c>
      <c r="K13" t="s">
        <v>20</v>
      </c>
      <c r="L13" t="s">
        <v>37</v>
      </c>
      <c r="M13">
        <v>994</v>
      </c>
      <c r="N13" t="s">
        <v>42</v>
      </c>
      <c r="O13" t="s">
        <v>72</v>
      </c>
      <c r="P13">
        <v>25</v>
      </c>
      <c r="Q13">
        <v>25</v>
      </c>
      <c r="R13" t="s">
        <v>39</v>
      </c>
      <c r="S13">
        <v>1</v>
      </c>
      <c r="T13">
        <v>0</v>
      </c>
      <c r="U13" t="s">
        <v>40</v>
      </c>
      <c r="V13" t="str" cm="1">
        <f t="array" ref="V13">_xlfn.TEXTJOIN("/",TRUE,_xlfn._xlws.FILTER(Tableau1[value],(Tableau1[SITE]=Tableau1[[#This Row],[SITE]])*(Tableau1[BrandName]=Tableau1[[#This Row],[BrandName]])*(Tableau1[active]=1)))</f>
        <v>25.00/50.00</v>
      </c>
      <c r="W13" s="3" t="s">
        <v>84</v>
      </c>
      <c r="X13" s="10">
        <f>IFERROR(INDEX(splitcol[#This Row],,MATCH(Tableau1[[#This Row],[value]],valeur[#This Row],0)),"")</f>
        <v>1.2</v>
      </c>
      <c r="AA13" s="4" t="str">
        <f>IFERROR(MID(Tableau1[[#This Row],[AllValue]],1,AK13-1),"")</f>
        <v>25.00</v>
      </c>
      <c r="AB13" s="5" t="str">
        <f>IFERROR(MID(Tableau1[[#This Row],[AllValue]:[AllValue]]:Tableau1[[#This Row],[AllValue]:[AllValue]],AK13+1,AL13-AK13-1),"")</f>
        <v>50.00</v>
      </c>
      <c r="AC13" s="5" t="str">
        <f>IFERROR(MID(Tableau1[[#This Row],[AllValue]:[AllValue]]:Tableau1[[#This Row],[AllValue]:[AllValue]],AL13+1,AM13-AL13-1),"")</f>
        <v/>
      </c>
      <c r="AD13" s="5" t="str">
        <f>IFERROR(MID(Tableau1[[#This Row],[AllValue]],AM13+1,AN13-AM13-1),"")</f>
        <v/>
      </c>
      <c r="AE13" s="5" t="str">
        <f>IFERROR(MID(Tableau1[[#This Row],[AllValue]:[AllValue]]:Tableau1[[#This Row],[AllValue]:[AllValue]],AN13+1,AO13-AN13-1),"")</f>
        <v/>
      </c>
      <c r="AF13" s="5" t="str">
        <f>IFERROR(MID(Tableau1[[#This Row],[AllValue]:[AllValue]]:Tableau1[[#This Row],[AllValue]:[AllValue]],AO13+1,AP13-AO13-1),"")</f>
        <v/>
      </c>
      <c r="AG13" s="5" t="str">
        <f>IFERROR(MID(Tableau1[[#This Row],[AllValue]:[AllValue]]:Tableau1[[#This Row],[AllValue]:[AllValue]],AP13+1,AQ13-AP13-1),"")</f>
        <v/>
      </c>
      <c r="AH13" s="5" t="str">
        <f>IFERROR(MID(Tableau1[[#This Row],[AllValue]:[AllValue]]:Tableau1[[#This Row],[AllValue]:[AllValue]],AQ13+1,AR13-AQ13-1),"")</f>
        <v/>
      </c>
      <c r="AI13" s="5" t="str">
        <f>IFERROR(MID(Tableau1[[#This Row],[AllValue]:[AllValue]]:Tableau1[[#This Row],[AllValue]:[AllValue]],AR13+1,AS13-AR13-1),"")</f>
        <v/>
      </c>
      <c r="AJ13" s="5" t="str">
        <f>IFERROR(MID(Tableau1[[#This Row],[AllValue]:[AllValue]]:Tableau1[[#This Row],[AllValue]:[AllValue]],AS13+1,AT13-AS13-1),"")</f>
        <v/>
      </c>
      <c r="AK13" s="5">
        <f>IFERROR(SEARCH("/",Tableau1[[#This Row],[AllValue]],1+1),LEN(Tableau1[[#This Row],[AllValue]])+1)</f>
        <v>6</v>
      </c>
      <c r="AL13" s="5">
        <f>IFERROR(SEARCH("/",Tableau1[[#This Row],[AllValue]],SEARCH("/",Tableau1[[#This Row],[AllValue]])+1),LEN(Tableau1[[#This Row],[AllValue]])+1)</f>
        <v>12</v>
      </c>
      <c r="AM13" s="5">
        <f>IFERROR(SEARCH("/",Tableau1[[#This Row],[AllValue]],(SEARCH("/",Tableau1[[#This Row],[AllValue]],SEARCH("/",Tableau1[[#This Row],[AllValue]])+1))+1),LEN(Tableau1[[#This Row],[AllValue]])+1)</f>
        <v>12</v>
      </c>
      <c r="AN13" s="5">
        <f>IFERROR(SEARCH("/",Tableau1[[#This Row],[AllValue]],SEARCH("/",Tableau1[[#This Row],[AllValue]],(SEARCH("/",Tableau1[[#This Row],[AllValue]],SEARCH("/",Tableau1[[#This Row],[AllValue]])+1))+1)+1),LEN(Tableau1[[#This Row],[AllValue]])+1)</f>
        <v>12</v>
      </c>
      <c r="AO13" s="5">
        <f>IFERROR(SEARCH("/",Tableau1[[#This Row],[AllValue]],SEARCH("/",Tableau1[[#This Row],[AllValue]],SEARCH("/",Tableau1[[#This Row],[AllValue]],(SEARCH("/",Tableau1[[#This Row],[AllValue]],SEARCH("/",Tableau1[[#This Row],[AllValue]])+1))+1)+1)+1),LEN(Tableau1[[#This Row],[AllValue]])+1)</f>
        <v>12</v>
      </c>
      <c r="AP13" s="5">
        <f>IFERROR(SEARCH("/",Tableau1[[#This Row],[AllValue]],SEARCH("/",Tableau1[[#This Row],[AllValue]],SEARCH("/",Tableau1[[#This Row],[AllValue]],SEARCH("/",Tableau1[[#This Row],[AllValue]],(SEARCH("/",Tableau1[[#This Row],[AllValue]],SEARCH("/",Tableau1[[#This Row],[AllValue]])+1))+1)+1)+1)+1),LEN(Tableau1[[#This Row],[AllValue]])+1)</f>
        <v>12</v>
      </c>
      <c r="AQ13" s="5">
        <f>IFERROR(SEARCH("/",Tableau1[[#This Row],[AllValue]],SEARCH("/",Tableau1[[#This Row],[AllValue]],SEARCH("/",Tableau1[[#This Row],[AllValue]],SEARCH("/",Tableau1[[#This Row],[AllValue]],SEARCH("/",Tableau1[[#This Row],[AllValue]],(SEARCH("/",Tableau1[[#This Row],[AllValue]],SEARCH("/",Tableau1[[#This Row],[AllValue]])+1))+1)+1)+1)+1)+1),LEN(Tableau1[[#This Row],[AllValue]])+1)</f>
        <v>12</v>
      </c>
      <c r="AR13"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12</v>
      </c>
      <c r="AS13"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12</v>
      </c>
      <c r="AT13">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12</v>
      </c>
      <c r="AV13" s="8">
        <f>IFERROR(VALUE(SUBSTITUTE(MID(Tableau1[[#This Row],[SplitMarge]],1,BF13-1),",",".")),"")</f>
        <v>1.2</v>
      </c>
      <c r="AW13" s="9" t="str">
        <f>IFERROR(VALUE(SUBSTITUTE(MID(Tableau1[[#This Row],[SplitMarge]:[SplitMarge]]:Tableau1[[#This Row],[SplitMarge]:[SplitMarge]],BF13+1,BG13-BF13-1),",",".")),"")</f>
        <v/>
      </c>
      <c r="AX13" s="9" t="str">
        <f>IFERROR(VALUE(SUBSTITUTE(MID(Tableau1[[#This Row],[SplitMarge]:[SplitMarge]]:Tableau1[[#This Row],[SplitMarge]:[SplitMarge]],BG13+1,BH13-BG13-1),",",".")),"")</f>
        <v/>
      </c>
      <c r="AY13" s="9" t="str">
        <f>IFERROR(VALUE(SUBSTITUTE(MID(Tableau1[[#This Row],[SplitMarge]:[SplitMarge]]:Tableau1[[#This Row],[SplitMarge]:[SplitMarge]],BH13+1,BI13-BH13-1),",",".")),"")</f>
        <v/>
      </c>
      <c r="AZ13" s="9" t="str">
        <f>IFERROR(VALUE(SUBSTITUTE(MID(Tableau1[[#This Row],[SplitMarge]:[SplitMarge]]:Tableau1[[#This Row],[SplitMarge]:[SplitMarge]],BI13+1,BJ13-BI13-1),",",".")),"")</f>
        <v/>
      </c>
      <c r="BA13" s="9" t="str">
        <f>IFERROR(VALUE(SUBSTITUTE(MID(Tableau1[[#This Row],[SplitMarge]:[SplitMarge]]:Tableau1[[#This Row],[SplitMarge]:[SplitMarge]],BJ13+1,BK13-BJ13-1),",",".")),"")</f>
        <v/>
      </c>
      <c r="BB13" s="9" t="str">
        <f>IFERROR(VALUE(SUBSTITUTE(MID(Tableau1[[#This Row],[SplitMarge]:[SplitMarge]]:Tableau1[[#This Row],[SplitMarge]:[SplitMarge]],BK13+1,BL13-BK13-1),",",".")),"")</f>
        <v/>
      </c>
      <c r="BC13" s="9" t="str">
        <f>IFERROR(VALUE(SUBSTITUTE(MID(Tableau1[[#This Row],[SplitMarge]:[SplitMarge]]:Tableau1[[#This Row],[SplitMarge]:[SplitMarge]],BL13+1,BM13-BL13-1),",",".")),"")</f>
        <v/>
      </c>
      <c r="BD13" s="9" t="str">
        <f>IFERROR(VALUE(SUBSTITUTE(MID(Tableau1[[#This Row],[SplitMarge]:[SplitMarge]]:Tableau1[[#This Row],[SplitMarge]:[SplitMarge]],BM13+1,BN13-BM13-1),",",".")),"")</f>
        <v/>
      </c>
      <c r="BE13" s="9" t="str">
        <f>IFERROR(VALUE(SUBSTITUTE(MID(Tableau1[[#This Row],[SplitMarge]:[SplitMarge]]:Tableau1[[#This Row],[SplitMarge]:[SplitMarge]],BN13+1,BO13-BN13-1),",",".")),"")</f>
        <v/>
      </c>
      <c r="BF13" s="5">
        <f>IFERROR(SEARCH("/",Tableau1[[#This Row],[SplitMarge]],1+1),LEN(Tableau1[[#This Row],[SplitMarge]])+1)</f>
        <v>4</v>
      </c>
      <c r="BG13" s="5">
        <f>IFERROR(SEARCH("/",Tableau1[[#This Row],[SplitMarge]],SEARCH("/",Tableau1[[#This Row],[SplitMarge]])+1),LEN(Tableau1[[#This Row],[SplitMarge]])+1)</f>
        <v>4</v>
      </c>
      <c r="BH13" s="5">
        <f>IFERROR(SEARCH("/",Tableau1[[#This Row],[SplitMarge]],(SEARCH("/",Tableau1[[#This Row],[SplitMarge]],SEARCH("/",Tableau1[[#This Row],[SplitMarge]])+1))+1),LEN(Tableau1[[#This Row],[SplitMarge]])+1)</f>
        <v>4</v>
      </c>
      <c r="BI13" s="5">
        <f>IFERROR(SEARCH("/",Tableau1[[#This Row],[SplitMarge]],SEARCH("/",Tableau1[[#This Row],[SplitMarge]],(SEARCH("/",Tableau1[[#This Row],[SplitMarge]],SEARCH("/",Tableau1[[#This Row],[SplitMarge]])+1))+1)+1),LEN(Tableau1[[#This Row],[SplitMarge]])+1)</f>
        <v>4</v>
      </c>
      <c r="BJ13" s="5">
        <f>IFERROR(SEARCH("/",Tableau1[[#This Row],[SplitMarge]],SEARCH("/",Tableau1[[#This Row],[SplitMarge]],SEARCH("/",Tableau1[[#This Row],[SplitMarge]],(SEARCH("/",Tableau1[[#This Row],[SplitMarge]],SEARCH("/",Tableau1[[#This Row],[SplitMarge]])+1))+1)+1)+1),LEN(Tableau1[[#This Row],[SplitMarge]])+1)</f>
        <v>4</v>
      </c>
      <c r="BK13" s="5">
        <f>IFERROR(SEARCH("/",Tableau1[[#This Row],[SplitMarge]],SEARCH("/",Tableau1[[#This Row],[SplitMarge]],SEARCH("/",Tableau1[[#This Row],[SplitMarge]],SEARCH("/",Tableau1[[#This Row],[SplitMarge]],(SEARCH("/",Tableau1[[#This Row],[SplitMarge]],SEARCH("/",Tableau1[[#This Row],[SplitMarge]])+1))+1)+1)+1)+1),LEN(Tableau1[[#This Row],[SplitMarge]])+1)</f>
        <v>4</v>
      </c>
      <c r="BL13" s="5">
        <f>IFERROR(SEARCH("/",Tableau1[[#This Row],[SplitMarge]],SEARCH("/",Tableau1[[#This Row],[SplitMarge]],SEARCH("/",Tableau1[[#This Row],[SplitMarge]],SEARCH("/",Tableau1[[#This Row],[SplitMarge]],SEARCH("/",Tableau1[[#This Row],[SplitMarge]],(SEARCH("/",Tableau1[[#This Row],[SplitMarge]],SEARCH("/",Tableau1[[#This Row],[SplitMarge]])+1))+1)+1)+1)+1)+1),LEN(Tableau1[[#This Row],[SplitMarge]])+1)</f>
        <v>4</v>
      </c>
      <c r="BM13"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4</v>
      </c>
      <c r="BN13"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4</v>
      </c>
      <c r="BO13">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4</v>
      </c>
    </row>
    <row r="14" spans="1:67" x14ac:dyDescent="0.25">
      <c r="A14" t="s">
        <v>26</v>
      </c>
      <c r="B14">
        <v>254</v>
      </c>
      <c r="C14" t="s">
        <v>71</v>
      </c>
      <c r="D14" t="s">
        <v>66</v>
      </c>
      <c r="E14">
        <v>995</v>
      </c>
      <c r="F14" t="s">
        <v>72</v>
      </c>
      <c r="G14" t="s">
        <v>25</v>
      </c>
      <c r="H14" t="s">
        <v>19</v>
      </c>
      <c r="I14" t="s">
        <v>20</v>
      </c>
      <c r="J14" t="s">
        <v>21</v>
      </c>
      <c r="K14" t="s">
        <v>20</v>
      </c>
      <c r="L14" t="s">
        <v>37</v>
      </c>
      <c r="M14">
        <v>995</v>
      </c>
      <c r="N14" t="s">
        <v>42</v>
      </c>
      <c r="O14" t="s">
        <v>72</v>
      </c>
      <c r="P14">
        <v>50</v>
      </c>
      <c r="Q14">
        <v>50</v>
      </c>
      <c r="R14" t="s">
        <v>39</v>
      </c>
      <c r="S14">
        <v>1</v>
      </c>
      <c r="T14">
        <v>0</v>
      </c>
      <c r="U14" t="s">
        <v>40</v>
      </c>
      <c r="V14" t="str" cm="1">
        <f t="array" ref="V14">_xlfn.TEXTJOIN("/",TRUE,_xlfn._xlws.FILTER(Tableau1[value],(Tableau1[SITE]=Tableau1[[#This Row],[SITE]])*(Tableau1[BrandName]=Tableau1[[#This Row],[BrandName]])*(Tableau1[active]=1)))</f>
        <v>25.00/50.00</v>
      </c>
      <c r="W14" s="3" t="s">
        <v>84</v>
      </c>
      <c r="X14" s="10" t="str">
        <f>IFERROR(INDEX(splitcol[#This Row],,MATCH(Tableau1[[#This Row],[value]],valeur[#This Row],0)),"")</f>
        <v/>
      </c>
      <c r="AA14" s="4" t="str">
        <f>IFERROR(MID(Tableau1[[#This Row],[AllValue]],1,AK14-1),"")</f>
        <v>25.00</v>
      </c>
      <c r="AB14" s="5" t="str">
        <f>IFERROR(MID(Tableau1[[#This Row],[AllValue]:[AllValue]]:Tableau1[[#This Row],[AllValue]:[AllValue]],AK14+1,AL14-AK14-1),"")</f>
        <v>50.00</v>
      </c>
      <c r="AC14" s="5" t="str">
        <f>IFERROR(MID(Tableau1[[#This Row],[AllValue]:[AllValue]]:Tableau1[[#This Row],[AllValue]:[AllValue]],AL14+1,AM14-AL14-1),"")</f>
        <v/>
      </c>
      <c r="AD14" s="5" t="str">
        <f>IFERROR(MID(Tableau1[[#This Row],[AllValue]],AM14+1,AN14-AM14-1),"")</f>
        <v/>
      </c>
      <c r="AE14" s="5" t="str">
        <f>IFERROR(MID(Tableau1[[#This Row],[AllValue]:[AllValue]]:Tableau1[[#This Row],[AllValue]:[AllValue]],AN14+1,AO14-AN14-1),"")</f>
        <v/>
      </c>
      <c r="AF14" s="5" t="str">
        <f>IFERROR(MID(Tableau1[[#This Row],[AllValue]:[AllValue]]:Tableau1[[#This Row],[AllValue]:[AllValue]],AO14+1,AP14-AO14-1),"")</f>
        <v/>
      </c>
      <c r="AG14" s="5" t="str">
        <f>IFERROR(MID(Tableau1[[#This Row],[AllValue]:[AllValue]]:Tableau1[[#This Row],[AllValue]:[AllValue]],AP14+1,AQ14-AP14-1),"")</f>
        <v/>
      </c>
      <c r="AH14" s="5" t="str">
        <f>IFERROR(MID(Tableau1[[#This Row],[AllValue]:[AllValue]]:Tableau1[[#This Row],[AllValue]:[AllValue]],AQ14+1,AR14-AQ14-1),"")</f>
        <v/>
      </c>
      <c r="AI14" s="5" t="str">
        <f>IFERROR(MID(Tableau1[[#This Row],[AllValue]:[AllValue]]:Tableau1[[#This Row],[AllValue]:[AllValue]],AR14+1,AS14-AR14-1),"")</f>
        <v/>
      </c>
      <c r="AJ14" s="5" t="str">
        <f>IFERROR(MID(Tableau1[[#This Row],[AllValue]:[AllValue]]:Tableau1[[#This Row],[AllValue]:[AllValue]],AS14+1,AT14-AS14-1),"")</f>
        <v/>
      </c>
      <c r="AK14" s="5">
        <f>IFERROR(SEARCH("/",Tableau1[[#This Row],[AllValue]],1+1),LEN(Tableau1[[#This Row],[AllValue]])+1)</f>
        <v>6</v>
      </c>
      <c r="AL14" s="5">
        <f>IFERROR(SEARCH("/",Tableau1[[#This Row],[AllValue]],SEARCH("/",Tableau1[[#This Row],[AllValue]])+1),LEN(Tableau1[[#This Row],[AllValue]])+1)</f>
        <v>12</v>
      </c>
      <c r="AM14" s="5">
        <f>IFERROR(SEARCH("/",Tableau1[[#This Row],[AllValue]],(SEARCH("/",Tableau1[[#This Row],[AllValue]],SEARCH("/",Tableau1[[#This Row],[AllValue]])+1))+1),LEN(Tableau1[[#This Row],[AllValue]])+1)</f>
        <v>12</v>
      </c>
      <c r="AN14" s="5">
        <f>IFERROR(SEARCH("/",Tableau1[[#This Row],[AllValue]],SEARCH("/",Tableau1[[#This Row],[AllValue]],(SEARCH("/",Tableau1[[#This Row],[AllValue]],SEARCH("/",Tableau1[[#This Row],[AllValue]])+1))+1)+1),LEN(Tableau1[[#This Row],[AllValue]])+1)</f>
        <v>12</v>
      </c>
      <c r="AO14" s="5">
        <f>IFERROR(SEARCH("/",Tableau1[[#This Row],[AllValue]],SEARCH("/",Tableau1[[#This Row],[AllValue]],SEARCH("/",Tableau1[[#This Row],[AllValue]],(SEARCH("/",Tableau1[[#This Row],[AllValue]],SEARCH("/",Tableau1[[#This Row],[AllValue]])+1))+1)+1)+1),LEN(Tableau1[[#This Row],[AllValue]])+1)</f>
        <v>12</v>
      </c>
      <c r="AP14" s="5">
        <f>IFERROR(SEARCH("/",Tableau1[[#This Row],[AllValue]],SEARCH("/",Tableau1[[#This Row],[AllValue]],SEARCH("/",Tableau1[[#This Row],[AllValue]],SEARCH("/",Tableau1[[#This Row],[AllValue]],(SEARCH("/",Tableau1[[#This Row],[AllValue]],SEARCH("/",Tableau1[[#This Row],[AllValue]])+1))+1)+1)+1)+1),LEN(Tableau1[[#This Row],[AllValue]])+1)</f>
        <v>12</v>
      </c>
      <c r="AQ14" s="5">
        <f>IFERROR(SEARCH("/",Tableau1[[#This Row],[AllValue]],SEARCH("/",Tableau1[[#This Row],[AllValue]],SEARCH("/",Tableau1[[#This Row],[AllValue]],SEARCH("/",Tableau1[[#This Row],[AllValue]],SEARCH("/",Tableau1[[#This Row],[AllValue]],(SEARCH("/",Tableau1[[#This Row],[AllValue]],SEARCH("/",Tableau1[[#This Row],[AllValue]])+1))+1)+1)+1)+1)+1),LEN(Tableau1[[#This Row],[AllValue]])+1)</f>
        <v>12</v>
      </c>
      <c r="AR14"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12</v>
      </c>
      <c r="AS14"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12</v>
      </c>
      <c r="AT14">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12</v>
      </c>
      <c r="AV14" s="8">
        <f>IFERROR(VALUE(SUBSTITUTE(MID(Tableau1[[#This Row],[SplitMarge]],1,BF14-1),",",".")),"")</f>
        <v>1.2</v>
      </c>
      <c r="AW14" s="9" t="str">
        <f>IFERROR(VALUE(SUBSTITUTE(MID(Tableau1[[#This Row],[SplitMarge]:[SplitMarge]]:Tableau1[[#This Row],[SplitMarge]:[SplitMarge]],BF14+1,BG14-BF14-1),",",".")),"")</f>
        <v/>
      </c>
      <c r="AX14" s="9" t="str">
        <f>IFERROR(VALUE(SUBSTITUTE(MID(Tableau1[[#This Row],[SplitMarge]:[SplitMarge]]:Tableau1[[#This Row],[SplitMarge]:[SplitMarge]],BG14+1,BH14-BG14-1),",",".")),"")</f>
        <v/>
      </c>
      <c r="AY14" s="9" t="str">
        <f>IFERROR(VALUE(SUBSTITUTE(MID(Tableau1[[#This Row],[SplitMarge]:[SplitMarge]]:Tableau1[[#This Row],[SplitMarge]:[SplitMarge]],BH14+1,BI14-BH14-1),",",".")),"")</f>
        <v/>
      </c>
      <c r="AZ14" s="9" t="str">
        <f>IFERROR(VALUE(SUBSTITUTE(MID(Tableau1[[#This Row],[SplitMarge]:[SplitMarge]]:Tableau1[[#This Row],[SplitMarge]:[SplitMarge]],BI14+1,BJ14-BI14-1),",",".")),"")</f>
        <v/>
      </c>
      <c r="BA14" s="9" t="str">
        <f>IFERROR(VALUE(SUBSTITUTE(MID(Tableau1[[#This Row],[SplitMarge]:[SplitMarge]]:Tableau1[[#This Row],[SplitMarge]:[SplitMarge]],BJ14+1,BK14-BJ14-1),",",".")),"")</f>
        <v/>
      </c>
      <c r="BB14" s="9" t="str">
        <f>IFERROR(VALUE(SUBSTITUTE(MID(Tableau1[[#This Row],[SplitMarge]:[SplitMarge]]:Tableau1[[#This Row],[SplitMarge]:[SplitMarge]],BK14+1,BL14-BK14-1),",",".")),"")</f>
        <v/>
      </c>
      <c r="BC14" s="9" t="str">
        <f>IFERROR(VALUE(SUBSTITUTE(MID(Tableau1[[#This Row],[SplitMarge]:[SplitMarge]]:Tableau1[[#This Row],[SplitMarge]:[SplitMarge]],BL14+1,BM14-BL14-1),",",".")),"")</f>
        <v/>
      </c>
      <c r="BD14" s="9" t="str">
        <f>IFERROR(VALUE(SUBSTITUTE(MID(Tableau1[[#This Row],[SplitMarge]:[SplitMarge]]:Tableau1[[#This Row],[SplitMarge]:[SplitMarge]],BM14+1,BN14-BM14-1),",",".")),"")</f>
        <v/>
      </c>
      <c r="BE14" s="9" t="str">
        <f>IFERROR(VALUE(SUBSTITUTE(MID(Tableau1[[#This Row],[SplitMarge]:[SplitMarge]]:Tableau1[[#This Row],[SplitMarge]:[SplitMarge]],BN14+1,BO14-BN14-1),",",".")),"")</f>
        <v/>
      </c>
      <c r="BF14" s="5">
        <f>IFERROR(SEARCH("/",Tableau1[[#This Row],[SplitMarge]],1+1),LEN(Tableau1[[#This Row],[SplitMarge]])+1)</f>
        <v>4</v>
      </c>
      <c r="BG14" s="5">
        <f>IFERROR(SEARCH("/",Tableau1[[#This Row],[SplitMarge]],SEARCH("/",Tableau1[[#This Row],[SplitMarge]])+1),LEN(Tableau1[[#This Row],[SplitMarge]])+1)</f>
        <v>4</v>
      </c>
      <c r="BH14" s="5">
        <f>IFERROR(SEARCH("/",Tableau1[[#This Row],[SplitMarge]],(SEARCH("/",Tableau1[[#This Row],[SplitMarge]],SEARCH("/",Tableau1[[#This Row],[SplitMarge]])+1))+1),LEN(Tableau1[[#This Row],[SplitMarge]])+1)</f>
        <v>4</v>
      </c>
      <c r="BI14" s="5">
        <f>IFERROR(SEARCH("/",Tableau1[[#This Row],[SplitMarge]],SEARCH("/",Tableau1[[#This Row],[SplitMarge]],(SEARCH("/",Tableau1[[#This Row],[SplitMarge]],SEARCH("/",Tableau1[[#This Row],[SplitMarge]])+1))+1)+1),LEN(Tableau1[[#This Row],[SplitMarge]])+1)</f>
        <v>4</v>
      </c>
      <c r="BJ14" s="5">
        <f>IFERROR(SEARCH("/",Tableau1[[#This Row],[SplitMarge]],SEARCH("/",Tableau1[[#This Row],[SplitMarge]],SEARCH("/",Tableau1[[#This Row],[SplitMarge]],(SEARCH("/",Tableau1[[#This Row],[SplitMarge]],SEARCH("/",Tableau1[[#This Row],[SplitMarge]])+1))+1)+1)+1),LEN(Tableau1[[#This Row],[SplitMarge]])+1)</f>
        <v>4</v>
      </c>
      <c r="BK14" s="5">
        <f>IFERROR(SEARCH("/",Tableau1[[#This Row],[SplitMarge]],SEARCH("/",Tableau1[[#This Row],[SplitMarge]],SEARCH("/",Tableau1[[#This Row],[SplitMarge]],SEARCH("/",Tableau1[[#This Row],[SplitMarge]],(SEARCH("/",Tableau1[[#This Row],[SplitMarge]],SEARCH("/",Tableau1[[#This Row],[SplitMarge]])+1))+1)+1)+1)+1),LEN(Tableau1[[#This Row],[SplitMarge]])+1)</f>
        <v>4</v>
      </c>
      <c r="BL14" s="5">
        <f>IFERROR(SEARCH("/",Tableau1[[#This Row],[SplitMarge]],SEARCH("/",Tableau1[[#This Row],[SplitMarge]],SEARCH("/",Tableau1[[#This Row],[SplitMarge]],SEARCH("/",Tableau1[[#This Row],[SplitMarge]],SEARCH("/",Tableau1[[#This Row],[SplitMarge]],(SEARCH("/",Tableau1[[#This Row],[SplitMarge]],SEARCH("/",Tableau1[[#This Row],[SplitMarge]])+1))+1)+1)+1)+1)+1),LEN(Tableau1[[#This Row],[SplitMarge]])+1)</f>
        <v>4</v>
      </c>
      <c r="BM14"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4</v>
      </c>
      <c r="BN14"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4</v>
      </c>
      <c r="BO14">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4</v>
      </c>
    </row>
    <row r="15" spans="1:67" x14ac:dyDescent="0.25">
      <c r="A15" t="s">
        <v>26</v>
      </c>
      <c r="B15">
        <v>306</v>
      </c>
      <c r="C15" t="s">
        <v>73</v>
      </c>
      <c r="D15" t="s">
        <v>65</v>
      </c>
      <c r="E15">
        <v>1197</v>
      </c>
      <c r="F15" t="s">
        <v>73</v>
      </c>
      <c r="G15" t="s">
        <v>27</v>
      </c>
      <c r="H15" t="s">
        <v>19</v>
      </c>
      <c r="I15" t="s">
        <v>20</v>
      </c>
      <c r="J15" t="s">
        <v>21</v>
      </c>
      <c r="K15" t="s">
        <v>20</v>
      </c>
      <c r="L15" t="s">
        <v>37</v>
      </c>
      <c r="M15">
        <v>1197</v>
      </c>
      <c r="N15" t="s">
        <v>43</v>
      </c>
      <c r="O15" t="s">
        <v>73</v>
      </c>
      <c r="P15">
        <v>20</v>
      </c>
      <c r="Q15">
        <v>20</v>
      </c>
      <c r="R15" t="s">
        <v>39</v>
      </c>
      <c r="S15">
        <v>1</v>
      </c>
      <c r="T15">
        <v>0</v>
      </c>
      <c r="U15" t="s">
        <v>40</v>
      </c>
      <c r="V15" t="str" cm="1">
        <f t="array" ref="V15">_xlfn.TEXTJOIN("/",TRUE,_xlfn._xlws.FILTER(Tableau1[value],(Tableau1[SITE]=Tableau1[[#This Row],[SITE]])*(Tableau1[BrandName]=Tableau1[[#This Row],[BrandName]])*(Tableau1[active]=1)))</f>
        <v>20.00</v>
      </c>
      <c r="W15" s="3"/>
      <c r="X15" s="10" t="str">
        <f>IFERROR(INDEX(splitcol[#This Row],,MATCH(Tableau1[[#This Row],[value]],valeur[#This Row],0)),"")</f>
        <v/>
      </c>
      <c r="AA15" s="4" t="str">
        <f>IFERROR(MID(Tableau1[[#This Row],[AllValue]],1,AK15-1),"")</f>
        <v>20.00</v>
      </c>
      <c r="AB15" s="5" t="str">
        <f>IFERROR(MID(Tableau1[[#This Row],[AllValue]:[AllValue]]:Tableau1[[#This Row],[AllValue]:[AllValue]],AK15+1,AL15-AK15-1),"")</f>
        <v/>
      </c>
      <c r="AC15" s="5" t="str">
        <f>IFERROR(MID(Tableau1[[#This Row],[AllValue]:[AllValue]]:Tableau1[[#This Row],[AllValue]:[AllValue]],AL15+1,AM15-AL15-1),"")</f>
        <v/>
      </c>
      <c r="AD15" s="5" t="str">
        <f>IFERROR(MID(Tableau1[[#This Row],[AllValue]],AM15+1,AN15-AM15-1),"")</f>
        <v/>
      </c>
      <c r="AE15" s="5" t="str">
        <f>IFERROR(MID(Tableau1[[#This Row],[AllValue]:[AllValue]]:Tableau1[[#This Row],[AllValue]:[AllValue]],AN15+1,AO15-AN15-1),"")</f>
        <v/>
      </c>
      <c r="AF15" s="5" t="str">
        <f>IFERROR(MID(Tableau1[[#This Row],[AllValue]:[AllValue]]:Tableau1[[#This Row],[AllValue]:[AllValue]],AO15+1,AP15-AO15-1),"")</f>
        <v/>
      </c>
      <c r="AG15" s="5" t="str">
        <f>IFERROR(MID(Tableau1[[#This Row],[AllValue]:[AllValue]]:Tableau1[[#This Row],[AllValue]:[AllValue]],AP15+1,AQ15-AP15-1),"")</f>
        <v/>
      </c>
      <c r="AH15" s="5" t="str">
        <f>IFERROR(MID(Tableau1[[#This Row],[AllValue]:[AllValue]]:Tableau1[[#This Row],[AllValue]:[AllValue]],AQ15+1,AR15-AQ15-1),"")</f>
        <v/>
      </c>
      <c r="AI15" s="5" t="str">
        <f>IFERROR(MID(Tableau1[[#This Row],[AllValue]:[AllValue]]:Tableau1[[#This Row],[AllValue]:[AllValue]],AR15+1,AS15-AR15-1),"")</f>
        <v/>
      </c>
      <c r="AJ15" s="5" t="str">
        <f>IFERROR(MID(Tableau1[[#This Row],[AllValue]:[AllValue]]:Tableau1[[#This Row],[AllValue]:[AllValue]],AS15+1,AT15-AS15-1),"")</f>
        <v/>
      </c>
      <c r="AK15" s="5">
        <f>IFERROR(SEARCH("/",Tableau1[[#This Row],[AllValue]],1+1),LEN(Tableau1[[#This Row],[AllValue]])+1)</f>
        <v>6</v>
      </c>
      <c r="AL15" s="5">
        <f>IFERROR(SEARCH("/",Tableau1[[#This Row],[AllValue]],SEARCH("/",Tableau1[[#This Row],[AllValue]])+1),LEN(Tableau1[[#This Row],[AllValue]])+1)</f>
        <v>6</v>
      </c>
      <c r="AM15" s="5">
        <f>IFERROR(SEARCH("/",Tableau1[[#This Row],[AllValue]],(SEARCH("/",Tableau1[[#This Row],[AllValue]],SEARCH("/",Tableau1[[#This Row],[AllValue]])+1))+1),LEN(Tableau1[[#This Row],[AllValue]])+1)</f>
        <v>6</v>
      </c>
      <c r="AN15" s="5">
        <f>IFERROR(SEARCH("/",Tableau1[[#This Row],[AllValue]],SEARCH("/",Tableau1[[#This Row],[AllValue]],(SEARCH("/",Tableau1[[#This Row],[AllValue]],SEARCH("/",Tableau1[[#This Row],[AllValue]])+1))+1)+1),LEN(Tableau1[[#This Row],[AllValue]])+1)</f>
        <v>6</v>
      </c>
      <c r="AO15" s="5">
        <f>IFERROR(SEARCH("/",Tableau1[[#This Row],[AllValue]],SEARCH("/",Tableau1[[#This Row],[AllValue]],SEARCH("/",Tableau1[[#This Row],[AllValue]],(SEARCH("/",Tableau1[[#This Row],[AllValue]],SEARCH("/",Tableau1[[#This Row],[AllValue]])+1))+1)+1)+1),LEN(Tableau1[[#This Row],[AllValue]])+1)</f>
        <v>6</v>
      </c>
      <c r="AP15" s="5">
        <f>IFERROR(SEARCH("/",Tableau1[[#This Row],[AllValue]],SEARCH("/",Tableau1[[#This Row],[AllValue]],SEARCH("/",Tableau1[[#This Row],[AllValue]],SEARCH("/",Tableau1[[#This Row],[AllValue]],(SEARCH("/",Tableau1[[#This Row],[AllValue]],SEARCH("/",Tableau1[[#This Row],[AllValue]])+1))+1)+1)+1)+1),LEN(Tableau1[[#This Row],[AllValue]])+1)</f>
        <v>6</v>
      </c>
      <c r="AQ15" s="5">
        <f>IFERROR(SEARCH("/",Tableau1[[#This Row],[AllValue]],SEARCH("/",Tableau1[[#This Row],[AllValue]],SEARCH("/",Tableau1[[#This Row],[AllValue]],SEARCH("/",Tableau1[[#This Row],[AllValue]],SEARCH("/",Tableau1[[#This Row],[AllValue]],(SEARCH("/",Tableau1[[#This Row],[AllValue]],SEARCH("/",Tableau1[[#This Row],[AllValue]])+1))+1)+1)+1)+1)+1),LEN(Tableau1[[#This Row],[AllValue]])+1)</f>
        <v>6</v>
      </c>
      <c r="AR15"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6</v>
      </c>
      <c r="AS15"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6</v>
      </c>
      <c r="AT1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6</v>
      </c>
      <c r="AV15" s="8" t="str">
        <f>IFERROR(VALUE(SUBSTITUTE(MID(Tableau1[[#This Row],[SplitMarge]],1,BF15-1),",",".")),"")</f>
        <v/>
      </c>
      <c r="AW15" s="9" t="str">
        <f>IFERROR(VALUE(SUBSTITUTE(MID(Tableau1[[#This Row],[SplitMarge]:[SplitMarge]]:Tableau1[[#This Row],[SplitMarge]:[SplitMarge]],BF15+1,BG15-BF15-1),",",".")),"")</f>
        <v/>
      </c>
      <c r="AX15" s="9" t="str">
        <f>IFERROR(VALUE(SUBSTITUTE(MID(Tableau1[[#This Row],[SplitMarge]:[SplitMarge]]:Tableau1[[#This Row],[SplitMarge]:[SplitMarge]],BG15+1,BH15-BG15-1),",",".")),"")</f>
        <v/>
      </c>
      <c r="AY15" s="9" t="str">
        <f>IFERROR(VALUE(SUBSTITUTE(MID(Tableau1[[#This Row],[SplitMarge]:[SplitMarge]]:Tableau1[[#This Row],[SplitMarge]:[SplitMarge]],BH15+1,BI15-BH15-1),",",".")),"")</f>
        <v/>
      </c>
      <c r="AZ15" s="9" t="str">
        <f>IFERROR(VALUE(SUBSTITUTE(MID(Tableau1[[#This Row],[SplitMarge]:[SplitMarge]]:Tableau1[[#This Row],[SplitMarge]:[SplitMarge]],BI15+1,BJ15-BI15-1),",",".")),"")</f>
        <v/>
      </c>
      <c r="BA15" s="9" t="str">
        <f>IFERROR(VALUE(SUBSTITUTE(MID(Tableau1[[#This Row],[SplitMarge]:[SplitMarge]]:Tableau1[[#This Row],[SplitMarge]:[SplitMarge]],BJ15+1,BK15-BJ15-1),",",".")),"")</f>
        <v/>
      </c>
      <c r="BB15" s="9" t="str">
        <f>IFERROR(VALUE(SUBSTITUTE(MID(Tableau1[[#This Row],[SplitMarge]:[SplitMarge]]:Tableau1[[#This Row],[SplitMarge]:[SplitMarge]],BK15+1,BL15-BK15-1),",",".")),"")</f>
        <v/>
      </c>
      <c r="BC15" s="9" t="str">
        <f>IFERROR(VALUE(SUBSTITUTE(MID(Tableau1[[#This Row],[SplitMarge]:[SplitMarge]]:Tableau1[[#This Row],[SplitMarge]:[SplitMarge]],BL15+1,BM15-BL15-1),",",".")),"")</f>
        <v/>
      </c>
      <c r="BD15" s="9" t="str">
        <f>IFERROR(VALUE(SUBSTITUTE(MID(Tableau1[[#This Row],[SplitMarge]:[SplitMarge]]:Tableau1[[#This Row],[SplitMarge]:[SplitMarge]],BM15+1,BN15-BM15-1),",",".")),"")</f>
        <v/>
      </c>
      <c r="BE15" s="9" t="str">
        <f>IFERROR(VALUE(SUBSTITUTE(MID(Tableau1[[#This Row],[SplitMarge]:[SplitMarge]]:Tableau1[[#This Row],[SplitMarge]:[SplitMarge]],BN15+1,BO15-BN15-1),",",".")),"")</f>
        <v/>
      </c>
      <c r="BF15" s="5">
        <f>IFERROR(SEARCH("/",Tableau1[[#This Row],[SplitMarge]],1+1),LEN(Tableau1[[#This Row],[SplitMarge]])+1)</f>
        <v>1</v>
      </c>
      <c r="BG15" s="5">
        <f>IFERROR(SEARCH("/",Tableau1[[#This Row],[SplitMarge]],SEARCH("/",Tableau1[[#This Row],[SplitMarge]])+1),LEN(Tableau1[[#This Row],[SplitMarge]])+1)</f>
        <v>1</v>
      </c>
      <c r="BH15" s="5">
        <f>IFERROR(SEARCH("/",Tableau1[[#This Row],[SplitMarge]],(SEARCH("/",Tableau1[[#This Row],[SplitMarge]],SEARCH("/",Tableau1[[#This Row],[SplitMarge]])+1))+1),LEN(Tableau1[[#This Row],[SplitMarge]])+1)</f>
        <v>1</v>
      </c>
      <c r="BI15" s="5">
        <f>IFERROR(SEARCH("/",Tableau1[[#This Row],[SplitMarge]],SEARCH("/",Tableau1[[#This Row],[SplitMarge]],(SEARCH("/",Tableau1[[#This Row],[SplitMarge]],SEARCH("/",Tableau1[[#This Row],[SplitMarge]])+1))+1)+1),LEN(Tableau1[[#This Row],[SplitMarge]])+1)</f>
        <v>1</v>
      </c>
      <c r="BJ15" s="5">
        <f>IFERROR(SEARCH("/",Tableau1[[#This Row],[SplitMarge]],SEARCH("/",Tableau1[[#This Row],[SplitMarge]],SEARCH("/",Tableau1[[#This Row],[SplitMarge]],(SEARCH("/",Tableau1[[#This Row],[SplitMarge]],SEARCH("/",Tableau1[[#This Row],[SplitMarge]])+1))+1)+1)+1),LEN(Tableau1[[#This Row],[SplitMarge]])+1)</f>
        <v>1</v>
      </c>
      <c r="BK15" s="5">
        <f>IFERROR(SEARCH("/",Tableau1[[#This Row],[SplitMarge]],SEARCH("/",Tableau1[[#This Row],[SplitMarge]],SEARCH("/",Tableau1[[#This Row],[SplitMarge]],SEARCH("/",Tableau1[[#This Row],[SplitMarge]],(SEARCH("/",Tableau1[[#This Row],[SplitMarge]],SEARCH("/",Tableau1[[#This Row],[SplitMarge]])+1))+1)+1)+1)+1),LEN(Tableau1[[#This Row],[SplitMarge]])+1)</f>
        <v>1</v>
      </c>
      <c r="BL15"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15"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15"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1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16" spans="1:67" x14ac:dyDescent="0.25">
      <c r="A16" t="s">
        <v>26</v>
      </c>
      <c r="B16">
        <v>556</v>
      </c>
      <c r="C16" t="s">
        <v>74</v>
      </c>
      <c r="D16" t="s">
        <v>65</v>
      </c>
      <c r="E16">
        <v>2247</v>
      </c>
      <c r="F16" t="s">
        <v>74</v>
      </c>
      <c r="G16" t="s">
        <v>30</v>
      </c>
      <c r="H16" t="s">
        <v>19</v>
      </c>
      <c r="I16" t="s">
        <v>20</v>
      </c>
      <c r="J16" t="s">
        <v>21</v>
      </c>
      <c r="K16" t="s">
        <v>20</v>
      </c>
      <c r="L16" t="s">
        <v>37</v>
      </c>
      <c r="M16">
        <v>2247</v>
      </c>
      <c r="N16" t="s">
        <v>26</v>
      </c>
      <c r="O16" t="s">
        <v>74</v>
      </c>
      <c r="P16">
        <v>26.97</v>
      </c>
      <c r="Q16">
        <v>26.97</v>
      </c>
      <c r="R16" t="s">
        <v>39</v>
      </c>
      <c r="S16">
        <v>1</v>
      </c>
      <c r="T16">
        <v>0</v>
      </c>
      <c r="U16" t="s">
        <v>40</v>
      </c>
      <c r="V16" t="str" cm="1">
        <f t="array" ref="V16">_xlfn.TEXTJOIN("/",TRUE,_xlfn._xlws.FILTER(Tableau1[value],(Tableau1[SITE]=Tableau1[[#This Row],[SITE]])*(Tableau1[BrandName]=Tableau1[[#This Row],[BrandName]])*(Tableau1[active]=1)))</f>
        <v>26.97/53.94/89.90</v>
      </c>
      <c r="W16" s="3" t="s">
        <v>85</v>
      </c>
      <c r="X16" s="10">
        <f>IFERROR(INDEX(splitcol[#This Row],,MATCH(Tableau1[[#This Row],[value]],valeur[#This Row],0)),"")</f>
        <v>7</v>
      </c>
      <c r="AA16" s="4" t="str">
        <f>IFERROR(MID(Tableau1[[#This Row],[AllValue]],1,AK16-1),"")</f>
        <v>26.97</v>
      </c>
      <c r="AB16" s="5" t="str">
        <f>IFERROR(MID(Tableau1[[#This Row],[AllValue]:[AllValue]]:Tableau1[[#This Row],[AllValue]:[AllValue]],AK16+1,AL16-AK16-1),"")</f>
        <v>53.94</v>
      </c>
      <c r="AC16" s="5" t="str">
        <f>IFERROR(MID(Tableau1[[#This Row],[AllValue]:[AllValue]]:Tableau1[[#This Row],[AllValue]:[AllValue]],AL16+1,AM16-AL16-1),"")</f>
        <v>89.90</v>
      </c>
      <c r="AD16" s="5" t="str">
        <f>IFERROR(MID(Tableau1[[#This Row],[AllValue]],AM16+1,AN16-AM16-1),"")</f>
        <v/>
      </c>
      <c r="AE16" s="5" t="str">
        <f>IFERROR(MID(Tableau1[[#This Row],[AllValue]:[AllValue]]:Tableau1[[#This Row],[AllValue]:[AllValue]],AN16+1,AO16-AN16-1),"")</f>
        <v/>
      </c>
      <c r="AF16" s="5" t="str">
        <f>IFERROR(MID(Tableau1[[#This Row],[AllValue]:[AllValue]]:Tableau1[[#This Row],[AllValue]:[AllValue]],AO16+1,AP16-AO16-1),"")</f>
        <v/>
      </c>
      <c r="AG16" s="5" t="str">
        <f>IFERROR(MID(Tableau1[[#This Row],[AllValue]:[AllValue]]:Tableau1[[#This Row],[AllValue]:[AllValue]],AP16+1,AQ16-AP16-1),"")</f>
        <v/>
      </c>
      <c r="AH16" s="5" t="str">
        <f>IFERROR(MID(Tableau1[[#This Row],[AllValue]:[AllValue]]:Tableau1[[#This Row],[AllValue]:[AllValue]],AQ16+1,AR16-AQ16-1),"")</f>
        <v/>
      </c>
      <c r="AI16" s="5" t="str">
        <f>IFERROR(MID(Tableau1[[#This Row],[AllValue]:[AllValue]]:Tableau1[[#This Row],[AllValue]:[AllValue]],AR16+1,AS16-AR16-1),"")</f>
        <v/>
      </c>
      <c r="AJ16" s="5" t="str">
        <f>IFERROR(MID(Tableau1[[#This Row],[AllValue]:[AllValue]]:Tableau1[[#This Row],[AllValue]:[AllValue]],AS16+1,AT16-AS16-1),"")</f>
        <v/>
      </c>
      <c r="AK16" s="5">
        <f>IFERROR(SEARCH("/",Tableau1[[#This Row],[AllValue]],1+1),LEN(Tableau1[[#This Row],[AllValue]])+1)</f>
        <v>6</v>
      </c>
      <c r="AL16" s="5">
        <f>IFERROR(SEARCH("/",Tableau1[[#This Row],[AllValue]],SEARCH("/",Tableau1[[#This Row],[AllValue]])+1),LEN(Tableau1[[#This Row],[AllValue]])+1)</f>
        <v>12</v>
      </c>
      <c r="AM16" s="5">
        <f>IFERROR(SEARCH("/",Tableau1[[#This Row],[AllValue]],(SEARCH("/",Tableau1[[#This Row],[AllValue]],SEARCH("/",Tableau1[[#This Row],[AllValue]])+1))+1),LEN(Tableau1[[#This Row],[AllValue]])+1)</f>
        <v>18</v>
      </c>
      <c r="AN16" s="5">
        <f>IFERROR(SEARCH("/",Tableau1[[#This Row],[AllValue]],SEARCH("/",Tableau1[[#This Row],[AllValue]],(SEARCH("/",Tableau1[[#This Row],[AllValue]],SEARCH("/",Tableau1[[#This Row],[AllValue]])+1))+1)+1),LEN(Tableau1[[#This Row],[AllValue]])+1)</f>
        <v>18</v>
      </c>
      <c r="AO16" s="5">
        <f>IFERROR(SEARCH("/",Tableau1[[#This Row],[AllValue]],SEARCH("/",Tableau1[[#This Row],[AllValue]],SEARCH("/",Tableau1[[#This Row],[AllValue]],(SEARCH("/",Tableau1[[#This Row],[AllValue]],SEARCH("/",Tableau1[[#This Row],[AllValue]])+1))+1)+1)+1),LEN(Tableau1[[#This Row],[AllValue]])+1)</f>
        <v>18</v>
      </c>
      <c r="AP16" s="5">
        <f>IFERROR(SEARCH("/",Tableau1[[#This Row],[AllValue]],SEARCH("/",Tableau1[[#This Row],[AllValue]],SEARCH("/",Tableau1[[#This Row],[AllValue]],SEARCH("/",Tableau1[[#This Row],[AllValue]],(SEARCH("/",Tableau1[[#This Row],[AllValue]],SEARCH("/",Tableau1[[#This Row],[AllValue]])+1))+1)+1)+1)+1),LEN(Tableau1[[#This Row],[AllValue]])+1)</f>
        <v>18</v>
      </c>
      <c r="AQ16" s="5">
        <f>IFERROR(SEARCH("/",Tableau1[[#This Row],[AllValue]],SEARCH("/",Tableau1[[#This Row],[AllValue]],SEARCH("/",Tableau1[[#This Row],[AllValue]],SEARCH("/",Tableau1[[#This Row],[AllValue]],SEARCH("/",Tableau1[[#This Row],[AllValue]],(SEARCH("/",Tableau1[[#This Row],[AllValue]],SEARCH("/",Tableau1[[#This Row],[AllValue]])+1))+1)+1)+1)+1)+1),LEN(Tableau1[[#This Row],[AllValue]])+1)</f>
        <v>18</v>
      </c>
      <c r="AR16"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18</v>
      </c>
      <c r="AS16"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18</v>
      </c>
      <c r="AT16">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18</v>
      </c>
      <c r="AV16" s="8">
        <f>IFERROR(VALUE(SUBSTITUTE(MID(Tableau1[[#This Row],[SplitMarge]],1,BF16-1),",",".")),"")</f>
        <v>7</v>
      </c>
      <c r="AW16" s="9">
        <f>IFERROR(VALUE(SUBSTITUTE(MID(Tableau1[[#This Row],[SplitMarge]:[SplitMarge]]:Tableau1[[#This Row],[SplitMarge]:[SplitMarge]],BF16+1,BG16-BF16-1),",",".")),"")</f>
        <v>3</v>
      </c>
      <c r="AX16" s="9" t="str">
        <f>IFERROR(VALUE(SUBSTITUTE(MID(Tableau1[[#This Row],[SplitMarge]:[SplitMarge]]:Tableau1[[#This Row],[SplitMarge]:[SplitMarge]],BG16+1,BH16-BG16-1),",",".")),"")</f>
        <v/>
      </c>
      <c r="AY16" s="9" t="str">
        <f>IFERROR(VALUE(SUBSTITUTE(MID(Tableau1[[#This Row],[SplitMarge]:[SplitMarge]]:Tableau1[[#This Row],[SplitMarge]:[SplitMarge]],BH16+1,BI16-BH16-1),",",".")),"")</f>
        <v/>
      </c>
      <c r="AZ16" s="9" t="str">
        <f>IFERROR(VALUE(SUBSTITUTE(MID(Tableau1[[#This Row],[SplitMarge]:[SplitMarge]]:Tableau1[[#This Row],[SplitMarge]:[SplitMarge]],BI16+1,BJ16-BI16-1),",",".")),"")</f>
        <v/>
      </c>
      <c r="BA16" s="9" t="str">
        <f>IFERROR(VALUE(SUBSTITUTE(MID(Tableau1[[#This Row],[SplitMarge]:[SplitMarge]]:Tableau1[[#This Row],[SplitMarge]:[SplitMarge]],BJ16+1,BK16-BJ16-1),",",".")),"")</f>
        <v/>
      </c>
      <c r="BB16" s="9" t="str">
        <f>IFERROR(VALUE(SUBSTITUTE(MID(Tableau1[[#This Row],[SplitMarge]:[SplitMarge]]:Tableau1[[#This Row],[SplitMarge]:[SplitMarge]],BK16+1,BL16-BK16-1),",",".")),"")</f>
        <v/>
      </c>
      <c r="BC16" s="9" t="str">
        <f>IFERROR(VALUE(SUBSTITUTE(MID(Tableau1[[#This Row],[SplitMarge]:[SplitMarge]]:Tableau1[[#This Row],[SplitMarge]:[SplitMarge]],BL16+1,BM16-BL16-1),",",".")),"")</f>
        <v/>
      </c>
      <c r="BD16" s="9" t="str">
        <f>IFERROR(VALUE(SUBSTITUTE(MID(Tableau1[[#This Row],[SplitMarge]:[SplitMarge]]:Tableau1[[#This Row],[SplitMarge]:[SplitMarge]],BM16+1,BN16-BM16-1),",",".")),"")</f>
        <v/>
      </c>
      <c r="BE16" s="9" t="str">
        <f>IFERROR(VALUE(SUBSTITUTE(MID(Tableau1[[#This Row],[SplitMarge]:[SplitMarge]]:Tableau1[[#This Row],[SplitMarge]:[SplitMarge]],BN16+1,BO16-BN16-1),",",".")),"")</f>
        <v/>
      </c>
      <c r="BF16" s="5">
        <f>IFERROR(SEARCH("/",Tableau1[[#This Row],[SplitMarge]],1+1),LEN(Tableau1[[#This Row],[SplitMarge]])+1)</f>
        <v>2</v>
      </c>
      <c r="BG16" s="5">
        <f>IFERROR(SEARCH("/",Tableau1[[#This Row],[SplitMarge]],SEARCH("/",Tableau1[[#This Row],[SplitMarge]])+1),LEN(Tableau1[[#This Row],[SplitMarge]])+1)</f>
        <v>4</v>
      </c>
      <c r="BH16" s="5">
        <f>IFERROR(SEARCH("/",Tableau1[[#This Row],[SplitMarge]],(SEARCH("/",Tableau1[[#This Row],[SplitMarge]],SEARCH("/",Tableau1[[#This Row],[SplitMarge]])+1))+1),LEN(Tableau1[[#This Row],[SplitMarge]])+1)</f>
        <v>4</v>
      </c>
      <c r="BI16" s="5">
        <f>IFERROR(SEARCH("/",Tableau1[[#This Row],[SplitMarge]],SEARCH("/",Tableau1[[#This Row],[SplitMarge]],(SEARCH("/",Tableau1[[#This Row],[SplitMarge]],SEARCH("/",Tableau1[[#This Row],[SplitMarge]])+1))+1)+1),LEN(Tableau1[[#This Row],[SplitMarge]])+1)</f>
        <v>4</v>
      </c>
      <c r="BJ16" s="5">
        <f>IFERROR(SEARCH("/",Tableau1[[#This Row],[SplitMarge]],SEARCH("/",Tableau1[[#This Row],[SplitMarge]],SEARCH("/",Tableau1[[#This Row],[SplitMarge]],(SEARCH("/",Tableau1[[#This Row],[SplitMarge]],SEARCH("/",Tableau1[[#This Row],[SplitMarge]])+1))+1)+1)+1),LEN(Tableau1[[#This Row],[SplitMarge]])+1)</f>
        <v>4</v>
      </c>
      <c r="BK16" s="5">
        <f>IFERROR(SEARCH("/",Tableau1[[#This Row],[SplitMarge]],SEARCH("/",Tableau1[[#This Row],[SplitMarge]],SEARCH("/",Tableau1[[#This Row],[SplitMarge]],SEARCH("/",Tableau1[[#This Row],[SplitMarge]],(SEARCH("/",Tableau1[[#This Row],[SplitMarge]],SEARCH("/",Tableau1[[#This Row],[SplitMarge]])+1))+1)+1)+1)+1),LEN(Tableau1[[#This Row],[SplitMarge]])+1)</f>
        <v>4</v>
      </c>
      <c r="BL16" s="5">
        <f>IFERROR(SEARCH("/",Tableau1[[#This Row],[SplitMarge]],SEARCH("/",Tableau1[[#This Row],[SplitMarge]],SEARCH("/",Tableau1[[#This Row],[SplitMarge]],SEARCH("/",Tableau1[[#This Row],[SplitMarge]],SEARCH("/",Tableau1[[#This Row],[SplitMarge]],(SEARCH("/",Tableau1[[#This Row],[SplitMarge]],SEARCH("/",Tableau1[[#This Row],[SplitMarge]])+1))+1)+1)+1)+1)+1),LEN(Tableau1[[#This Row],[SplitMarge]])+1)</f>
        <v>4</v>
      </c>
      <c r="BM16"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4</v>
      </c>
      <c r="BN16"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4</v>
      </c>
      <c r="BO16">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4</v>
      </c>
    </row>
    <row r="17" spans="1:67" x14ac:dyDescent="0.25">
      <c r="A17" t="s">
        <v>26</v>
      </c>
      <c r="B17">
        <v>556</v>
      </c>
      <c r="C17" t="s">
        <v>74</v>
      </c>
      <c r="D17" t="s">
        <v>65</v>
      </c>
      <c r="E17">
        <v>2248</v>
      </c>
      <c r="F17" t="s">
        <v>74</v>
      </c>
      <c r="G17" t="s">
        <v>44</v>
      </c>
      <c r="H17" t="s">
        <v>19</v>
      </c>
      <c r="I17" t="s">
        <v>20</v>
      </c>
      <c r="J17" t="s">
        <v>21</v>
      </c>
      <c r="K17" t="s">
        <v>20</v>
      </c>
      <c r="L17" t="s">
        <v>37</v>
      </c>
      <c r="M17">
        <v>2248</v>
      </c>
      <c r="N17" t="s">
        <v>26</v>
      </c>
      <c r="O17" t="s">
        <v>74</v>
      </c>
      <c r="P17">
        <v>53.94</v>
      </c>
      <c r="Q17">
        <v>53.94</v>
      </c>
      <c r="R17" t="s">
        <v>39</v>
      </c>
      <c r="S17">
        <v>1</v>
      </c>
      <c r="T17">
        <v>0</v>
      </c>
      <c r="U17" t="s">
        <v>40</v>
      </c>
      <c r="V17" t="str" cm="1">
        <f t="array" ref="V17">_xlfn.TEXTJOIN("/",TRUE,_xlfn._xlws.FILTER(Tableau1[value],(Tableau1[SITE]=Tableau1[[#This Row],[SITE]])*(Tableau1[BrandName]=Tableau1[[#This Row],[BrandName]])*(Tableau1[active]=1)))</f>
        <v>26.97/53.94/89.90</v>
      </c>
      <c r="W17" s="3" t="s">
        <v>85</v>
      </c>
      <c r="X17" s="10">
        <f>IFERROR(INDEX(splitcol[#This Row],,MATCH(Tableau1[[#This Row],[value]],valeur[#This Row],0)),"")</f>
        <v>3</v>
      </c>
      <c r="AA17" s="4" t="str">
        <f>IFERROR(MID(Tableau1[[#This Row],[AllValue]],1,AK17-1),"")</f>
        <v>26.97</v>
      </c>
      <c r="AB17" s="5" t="str">
        <f>IFERROR(MID(Tableau1[[#This Row],[AllValue]:[AllValue]]:Tableau1[[#This Row],[AllValue]:[AllValue]],AK17+1,AL17-AK17-1),"")</f>
        <v>53.94</v>
      </c>
      <c r="AC17" s="5" t="str">
        <f>IFERROR(MID(Tableau1[[#This Row],[AllValue]:[AllValue]]:Tableau1[[#This Row],[AllValue]:[AllValue]],AL17+1,AM17-AL17-1),"")</f>
        <v>89.90</v>
      </c>
      <c r="AD17" s="5" t="str">
        <f>IFERROR(MID(Tableau1[[#This Row],[AllValue]],AM17+1,AN17-AM17-1),"")</f>
        <v/>
      </c>
      <c r="AE17" s="5" t="str">
        <f>IFERROR(MID(Tableau1[[#This Row],[AllValue]:[AllValue]]:Tableau1[[#This Row],[AllValue]:[AllValue]],AN17+1,AO17-AN17-1),"")</f>
        <v/>
      </c>
      <c r="AF17" s="5" t="str">
        <f>IFERROR(MID(Tableau1[[#This Row],[AllValue]:[AllValue]]:Tableau1[[#This Row],[AllValue]:[AllValue]],AO17+1,AP17-AO17-1),"")</f>
        <v/>
      </c>
      <c r="AG17" s="5" t="str">
        <f>IFERROR(MID(Tableau1[[#This Row],[AllValue]:[AllValue]]:Tableau1[[#This Row],[AllValue]:[AllValue]],AP17+1,AQ17-AP17-1),"")</f>
        <v/>
      </c>
      <c r="AH17" s="5" t="str">
        <f>IFERROR(MID(Tableau1[[#This Row],[AllValue]:[AllValue]]:Tableau1[[#This Row],[AllValue]:[AllValue]],AQ17+1,AR17-AQ17-1),"")</f>
        <v/>
      </c>
      <c r="AI17" s="5" t="str">
        <f>IFERROR(MID(Tableau1[[#This Row],[AllValue]:[AllValue]]:Tableau1[[#This Row],[AllValue]:[AllValue]],AR17+1,AS17-AR17-1),"")</f>
        <v/>
      </c>
      <c r="AJ17" s="5" t="str">
        <f>IFERROR(MID(Tableau1[[#This Row],[AllValue]:[AllValue]]:Tableau1[[#This Row],[AllValue]:[AllValue]],AS17+1,AT17-AS17-1),"")</f>
        <v/>
      </c>
      <c r="AK17" s="5">
        <f>IFERROR(SEARCH("/",Tableau1[[#This Row],[AllValue]],1+1),LEN(Tableau1[[#This Row],[AllValue]])+1)</f>
        <v>6</v>
      </c>
      <c r="AL17" s="5">
        <f>IFERROR(SEARCH("/",Tableau1[[#This Row],[AllValue]],SEARCH("/",Tableau1[[#This Row],[AllValue]])+1),LEN(Tableau1[[#This Row],[AllValue]])+1)</f>
        <v>12</v>
      </c>
      <c r="AM17" s="5">
        <f>IFERROR(SEARCH("/",Tableau1[[#This Row],[AllValue]],(SEARCH("/",Tableau1[[#This Row],[AllValue]],SEARCH("/",Tableau1[[#This Row],[AllValue]])+1))+1),LEN(Tableau1[[#This Row],[AllValue]])+1)</f>
        <v>18</v>
      </c>
      <c r="AN17" s="5">
        <f>IFERROR(SEARCH("/",Tableau1[[#This Row],[AllValue]],SEARCH("/",Tableau1[[#This Row],[AllValue]],(SEARCH("/",Tableau1[[#This Row],[AllValue]],SEARCH("/",Tableau1[[#This Row],[AllValue]])+1))+1)+1),LEN(Tableau1[[#This Row],[AllValue]])+1)</f>
        <v>18</v>
      </c>
      <c r="AO17" s="5">
        <f>IFERROR(SEARCH("/",Tableau1[[#This Row],[AllValue]],SEARCH("/",Tableau1[[#This Row],[AllValue]],SEARCH("/",Tableau1[[#This Row],[AllValue]],(SEARCH("/",Tableau1[[#This Row],[AllValue]],SEARCH("/",Tableau1[[#This Row],[AllValue]])+1))+1)+1)+1),LEN(Tableau1[[#This Row],[AllValue]])+1)</f>
        <v>18</v>
      </c>
      <c r="AP17" s="5">
        <f>IFERROR(SEARCH("/",Tableau1[[#This Row],[AllValue]],SEARCH("/",Tableau1[[#This Row],[AllValue]],SEARCH("/",Tableau1[[#This Row],[AllValue]],SEARCH("/",Tableau1[[#This Row],[AllValue]],(SEARCH("/",Tableau1[[#This Row],[AllValue]],SEARCH("/",Tableau1[[#This Row],[AllValue]])+1))+1)+1)+1)+1),LEN(Tableau1[[#This Row],[AllValue]])+1)</f>
        <v>18</v>
      </c>
      <c r="AQ17" s="5">
        <f>IFERROR(SEARCH("/",Tableau1[[#This Row],[AllValue]],SEARCH("/",Tableau1[[#This Row],[AllValue]],SEARCH("/",Tableau1[[#This Row],[AllValue]],SEARCH("/",Tableau1[[#This Row],[AllValue]],SEARCH("/",Tableau1[[#This Row],[AllValue]],(SEARCH("/",Tableau1[[#This Row],[AllValue]],SEARCH("/",Tableau1[[#This Row],[AllValue]])+1))+1)+1)+1)+1)+1),LEN(Tableau1[[#This Row],[AllValue]])+1)</f>
        <v>18</v>
      </c>
      <c r="AR17"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18</v>
      </c>
      <c r="AS17"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18</v>
      </c>
      <c r="AT17">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18</v>
      </c>
      <c r="AV17" s="8">
        <f>IFERROR(VALUE(SUBSTITUTE(MID(Tableau1[[#This Row],[SplitMarge]],1,BF17-1),",",".")),"")</f>
        <v>7</v>
      </c>
      <c r="AW17" s="9">
        <f>IFERROR(VALUE(SUBSTITUTE(MID(Tableau1[[#This Row],[SplitMarge]:[SplitMarge]]:Tableau1[[#This Row],[SplitMarge]:[SplitMarge]],BF17+1,BG17-BF17-1),",",".")),"")</f>
        <v>3</v>
      </c>
      <c r="AX17" s="9" t="str">
        <f>IFERROR(VALUE(SUBSTITUTE(MID(Tableau1[[#This Row],[SplitMarge]:[SplitMarge]]:Tableau1[[#This Row],[SplitMarge]:[SplitMarge]],BG17+1,BH17-BG17-1),",",".")),"")</f>
        <v/>
      </c>
      <c r="AY17" s="9" t="str">
        <f>IFERROR(VALUE(SUBSTITUTE(MID(Tableau1[[#This Row],[SplitMarge]:[SplitMarge]]:Tableau1[[#This Row],[SplitMarge]:[SplitMarge]],BH17+1,BI17-BH17-1),",",".")),"")</f>
        <v/>
      </c>
      <c r="AZ17" s="9" t="str">
        <f>IFERROR(VALUE(SUBSTITUTE(MID(Tableau1[[#This Row],[SplitMarge]:[SplitMarge]]:Tableau1[[#This Row],[SplitMarge]:[SplitMarge]],BI17+1,BJ17-BI17-1),",",".")),"")</f>
        <v/>
      </c>
      <c r="BA17" s="9" t="str">
        <f>IFERROR(VALUE(SUBSTITUTE(MID(Tableau1[[#This Row],[SplitMarge]:[SplitMarge]]:Tableau1[[#This Row],[SplitMarge]:[SplitMarge]],BJ17+1,BK17-BJ17-1),",",".")),"")</f>
        <v/>
      </c>
      <c r="BB17" s="9" t="str">
        <f>IFERROR(VALUE(SUBSTITUTE(MID(Tableau1[[#This Row],[SplitMarge]:[SplitMarge]]:Tableau1[[#This Row],[SplitMarge]:[SplitMarge]],BK17+1,BL17-BK17-1),",",".")),"")</f>
        <v/>
      </c>
      <c r="BC17" s="9" t="str">
        <f>IFERROR(VALUE(SUBSTITUTE(MID(Tableau1[[#This Row],[SplitMarge]:[SplitMarge]]:Tableau1[[#This Row],[SplitMarge]:[SplitMarge]],BL17+1,BM17-BL17-1),",",".")),"")</f>
        <v/>
      </c>
      <c r="BD17" s="9" t="str">
        <f>IFERROR(VALUE(SUBSTITUTE(MID(Tableau1[[#This Row],[SplitMarge]:[SplitMarge]]:Tableau1[[#This Row],[SplitMarge]:[SplitMarge]],BM17+1,BN17-BM17-1),",",".")),"")</f>
        <v/>
      </c>
      <c r="BE17" s="9" t="str">
        <f>IFERROR(VALUE(SUBSTITUTE(MID(Tableau1[[#This Row],[SplitMarge]:[SplitMarge]]:Tableau1[[#This Row],[SplitMarge]:[SplitMarge]],BN17+1,BO17-BN17-1),",",".")),"")</f>
        <v/>
      </c>
      <c r="BF17" s="5">
        <f>IFERROR(SEARCH("/",Tableau1[[#This Row],[SplitMarge]],1+1),LEN(Tableau1[[#This Row],[SplitMarge]])+1)</f>
        <v>2</v>
      </c>
      <c r="BG17" s="5">
        <f>IFERROR(SEARCH("/",Tableau1[[#This Row],[SplitMarge]],SEARCH("/",Tableau1[[#This Row],[SplitMarge]])+1),LEN(Tableau1[[#This Row],[SplitMarge]])+1)</f>
        <v>4</v>
      </c>
      <c r="BH17" s="5">
        <f>IFERROR(SEARCH("/",Tableau1[[#This Row],[SplitMarge]],(SEARCH("/",Tableau1[[#This Row],[SplitMarge]],SEARCH("/",Tableau1[[#This Row],[SplitMarge]])+1))+1),LEN(Tableau1[[#This Row],[SplitMarge]])+1)</f>
        <v>4</v>
      </c>
      <c r="BI17" s="5">
        <f>IFERROR(SEARCH("/",Tableau1[[#This Row],[SplitMarge]],SEARCH("/",Tableau1[[#This Row],[SplitMarge]],(SEARCH("/",Tableau1[[#This Row],[SplitMarge]],SEARCH("/",Tableau1[[#This Row],[SplitMarge]])+1))+1)+1),LEN(Tableau1[[#This Row],[SplitMarge]])+1)</f>
        <v>4</v>
      </c>
      <c r="BJ17" s="5">
        <f>IFERROR(SEARCH("/",Tableau1[[#This Row],[SplitMarge]],SEARCH("/",Tableau1[[#This Row],[SplitMarge]],SEARCH("/",Tableau1[[#This Row],[SplitMarge]],(SEARCH("/",Tableau1[[#This Row],[SplitMarge]],SEARCH("/",Tableau1[[#This Row],[SplitMarge]])+1))+1)+1)+1),LEN(Tableau1[[#This Row],[SplitMarge]])+1)</f>
        <v>4</v>
      </c>
      <c r="BK17" s="5">
        <f>IFERROR(SEARCH("/",Tableau1[[#This Row],[SplitMarge]],SEARCH("/",Tableau1[[#This Row],[SplitMarge]],SEARCH("/",Tableau1[[#This Row],[SplitMarge]],SEARCH("/",Tableau1[[#This Row],[SplitMarge]],(SEARCH("/",Tableau1[[#This Row],[SplitMarge]],SEARCH("/",Tableau1[[#This Row],[SplitMarge]])+1))+1)+1)+1)+1),LEN(Tableau1[[#This Row],[SplitMarge]])+1)</f>
        <v>4</v>
      </c>
      <c r="BL17" s="5">
        <f>IFERROR(SEARCH("/",Tableau1[[#This Row],[SplitMarge]],SEARCH("/",Tableau1[[#This Row],[SplitMarge]],SEARCH("/",Tableau1[[#This Row],[SplitMarge]],SEARCH("/",Tableau1[[#This Row],[SplitMarge]],SEARCH("/",Tableau1[[#This Row],[SplitMarge]],(SEARCH("/",Tableau1[[#This Row],[SplitMarge]],SEARCH("/",Tableau1[[#This Row],[SplitMarge]])+1))+1)+1)+1)+1)+1),LEN(Tableau1[[#This Row],[SplitMarge]])+1)</f>
        <v>4</v>
      </c>
      <c r="BM17"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4</v>
      </c>
      <c r="BN17"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4</v>
      </c>
      <c r="BO17">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4</v>
      </c>
    </row>
    <row r="18" spans="1:67" x14ac:dyDescent="0.25">
      <c r="A18" t="s">
        <v>26</v>
      </c>
      <c r="B18">
        <v>556</v>
      </c>
      <c r="C18" t="s">
        <v>74</v>
      </c>
      <c r="D18" t="s">
        <v>65</v>
      </c>
      <c r="E18">
        <v>2249</v>
      </c>
      <c r="F18" t="s">
        <v>74</v>
      </c>
      <c r="G18" t="s">
        <v>31</v>
      </c>
      <c r="H18" t="s">
        <v>19</v>
      </c>
      <c r="I18" t="s">
        <v>20</v>
      </c>
      <c r="J18" t="s">
        <v>21</v>
      </c>
      <c r="K18" t="s">
        <v>20</v>
      </c>
      <c r="L18" t="s">
        <v>37</v>
      </c>
      <c r="M18">
        <v>2249</v>
      </c>
      <c r="N18" t="s">
        <v>26</v>
      </c>
      <c r="O18" t="s">
        <v>74</v>
      </c>
      <c r="P18">
        <v>89.9</v>
      </c>
      <c r="Q18">
        <v>89.9</v>
      </c>
      <c r="R18" t="s">
        <v>39</v>
      </c>
      <c r="S18">
        <v>1</v>
      </c>
      <c r="T18">
        <v>0</v>
      </c>
      <c r="U18" t="s">
        <v>40</v>
      </c>
      <c r="V18" t="str" cm="1">
        <f t="array" ref="V18">_xlfn.TEXTJOIN("/",TRUE,_xlfn._xlws.FILTER(Tableau1[value],(Tableau1[SITE]=Tableau1[[#This Row],[SITE]])*(Tableau1[BrandName]=Tableau1[[#This Row],[BrandName]])*(Tableau1[active]=1)))</f>
        <v>26.97/53.94/89.90</v>
      </c>
      <c r="W18" s="3" t="s">
        <v>85</v>
      </c>
      <c r="X18" s="10" t="str">
        <f>IFERROR(INDEX(splitcol[#This Row],,MATCH(Tableau1[[#This Row],[value]],valeur[#This Row],0)),"")</f>
        <v/>
      </c>
      <c r="AA18" s="4" t="str">
        <f>IFERROR(MID(Tableau1[[#This Row],[AllValue]],1,AK18-1),"")</f>
        <v>26.97</v>
      </c>
      <c r="AB18" s="5" t="str">
        <f>IFERROR(MID(Tableau1[[#This Row],[AllValue]:[AllValue]]:Tableau1[[#This Row],[AllValue]:[AllValue]],AK18+1,AL18-AK18-1),"")</f>
        <v>53.94</v>
      </c>
      <c r="AC18" s="5" t="str">
        <f>IFERROR(MID(Tableau1[[#This Row],[AllValue]:[AllValue]]:Tableau1[[#This Row],[AllValue]:[AllValue]],AL18+1,AM18-AL18-1),"")</f>
        <v>89.90</v>
      </c>
      <c r="AD18" s="5" t="str">
        <f>IFERROR(MID(Tableau1[[#This Row],[AllValue]],AM18+1,AN18-AM18-1),"")</f>
        <v/>
      </c>
      <c r="AE18" s="5" t="str">
        <f>IFERROR(MID(Tableau1[[#This Row],[AllValue]:[AllValue]]:Tableau1[[#This Row],[AllValue]:[AllValue]],AN18+1,AO18-AN18-1),"")</f>
        <v/>
      </c>
      <c r="AF18" s="5" t="str">
        <f>IFERROR(MID(Tableau1[[#This Row],[AllValue]:[AllValue]]:Tableau1[[#This Row],[AllValue]:[AllValue]],AO18+1,AP18-AO18-1),"")</f>
        <v/>
      </c>
      <c r="AG18" s="5" t="str">
        <f>IFERROR(MID(Tableau1[[#This Row],[AllValue]:[AllValue]]:Tableau1[[#This Row],[AllValue]:[AllValue]],AP18+1,AQ18-AP18-1),"")</f>
        <v/>
      </c>
      <c r="AH18" s="5" t="str">
        <f>IFERROR(MID(Tableau1[[#This Row],[AllValue]:[AllValue]]:Tableau1[[#This Row],[AllValue]:[AllValue]],AQ18+1,AR18-AQ18-1),"")</f>
        <v/>
      </c>
      <c r="AI18" s="5" t="str">
        <f>IFERROR(MID(Tableau1[[#This Row],[AllValue]:[AllValue]]:Tableau1[[#This Row],[AllValue]:[AllValue]],AR18+1,AS18-AR18-1),"")</f>
        <v/>
      </c>
      <c r="AJ18" s="5" t="str">
        <f>IFERROR(MID(Tableau1[[#This Row],[AllValue]:[AllValue]]:Tableau1[[#This Row],[AllValue]:[AllValue]],AS18+1,AT18-AS18-1),"")</f>
        <v/>
      </c>
      <c r="AK18" s="5">
        <f>IFERROR(SEARCH("/",Tableau1[[#This Row],[AllValue]],1+1),LEN(Tableau1[[#This Row],[AllValue]])+1)</f>
        <v>6</v>
      </c>
      <c r="AL18" s="5">
        <f>IFERROR(SEARCH("/",Tableau1[[#This Row],[AllValue]],SEARCH("/",Tableau1[[#This Row],[AllValue]])+1),LEN(Tableau1[[#This Row],[AllValue]])+1)</f>
        <v>12</v>
      </c>
      <c r="AM18" s="5">
        <f>IFERROR(SEARCH("/",Tableau1[[#This Row],[AllValue]],(SEARCH("/",Tableau1[[#This Row],[AllValue]],SEARCH("/",Tableau1[[#This Row],[AllValue]])+1))+1),LEN(Tableau1[[#This Row],[AllValue]])+1)</f>
        <v>18</v>
      </c>
      <c r="AN18" s="5">
        <f>IFERROR(SEARCH("/",Tableau1[[#This Row],[AllValue]],SEARCH("/",Tableau1[[#This Row],[AllValue]],(SEARCH("/",Tableau1[[#This Row],[AllValue]],SEARCH("/",Tableau1[[#This Row],[AllValue]])+1))+1)+1),LEN(Tableau1[[#This Row],[AllValue]])+1)</f>
        <v>18</v>
      </c>
      <c r="AO18" s="5">
        <f>IFERROR(SEARCH("/",Tableau1[[#This Row],[AllValue]],SEARCH("/",Tableau1[[#This Row],[AllValue]],SEARCH("/",Tableau1[[#This Row],[AllValue]],(SEARCH("/",Tableau1[[#This Row],[AllValue]],SEARCH("/",Tableau1[[#This Row],[AllValue]])+1))+1)+1)+1),LEN(Tableau1[[#This Row],[AllValue]])+1)</f>
        <v>18</v>
      </c>
      <c r="AP18" s="5">
        <f>IFERROR(SEARCH("/",Tableau1[[#This Row],[AllValue]],SEARCH("/",Tableau1[[#This Row],[AllValue]],SEARCH("/",Tableau1[[#This Row],[AllValue]],SEARCH("/",Tableau1[[#This Row],[AllValue]],(SEARCH("/",Tableau1[[#This Row],[AllValue]],SEARCH("/",Tableau1[[#This Row],[AllValue]])+1))+1)+1)+1)+1),LEN(Tableau1[[#This Row],[AllValue]])+1)</f>
        <v>18</v>
      </c>
      <c r="AQ18" s="5">
        <f>IFERROR(SEARCH("/",Tableau1[[#This Row],[AllValue]],SEARCH("/",Tableau1[[#This Row],[AllValue]],SEARCH("/",Tableau1[[#This Row],[AllValue]],SEARCH("/",Tableau1[[#This Row],[AllValue]],SEARCH("/",Tableau1[[#This Row],[AllValue]],(SEARCH("/",Tableau1[[#This Row],[AllValue]],SEARCH("/",Tableau1[[#This Row],[AllValue]])+1))+1)+1)+1)+1)+1),LEN(Tableau1[[#This Row],[AllValue]])+1)</f>
        <v>18</v>
      </c>
      <c r="AR18"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18</v>
      </c>
      <c r="AS18"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18</v>
      </c>
      <c r="AT18">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18</v>
      </c>
      <c r="AV18" s="8">
        <f>IFERROR(VALUE(SUBSTITUTE(MID(Tableau1[[#This Row],[SplitMarge]],1,BF18-1),",",".")),"")</f>
        <v>7</v>
      </c>
      <c r="AW18" s="9">
        <f>IFERROR(VALUE(SUBSTITUTE(MID(Tableau1[[#This Row],[SplitMarge]:[SplitMarge]]:Tableau1[[#This Row],[SplitMarge]:[SplitMarge]],BF18+1,BG18-BF18-1),",",".")),"")</f>
        <v>3</v>
      </c>
      <c r="AX18" s="9" t="str">
        <f>IFERROR(VALUE(SUBSTITUTE(MID(Tableau1[[#This Row],[SplitMarge]:[SplitMarge]]:Tableau1[[#This Row],[SplitMarge]:[SplitMarge]],BG18+1,BH18-BG18-1),",",".")),"")</f>
        <v/>
      </c>
      <c r="AY18" s="9" t="str">
        <f>IFERROR(VALUE(SUBSTITUTE(MID(Tableau1[[#This Row],[SplitMarge]:[SplitMarge]]:Tableau1[[#This Row],[SplitMarge]:[SplitMarge]],BH18+1,BI18-BH18-1),",",".")),"")</f>
        <v/>
      </c>
      <c r="AZ18" s="9" t="str">
        <f>IFERROR(VALUE(SUBSTITUTE(MID(Tableau1[[#This Row],[SplitMarge]:[SplitMarge]]:Tableau1[[#This Row],[SplitMarge]:[SplitMarge]],BI18+1,BJ18-BI18-1),",",".")),"")</f>
        <v/>
      </c>
      <c r="BA18" s="9" t="str">
        <f>IFERROR(VALUE(SUBSTITUTE(MID(Tableau1[[#This Row],[SplitMarge]:[SplitMarge]]:Tableau1[[#This Row],[SplitMarge]:[SplitMarge]],BJ18+1,BK18-BJ18-1),",",".")),"")</f>
        <v/>
      </c>
      <c r="BB18" s="9" t="str">
        <f>IFERROR(VALUE(SUBSTITUTE(MID(Tableau1[[#This Row],[SplitMarge]:[SplitMarge]]:Tableau1[[#This Row],[SplitMarge]:[SplitMarge]],BK18+1,BL18-BK18-1),",",".")),"")</f>
        <v/>
      </c>
      <c r="BC18" s="9" t="str">
        <f>IFERROR(VALUE(SUBSTITUTE(MID(Tableau1[[#This Row],[SplitMarge]:[SplitMarge]]:Tableau1[[#This Row],[SplitMarge]:[SplitMarge]],BL18+1,BM18-BL18-1),",",".")),"")</f>
        <v/>
      </c>
      <c r="BD18" s="9" t="str">
        <f>IFERROR(VALUE(SUBSTITUTE(MID(Tableau1[[#This Row],[SplitMarge]:[SplitMarge]]:Tableau1[[#This Row],[SplitMarge]:[SplitMarge]],BM18+1,BN18-BM18-1),",",".")),"")</f>
        <v/>
      </c>
      <c r="BE18" s="9" t="str">
        <f>IFERROR(VALUE(SUBSTITUTE(MID(Tableau1[[#This Row],[SplitMarge]:[SplitMarge]]:Tableau1[[#This Row],[SplitMarge]:[SplitMarge]],BN18+1,BO18-BN18-1),",",".")),"")</f>
        <v/>
      </c>
      <c r="BF18" s="5">
        <f>IFERROR(SEARCH("/",Tableau1[[#This Row],[SplitMarge]],1+1),LEN(Tableau1[[#This Row],[SplitMarge]])+1)</f>
        <v>2</v>
      </c>
      <c r="BG18" s="5">
        <f>IFERROR(SEARCH("/",Tableau1[[#This Row],[SplitMarge]],SEARCH("/",Tableau1[[#This Row],[SplitMarge]])+1),LEN(Tableau1[[#This Row],[SplitMarge]])+1)</f>
        <v>4</v>
      </c>
      <c r="BH18" s="5">
        <f>IFERROR(SEARCH("/",Tableau1[[#This Row],[SplitMarge]],(SEARCH("/",Tableau1[[#This Row],[SplitMarge]],SEARCH("/",Tableau1[[#This Row],[SplitMarge]])+1))+1),LEN(Tableau1[[#This Row],[SplitMarge]])+1)</f>
        <v>4</v>
      </c>
      <c r="BI18" s="5">
        <f>IFERROR(SEARCH("/",Tableau1[[#This Row],[SplitMarge]],SEARCH("/",Tableau1[[#This Row],[SplitMarge]],(SEARCH("/",Tableau1[[#This Row],[SplitMarge]],SEARCH("/",Tableau1[[#This Row],[SplitMarge]])+1))+1)+1),LEN(Tableau1[[#This Row],[SplitMarge]])+1)</f>
        <v>4</v>
      </c>
      <c r="BJ18" s="5">
        <f>IFERROR(SEARCH("/",Tableau1[[#This Row],[SplitMarge]],SEARCH("/",Tableau1[[#This Row],[SplitMarge]],SEARCH("/",Tableau1[[#This Row],[SplitMarge]],(SEARCH("/",Tableau1[[#This Row],[SplitMarge]],SEARCH("/",Tableau1[[#This Row],[SplitMarge]])+1))+1)+1)+1),LEN(Tableau1[[#This Row],[SplitMarge]])+1)</f>
        <v>4</v>
      </c>
      <c r="BK18" s="5">
        <f>IFERROR(SEARCH("/",Tableau1[[#This Row],[SplitMarge]],SEARCH("/",Tableau1[[#This Row],[SplitMarge]],SEARCH("/",Tableau1[[#This Row],[SplitMarge]],SEARCH("/",Tableau1[[#This Row],[SplitMarge]],(SEARCH("/",Tableau1[[#This Row],[SplitMarge]],SEARCH("/",Tableau1[[#This Row],[SplitMarge]])+1))+1)+1)+1)+1),LEN(Tableau1[[#This Row],[SplitMarge]])+1)</f>
        <v>4</v>
      </c>
      <c r="BL18" s="5">
        <f>IFERROR(SEARCH("/",Tableau1[[#This Row],[SplitMarge]],SEARCH("/",Tableau1[[#This Row],[SplitMarge]],SEARCH("/",Tableau1[[#This Row],[SplitMarge]],SEARCH("/",Tableau1[[#This Row],[SplitMarge]],SEARCH("/",Tableau1[[#This Row],[SplitMarge]],(SEARCH("/",Tableau1[[#This Row],[SplitMarge]],SEARCH("/",Tableau1[[#This Row],[SplitMarge]])+1))+1)+1)+1)+1)+1),LEN(Tableau1[[#This Row],[SplitMarge]])+1)</f>
        <v>4</v>
      </c>
      <c r="BM18"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4</v>
      </c>
      <c r="BN18"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4</v>
      </c>
      <c r="BO18">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4</v>
      </c>
    </row>
    <row r="19" spans="1:67" x14ac:dyDescent="0.25">
      <c r="A19" t="s">
        <v>26</v>
      </c>
      <c r="B19">
        <v>305</v>
      </c>
      <c r="C19" t="s">
        <v>77</v>
      </c>
      <c r="D19" t="s">
        <v>65</v>
      </c>
      <c r="E19">
        <v>1194</v>
      </c>
      <c r="F19" t="s">
        <v>77</v>
      </c>
      <c r="G19" t="s">
        <v>27</v>
      </c>
      <c r="H19" t="s">
        <v>19</v>
      </c>
      <c r="I19" t="s">
        <v>20</v>
      </c>
      <c r="J19" t="s">
        <v>21</v>
      </c>
      <c r="K19" t="s">
        <v>20</v>
      </c>
      <c r="L19" t="s">
        <v>37</v>
      </c>
      <c r="M19">
        <v>1194</v>
      </c>
      <c r="N19" t="s">
        <v>43</v>
      </c>
      <c r="O19" t="s">
        <v>77</v>
      </c>
      <c r="P19">
        <v>20</v>
      </c>
      <c r="Q19">
        <v>20</v>
      </c>
      <c r="R19" t="s">
        <v>39</v>
      </c>
      <c r="S19">
        <v>1</v>
      </c>
      <c r="T19">
        <v>0</v>
      </c>
      <c r="U19" t="s">
        <v>40</v>
      </c>
      <c r="V19" t="str" cm="1">
        <f t="array" ref="V19">_xlfn.TEXTJOIN("/",TRUE,_xlfn._xlws.FILTER(Tableau1[value],(Tableau1[SITE]=Tableau1[[#This Row],[SITE]])*(Tableau1[BrandName]=Tableau1[[#This Row],[BrandName]])*(Tableau1[active]=1)))</f>
        <v>20.00/50.00</v>
      </c>
      <c r="W19" s="3"/>
      <c r="X19" s="10" t="str">
        <f>IFERROR(INDEX(splitcol[#This Row],,MATCH(Tableau1[[#This Row],[value]],valeur[#This Row],0)),"")</f>
        <v/>
      </c>
      <c r="AA19" s="4" t="str">
        <f>IFERROR(MID(Tableau1[[#This Row],[AllValue]],1,AK19-1),"")</f>
        <v>20.00</v>
      </c>
      <c r="AB19" s="5" t="str">
        <f>IFERROR(MID(Tableau1[[#This Row],[AllValue]:[AllValue]]:Tableau1[[#This Row],[AllValue]:[AllValue]],AK19+1,AL19-AK19-1),"")</f>
        <v>50.00</v>
      </c>
      <c r="AC19" s="5" t="str">
        <f>IFERROR(MID(Tableau1[[#This Row],[AllValue]:[AllValue]]:Tableau1[[#This Row],[AllValue]:[AllValue]],AL19+1,AM19-AL19-1),"")</f>
        <v/>
      </c>
      <c r="AD19" s="5" t="str">
        <f>IFERROR(MID(Tableau1[[#This Row],[AllValue]],AM19+1,AN19-AM19-1),"")</f>
        <v/>
      </c>
      <c r="AE19" s="5" t="str">
        <f>IFERROR(MID(Tableau1[[#This Row],[AllValue]:[AllValue]]:Tableau1[[#This Row],[AllValue]:[AllValue]],AN19+1,AO19-AN19-1),"")</f>
        <v/>
      </c>
      <c r="AF19" s="5" t="str">
        <f>IFERROR(MID(Tableau1[[#This Row],[AllValue]:[AllValue]]:Tableau1[[#This Row],[AllValue]:[AllValue]],AO19+1,AP19-AO19-1),"")</f>
        <v/>
      </c>
      <c r="AG19" s="5" t="str">
        <f>IFERROR(MID(Tableau1[[#This Row],[AllValue]:[AllValue]]:Tableau1[[#This Row],[AllValue]:[AllValue]],AP19+1,AQ19-AP19-1),"")</f>
        <v/>
      </c>
      <c r="AH19" s="5" t="str">
        <f>IFERROR(MID(Tableau1[[#This Row],[AllValue]:[AllValue]]:Tableau1[[#This Row],[AllValue]:[AllValue]],AQ19+1,AR19-AQ19-1),"")</f>
        <v/>
      </c>
      <c r="AI19" s="5" t="str">
        <f>IFERROR(MID(Tableau1[[#This Row],[AllValue]:[AllValue]]:Tableau1[[#This Row],[AllValue]:[AllValue]],AR19+1,AS19-AR19-1),"")</f>
        <v/>
      </c>
      <c r="AJ19" s="5" t="str">
        <f>IFERROR(MID(Tableau1[[#This Row],[AllValue]:[AllValue]]:Tableau1[[#This Row],[AllValue]:[AllValue]],AS19+1,AT19-AS19-1),"")</f>
        <v/>
      </c>
      <c r="AK19" s="5">
        <f>IFERROR(SEARCH("/",Tableau1[[#This Row],[AllValue]],1+1),LEN(Tableau1[[#This Row],[AllValue]])+1)</f>
        <v>6</v>
      </c>
      <c r="AL19" s="5">
        <f>IFERROR(SEARCH("/",Tableau1[[#This Row],[AllValue]],SEARCH("/",Tableau1[[#This Row],[AllValue]])+1),LEN(Tableau1[[#This Row],[AllValue]])+1)</f>
        <v>12</v>
      </c>
      <c r="AM19" s="5">
        <f>IFERROR(SEARCH("/",Tableau1[[#This Row],[AllValue]],(SEARCH("/",Tableau1[[#This Row],[AllValue]],SEARCH("/",Tableau1[[#This Row],[AllValue]])+1))+1),LEN(Tableau1[[#This Row],[AllValue]])+1)</f>
        <v>12</v>
      </c>
      <c r="AN19" s="5">
        <f>IFERROR(SEARCH("/",Tableau1[[#This Row],[AllValue]],SEARCH("/",Tableau1[[#This Row],[AllValue]],(SEARCH("/",Tableau1[[#This Row],[AllValue]],SEARCH("/",Tableau1[[#This Row],[AllValue]])+1))+1)+1),LEN(Tableau1[[#This Row],[AllValue]])+1)</f>
        <v>12</v>
      </c>
      <c r="AO19" s="5">
        <f>IFERROR(SEARCH("/",Tableau1[[#This Row],[AllValue]],SEARCH("/",Tableau1[[#This Row],[AllValue]],SEARCH("/",Tableau1[[#This Row],[AllValue]],(SEARCH("/",Tableau1[[#This Row],[AllValue]],SEARCH("/",Tableau1[[#This Row],[AllValue]])+1))+1)+1)+1),LEN(Tableau1[[#This Row],[AllValue]])+1)</f>
        <v>12</v>
      </c>
      <c r="AP19" s="5">
        <f>IFERROR(SEARCH("/",Tableau1[[#This Row],[AllValue]],SEARCH("/",Tableau1[[#This Row],[AllValue]],SEARCH("/",Tableau1[[#This Row],[AllValue]],SEARCH("/",Tableau1[[#This Row],[AllValue]],(SEARCH("/",Tableau1[[#This Row],[AllValue]],SEARCH("/",Tableau1[[#This Row],[AllValue]])+1))+1)+1)+1)+1),LEN(Tableau1[[#This Row],[AllValue]])+1)</f>
        <v>12</v>
      </c>
      <c r="AQ19" s="5">
        <f>IFERROR(SEARCH("/",Tableau1[[#This Row],[AllValue]],SEARCH("/",Tableau1[[#This Row],[AllValue]],SEARCH("/",Tableau1[[#This Row],[AllValue]],SEARCH("/",Tableau1[[#This Row],[AllValue]],SEARCH("/",Tableau1[[#This Row],[AllValue]],(SEARCH("/",Tableau1[[#This Row],[AllValue]],SEARCH("/",Tableau1[[#This Row],[AllValue]])+1))+1)+1)+1)+1)+1),LEN(Tableau1[[#This Row],[AllValue]])+1)</f>
        <v>12</v>
      </c>
      <c r="AR19"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12</v>
      </c>
      <c r="AS19"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12</v>
      </c>
      <c r="AT19">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12</v>
      </c>
      <c r="AV19" s="8" t="str">
        <f>IFERROR(VALUE(SUBSTITUTE(MID(Tableau1[[#This Row],[SplitMarge]],1,BF19-1),",",".")),"")</f>
        <v/>
      </c>
      <c r="AW19" s="9" t="str">
        <f>IFERROR(VALUE(SUBSTITUTE(MID(Tableau1[[#This Row],[SplitMarge]:[SplitMarge]]:Tableau1[[#This Row],[SplitMarge]:[SplitMarge]],BF19+1,BG19-BF19-1),",",".")),"")</f>
        <v/>
      </c>
      <c r="AX19" s="9" t="str">
        <f>IFERROR(VALUE(SUBSTITUTE(MID(Tableau1[[#This Row],[SplitMarge]:[SplitMarge]]:Tableau1[[#This Row],[SplitMarge]:[SplitMarge]],BG19+1,BH19-BG19-1),",",".")),"")</f>
        <v/>
      </c>
      <c r="AY19" s="9" t="str">
        <f>IFERROR(VALUE(SUBSTITUTE(MID(Tableau1[[#This Row],[SplitMarge]:[SplitMarge]]:Tableau1[[#This Row],[SplitMarge]:[SplitMarge]],BH19+1,BI19-BH19-1),",",".")),"")</f>
        <v/>
      </c>
      <c r="AZ19" s="9" t="str">
        <f>IFERROR(VALUE(SUBSTITUTE(MID(Tableau1[[#This Row],[SplitMarge]:[SplitMarge]]:Tableau1[[#This Row],[SplitMarge]:[SplitMarge]],BI19+1,BJ19-BI19-1),",",".")),"")</f>
        <v/>
      </c>
      <c r="BA19" s="9" t="str">
        <f>IFERROR(VALUE(SUBSTITUTE(MID(Tableau1[[#This Row],[SplitMarge]:[SplitMarge]]:Tableau1[[#This Row],[SplitMarge]:[SplitMarge]],BJ19+1,BK19-BJ19-1),",",".")),"")</f>
        <v/>
      </c>
      <c r="BB19" s="9" t="str">
        <f>IFERROR(VALUE(SUBSTITUTE(MID(Tableau1[[#This Row],[SplitMarge]:[SplitMarge]]:Tableau1[[#This Row],[SplitMarge]:[SplitMarge]],BK19+1,BL19-BK19-1),",",".")),"")</f>
        <v/>
      </c>
      <c r="BC19" s="9" t="str">
        <f>IFERROR(VALUE(SUBSTITUTE(MID(Tableau1[[#This Row],[SplitMarge]:[SplitMarge]]:Tableau1[[#This Row],[SplitMarge]:[SplitMarge]],BL19+1,BM19-BL19-1),",",".")),"")</f>
        <v/>
      </c>
      <c r="BD19" s="9" t="str">
        <f>IFERROR(VALUE(SUBSTITUTE(MID(Tableau1[[#This Row],[SplitMarge]:[SplitMarge]]:Tableau1[[#This Row],[SplitMarge]:[SplitMarge]],BM19+1,BN19-BM19-1),",",".")),"")</f>
        <v/>
      </c>
      <c r="BE19" s="9" t="str">
        <f>IFERROR(VALUE(SUBSTITUTE(MID(Tableau1[[#This Row],[SplitMarge]:[SplitMarge]]:Tableau1[[#This Row],[SplitMarge]:[SplitMarge]],BN19+1,BO19-BN19-1),",",".")),"")</f>
        <v/>
      </c>
      <c r="BF19" s="5">
        <f>IFERROR(SEARCH("/",Tableau1[[#This Row],[SplitMarge]],1+1),LEN(Tableau1[[#This Row],[SplitMarge]])+1)</f>
        <v>1</v>
      </c>
      <c r="BG19" s="5">
        <f>IFERROR(SEARCH("/",Tableau1[[#This Row],[SplitMarge]],SEARCH("/",Tableau1[[#This Row],[SplitMarge]])+1),LEN(Tableau1[[#This Row],[SplitMarge]])+1)</f>
        <v>1</v>
      </c>
      <c r="BH19" s="5">
        <f>IFERROR(SEARCH("/",Tableau1[[#This Row],[SplitMarge]],(SEARCH("/",Tableau1[[#This Row],[SplitMarge]],SEARCH("/",Tableau1[[#This Row],[SplitMarge]])+1))+1),LEN(Tableau1[[#This Row],[SplitMarge]])+1)</f>
        <v>1</v>
      </c>
      <c r="BI19" s="5">
        <f>IFERROR(SEARCH("/",Tableau1[[#This Row],[SplitMarge]],SEARCH("/",Tableau1[[#This Row],[SplitMarge]],(SEARCH("/",Tableau1[[#This Row],[SplitMarge]],SEARCH("/",Tableau1[[#This Row],[SplitMarge]])+1))+1)+1),LEN(Tableau1[[#This Row],[SplitMarge]])+1)</f>
        <v>1</v>
      </c>
      <c r="BJ19" s="5">
        <f>IFERROR(SEARCH("/",Tableau1[[#This Row],[SplitMarge]],SEARCH("/",Tableau1[[#This Row],[SplitMarge]],SEARCH("/",Tableau1[[#This Row],[SplitMarge]],(SEARCH("/",Tableau1[[#This Row],[SplitMarge]],SEARCH("/",Tableau1[[#This Row],[SplitMarge]])+1))+1)+1)+1),LEN(Tableau1[[#This Row],[SplitMarge]])+1)</f>
        <v>1</v>
      </c>
      <c r="BK19" s="5">
        <f>IFERROR(SEARCH("/",Tableau1[[#This Row],[SplitMarge]],SEARCH("/",Tableau1[[#This Row],[SplitMarge]],SEARCH("/",Tableau1[[#This Row],[SplitMarge]],SEARCH("/",Tableau1[[#This Row],[SplitMarge]],(SEARCH("/",Tableau1[[#This Row],[SplitMarge]],SEARCH("/",Tableau1[[#This Row],[SplitMarge]])+1))+1)+1)+1)+1),LEN(Tableau1[[#This Row],[SplitMarge]])+1)</f>
        <v>1</v>
      </c>
      <c r="BL19"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19"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19"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19">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20" spans="1:67" x14ac:dyDescent="0.25">
      <c r="A20" t="s">
        <v>26</v>
      </c>
      <c r="B20">
        <v>305</v>
      </c>
      <c r="C20" t="s">
        <v>77</v>
      </c>
      <c r="D20" t="s">
        <v>65</v>
      </c>
      <c r="E20">
        <v>1195</v>
      </c>
      <c r="F20" t="s">
        <v>77</v>
      </c>
      <c r="G20" t="s">
        <v>25</v>
      </c>
      <c r="H20" t="s">
        <v>19</v>
      </c>
      <c r="I20" t="s">
        <v>20</v>
      </c>
      <c r="J20" t="s">
        <v>21</v>
      </c>
      <c r="K20" t="s">
        <v>20</v>
      </c>
      <c r="L20" t="s">
        <v>37</v>
      </c>
      <c r="M20">
        <v>1195</v>
      </c>
      <c r="N20" t="s">
        <v>43</v>
      </c>
      <c r="O20" t="s">
        <v>77</v>
      </c>
      <c r="P20">
        <v>50</v>
      </c>
      <c r="Q20">
        <v>50</v>
      </c>
      <c r="R20" t="s">
        <v>39</v>
      </c>
      <c r="S20">
        <v>1</v>
      </c>
      <c r="T20">
        <v>0</v>
      </c>
      <c r="U20" t="s">
        <v>40</v>
      </c>
      <c r="V20" t="str" cm="1">
        <f t="array" ref="V20">_xlfn.TEXTJOIN("/",TRUE,_xlfn._xlws.FILTER(Tableau1[value],(Tableau1[SITE]=Tableau1[[#This Row],[SITE]])*(Tableau1[BrandName]=Tableau1[[#This Row],[BrandName]])*(Tableau1[active]=1)))</f>
        <v>20.00/50.00</v>
      </c>
      <c r="W20" s="3"/>
      <c r="X20" s="10" t="str">
        <f>IFERROR(INDEX(splitcol[#This Row],,MATCH(Tableau1[[#This Row],[value]],valeur[#This Row],0)),"")</f>
        <v/>
      </c>
      <c r="AA20" s="4" t="str">
        <f>IFERROR(MID(Tableau1[[#This Row],[AllValue]],1,AK20-1),"")</f>
        <v>20.00</v>
      </c>
      <c r="AB20" s="5" t="str">
        <f>IFERROR(MID(Tableau1[[#This Row],[AllValue]:[AllValue]]:Tableau1[[#This Row],[AllValue]:[AllValue]],AK20+1,AL20-AK20-1),"")</f>
        <v>50.00</v>
      </c>
      <c r="AC20" s="5" t="str">
        <f>IFERROR(MID(Tableau1[[#This Row],[AllValue]:[AllValue]]:Tableau1[[#This Row],[AllValue]:[AllValue]],AL20+1,AM20-AL20-1),"")</f>
        <v/>
      </c>
      <c r="AD20" s="5" t="str">
        <f>IFERROR(MID(Tableau1[[#This Row],[AllValue]],AM20+1,AN20-AM20-1),"")</f>
        <v/>
      </c>
      <c r="AE20" s="5" t="str">
        <f>IFERROR(MID(Tableau1[[#This Row],[AllValue]:[AllValue]]:Tableau1[[#This Row],[AllValue]:[AllValue]],AN20+1,AO20-AN20-1),"")</f>
        <v/>
      </c>
      <c r="AF20" s="5" t="str">
        <f>IFERROR(MID(Tableau1[[#This Row],[AllValue]:[AllValue]]:Tableau1[[#This Row],[AllValue]:[AllValue]],AO20+1,AP20-AO20-1),"")</f>
        <v/>
      </c>
      <c r="AG20" s="5" t="str">
        <f>IFERROR(MID(Tableau1[[#This Row],[AllValue]:[AllValue]]:Tableau1[[#This Row],[AllValue]:[AllValue]],AP20+1,AQ20-AP20-1),"")</f>
        <v/>
      </c>
      <c r="AH20" s="5" t="str">
        <f>IFERROR(MID(Tableau1[[#This Row],[AllValue]:[AllValue]]:Tableau1[[#This Row],[AllValue]:[AllValue]],AQ20+1,AR20-AQ20-1),"")</f>
        <v/>
      </c>
      <c r="AI20" s="5" t="str">
        <f>IFERROR(MID(Tableau1[[#This Row],[AllValue]:[AllValue]]:Tableau1[[#This Row],[AllValue]:[AllValue]],AR20+1,AS20-AR20-1),"")</f>
        <v/>
      </c>
      <c r="AJ20" s="5" t="str">
        <f>IFERROR(MID(Tableau1[[#This Row],[AllValue]:[AllValue]]:Tableau1[[#This Row],[AllValue]:[AllValue]],AS20+1,AT20-AS20-1),"")</f>
        <v/>
      </c>
      <c r="AK20" s="5">
        <f>IFERROR(SEARCH("/",Tableau1[[#This Row],[AllValue]],1+1),LEN(Tableau1[[#This Row],[AllValue]])+1)</f>
        <v>6</v>
      </c>
      <c r="AL20" s="5">
        <f>IFERROR(SEARCH("/",Tableau1[[#This Row],[AllValue]],SEARCH("/",Tableau1[[#This Row],[AllValue]])+1),LEN(Tableau1[[#This Row],[AllValue]])+1)</f>
        <v>12</v>
      </c>
      <c r="AM20" s="5">
        <f>IFERROR(SEARCH("/",Tableau1[[#This Row],[AllValue]],(SEARCH("/",Tableau1[[#This Row],[AllValue]],SEARCH("/",Tableau1[[#This Row],[AllValue]])+1))+1),LEN(Tableau1[[#This Row],[AllValue]])+1)</f>
        <v>12</v>
      </c>
      <c r="AN20" s="5">
        <f>IFERROR(SEARCH("/",Tableau1[[#This Row],[AllValue]],SEARCH("/",Tableau1[[#This Row],[AllValue]],(SEARCH("/",Tableau1[[#This Row],[AllValue]],SEARCH("/",Tableau1[[#This Row],[AllValue]])+1))+1)+1),LEN(Tableau1[[#This Row],[AllValue]])+1)</f>
        <v>12</v>
      </c>
      <c r="AO20" s="5">
        <f>IFERROR(SEARCH("/",Tableau1[[#This Row],[AllValue]],SEARCH("/",Tableau1[[#This Row],[AllValue]],SEARCH("/",Tableau1[[#This Row],[AllValue]],(SEARCH("/",Tableau1[[#This Row],[AllValue]],SEARCH("/",Tableau1[[#This Row],[AllValue]])+1))+1)+1)+1),LEN(Tableau1[[#This Row],[AllValue]])+1)</f>
        <v>12</v>
      </c>
      <c r="AP20" s="5">
        <f>IFERROR(SEARCH("/",Tableau1[[#This Row],[AllValue]],SEARCH("/",Tableau1[[#This Row],[AllValue]],SEARCH("/",Tableau1[[#This Row],[AllValue]],SEARCH("/",Tableau1[[#This Row],[AllValue]],(SEARCH("/",Tableau1[[#This Row],[AllValue]],SEARCH("/",Tableau1[[#This Row],[AllValue]])+1))+1)+1)+1)+1),LEN(Tableau1[[#This Row],[AllValue]])+1)</f>
        <v>12</v>
      </c>
      <c r="AQ20" s="5">
        <f>IFERROR(SEARCH("/",Tableau1[[#This Row],[AllValue]],SEARCH("/",Tableau1[[#This Row],[AllValue]],SEARCH("/",Tableau1[[#This Row],[AllValue]],SEARCH("/",Tableau1[[#This Row],[AllValue]],SEARCH("/",Tableau1[[#This Row],[AllValue]],(SEARCH("/",Tableau1[[#This Row],[AllValue]],SEARCH("/",Tableau1[[#This Row],[AllValue]])+1))+1)+1)+1)+1)+1),LEN(Tableau1[[#This Row],[AllValue]])+1)</f>
        <v>12</v>
      </c>
      <c r="AR20"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12</v>
      </c>
      <c r="AS20"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12</v>
      </c>
      <c r="AT20">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12</v>
      </c>
      <c r="AV20" s="8" t="str">
        <f>IFERROR(VALUE(SUBSTITUTE(MID(Tableau1[[#This Row],[SplitMarge]],1,BF20-1),",",".")),"")</f>
        <v/>
      </c>
      <c r="AW20" s="9" t="str">
        <f>IFERROR(VALUE(SUBSTITUTE(MID(Tableau1[[#This Row],[SplitMarge]:[SplitMarge]]:Tableau1[[#This Row],[SplitMarge]:[SplitMarge]],BF20+1,BG20-BF20-1),",",".")),"")</f>
        <v/>
      </c>
      <c r="AX20" s="9" t="str">
        <f>IFERROR(VALUE(SUBSTITUTE(MID(Tableau1[[#This Row],[SplitMarge]:[SplitMarge]]:Tableau1[[#This Row],[SplitMarge]:[SplitMarge]],BG20+1,BH20-BG20-1),",",".")),"")</f>
        <v/>
      </c>
      <c r="AY20" s="9" t="str">
        <f>IFERROR(VALUE(SUBSTITUTE(MID(Tableau1[[#This Row],[SplitMarge]:[SplitMarge]]:Tableau1[[#This Row],[SplitMarge]:[SplitMarge]],BH20+1,BI20-BH20-1),",",".")),"")</f>
        <v/>
      </c>
      <c r="AZ20" s="9" t="str">
        <f>IFERROR(VALUE(SUBSTITUTE(MID(Tableau1[[#This Row],[SplitMarge]:[SplitMarge]]:Tableau1[[#This Row],[SplitMarge]:[SplitMarge]],BI20+1,BJ20-BI20-1),",",".")),"")</f>
        <v/>
      </c>
      <c r="BA20" s="9" t="str">
        <f>IFERROR(VALUE(SUBSTITUTE(MID(Tableau1[[#This Row],[SplitMarge]:[SplitMarge]]:Tableau1[[#This Row],[SplitMarge]:[SplitMarge]],BJ20+1,BK20-BJ20-1),",",".")),"")</f>
        <v/>
      </c>
      <c r="BB20" s="9" t="str">
        <f>IFERROR(VALUE(SUBSTITUTE(MID(Tableau1[[#This Row],[SplitMarge]:[SplitMarge]]:Tableau1[[#This Row],[SplitMarge]:[SplitMarge]],BK20+1,BL20-BK20-1),",",".")),"")</f>
        <v/>
      </c>
      <c r="BC20" s="9" t="str">
        <f>IFERROR(VALUE(SUBSTITUTE(MID(Tableau1[[#This Row],[SplitMarge]:[SplitMarge]]:Tableau1[[#This Row],[SplitMarge]:[SplitMarge]],BL20+1,BM20-BL20-1),",",".")),"")</f>
        <v/>
      </c>
      <c r="BD20" s="9" t="str">
        <f>IFERROR(VALUE(SUBSTITUTE(MID(Tableau1[[#This Row],[SplitMarge]:[SplitMarge]]:Tableau1[[#This Row],[SplitMarge]:[SplitMarge]],BM20+1,BN20-BM20-1),",",".")),"")</f>
        <v/>
      </c>
      <c r="BE20" s="9" t="str">
        <f>IFERROR(VALUE(SUBSTITUTE(MID(Tableau1[[#This Row],[SplitMarge]:[SplitMarge]]:Tableau1[[#This Row],[SplitMarge]:[SplitMarge]],BN20+1,BO20-BN20-1),",",".")),"")</f>
        <v/>
      </c>
      <c r="BF20" s="5">
        <f>IFERROR(SEARCH("/",Tableau1[[#This Row],[SplitMarge]],1+1),LEN(Tableau1[[#This Row],[SplitMarge]])+1)</f>
        <v>1</v>
      </c>
      <c r="BG20" s="5">
        <f>IFERROR(SEARCH("/",Tableau1[[#This Row],[SplitMarge]],SEARCH("/",Tableau1[[#This Row],[SplitMarge]])+1),LEN(Tableau1[[#This Row],[SplitMarge]])+1)</f>
        <v>1</v>
      </c>
      <c r="BH20" s="5">
        <f>IFERROR(SEARCH("/",Tableau1[[#This Row],[SplitMarge]],(SEARCH("/",Tableau1[[#This Row],[SplitMarge]],SEARCH("/",Tableau1[[#This Row],[SplitMarge]])+1))+1),LEN(Tableau1[[#This Row],[SplitMarge]])+1)</f>
        <v>1</v>
      </c>
      <c r="BI20" s="5">
        <f>IFERROR(SEARCH("/",Tableau1[[#This Row],[SplitMarge]],SEARCH("/",Tableau1[[#This Row],[SplitMarge]],(SEARCH("/",Tableau1[[#This Row],[SplitMarge]],SEARCH("/",Tableau1[[#This Row],[SplitMarge]])+1))+1)+1),LEN(Tableau1[[#This Row],[SplitMarge]])+1)</f>
        <v>1</v>
      </c>
      <c r="BJ20" s="5">
        <f>IFERROR(SEARCH("/",Tableau1[[#This Row],[SplitMarge]],SEARCH("/",Tableau1[[#This Row],[SplitMarge]],SEARCH("/",Tableau1[[#This Row],[SplitMarge]],(SEARCH("/",Tableau1[[#This Row],[SplitMarge]],SEARCH("/",Tableau1[[#This Row],[SplitMarge]])+1))+1)+1)+1),LEN(Tableau1[[#This Row],[SplitMarge]])+1)</f>
        <v>1</v>
      </c>
      <c r="BK20" s="5">
        <f>IFERROR(SEARCH("/",Tableau1[[#This Row],[SplitMarge]],SEARCH("/",Tableau1[[#This Row],[SplitMarge]],SEARCH("/",Tableau1[[#This Row],[SplitMarge]],SEARCH("/",Tableau1[[#This Row],[SplitMarge]],(SEARCH("/",Tableau1[[#This Row],[SplitMarge]],SEARCH("/",Tableau1[[#This Row],[SplitMarge]])+1))+1)+1)+1)+1),LEN(Tableau1[[#This Row],[SplitMarge]])+1)</f>
        <v>1</v>
      </c>
      <c r="BL20"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20"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20"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20">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21" spans="1:67" x14ac:dyDescent="0.25">
      <c r="A21" t="s">
        <v>45</v>
      </c>
      <c r="B21">
        <v>254</v>
      </c>
      <c r="C21" t="s">
        <v>71</v>
      </c>
      <c r="D21" t="s">
        <v>66</v>
      </c>
      <c r="E21">
        <v>994</v>
      </c>
      <c r="F21" t="s">
        <v>72</v>
      </c>
      <c r="G21" t="s">
        <v>24</v>
      </c>
      <c r="H21" t="s">
        <v>19</v>
      </c>
      <c r="I21" t="s">
        <v>20</v>
      </c>
      <c r="J21" t="s">
        <v>21</v>
      </c>
      <c r="K21" t="s">
        <v>20</v>
      </c>
      <c r="L21" t="s">
        <v>37</v>
      </c>
      <c r="M21">
        <v>994</v>
      </c>
      <c r="N21" t="s">
        <v>42</v>
      </c>
      <c r="O21" t="s">
        <v>72</v>
      </c>
      <c r="P21">
        <v>25</v>
      </c>
      <c r="Q21">
        <v>25</v>
      </c>
      <c r="R21" t="s">
        <v>39</v>
      </c>
      <c r="S21">
        <v>1</v>
      </c>
      <c r="T21">
        <v>0</v>
      </c>
      <c r="U21" t="s">
        <v>40</v>
      </c>
      <c r="V21" t="str" cm="1">
        <f t="array" ref="V21">_xlfn.TEXTJOIN("/",TRUE,_xlfn._xlws.FILTER(Tableau1[value],(Tableau1[SITE]=Tableau1[[#This Row],[SITE]])*(Tableau1[BrandName]=Tableau1[[#This Row],[BrandName]])*(Tableau1[active]=1)))</f>
        <v>25.00/50.00/100.00</v>
      </c>
      <c r="W21" s="3"/>
      <c r="X21" s="10" t="str">
        <f>IFERROR(INDEX(splitcol[#This Row],,MATCH(Tableau1[[#This Row],[value]],valeur[#This Row],0)),"")</f>
        <v/>
      </c>
      <c r="AA21" s="4" t="str">
        <f>IFERROR(MID(Tableau1[[#This Row],[AllValue]],1,AK21-1),"")</f>
        <v>25.00</v>
      </c>
      <c r="AB21" s="5" t="str">
        <f>IFERROR(MID(Tableau1[[#This Row],[AllValue]:[AllValue]]:Tableau1[[#This Row],[AllValue]:[AllValue]],AK21+1,AL21-AK21-1),"")</f>
        <v>50.00</v>
      </c>
      <c r="AC21" s="5" t="str">
        <f>IFERROR(MID(Tableau1[[#This Row],[AllValue]:[AllValue]]:Tableau1[[#This Row],[AllValue]:[AllValue]],AL21+1,AM21-AL21-1),"")</f>
        <v>100.00</v>
      </c>
      <c r="AD21" s="5" t="str">
        <f>IFERROR(MID(Tableau1[[#This Row],[AllValue]],AM21+1,AN21-AM21-1),"")</f>
        <v/>
      </c>
      <c r="AE21" s="5" t="str">
        <f>IFERROR(MID(Tableau1[[#This Row],[AllValue]:[AllValue]]:Tableau1[[#This Row],[AllValue]:[AllValue]],AN21+1,AO21-AN21-1),"")</f>
        <v/>
      </c>
      <c r="AF21" s="5" t="str">
        <f>IFERROR(MID(Tableau1[[#This Row],[AllValue]:[AllValue]]:Tableau1[[#This Row],[AllValue]:[AllValue]],AO21+1,AP21-AO21-1),"")</f>
        <v/>
      </c>
      <c r="AG21" s="5" t="str">
        <f>IFERROR(MID(Tableau1[[#This Row],[AllValue]:[AllValue]]:Tableau1[[#This Row],[AllValue]:[AllValue]],AP21+1,AQ21-AP21-1),"")</f>
        <v/>
      </c>
      <c r="AH21" s="5" t="str">
        <f>IFERROR(MID(Tableau1[[#This Row],[AllValue]:[AllValue]]:Tableau1[[#This Row],[AllValue]:[AllValue]],AQ21+1,AR21-AQ21-1),"")</f>
        <v/>
      </c>
      <c r="AI21" s="5" t="str">
        <f>IFERROR(MID(Tableau1[[#This Row],[AllValue]:[AllValue]]:Tableau1[[#This Row],[AllValue]:[AllValue]],AR21+1,AS21-AR21-1),"")</f>
        <v/>
      </c>
      <c r="AJ21" s="5" t="str">
        <f>IFERROR(MID(Tableau1[[#This Row],[AllValue]:[AllValue]]:Tableau1[[#This Row],[AllValue]:[AllValue]],AS21+1,AT21-AS21-1),"")</f>
        <v/>
      </c>
      <c r="AK21" s="5">
        <f>IFERROR(SEARCH("/",Tableau1[[#This Row],[AllValue]],1+1),LEN(Tableau1[[#This Row],[AllValue]])+1)</f>
        <v>6</v>
      </c>
      <c r="AL21" s="5">
        <f>IFERROR(SEARCH("/",Tableau1[[#This Row],[AllValue]],SEARCH("/",Tableau1[[#This Row],[AllValue]])+1),LEN(Tableau1[[#This Row],[AllValue]])+1)</f>
        <v>12</v>
      </c>
      <c r="AM21" s="5">
        <f>IFERROR(SEARCH("/",Tableau1[[#This Row],[AllValue]],(SEARCH("/",Tableau1[[#This Row],[AllValue]],SEARCH("/",Tableau1[[#This Row],[AllValue]])+1))+1),LEN(Tableau1[[#This Row],[AllValue]])+1)</f>
        <v>19</v>
      </c>
      <c r="AN21" s="5">
        <f>IFERROR(SEARCH("/",Tableau1[[#This Row],[AllValue]],SEARCH("/",Tableau1[[#This Row],[AllValue]],(SEARCH("/",Tableau1[[#This Row],[AllValue]],SEARCH("/",Tableau1[[#This Row],[AllValue]])+1))+1)+1),LEN(Tableau1[[#This Row],[AllValue]])+1)</f>
        <v>19</v>
      </c>
      <c r="AO21" s="5">
        <f>IFERROR(SEARCH("/",Tableau1[[#This Row],[AllValue]],SEARCH("/",Tableau1[[#This Row],[AllValue]],SEARCH("/",Tableau1[[#This Row],[AllValue]],(SEARCH("/",Tableau1[[#This Row],[AllValue]],SEARCH("/",Tableau1[[#This Row],[AllValue]])+1))+1)+1)+1),LEN(Tableau1[[#This Row],[AllValue]])+1)</f>
        <v>19</v>
      </c>
      <c r="AP21" s="5">
        <f>IFERROR(SEARCH("/",Tableau1[[#This Row],[AllValue]],SEARCH("/",Tableau1[[#This Row],[AllValue]],SEARCH("/",Tableau1[[#This Row],[AllValue]],SEARCH("/",Tableau1[[#This Row],[AllValue]],(SEARCH("/",Tableau1[[#This Row],[AllValue]],SEARCH("/",Tableau1[[#This Row],[AllValue]])+1))+1)+1)+1)+1),LEN(Tableau1[[#This Row],[AllValue]])+1)</f>
        <v>19</v>
      </c>
      <c r="AQ21" s="5">
        <f>IFERROR(SEARCH("/",Tableau1[[#This Row],[AllValue]],SEARCH("/",Tableau1[[#This Row],[AllValue]],SEARCH("/",Tableau1[[#This Row],[AllValue]],SEARCH("/",Tableau1[[#This Row],[AllValue]],SEARCH("/",Tableau1[[#This Row],[AllValue]],(SEARCH("/",Tableau1[[#This Row],[AllValue]],SEARCH("/",Tableau1[[#This Row],[AllValue]])+1))+1)+1)+1)+1)+1),LEN(Tableau1[[#This Row],[AllValue]])+1)</f>
        <v>19</v>
      </c>
      <c r="AR21"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19</v>
      </c>
      <c r="AS21"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19</v>
      </c>
      <c r="AT21">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19</v>
      </c>
      <c r="AV21" s="8" t="str">
        <f>IFERROR(VALUE(SUBSTITUTE(MID(Tableau1[[#This Row],[SplitMarge]],1,BF21-1),",",".")),"")</f>
        <v/>
      </c>
      <c r="AW21" s="9" t="str">
        <f>IFERROR(VALUE(SUBSTITUTE(MID(Tableau1[[#This Row],[SplitMarge]:[SplitMarge]]:Tableau1[[#This Row],[SplitMarge]:[SplitMarge]],BF21+1,BG21-BF21-1),",",".")),"")</f>
        <v/>
      </c>
      <c r="AX21" s="9" t="str">
        <f>IFERROR(VALUE(SUBSTITUTE(MID(Tableau1[[#This Row],[SplitMarge]:[SplitMarge]]:Tableau1[[#This Row],[SplitMarge]:[SplitMarge]],BG21+1,BH21-BG21-1),",",".")),"")</f>
        <v/>
      </c>
      <c r="AY21" s="9" t="str">
        <f>IFERROR(VALUE(SUBSTITUTE(MID(Tableau1[[#This Row],[SplitMarge]:[SplitMarge]]:Tableau1[[#This Row],[SplitMarge]:[SplitMarge]],BH21+1,BI21-BH21-1),",",".")),"")</f>
        <v/>
      </c>
      <c r="AZ21" s="9" t="str">
        <f>IFERROR(VALUE(SUBSTITUTE(MID(Tableau1[[#This Row],[SplitMarge]:[SplitMarge]]:Tableau1[[#This Row],[SplitMarge]:[SplitMarge]],BI21+1,BJ21-BI21-1),",",".")),"")</f>
        <v/>
      </c>
      <c r="BA21" s="9" t="str">
        <f>IFERROR(VALUE(SUBSTITUTE(MID(Tableau1[[#This Row],[SplitMarge]:[SplitMarge]]:Tableau1[[#This Row],[SplitMarge]:[SplitMarge]],BJ21+1,BK21-BJ21-1),",",".")),"")</f>
        <v/>
      </c>
      <c r="BB21" s="9" t="str">
        <f>IFERROR(VALUE(SUBSTITUTE(MID(Tableau1[[#This Row],[SplitMarge]:[SplitMarge]]:Tableau1[[#This Row],[SplitMarge]:[SplitMarge]],BK21+1,BL21-BK21-1),",",".")),"")</f>
        <v/>
      </c>
      <c r="BC21" s="9" t="str">
        <f>IFERROR(VALUE(SUBSTITUTE(MID(Tableau1[[#This Row],[SplitMarge]:[SplitMarge]]:Tableau1[[#This Row],[SplitMarge]:[SplitMarge]],BL21+1,BM21-BL21-1),",",".")),"")</f>
        <v/>
      </c>
      <c r="BD21" s="9" t="str">
        <f>IFERROR(VALUE(SUBSTITUTE(MID(Tableau1[[#This Row],[SplitMarge]:[SplitMarge]]:Tableau1[[#This Row],[SplitMarge]:[SplitMarge]],BM21+1,BN21-BM21-1),",",".")),"")</f>
        <v/>
      </c>
      <c r="BE21" s="9" t="str">
        <f>IFERROR(VALUE(SUBSTITUTE(MID(Tableau1[[#This Row],[SplitMarge]:[SplitMarge]]:Tableau1[[#This Row],[SplitMarge]:[SplitMarge]],BN21+1,BO21-BN21-1),",",".")),"")</f>
        <v/>
      </c>
      <c r="BF21" s="5">
        <f>IFERROR(SEARCH("/",Tableau1[[#This Row],[SplitMarge]],1+1),LEN(Tableau1[[#This Row],[SplitMarge]])+1)</f>
        <v>1</v>
      </c>
      <c r="BG21" s="5">
        <f>IFERROR(SEARCH("/",Tableau1[[#This Row],[SplitMarge]],SEARCH("/",Tableau1[[#This Row],[SplitMarge]])+1),LEN(Tableau1[[#This Row],[SplitMarge]])+1)</f>
        <v>1</v>
      </c>
      <c r="BH21" s="5">
        <f>IFERROR(SEARCH("/",Tableau1[[#This Row],[SplitMarge]],(SEARCH("/",Tableau1[[#This Row],[SplitMarge]],SEARCH("/",Tableau1[[#This Row],[SplitMarge]])+1))+1),LEN(Tableau1[[#This Row],[SplitMarge]])+1)</f>
        <v>1</v>
      </c>
      <c r="BI21" s="5">
        <f>IFERROR(SEARCH("/",Tableau1[[#This Row],[SplitMarge]],SEARCH("/",Tableau1[[#This Row],[SplitMarge]],(SEARCH("/",Tableau1[[#This Row],[SplitMarge]],SEARCH("/",Tableau1[[#This Row],[SplitMarge]])+1))+1)+1),LEN(Tableau1[[#This Row],[SplitMarge]])+1)</f>
        <v>1</v>
      </c>
      <c r="BJ21" s="5">
        <f>IFERROR(SEARCH("/",Tableau1[[#This Row],[SplitMarge]],SEARCH("/",Tableau1[[#This Row],[SplitMarge]],SEARCH("/",Tableau1[[#This Row],[SplitMarge]],(SEARCH("/",Tableau1[[#This Row],[SplitMarge]],SEARCH("/",Tableau1[[#This Row],[SplitMarge]])+1))+1)+1)+1),LEN(Tableau1[[#This Row],[SplitMarge]])+1)</f>
        <v>1</v>
      </c>
      <c r="BK21" s="5">
        <f>IFERROR(SEARCH("/",Tableau1[[#This Row],[SplitMarge]],SEARCH("/",Tableau1[[#This Row],[SplitMarge]],SEARCH("/",Tableau1[[#This Row],[SplitMarge]],SEARCH("/",Tableau1[[#This Row],[SplitMarge]],(SEARCH("/",Tableau1[[#This Row],[SplitMarge]],SEARCH("/",Tableau1[[#This Row],[SplitMarge]])+1))+1)+1)+1)+1),LEN(Tableau1[[#This Row],[SplitMarge]])+1)</f>
        <v>1</v>
      </c>
      <c r="BL21"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21"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21"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21">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22" spans="1:67" x14ac:dyDescent="0.25">
      <c r="A22" t="s">
        <v>45</v>
      </c>
      <c r="B22">
        <v>254</v>
      </c>
      <c r="C22" t="s">
        <v>71</v>
      </c>
      <c r="D22" t="s">
        <v>66</v>
      </c>
      <c r="E22">
        <v>995</v>
      </c>
      <c r="F22" t="s">
        <v>72</v>
      </c>
      <c r="G22" t="s">
        <v>25</v>
      </c>
      <c r="H22" t="s">
        <v>19</v>
      </c>
      <c r="I22" t="s">
        <v>20</v>
      </c>
      <c r="J22" t="s">
        <v>21</v>
      </c>
      <c r="K22" t="s">
        <v>20</v>
      </c>
      <c r="L22" t="s">
        <v>37</v>
      </c>
      <c r="M22">
        <v>995</v>
      </c>
      <c r="N22" t="s">
        <v>42</v>
      </c>
      <c r="O22" t="s">
        <v>72</v>
      </c>
      <c r="P22">
        <v>50</v>
      </c>
      <c r="Q22">
        <v>50</v>
      </c>
      <c r="R22" t="s">
        <v>39</v>
      </c>
      <c r="S22">
        <v>1</v>
      </c>
      <c r="T22">
        <v>0</v>
      </c>
      <c r="U22" t="s">
        <v>40</v>
      </c>
      <c r="V22" t="str" cm="1">
        <f t="array" ref="V22">_xlfn.TEXTJOIN("/",TRUE,_xlfn._xlws.FILTER(Tableau1[value],(Tableau1[SITE]=Tableau1[[#This Row],[SITE]])*(Tableau1[BrandName]=Tableau1[[#This Row],[BrandName]])*(Tableau1[active]=1)))</f>
        <v>25.00/50.00/100.00</v>
      </c>
      <c r="W22" s="3"/>
      <c r="X22" s="10" t="str">
        <f>IFERROR(INDEX(splitcol[#This Row],,MATCH(Tableau1[[#This Row],[value]],valeur[#This Row],0)),"")</f>
        <v/>
      </c>
      <c r="AA22" s="4" t="str">
        <f>IFERROR(MID(Tableau1[[#This Row],[AllValue]],1,AK22-1),"")</f>
        <v>25.00</v>
      </c>
      <c r="AB22" s="5" t="str">
        <f>IFERROR(MID(Tableau1[[#This Row],[AllValue]:[AllValue]]:Tableau1[[#This Row],[AllValue]:[AllValue]],AK22+1,AL22-AK22-1),"")</f>
        <v>50.00</v>
      </c>
      <c r="AC22" s="5" t="str">
        <f>IFERROR(MID(Tableau1[[#This Row],[AllValue]:[AllValue]]:Tableau1[[#This Row],[AllValue]:[AllValue]],AL22+1,AM22-AL22-1),"")</f>
        <v>100.00</v>
      </c>
      <c r="AD22" s="5" t="str">
        <f>IFERROR(MID(Tableau1[[#This Row],[AllValue]],AM22+1,AN22-AM22-1),"")</f>
        <v/>
      </c>
      <c r="AE22" s="5" t="str">
        <f>IFERROR(MID(Tableau1[[#This Row],[AllValue]:[AllValue]]:Tableau1[[#This Row],[AllValue]:[AllValue]],AN22+1,AO22-AN22-1),"")</f>
        <v/>
      </c>
      <c r="AF22" s="5" t="str">
        <f>IFERROR(MID(Tableau1[[#This Row],[AllValue]:[AllValue]]:Tableau1[[#This Row],[AllValue]:[AllValue]],AO22+1,AP22-AO22-1),"")</f>
        <v/>
      </c>
      <c r="AG22" s="5" t="str">
        <f>IFERROR(MID(Tableau1[[#This Row],[AllValue]:[AllValue]]:Tableau1[[#This Row],[AllValue]:[AllValue]],AP22+1,AQ22-AP22-1),"")</f>
        <v/>
      </c>
      <c r="AH22" s="5" t="str">
        <f>IFERROR(MID(Tableau1[[#This Row],[AllValue]:[AllValue]]:Tableau1[[#This Row],[AllValue]:[AllValue]],AQ22+1,AR22-AQ22-1),"")</f>
        <v/>
      </c>
      <c r="AI22" s="5" t="str">
        <f>IFERROR(MID(Tableau1[[#This Row],[AllValue]:[AllValue]]:Tableau1[[#This Row],[AllValue]:[AllValue]],AR22+1,AS22-AR22-1),"")</f>
        <v/>
      </c>
      <c r="AJ22" s="5" t="str">
        <f>IFERROR(MID(Tableau1[[#This Row],[AllValue]:[AllValue]]:Tableau1[[#This Row],[AllValue]:[AllValue]],AS22+1,AT22-AS22-1),"")</f>
        <v/>
      </c>
      <c r="AK22" s="5">
        <f>IFERROR(SEARCH("/",Tableau1[[#This Row],[AllValue]],1+1),LEN(Tableau1[[#This Row],[AllValue]])+1)</f>
        <v>6</v>
      </c>
      <c r="AL22" s="5">
        <f>IFERROR(SEARCH("/",Tableau1[[#This Row],[AllValue]],SEARCH("/",Tableau1[[#This Row],[AllValue]])+1),LEN(Tableau1[[#This Row],[AllValue]])+1)</f>
        <v>12</v>
      </c>
      <c r="AM22" s="5">
        <f>IFERROR(SEARCH("/",Tableau1[[#This Row],[AllValue]],(SEARCH("/",Tableau1[[#This Row],[AllValue]],SEARCH("/",Tableau1[[#This Row],[AllValue]])+1))+1),LEN(Tableau1[[#This Row],[AllValue]])+1)</f>
        <v>19</v>
      </c>
      <c r="AN22" s="5">
        <f>IFERROR(SEARCH("/",Tableau1[[#This Row],[AllValue]],SEARCH("/",Tableau1[[#This Row],[AllValue]],(SEARCH("/",Tableau1[[#This Row],[AllValue]],SEARCH("/",Tableau1[[#This Row],[AllValue]])+1))+1)+1),LEN(Tableau1[[#This Row],[AllValue]])+1)</f>
        <v>19</v>
      </c>
      <c r="AO22" s="5">
        <f>IFERROR(SEARCH("/",Tableau1[[#This Row],[AllValue]],SEARCH("/",Tableau1[[#This Row],[AllValue]],SEARCH("/",Tableau1[[#This Row],[AllValue]],(SEARCH("/",Tableau1[[#This Row],[AllValue]],SEARCH("/",Tableau1[[#This Row],[AllValue]])+1))+1)+1)+1),LEN(Tableau1[[#This Row],[AllValue]])+1)</f>
        <v>19</v>
      </c>
      <c r="AP22" s="5">
        <f>IFERROR(SEARCH("/",Tableau1[[#This Row],[AllValue]],SEARCH("/",Tableau1[[#This Row],[AllValue]],SEARCH("/",Tableau1[[#This Row],[AllValue]],SEARCH("/",Tableau1[[#This Row],[AllValue]],(SEARCH("/",Tableau1[[#This Row],[AllValue]],SEARCH("/",Tableau1[[#This Row],[AllValue]])+1))+1)+1)+1)+1),LEN(Tableau1[[#This Row],[AllValue]])+1)</f>
        <v>19</v>
      </c>
      <c r="AQ22" s="5">
        <f>IFERROR(SEARCH("/",Tableau1[[#This Row],[AllValue]],SEARCH("/",Tableau1[[#This Row],[AllValue]],SEARCH("/",Tableau1[[#This Row],[AllValue]],SEARCH("/",Tableau1[[#This Row],[AllValue]],SEARCH("/",Tableau1[[#This Row],[AllValue]],(SEARCH("/",Tableau1[[#This Row],[AllValue]],SEARCH("/",Tableau1[[#This Row],[AllValue]])+1))+1)+1)+1)+1)+1),LEN(Tableau1[[#This Row],[AllValue]])+1)</f>
        <v>19</v>
      </c>
      <c r="AR22"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19</v>
      </c>
      <c r="AS22"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19</v>
      </c>
      <c r="AT22">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19</v>
      </c>
      <c r="AV22" s="8" t="str">
        <f>IFERROR(VALUE(SUBSTITUTE(MID(Tableau1[[#This Row],[SplitMarge]],1,BF22-1),",",".")),"")</f>
        <v/>
      </c>
      <c r="AW22" s="9" t="str">
        <f>IFERROR(VALUE(SUBSTITUTE(MID(Tableau1[[#This Row],[SplitMarge]:[SplitMarge]]:Tableau1[[#This Row],[SplitMarge]:[SplitMarge]],BF22+1,BG22-BF22-1),",",".")),"")</f>
        <v/>
      </c>
      <c r="AX22" s="9" t="str">
        <f>IFERROR(VALUE(SUBSTITUTE(MID(Tableau1[[#This Row],[SplitMarge]:[SplitMarge]]:Tableau1[[#This Row],[SplitMarge]:[SplitMarge]],BG22+1,BH22-BG22-1),",",".")),"")</f>
        <v/>
      </c>
      <c r="AY22" s="9" t="str">
        <f>IFERROR(VALUE(SUBSTITUTE(MID(Tableau1[[#This Row],[SplitMarge]:[SplitMarge]]:Tableau1[[#This Row],[SplitMarge]:[SplitMarge]],BH22+1,BI22-BH22-1),",",".")),"")</f>
        <v/>
      </c>
      <c r="AZ22" s="9" t="str">
        <f>IFERROR(VALUE(SUBSTITUTE(MID(Tableau1[[#This Row],[SplitMarge]:[SplitMarge]]:Tableau1[[#This Row],[SplitMarge]:[SplitMarge]],BI22+1,BJ22-BI22-1),",",".")),"")</f>
        <v/>
      </c>
      <c r="BA22" s="9" t="str">
        <f>IFERROR(VALUE(SUBSTITUTE(MID(Tableau1[[#This Row],[SplitMarge]:[SplitMarge]]:Tableau1[[#This Row],[SplitMarge]:[SplitMarge]],BJ22+1,BK22-BJ22-1),",",".")),"")</f>
        <v/>
      </c>
      <c r="BB22" s="9" t="str">
        <f>IFERROR(VALUE(SUBSTITUTE(MID(Tableau1[[#This Row],[SplitMarge]:[SplitMarge]]:Tableau1[[#This Row],[SplitMarge]:[SplitMarge]],BK22+1,BL22-BK22-1),",",".")),"")</f>
        <v/>
      </c>
      <c r="BC22" s="9" t="str">
        <f>IFERROR(VALUE(SUBSTITUTE(MID(Tableau1[[#This Row],[SplitMarge]:[SplitMarge]]:Tableau1[[#This Row],[SplitMarge]:[SplitMarge]],BL22+1,BM22-BL22-1),",",".")),"")</f>
        <v/>
      </c>
      <c r="BD22" s="9" t="str">
        <f>IFERROR(VALUE(SUBSTITUTE(MID(Tableau1[[#This Row],[SplitMarge]:[SplitMarge]]:Tableau1[[#This Row],[SplitMarge]:[SplitMarge]],BM22+1,BN22-BM22-1),",",".")),"")</f>
        <v/>
      </c>
      <c r="BE22" s="9" t="str">
        <f>IFERROR(VALUE(SUBSTITUTE(MID(Tableau1[[#This Row],[SplitMarge]:[SplitMarge]]:Tableau1[[#This Row],[SplitMarge]:[SplitMarge]],BN22+1,BO22-BN22-1),",",".")),"")</f>
        <v/>
      </c>
      <c r="BF22" s="5">
        <f>IFERROR(SEARCH("/",Tableau1[[#This Row],[SplitMarge]],1+1),LEN(Tableau1[[#This Row],[SplitMarge]])+1)</f>
        <v>1</v>
      </c>
      <c r="BG22" s="5">
        <f>IFERROR(SEARCH("/",Tableau1[[#This Row],[SplitMarge]],SEARCH("/",Tableau1[[#This Row],[SplitMarge]])+1),LEN(Tableau1[[#This Row],[SplitMarge]])+1)</f>
        <v>1</v>
      </c>
      <c r="BH22" s="5">
        <f>IFERROR(SEARCH("/",Tableau1[[#This Row],[SplitMarge]],(SEARCH("/",Tableau1[[#This Row],[SplitMarge]],SEARCH("/",Tableau1[[#This Row],[SplitMarge]])+1))+1),LEN(Tableau1[[#This Row],[SplitMarge]])+1)</f>
        <v>1</v>
      </c>
      <c r="BI22" s="5">
        <f>IFERROR(SEARCH("/",Tableau1[[#This Row],[SplitMarge]],SEARCH("/",Tableau1[[#This Row],[SplitMarge]],(SEARCH("/",Tableau1[[#This Row],[SplitMarge]],SEARCH("/",Tableau1[[#This Row],[SplitMarge]])+1))+1)+1),LEN(Tableau1[[#This Row],[SplitMarge]])+1)</f>
        <v>1</v>
      </c>
      <c r="BJ22" s="5">
        <f>IFERROR(SEARCH("/",Tableau1[[#This Row],[SplitMarge]],SEARCH("/",Tableau1[[#This Row],[SplitMarge]],SEARCH("/",Tableau1[[#This Row],[SplitMarge]],(SEARCH("/",Tableau1[[#This Row],[SplitMarge]],SEARCH("/",Tableau1[[#This Row],[SplitMarge]])+1))+1)+1)+1),LEN(Tableau1[[#This Row],[SplitMarge]])+1)</f>
        <v>1</v>
      </c>
      <c r="BK22" s="5">
        <f>IFERROR(SEARCH("/",Tableau1[[#This Row],[SplitMarge]],SEARCH("/",Tableau1[[#This Row],[SplitMarge]],SEARCH("/",Tableau1[[#This Row],[SplitMarge]],SEARCH("/",Tableau1[[#This Row],[SplitMarge]],(SEARCH("/",Tableau1[[#This Row],[SplitMarge]],SEARCH("/",Tableau1[[#This Row],[SplitMarge]])+1))+1)+1)+1)+1),LEN(Tableau1[[#This Row],[SplitMarge]])+1)</f>
        <v>1</v>
      </c>
      <c r="BL22"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22"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22"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22">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23" spans="1:67" x14ac:dyDescent="0.25">
      <c r="A23" t="s">
        <v>45</v>
      </c>
      <c r="B23">
        <v>254</v>
      </c>
      <c r="C23" t="s">
        <v>71</v>
      </c>
      <c r="D23" t="s">
        <v>66</v>
      </c>
      <c r="E23">
        <v>996</v>
      </c>
      <c r="F23" t="s">
        <v>72</v>
      </c>
      <c r="G23" t="s">
        <v>29</v>
      </c>
      <c r="H23" t="s">
        <v>19</v>
      </c>
      <c r="I23" t="s">
        <v>20</v>
      </c>
      <c r="J23" t="s">
        <v>21</v>
      </c>
      <c r="K23" t="s">
        <v>20</v>
      </c>
      <c r="L23" t="s">
        <v>37</v>
      </c>
      <c r="M23">
        <v>996</v>
      </c>
      <c r="N23" t="s">
        <v>42</v>
      </c>
      <c r="O23" t="s">
        <v>72</v>
      </c>
      <c r="P23">
        <v>100</v>
      </c>
      <c r="Q23">
        <v>100</v>
      </c>
      <c r="R23" t="s">
        <v>39</v>
      </c>
      <c r="S23">
        <v>1</v>
      </c>
      <c r="T23">
        <v>0</v>
      </c>
      <c r="U23" t="s">
        <v>40</v>
      </c>
      <c r="V23" t="str" cm="1">
        <f t="array" ref="V23">_xlfn.TEXTJOIN("/",TRUE,_xlfn._xlws.FILTER(Tableau1[value],(Tableau1[SITE]=Tableau1[[#This Row],[SITE]])*(Tableau1[BrandName]=Tableau1[[#This Row],[BrandName]])*(Tableau1[active]=1)))</f>
        <v>25.00/50.00/100.00</v>
      </c>
      <c r="W23" s="3"/>
      <c r="X23" s="10" t="str">
        <f>IFERROR(INDEX(splitcol[#This Row],,MATCH(Tableau1[[#This Row],[value]],valeur[#This Row],0)),"")</f>
        <v/>
      </c>
      <c r="AA23" s="4" t="str">
        <f>IFERROR(MID(Tableau1[[#This Row],[AllValue]],1,AK23-1),"")</f>
        <v>25.00</v>
      </c>
      <c r="AB23" s="5" t="str">
        <f>IFERROR(MID(Tableau1[[#This Row],[AllValue]:[AllValue]]:Tableau1[[#This Row],[AllValue]:[AllValue]],AK23+1,AL23-AK23-1),"")</f>
        <v>50.00</v>
      </c>
      <c r="AC23" s="5" t="str">
        <f>IFERROR(MID(Tableau1[[#This Row],[AllValue]:[AllValue]]:Tableau1[[#This Row],[AllValue]:[AllValue]],AL23+1,AM23-AL23-1),"")</f>
        <v>100.00</v>
      </c>
      <c r="AD23" s="5" t="str">
        <f>IFERROR(MID(Tableau1[[#This Row],[AllValue]],AM23+1,AN23-AM23-1),"")</f>
        <v/>
      </c>
      <c r="AE23" s="5" t="str">
        <f>IFERROR(MID(Tableau1[[#This Row],[AllValue]:[AllValue]]:Tableau1[[#This Row],[AllValue]:[AllValue]],AN23+1,AO23-AN23-1),"")</f>
        <v/>
      </c>
      <c r="AF23" s="5" t="str">
        <f>IFERROR(MID(Tableau1[[#This Row],[AllValue]:[AllValue]]:Tableau1[[#This Row],[AllValue]:[AllValue]],AO23+1,AP23-AO23-1),"")</f>
        <v/>
      </c>
      <c r="AG23" s="5" t="str">
        <f>IFERROR(MID(Tableau1[[#This Row],[AllValue]:[AllValue]]:Tableau1[[#This Row],[AllValue]:[AllValue]],AP23+1,AQ23-AP23-1),"")</f>
        <v/>
      </c>
      <c r="AH23" s="5" t="str">
        <f>IFERROR(MID(Tableau1[[#This Row],[AllValue]:[AllValue]]:Tableau1[[#This Row],[AllValue]:[AllValue]],AQ23+1,AR23-AQ23-1),"")</f>
        <v/>
      </c>
      <c r="AI23" s="5" t="str">
        <f>IFERROR(MID(Tableau1[[#This Row],[AllValue]:[AllValue]]:Tableau1[[#This Row],[AllValue]:[AllValue]],AR23+1,AS23-AR23-1),"")</f>
        <v/>
      </c>
      <c r="AJ23" s="5" t="str">
        <f>IFERROR(MID(Tableau1[[#This Row],[AllValue]:[AllValue]]:Tableau1[[#This Row],[AllValue]:[AllValue]],AS23+1,AT23-AS23-1),"")</f>
        <v/>
      </c>
      <c r="AK23" s="5">
        <f>IFERROR(SEARCH("/",Tableau1[[#This Row],[AllValue]],1+1),LEN(Tableau1[[#This Row],[AllValue]])+1)</f>
        <v>6</v>
      </c>
      <c r="AL23" s="5">
        <f>IFERROR(SEARCH("/",Tableau1[[#This Row],[AllValue]],SEARCH("/",Tableau1[[#This Row],[AllValue]])+1),LEN(Tableau1[[#This Row],[AllValue]])+1)</f>
        <v>12</v>
      </c>
      <c r="AM23" s="5">
        <f>IFERROR(SEARCH("/",Tableau1[[#This Row],[AllValue]],(SEARCH("/",Tableau1[[#This Row],[AllValue]],SEARCH("/",Tableau1[[#This Row],[AllValue]])+1))+1),LEN(Tableau1[[#This Row],[AllValue]])+1)</f>
        <v>19</v>
      </c>
      <c r="AN23" s="5">
        <f>IFERROR(SEARCH("/",Tableau1[[#This Row],[AllValue]],SEARCH("/",Tableau1[[#This Row],[AllValue]],(SEARCH("/",Tableau1[[#This Row],[AllValue]],SEARCH("/",Tableau1[[#This Row],[AllValue]])+1))+1)+1),LEN(Tableau1[[#This Row],[AllValue]])+1)</f>
        <v>19</v>
      </c>
      <c r="AO23" s="5">
        <f>IFERROR(SEARCH("/",Tableau1[[#This Row],[AllValue]],SEARCH("/",Tableau1[[#This Row],[AllValue]],SEARCH("/",Tableau1[[#This Row],[AllValue]],(SEARCH("/",Tableau1[[#This Row],[AllValue]],SEARCH("/",Tableau1[[#This Row],[AllValue]])+1))+1)+1)+1),LEN(Tableau1[[#This Row],[AllValue]])+1)</f>
        <v>19</v>
      </c>
      <c r="AP23" s="5">
        <f>IFERROR(SEARCH("/",Tableau1[[#This Row],[AllValue]],SEARCH("/",Tableau1[[#This Row],[AllValue]],SEARCH("/",Tableau1[[#This Row],[AllValue]],SEARCH("/",Tableau1[[#This Row],[AllValue]],(SEARCH("/",Tableau1[[#This Row],[AllValue]],SEARCH("/",Tableau1[[#This Row],[AllValue]])+1))+1)+1)+1)+1),LEN(Tableau1[[#This Row],[AllValue]])+1)</f>
        <v>19</v>
      </c>
      <c r="AQ23" s="5">
        <f>IFERROR(SEARCH("/",Tableau1[[#This Row],[AllValue]],SEARCH("/",Tableau1[[#This Row],[AllValue]],SEARCH("/",Tableau1[[#This Row],[AllValue]],SEARCH("/",Tableau1[[#This Row],[AllValue]],SEARCH("/",Tableau1[[#This Row],[AllValue]],(SEARCH("/",Tableau1[[#This Row],[AllValue]],SEARCH("/",Tableau1[[#This Row],[AllValue]])+1))+1)+1)+1)+1)+1),LEN(Tableau1[[#This Row],[AllValue]])+1)</f>
        <v>19</v>
      </c>
      <c r="AR23"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19</v>
      </c>
      <c r="AS23"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19</v>
      </c>
      <c r="AT23">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19</v>
      </c>
      <c r="AV23" s="8" t="str">
        <f>IFERROR(VALUE(SUBSTITUTE(MID(Tableau1[[#This Row],[SplitMarge]],1,BF23-1),",",".")),"")</f>
        <v/>
      </c>
      <c r="AW23" s="9" t="str">
        <f>IFERROR(VALUE(SUBSTITUTE(MID(Tableau1[[#This Row],[SplitMarge]:[SplitMarge]]:Tableau1[[#This Row],[SplitMarge]:[SplitMarge]],BF23+1,BG23-BF23-1),",",".")),"")</f>
        <v/>
      </c>
      <c r="AX23" s="9" t="str">
        <f>IFERROR(VALUE(SUBSTITUTE(MID(Tableau1[[#This Row],[SplitMarge]:[SplitMarge]]:Tableau1[[#This Row],[SplitMarge]:[SplitMarge]],BG23+1,BH23-BG23-1),",",".")),"")</f>
        <v/>
      </c>
      <c r="AY23" s="9" t="str">
        <f>IFERROR(VALUE(SUBSTITUTE(MID(Tableau1[[#This Row],[SplitMarge]:[SplitMarge]]:Tableau1[[#This Row],[SplitMarge]:[SplitMarge]],BH23+1,BI23-BH23-1),",",".")),"")</f>
        <v/>
      </c>
      <c r="AZ23" s="9" t="str">
        <f>IFERROR(VALUE(SUBSTITUTE(MID(Tableau1[[#This Row],[SplitMarge]:[SplitMarge]]:Tableau1[[#This Row],[SplitMarge]:[SplitMarge]],BI23+1,BJ23-BI23-1),",",".")),"")</f>
        <v/>
      </c>
      <c r="BA23" s="9" t="str">
        <f>IFERROR(VALUE(SUBSTITUTE(MID(Tableau1[[#This Row],[SplitMarge]:[SplitMarge]]:Tableau1[[#This Row],[SplitMarge]:[SplitMarge]],BJ23+1,BK23-BJ23-1),",",".")),"")</f>
        <v/>
      </c>
      <c r="BB23" s="9" t="str">
        <f>IFERROR(VALUE(SUBSTITUTE(MID(Tableau1[[#This Row],[SplitMarge]:[SplitMarge]]:Tableau1[[#This Row],[SplitMarge]:[SplitMarge]],BK23+1,BL23-BK23-1),",",".")),"")</f>
        <v/>
      </c>
      <c r="BC23" s="9" t="str">
        <f>IFERROR(VALUE(SUBSTITUTE(MID(Tableau1[[#This Row],[SplitMarge]:[SplitMarge]]:Tableau1[[#This Row],[SplitMarge]:[SplitMarge]],BL23+1,BM23-BL23-1),",",".")),"")</f>
        <v/>
      </c>
      <c r="BD23" s="9" t="str">
        <f>IFERROR(VALUE(SUBSTITUTE(MID(Tableau1[[#This Row],[SplitMarge]:[SplitMarge]]:Tableau1[[#This Row],[SplitMarge]:[SplitMarge]],BM23+1,BN23-BM23-1),",",".")),"")</f>
        <v/>
      </c>
      <c r="BE23" s="9" t="str">
        <f>IFERROR(VALUE(SUBSTITUTE(MID(Tableau1[[#This Row],[SplitMarge]:[SplitMarge]]:Tableau1[[#This Row],[SplitMarge]:[SplitMarge]],BN23+1,BO23-BN23-1),",",".")),"")</f>
        <v/>
      </c>
      <c r="BF23" s="5">
        <f>IFERROR(SEARCH("/",Tableau1[[#This Row],[SplitMarge]],1+1),LEN(Tableau1[[#This Row],[SplitMarge]])+1)</f>
        <v>1</v>
      </c>
      <c r="BG23" s="5">
        <f>IFERROR(SEARCH("/",Tableau1[[#This Row],[SplitMarge]],SEARCH("/",Tableau1[[#This Row],[SplitMarge]])+1),LEN(Tableau1[[#This Row],[SplitMarge]])+1)</f>
        <v>1</v>
      </c>
      <c r="BH23" s="5">
        <f>IFERROR(SEARCH("/",Tableau1[[#This Row],[SplitMarge]],(SEARCH("/",Tableau1[[#This Row],[SplitMarge]],SEARCH("/",Tableau1[[#This Row],[SplitMarge]])+1))+1),LEN(Tableau1[[#This Row],[SplitMarge]])+1)</f>
        <v>1</v>
      </c>
      <c r="BI23" s="5">
        <f>IFERROR(SEARCH("/",Tableau1[[#This Row],[SplitMarge]],SEARCH("/",Tableau1[[#This Row],[SplitMarge]],(SEARCH("/",Tableau1[[#This Row],[SplitMarge]],SEARCH("/",Tableau1[[#This Row],[SplitMarge]])+1))+1)+1),LEN(Tableau1[[#This Row],[SplitMarge]])+1)</f>
        <v>1</v>
      </c>
      <c r="BJ23" s="5">
        <f>IFERROR(SEARCH("/",Tableau1[[#This Row],[SplitMarge]],SEARCH("/",Tableau1[[#This Row],[SplitMarge]],SEARCH("/",Tableau1[[#This Row],[SplitMarge]],(SEARCH("/",Tableau1[[#This Row],[SplitMarge]],SEARCH("/",Tableau1[[#This Row],[SplitMarge]])+1))+1)+1)+1),LEN(Tableau1[[#This Row],[SplitMarge]])+1)</f>
        <v>1</v>
      </c>
      <c r="BK23" s="5">
        <f>IFERROR(SEARCH("/",Tableau1[[#This Row],[SplitMarge]],SEARCH("/",Tableau1[[#This Row],[SplitMarge]],SEARCH("/",Tableau1[[#This Row],[SplitMarge]],SEARCH("/",Tableau1[[#This Row],[SplitMarge]],(SEARCH("/",Tableau1[[#This Row],[SplitMarge]],SEARCH("/",Tableau1[[#This Row],[SplitMarge]])+1))+1)+1)+1)+1),LEN(Tableau1[[#This Row],[SplitMarge]])+1)</f>
        <v>1</v>
      </c>
      <c r="BL23"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23"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23"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23">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24" spans="1:67" x14ac:dyDescent="0.25">
      <c r="A24" t="s">
        <v>45</v>
      </c>
      <c r="B24">
        <v>410</v>
      </c>
      <c r="C24" t="s">
        <v>76</v>
      </c>
      <c r="D24" t="s">
        <v>66</v>
      </c>
      <c r="E24">
        <v>2098</v>
      </c>
      <c r="F24" t="s">
        <v>76</v>
      </c>
      <c r="G24" t="s">
        <v>23</v>
      </c>
      <c r="H24" t="s">
        <v>19</v>
      </c>
      <c r="I24" t="s">
        <v>20</v>
      </c>
      <c r="J24" t="s">
        <v>21</v>
      </c>
      <c r="K24" t="s">
        <v>20</v>
      </c>
      <c r="L24" t="s">
        <v>37</v>
      </c>
      <c r="M24">
        <v>2098</v>
      </c>
      <c r="N24" t="s">
        <v>52</v>
      </c>
      <c r="O24" t="s">
        <v>76</v>
      </c>
      <c r="P24">
        <v>15</v>
      </c>
      <c r="Q24">
        <v>15</v>
      </c>
      <c r="R24" t="s">
        <v>39</v>
      </c>
      <c r="S24">
        <v>1</v>
      </c>
      <c r="T24">
        <v>0</v>
      </c>
      <c r="U24" t="s">
        <v>40</v>
      </c>
      <c r="V24" t="str" cm="1">
        <f t="array" ref="V24">_xlfn.TEXTJOIN("/",TRUE,_xlfn._xlws.FILTER(Tableau1[value],(Tableau1[SITE]=Tableau1[[#This Row],[SITE]])*(Tableau1[BrandName]=Tableau1[[#This Row],[BrandName]])*(Tableau1[active]=1)))</f>
        <v>15.00/15.00 - 150.00/20.00/25.00/30.00/50.00/60.00/100.00/150.00</v>
      </c>
      <c r="W24" s="3"/>
      <c r="X24" s="10" t="str">
        <f>IFERROR(INDEX(splitcol[#This Row],,MATCH(Tableau1[[#This Row],[value]],valeur[#This Row],0)),"")</f>
        <v/>
      </c>
      <c r="AA24" s="4" t="str">
        <f>IFERROR(MID(Tableau1[[#This Row],[AllValue]],1,AK24-1),"")</f>
        <v>15.00</v>
      </c>
      <c r="AB24" s="5" t="str">
        <f>IFERROR(MID(Tableau1[[#This Row],[AllValue]:[AllValue]]:Tableau1[[#This Row],[AllValue]:[AllValue]],AK24+1,AL24-AK24-1),"")</f>
        <v>15.00 - 150.00</v>
      </c>
      <c r="AC24" s="5" t="str">
        <f>IFERROR(MID(Tableau1[[#This Row],[AllValue]:[AllValue]]:Tableau1[[#This Row],[AllValue]:[AllValue]],AL24+1,AM24-AL24-1),"")</f>
        <v>20.00</v>
      </c>
      <c r="AD24" s="5" t="str">
        <f>IFERROR(MID(Tableau1[[#This Row],[AllValue]],AM24+1,AN24-AM24-1),"")</f>
        <v>25.00</v>
      </c>
      <c r="AE24" s="5" t="str">
        <f>IFERROR(MID(Tableau1[[#This Row],[AllValue]:[AllValue]]:Tableau1[[#This Row],[AllValue]:[AllValue]],AN24+1,AO24-AN24-1),"")</f>
        <v>30.00</v>
      </c>
      <c r="AF24" s="5" t="str">
        <f>IFERROR(MID(Tableau1[[#This Row],[AllValue]:[AllValue]]:Tableau1[[#This Row],[AllValue]:[AllValue]],AO24+1,AP24-AO24-1),"")</f>
        <v>50.00</v>
      </c>
      <c r="AG24" s="5" t="str">
        <f>IFERROR(MID(Tableau1[[#This Row],[AllValue]:[AllValue]]:Tableau1[[#This Row],[AllValue]:[AllValue]],AP24+1,AQ24-AP24-1),"")</f>
        <v>60.00</v>
      </c>
      <c r="AH24" s="5" t="str">
        <f>IFERROR(MID(Tableau1[[#This Row],[AllValue]:[AllValue]]:Tableau1[[#This Row],[AllValue]:[AllValue]],AQ24+1,AR24-AQ24-1),"")</f>
        <v>100.00</v>
      </c>
      <c r="AI24" s="5" t="str">
        <f>IFERROR(MID(Tableau1[[#This Row],[AllValue]:[AllValue]]:Tableau1[[#This Row],[AllValue]:[AllValue]],AR24+1,AS24-AR24-1),"")</f>
        <v>150.00</v>
      </c>
      <c r="AJ24" s="5" t="str">
        <f>IFERROR(MID(Tableau1[[#This Row],[AllValue]:[AllValue]]:Tableau1[[#This Row],[AllValue]:[AllValue]],AS24+1,AT24-AS24-1),"")</f>
        <v/>
      </c>
      <c r="AK24" s="5">
        <f>IFERROR(SEARCH("/",Tableau1[[#This Row],[AllValue]],1+1),LEN(Tableau1[[#This Row],[AllValue]])+1)</f>
        <v>6</v>
      </c>
      <c r="AL24" s="5">
        <f>IFERROR(SEARCH("/",Tableau1[[#This Row],[AllValue]],SEARCH("/",Tableau1[[#This Row],[AllValue]])+1),LEN(Tableau1[[#This Row],[AllValue]])+1)</f>
        <v>21</v>
      </c>
      <c r="AM24" s="5">
        <f>IFERROR(SEARCH("/",Tableau1[[#This Row],[AllValue]],(SEARCH("/",Tableau1[[#This Row],[AllValue]],SEARCH("/",Tableau1[[#This Row],[AllValue]])+1))+1),LEN(Tableau1[[#This Row],[AllValue]])+1)</f>
        <v>27</v>
      </c>
      <c r="AN24" s="5">
        <f>IFERROR(SEARCH("/",Tableau1[[#This Row],[AllValue]],SEARCH("/",Tableau1[[#This Row],[AllValue]],(SEARCH("/",Tableau1[[#This Row],[AllValue]],SEARCH("/",Tableau1[[#This Row],[AllValue]])+1))+1)+1),LEN(Tableau1[[#This Row],[AllValue]])+1)</f>
        <v>33</v>
      </c>
      <c r="AO24" s="5">
        <f>IFERROR(SEARCH("/",Tableau1[[#This Row],[AllValue]],SEARCH("/",Tableau1[[#This Row],[AllValue]],SEARCH("/",Tableau1[[#This Row],[AllValue]],(SEARCH("/",Tableau1[[#This Row],[AllValue]],SEARCH("/",Tableau1[[#This Row],[AllValue]])+1))+1)+1)+1),LEN(Tableau1[[#This Row],[AllValue]])+1)</f>
        <v>39</v>
      </c>
      <c r="AP24" s="5">
        <f>IFERROR(SEARCH("/",Tableau1[[#This Row],[AllValue]],SEARCH("/",Tableau1[[#This Row],[AllValue]],SEARCH("/",Tableau1[[#This Row],[AllValue]],SEARCH("/",Tableau1[[#This Row],[AllValue]],(SEARCH("/",Tableau1[[#This Row],[AllValue]],SEARCH("/",Tableau1[[#This Row],[AllValue]])+1))+1)+1)+1)+1),LEN(Tableau1[[#This Row],[AllValue]])+1)</f>
        <v>45</v>
      </c>
      <c r="AQ24" s="5">
        <f>IFERROR(SEARCH("/",Tableau1[[#This Row],[AllValue]],SEARCH("/",Tableau1[[#This Row],[AllValue]],SEARCH("/",Tableau1[[#This Row],[AllValue]],SEARCH("/",Tableau1[[#This Row],[AllValue]],SEARCH("/",Tableau1[[#This Row],[AllValue]],(SEARCH("/",Tableau1[[#This Row],[AllValue]],SEARCH("/",Tableau1[[#This Row],[AllValue]])+1))+1)+1)+1)+1)+1),LEN(Tableau1[[#This Row],[AllValue]])+1)</f>
        <v>51</v>
      </c>
      <c r="AR24"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58</v>
      </c>
      <c r="AS24"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65</v>
      </c>
      <c r="AT24">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65</v>
      </c>
      <c r="AV24" s="8" t="str">
        <f>IFERROR(VALUE(SUBSTITUTE(MID(Tableau1[[#This Row],[SplitMarge]],1,BF24-1),",",".")),"")</f>
        <v/>
      </c>
      <c r="AW24" s="9" t="str">
        <f>IFERROR(VALUE(SUBSTITUTE(MID(Tableau1[[#This Row],[SplitMarge]:[SplitMarge]]:Tableau1[[#This Row],[SplitMarge]:[SplitMarge]],BF24+1,BG24-BF24-1),",",".")),"")</f>
        <v/>
      </c>
      <c r="AX24" s="9" t="str">
        <f>IFERROR(VALUE(SUBSTITUTE(MID(Tableau1[[#This Row],[SplitMarge]:[SplitMarge]]:Tableau1[[#This Row],[SplitMarge]:[SplitMarge]],BG24+1,BH24-BG24-1),",",".")),"")</f>
        <v/>
      </c>
      <c r="AY24" s="9" t="str">
        <f>IFERROR(VALUE(SUBSTITUTE(MID(Tableau1[[#This Row],[SplitMarge]:[SplitMarge]]:Tableau1[[#This Row],[SplitMarge]:[SplitMarge]],BH24+1,BI24-BH24-1),",",".")),"")</f>
        <v/>
      </c>
      <c r="AZ24" s="9" t="str">
        <f>IFERROR(VALUE(SUBSTITUTE(MID(Tableau1[[#This Row],[SplitMarge]:[SplitMarge]]:Tableau1[[#This Row],[SplitMarge]:[SplitMarge]],BI24+1,BJ24-BI24-1),",",".")),"")</f>
        <v/>
      </c>
      <c r="BA24" s="9" t="str">
        <f>IFERROR(VALUE(SUBSTITUTE(MID(Tableau1[[#This Row],[SplitMarge]:[SplitMarge]]:Tableau1[[#This Row],[SplitMarge]:[SplitMarge]],BJ24+1,BK24-BJ24-1),",",".")),"")</f>
        <v/>
      </c>
      <c r="BB24" s="9" t="str">
        <f>IFERROR(VALUE(SUBSTITUTE(MID(Tableau1[[#This Row],[SplitMarge]:[SplitMarge]]:Tableau1[[#This Row],[SplitMarge]:[SplitMarge]],BK24+1,BL24-BK24-1),",",".")),"")</f>
        <v/>
      </c>
      <c r="BC24" s="9" t="str">
        <f>IFERROR(VALUE(SUBSTITUTE(MID(Tableau1[[#This Row],[SplitMarge]:[SplitMarge]]:Tableau1[[#This Row],[SplitMarge]:[SplitMarge]],BL24+1,BM24-BL24-1),",",".")),"")</f>
        <v/>
      </c>
      <c r="BD24" s="9" t="str">
        <f>IFERROR(VALUE(SUBSTITUTE(MID(Tableau1[[#This Row],[SplitMarge]:[SplitMarge]]:Tableau1[[#This Row],[SplitMarge]:[SplitMarge]],BM24+1,BN24-BM24-1),",",".")),"")</f>
        <v/>
      </c>
      <c r="BE24" s="9" t="str">
        <f>IFERROR(VALUE(SUBSTITUTE(MID(Tableau1[[#This Row],[SplitMarge]:[SplitMarge]]:Tableau1[[#This Row],[SplitMarge]:[SplitMarge]],BN24+1,BO24-BN24-1),",",".")),"")</f>
        <v/>
      </c>
      <c r="BF24" s="5">
        <f>IFERROR(SEARCH("/",Tableau1[[#This Row],[SplitMarge]],1+1),LEN(Tableau1[[#This Row],[SplitMarge]])+1)</f>
        <v>1</v>
      </c>
      <c r="BG24" s="5">
        <f>IFERROR(SEARCH("/",Tableau1[[#This Row],[SplitMarge]],SEARCH("/",Tableau1[[#This Row],[SplitMarge]])+1),LEN(Tableau1[[#This Row],[SplitMarge]])+1)</f>
        <v>1</v>
      </c>
      <c r="BH24" s="5">
        <f>IFERROR(SEARCH("/",Tableau1[[#This Row],[SplitMarge]],(SEARCH("/",Tableau1[[#This Row],[SplitMarge]],SEARCH("/",Tableau1[[#This Row],[SplitMarge]])+1))+1),LEN(Tableau1[[#This Row],[SplitMarge]])+1)</f>
        <v>1</v>
      </c>
      <c r="BI24" s="5">
        <f>IFERROR(SEARCH("/",Tableau1[[#This Row],[SplitMarge]],SEARCH("/",Tableau1[[#This Row],[SplitMarge]],(SEARCH("/",Tableau1[[#This Row],[SplitMarge]],SEARCH("/",Tableau1[[#This Row],[SplitMarge]])+1))+1)+1),LEN(Tableau1[[#This Row],[SplitMarge]])+1)</f>
        <v>1</v>
      </c>
      <c r="BJ24" s="5">
        <f>IFERROR(SEARCH("/",Tableau1[[#This Row],[SplitMarge]],SEARCH("/",Tableau1[[#This Row],[SplitMarge]],SEARCH("/",Tableau1[[#This Row],[SplitMarge]],(SEARCH("/",Tableau1[[#This Row],[SplitMarge]],SEARCH("/",Tableau1[[#This Row],[SplitMarge]])+1))+1)+1)+1),LEN(Tableau1[[#This Row],[SplitMarge]])+1)</f>
        <v>1</v>
      </c>
      <c r="BK24" s="5">
        <f>IFERROR(SEARCH("/",Tableau1[[#This Row],[SplitMarge]],SEARCH("/",Tableau1[[#This Row],[SplitMarge]],SEARCH("/",Tableau1[[#This Row],[SplitMarge]],SEARCH("/",Tableau1[[#This Row],[SplitMarge]],(SEARCH("/",Tableau1[[#This Row],[SplitMarge]],SEARCH("/",Tableau1[[#This Row],[SplitMarge]])+1))+1)+1)+1)+1),LEN(Tableau1[[#This Row],[SplitMarge]])+1)</f>
        <v>1</v>
      </c>
      <c r="BL24"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24"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24"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24">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25" spans="1:67" x14ac:dyDescent="0.25">
      <c r="A25" t="s">
        <v>45</v>
      </c>
      <c r="B25">
        <v>410</v>
      </c>
      <c r="C25" t="s">
        <v>76</v>
      </c>
      <c r="D25" t="s">
        <v>66</v>
      </c>
      <c r="E25">
        <v>1627</v>
      </c>
      <c r="F25" t="s">
        <v>76</v>
      </c>
      <c r="G25" t="s">
        <v>55</v>
      </c>
      <c r="H25" t="s">
        <v>19</v>
      </c>
      <c r="I25" t="s">
        <v>20</v>
      </c>
      <c r="J25" t="s">
        <v>20</v>
      </c>
      <c r="K25" t="s">
        <v>20</v>
      </c>
      <c r="L25" t="s">
        <v>37</v>
      </c>
      <c r="M25">
        <v>1627</v>
      </c>
      <c r="N25" t="s">
        <v>56</v>
      </c>
      <c r="O25" t="s">
        <v>76</v>
      </c>
      <c r="P25">
        <v>15</v>
      </c>
      <c r="Q25">
        <v>150</v>
      </c>
      <c r="R25" t="s">
        <v>39</v>
      </c>
      <c r="S25">
        <v>1</v>
      </c>
      <c r="T25">
        <v>1</v>
      </c>
      <c r="U25" t="s">
        <v>40</v>
      </c>
      <c r="V25" t="str" cm="1">
        <f t="array" ref="V25">_xlfn.TEXTJOIN("/",TRUE,_xlfn._xlws.FILTER(Tableau1[value],(Tableau1[SITE]=Tableau1[[#This Row],[SITE]])*(Tableau1[BrandName]=Tableau1[[#This Row],[BrandName]])*(Tableau1[active]=1)))</f>
        <v>15.00/15.00 - 150.00/20.00/25.00/30.00/50.00/60.00/100.00/150.00</v>
      </c>
      <c r="W25" s="3"/>
      <c r="X25" s="10" t="str">
        <f>IFERROR(INDEX(splitcol[#This Row],,MATCH(Tableau1[[#This Row],[value]],valeur[#This Row],0)),"")</f>
        <v/>
      </c>
      <c r="AA25" s="4" t="str">
        <f>IFERROR(MID(Tableau1[[#This Row],[AllValue]],1,AK25-1),"")</f>
        <v>15.00</v>
      </c>
      <c r="AB25" s="5" t="str">
        <f>IFERROR(MID(Tableau1[[#This Row],[AllValue]:[AllValue]]:Tableau1[[#This Row],[AllValue]:[AllValue]],AK25+1,AL25-AK25-1),"")</f>
        <v>15.00 - 150.00</v>
      </c>
      <c r="AC25" s="5" t="str">
        <f>IFERROR(MID(Tableau1[[#This Row],[AllValue]:[AllValue]]:Tableau1[[#This Row],[AllValue]:[AllValue]],AL25+1,AM25-AL25-1),"")</f>
        <v>20.00</v>
      </c>
      <c r="AD25" s="5" t="str">
        <f>IFERROR(MID(Tableau1[[#This Row],[AllValue]],AM25+1,AN25-AM25-1),"")</f>
        <v>25.00</v>
      </c>
      <c r="AE25" s="5" t="str">
        <f>IFERROR(MID(Tableau1[[#This Row],[AllValue]:[AllValue]]:Tableau1[[#This Row],[AllValue]:[AllValue]],AN25+1,AO25-AN25-1),"")</f>
        <v>30.00</v>
      </c>
      <c r="AF25" s="5" t="str">
        <f>IFERROR(MID(Tableau1[[#This Row],[AllValue]:[AllValue]]:Tableau1[[#This Row],[AllValue]:[AllValue]],AO25+1,AP25-AO25-1),"")</f>
        <v>50.00</v>
      </c>
      <c r="AG25" s="5" t="str">
        <f>IFERROR(MID(Tableau1[[#This Row],[AllValue]:[AllValue]]:Tableau1[[#This Row],[AllValue]:[AllValue]],AP25+1,AQ25-AP25-1),"")</f>
        <v>60.00</v>
      </c>
      <c r="AH25" s="5" t="str">
        <f>IFERROR(MID(Tableau1[[#This Row],[AllValue]:[AllValue]]:Tableau1[[#This Row],[AllValue]:[AllValue]],AQ25+1,AR25-AQ25-1),"")</f>
        <v>100.00</v>
      </c>
      <c r="AI25" s="5" t="str">
        <f>IFERROR(MID(Tableau1[[#This Row],[AllValue]:[AllValue]]:Tableau1[[#This Row],[AllValue]:[AllValue]],AR25+1,AS25-AR25-1),"")</f>
        <v>150.00</v>
      </c>
      <c r="AJ25" s="5" t="str">
        <f>IFERROR(MID(Tableau1[[#This Row],[AllValue]:[AllValue]]:Tableau1[[#This Row],[AllValue]:[AllValue]],AS25+1,AT25-AS25-1),"")</f>
        <v/>
      </c>
      <c r="AK25" s="5">
        <f>IFERROR(SEARCH("/",Tableau1[[#This Row],[AllValue]],1+1),LEN(Tableau1[[#This Row],[AllValue]])+1)</f>
        <v>6</v>
      </c>
      <c r="AL25" s="5">
        <f>IFERROR(SEARCH("/",Tableau1[[#This Row],[AllValue]],SEARCH("/",Tableau1[[#This Row],[AllValue]])+1),LEN(Tableau1[[#This Row],[AllValue]])+1)</f>
        <v>21</v>
      </c>
      <c r="AM25" s="5">
        <f>IFERROR(SEARCH("/",Tableau1[[#This Row],[AllValue]],(SEARCH("/",Tableau1[[#This Row],[AllValue]],SEARCH("/",Tableau1[[#This Row],[AllValue]])+1))+1),LEN(Tableau1[[#This Row],[AllValue]])+1)</f>
        <v>27</v>
      </c>
      <c r="AN25" s="5">
        <f>IFERROR(SEARCH("/",Tableau1[[#This Row],[AllValue]],SEARCH("/",Tableau1[[#This Row],[AllValue]],(SEARCH("/",Tableau1[[#This Row],[AllValue]],SEARCH("/",Tableau1[[#This Row],[AllValue]])+1))+1)+1),LEN(Tableau1[[#This Row],[AllValue]])+1)</f>
        <v>33</v>
      </c>
      <c r="AO25" s="5">
        <f>IFERROR(SEARCH("/",Tableau1[[#This Row],[AllValue]],SEARCH("/",Tableau1[[#This Row],[AllValue]],SEARCH("/",Tableau1[[#This Row],[AllValue]],(SEARCH("/",Tableau1[[#This Row],[AllValue]],SEARCH("/",Tableau1[[#This Row],[AllValue]])+1))+1)+1)+1),LEN(Tableau1[[#This Row],[AllValue]])+1)</f>
        <v>39</v>
      </c>
      <c r="AP25" s="5">
        <f>IFERROR(SEARCH("/",Tableau1[[#This Row],[AllValue]],SEARCH("/",Tableau1[[#This Row],[AllValue]],SEARCH("/",Tableau1[[#This Row],[AllValue]],SEARCH("/",Tableau1[[#This Row],[AllValue]],(SEARCH("/",Tableau1[[#This Row],[AllValue]],SEARCH("/",Tableau1[[#This Row],[AllValue]])+1))+1)+1)+1)+1),LEN(Tableau1[[#This Row],[AllValue]])+1)</f>
        <v>45</v>
      </c>
      <c r="AQ25" s="5">
        <f>IFERROR(SEARCH("/",Tableau1[[#This Row],[AllValue]],SEARCH("/",Tableau1[[#This Row],[AllValue]],SEARCH("/",Tableau1[[#This Row],[AllValue]],SEARCH("/",Tableau1[[#This Row],[AllValue]],SEARCH("/",Tableau1[[#This Row],[AllValue]],(SEARCH("/",Tableau1[[#This Row],[AllValue]],SEARCH("/",Tableau1[[#This Row],[AllValue]])+1))+1)+1)+1)+1)+1),LEN(Tableau1[[#This Row],[AllValue]])+1)</f>
        <v>51</v>
      </c>
      <c r="AR25"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58</v>
      </c>
      <c r="AS25"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65</v>
      </c>
      <c r="AT2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65</v>
      </c>
      <c r="AV25" s="8" t="str">
        <f>IFERROR(VALUE(SUBSTITUTE(MID(Tableau1[[#This Row],[SplitMarge]],1,BF25-1),",",".")),"")</f>
        <v/>
      </c>
      <c r="AW25" s="9" t="str">
        <f>IFERROR(VALUE(SUBSTITUTE(MID(Tableau1[[#This Row],[SplitMarge]:[SplitMarge]]:Tableau1[[#This Row],[SplitMarge]:[SplitMarge]],BF25+1,BG25-BF25-1),",",".")),"")</f>
        <v/>
      </c>
      <c r="AX25" s="9" t="str">
        <f>IFERROR(VALUE(SUBSTITUTE(MID(Tableau1[[#This Row],[SplitMarge]:[SplitMarge]]:Tableau1[[#This Row],[SplitMarge]:[SplitMarge]],BG25+1,BH25-BG25-1),",",".")),"")</f>
        <v/>
      </c>
      <c r="AY25" s="9" t="str">
        <f>IFERROR(VALUE(SUBSTITUTE(MID(Tableau1[[#This Row],[SplitMarge]:[SplitMarge]]:Tableau1[[#This Row],[SplitMarge]:[SplitMarge]],BH25+1,BI25-BH25-1),",",".")),"")</f>
        <v/>
      </c>
      <c r="AZ25" s="9" t="str">
        <f>IFERROR(VALUE(SUBSTITUTE(MID(Tableau1[[#This Row],[SplitMarge]:[SplitMarge]]:Tableau1[[#This Row],[SplitMarge]:[SplitMarge]],BI25+1,BJ25-BI25-1),",",".")),"")</f>
        <v/>
      </c>
      <c r="BA25" s="9" t="str">
        <f>IFERROR(VALUE(SUBSTITUTE(MID(Tableau1[[#This Row],[SplitMarge]:[SplitMarge]]:Tableau1[[#This Row],[SplitMarge]:[SplitMarge]],BJ25+1,BK25-BJ25-1),",",".")),"")</f>
        <v/>
      </c>
      <c r="BB25" s="9" t="str">
        <f>IFERROR(VALUE(SUBSTITUTE(MID(Tableau1[[#This Row],[SplitMarge]:[SplitMarge]]:Tableau1[[#This Row],[SplitMarge]:[SplitMarge]],BK25+1,BL25-BK25-1),",",".")),"")</f>
        <v/>
      </c>
      <c r="BC25" s="9" t="str">
        <f>IFERROR(VALUE(SUBSTITUTE(MID(Tableau1[[#This Row],[SplitMarge]:[SplitMarge]]:Tableau1[[#This Row],[SplitMarge]:[SplitMarge]],BL25+1,BM25-BL25-1),",",".")),"")</f>
        <v/>
      </c>
      <c r="BD25" s="9" t="str">
        <f>IFERROR(VALUE(SUBSTITUTE(MID(Tableau1[[#This Row],[SplitMarge]:[SplitMarge]]:Tableau1[[#This Row],[SplitMarge]:[SplitMarge]],BM25+1,BN25-BM25-1),",",".")),"")</f>
        <v/>
      </c>
      <c r="BE25" s="9" t="str">
        <f>IFERROR(VALUE(SUBSTITUTE(MID(Tableau1[[#This Row],[SplitMarge]:[SplitMarge]]:Tableau1[[#This Row],[SplitMarge]:[SplitMarge]],BN25+1,BO25-BN25-1),",",".")),"")</f>
        <v/>
      </c>
      <c r="BF25" s="5">
        <f>IFERROR(SEARCH("/",Tableau1[[#This Row],[SplitMarge]],1+1),LEN(Tableau1[[#This Row],[SplitMarge]])+1)</f>
        <v>1</v>
      </c>
      <c r="BG25" s="5">
        <f>IFERROR(SEARCH("/",Tableau1[[#This Row],[SplitMarge]],SEARCH("/",Tableau1[[#This Row],[SplitMarge]])+1),LEN(Tableau1[[#This Row],[SplitMarge]])+1)</f>
        <v>1</v>
      </c>
      <c r="BH25" s="5">
        <f>IFERROR(SEARCH("/",Tableau1[[#This Row],[SplitMarge]],(SEARCH("/",Tableau1[[#This Row],[SplitMarge]],SEARCH("/",Tableau1[[#This Row],[SplitMarge]])+1))+1),LEN(Tableau1[[#This Row],[SplitMarge]])+1)</f>
        <v>1</v>
      </c>
      <c r="BI25" s="5">
        <f>IFERROR(SEARCH("/",Tableau1[[#This Row],[SplitMarge]],SEARCH("/",Tableau1[[#This Row],[SplitMarge]],(SEARCH("/",Tableau1[[#This Row],[SplitMarge]],SEARCH("/",Tableau1[[#This Row],[SplitMarge]])+1))+1)+1),LEN(Tableau1[[#This Row],[SplitMarge]])+1)</f>
        <v>1</v>
      </c>
      <c r="BJ25" s="5">
        <f>IFERROR(SEARCH("/",Tableau1[[#This Row],[SplitMarge]],SEARCH("/",Tableau1[[#This Row],[SplitMarge]],SEARCH("/",Tableau1[[#This Row],[SplitMarge]],(SEARCH("/",Tableau1[[#This Row],[SplitMarge]],SEARCH("/",Tableau1[[#This Row],[SplitMarge]])+1))+1)+1)+1),LEN(Tableau1[[#This Row],[SplitMarge]])+1)</f>
        <v>1</v>
      </c>
      <c r="BK25" s="5">
        <f>IFERROR(SEARCH("/",Tableau1[[#This Row],[SplitMarge]],SEARCH("/",Tableau1[[#This Row],[SplitMarge]],SEARCH("/",Tableau1[[#This Row],[SplitMarge]],SEARCH("/",Tableau1[[#This Row],[SplitMarge]],(SEARCH("/",Tableau1[[#This Row],[SplitMarge]],SEARCH("/",Tableau1[[#This Row],[SplitMarge]])+1))+1)+1)+1)+1),LEN(Tableau1[[#This Row],[SplitMarge]])+1)</f>
        <v>1</v>
      </c>
      <c r="BL25"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25"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25"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2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26" spans="1:67" x14ac:dyDescent="0.25">
      <c r="A26" t="s">
        <v>45</v>
      </c>
      <c r="B26">
        <v>410</v>
      </c>
      <c r="C26" t="s">
        <v>76</v>
      </c>
      <c r="D26" t="s">
        <v>66</v>
      </c>
      <c r="E26">
        <v>2099</v>
      </c>
      <c r="F26" t="s">
        <v>76</v>
      </c>
      <c r="G26" t="s">
        <v>27</v>
      </c>
      <c r="H26" t="s">
        <v>19</v>
      </c>
      <c r="I26" t="s">
        <v>20</v>
      </c>
      <c r="J26" t="s">
        <v>21</v>
      </c>
      <c r="K26" t="s">
        <v>20</v>
      </c>
      <c r="L26" t="s">
        <v>37</v>
      </c>
      <c r="M26">
        <v>2099</v>
      </c>
      <c r="N26" t="s">
        <v>52</v>
      </c>
      <c r="O26" t="s">
        <v>76</v>
      </c>
      <c r="P26">
        <v>20</v>
      </c>
      <c r="Q26">
        <v>20</v>
      </c>
      <c r="R26" t="s">
        <v>39</v>
      </c>
      <c r="S26">
        <v>1</v>
      </c>
      <c r="T26">
        <v>0</v>
      </c>
      <c r="U26" t="s">
        <v>40</v>
      </c>
      <c r="V26" t="str" cm="1">
        <f t="array" ref="V26">_xlfn.TEXTJOIN("/",TRUE,_xlfn._xlws.FILTER(Tableau1[value],(Tableau1[SITE]=Tableau1[[#This Row],[SITE]])*(Tableau1[BrandName]=Tableau1[[#This Row],[BrandName]])*(Tableau1[active]=1)))</f>
        <v>15.00/15.00 - 150.00/20.00/25.00/30.00/50.00/60.00/100.00/150.00</v>
      </c>
      <c r="W26" s="3"/>
      <c r="X26" s="10" t="str">
        <f>IFERROR(INDEX(splitcol[#This Row],,MATCH(Tableau1[[#This Row],[value]],valeur[#This Row],0)),"")</f>
        <v/>
      </c>
      <c r="AA26" s="4" t="str">
        <f>IFERROR(MID(Tableau1[[#This Row],[AllValue]],1,AK26-1),"")</f>
        <v>15.00</v>
      </c>
      <c r="AB26" s="5" t="str">
        <f>IFERROR(MID(Tableau1[[#This Row],[AllValue]:[AllValue]]:Tableau1[[#This Row],[AllValue]:[AllValue]],AK26+1,AL26-AK26-1),"")</f>
        <v>15.00 - 150.00</v>
      </c>
      <c r="AC26" s="5" t="str">
        <f>IFERROR(MID(Tableau1[[#This Row],[AllValue]:[AllValue]]:Tableau1[[#This Row],[AllValue]:[AllValue]],AL26+1,AM26-AL26-1),"")</f>
        <v>20.00</v>
      </c>
      <c r="AD26" s="5" t="str">
        <f>IFERROR(MID(Tableau1[[#This Row],[AllValue]],AM26+1,AN26-AM26-1),"")</f>
        <v>25.00</v>
      </c>
      <c r="AE26" s="5" t="str">
        <f>IFERROR(MID(Tableau1[[#This Row],[AllValue]:[AllValue]]:Tableau1[[#This Row],[AllValue]:[AllValue]],AN26+1,AO26-AN26-1),"")</f>
        <v>30.00</v>
      </c>
      <c r="AF26" s="5" t="str">
        <f>IFERROR(MID(Tableau1[[#This Row],[AllValue]:[AllValue]]:Tableau1[[#This Row],[AllValue]:[AllValue]],AO26+1,AP26-AO26-1),"")</f>
        <v>50.00</v>
      </c>
      <c r="AG26" s="5" t="str">
        <f>IFERROR(MID(Tableau1[[#This Row],[AllValue]:[AllValue]]:Tableau1[[#This Row],[AllValue]:[AllValue]],AP26+1,AQ26-AP26-1),"")</f>
        <v>60.00</v>
      </c>
      <c r="AH26" s="5" t="str">
        <f>IFERROR(MID(Tableau1[[#This Row],[AllValue]:[AllValue]]:Tableau1[[#This Row],[AllValue]:[AllValue]],AQ26+1,AR26-AQ26-1),"")</f>
        <v>100.00</v>
      </c>
      <c r="AI26" s="5" t="str">
        <f>IFERROR(MID(Tableau1[[#This Row],[AllValue]:[AllValue]]:Tableau1[[#This Row],[AllValue]:[AllValue]],AR26+1,AS26-AR26-1),"")</f>
        <v>150.00</v>
      </c>
      <c r="AJ26" s="5" t="str">
        <f>IFERROR(MID(Tableau1[[#This Row],[AllValue]:[AllValue]]:Tableau1[[#This Row],[AllValue]:[AllValue]],AS26+1,AT26-AS26-1),"")</f>
        <v/>
      </c>
      <c r="AK26" s="5">
        <f>IFERROR(SEARCH("/",Tableau1[[#This Row],[AllValue]],1+1),LEN(Tableau1[[#This Row],[AllValue]])+1)</f>
        <v>6</v>
      </c>
      <c r="AL26" s="5">
        <f>IFERROR(SEARCH("/",Tableau1[[#This Row],[AllValue]],SEARCH("/",Tableau1[[#This Row],[AllValue]])+1),LEN(Tableau1[[#This Row],[AllValue]])+1)</f>
        <v>21</v>
      </c>
      <c r="AM26" s="5">
        <f>IFERROR(SEARCH("/",Tableau1[[#This Row],[AllValue]],(SEARCH("/",Tableau1[[#This Row],[AllValue]],SEARCH("/",Tableau1[[#This Row],[AllValue]])+1))+1),LEN(Tableau1[[#This Row],[AllValue]])+1)</f>
        <v>27</v>
      </c>
      <c r="AN26" s="5">
        <f>IFERROR(SEARCH("/",Tableau1[[#This Row],[AllValue]],SEARCH("/",Tableau1[[#This Row],[AllValue]],(SEARCH("/",Tableau1[[#This Row],[AllValue]],SEARCH("/",Tableau1[[#This Row],[AllValue]])+1))+1)+1),LEN(Tableau1[[#This Row],[AllValue]])+1)</f>
        <v>33</v>
      </c>
      <c r="AO26" s="5">
        <f>IFERROR(SEARCH("/",Tableau1[[#This Row],[AllValue]],SEARCH("/",Tableau1[[#This Row],[AllValue]],SEARCH("/",Tableau1[[#This Row],[AllValue]],(SEARCH("/",Tableau1[[#This Row],[AllValue]],SEARCH("/",Tableau1[[#This Row],[AllValue]])+1))+1)+1)+1),LEN(Tableau1[[#This Row],[AllValue]])+1)</f>
        <v>39</v>
      </c>
      <c r="AP26" s="5">
        <f>IFERROR(SEARCH("/",Tableau1[[#This Row],[AllValue]],SEARCH("/",Tableau1[[#This Row],[AllValue]],SEARCH("/",Tableau1[[#This Row],[AllValue]],SEARCH("/",Tableau1[[#This Row],[AllValue]],(SEARCH("/",Tableau1[[#This Row],[AllValue]],SEARCH("/",Tableau1[[#This Row],[AllValue]])+1))+1)+1)+1)+1),LEN(Tableau1[[#This Row],[AllValue]])+1)</f>
        <v>45</v>
      </c>
      <c r="AQ26" s="5">
        <f>IFERROR(SEARCH("/",Tableau1[[#This Row],[AllValue]],SEARCH("/",Tableau1[[#This Row],[AllValue]],SEARCH("/",Tableau1[[#This Row],[AllValue]],SEARCH("/",Tableau1[[#This Row],[AllValue]],SEARCH("/",Tableau1[[#This Row],[AllValue]],(SEARCH("/",Tableau1[[#This Row],[AllValue]],SEARCH("/",Tableau1[[#This Row],[AllValue]])+1))+1)+1)+1)+1)+1),LEN(Tableau1[[#This Row],[AllValue]])+1)</f>
        <v>51</v>
      </c>
      <c r="AR26"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58</v>
      </c>
      <c r="AS26"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65</v>
      </c>
      <c r="AT26">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65</v>
      </c>
      <c r="AV26" s="8" t="str">
        <f>IFERROR(VALUE(SUBSTITUTE(MID(Tableau1[[#This Row],[SplitMarge]],1,BF26-1),",",".")),"")</f>
        <v/>
      </c>
      <c r="AW26" s="9" t="str">
        <f>IFERROR(VALUE(SUBSTITUTE(MID(Tableau1[[#This Row],[SplitMarge]:[SplitMarge]]:Tableau1[[#This Row],[SplitMarge]:[SplitMarge]],BF26+1,BG26-BF26-1),",",".")),"")</f>
        <v/>
      </c>
      <c r="AX26" s="9" t="str">
        <f>IFERROR(VALUE(SUBSTITUTE(MID(Tableau1[[#This Row],[SplitMarge]:[SplitMarge]]:Tableau1[[#This Row],[SplitMarge]:[SplitMarge]],BG26+1,BH26-BG26-1),",",".")),"")</f>
        <v/>
      </c>
      <c r="AY26" s="9" t="str">
        <f>IFERROR(VALUE(SUBSTITUTE(MID(Tableau1[[#This Row],[SplitMarge]:[SplitMarge]]:Tableau1[[#This Row],[SplitMarge]:[SplitMarge]],BH26+1,BI26-BH26-1),",",".")),"")</f>
        <v/>
      </c>
      <c r="AZ26" s="9" t="str">
        <f>IFERROR(VALUE(SUBSTITUTE(MID(Tableau1[[#This Row],[SplitMarge]:[SplitMarge]]:Tableau1[[#This Row],[SplitMarge]:[SplitMarge]],BI26+1,BJ26-BI26-1),",",".")),"")</f>
        <v/>
      </c>
      <c r="BA26" s="9" t="str">
        <f>IFERROR(VALUE(SUBSTITUTE(MID(Tableau1[[#This Row],[SplitMarge]:[SplitMarge]]:Tableau1[[#This Row],[SplitMarge]:[SplitMarge]],BJ26+1,BK26-BJ26-1),",",".")),"")</f>
        <v/>
      </c>
      <c r="BB26" s="9" t="str">
        <f>IFERROR(VALUE(SUBSTITUTE(MID(Tableau1[[#This Row],[SplitMarge]:[SplitMarge]]:Tableau1[[#This Row],[SplitMarge]:[SplitMarge]],BK26+1,BL26-BK26-1),",",".")),"")</f>
        <v/>
      </c>
      <c r="BC26" s="9" t="str">
        <f>IFERROR(VALUE(SUBSTITUTE(MID(Tableau1[[#This Row],[SplitMarge]:[SplitMarge]]:Tableau1[[#This Row],[SplitMarge]:[SplitMarge]],BL26+1,BM26-BL26-1),",",".")),"")</f>
        <v/>
      </c>
      <c r="BD26" s="9" t="str">
        <f>IFERROR(VALUE(SUBSTITUTE(MID(Tableau1[[#This Row],[SplitMarge]:[SplitMarge]]:Tableau1[[#This Row],[SplitMarge]:[SplitMarge]],BM26+1,BN26-BM26-1),",",".")),"")</f>
        <v/>
      </c>
      <c r="BE26" s="9" t="str">
        <f>IFERROR(VALUE(SUBSTITUTE(MID(Tableau1[[#This Row],[SplitMarge]:[SplitMarge]]:Tableau1[[#This Row],[SplitMarge]:[SplitMarge]],BN26+1,BO26-BN26-1),",",".")),"")</f>
        <v/>
      </c>
      <c r="BF26" s="5">
        <f>IFERROR(SEARCH("/",Tableau1[[#This Row],[SplitMarge]],1+1),LEN(Tableau1[[#This Row],[SplitMarge]])+1)</f>
        <v>1</v>
      </c>
      <c r="BG26" s="5">
        <f>IFERROR(SEARCH("/",Tableau1[[#This Row],[SplitMarge]],SEARCH("/",Tableau1[[#This Row],[SplitMarge]])+1),LEN(Tableau1[[#This Row],[SplitMarge]])+1)</f>
        <v>1</v>
      </c>
      <c r="BH26" s="5">
        <f>IFERROR(SEARCH("/",Tableau1[[#This Row],[SplitMarge]],(SEARCH("/",Tableau1[[#This Row],[SplitMarge]],SEARCH("/",Tableau1[[#This Row],[SplitMarge]])+1))+1),LEN(Tableau1[[#This Row],[SplitMarge]])+1)</f>
        <v>1</v>
      </c>
      <c r="BI26" s="5">
        <f>IFERROR(SEARCH("/",Tableau1[[#This Row],[SplitMarge]],SEARCH("/",Tableau1[[#This Row],[SplitMarge]],(SEARCH("/",Tableau1[[#This Row],[SplitMarge]],SEARCH("/",Tableau1[[#This Row],[SplitMarge]])+1))+1)+1),LEN(Tableau1[[#This Row],[SplitMarge]])+1)</f>
        <v>1</v>
      </c>
      <c r="BJ26" s="5">
        <f>IFERROR(SEARCH("/",Tableau1[[#This Row],[SplitMarge]],SEARCH("/",Tableau1[[#This Row],[SplitMarge]],SEARCH("/",Tableau1[[#This Row],[SplitMarge]],(SEARCH("/",Tableau1[[#This Row],[SplitMarge]],SEARCH("/",Tableau1[[#This Row],[SplitMarge]])+1))+1)+1)+1),LEN(Tableau1[[#This Row],[SplitMarge]])+1)</f>
        <v>1</v>
      </c>
      <c r="BK26" s="5">
        <f>IFERROR(SEARCH("/",Tableau1[[#This Row],[SplitMarge]],SEARCH("/",Tableau1[[#This Row],[SplitMarge]],SEARCH("/",Tableau1[[#This Row],[SplitMarge]],SEARCH("/",Tableau1[[#This Row],[SplitMarge]],(SEARCH("/",Tableau1[[#This Row],[SplitMarge]],SEARCH("/",Tableau1[[#This Row],[SplitMarge]])+1))+1)+1)+1)+1),LEN(Tableau1[[#This Row],[SplitMarge]])+1)</f>
        <v>1</v>
      </c>
      <c r="BL26"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26"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26"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26">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27" spans="1:67" x14ac:dyDescent="0.25">
      <c r="A27" t="s">
        <v>45</v>
      </c>
      <c r="B27">
        <v>410</v>
      </c>
      <c r="C27" t="s">
        <v>76</v>
      </c>
      <c r="D27" t="s">
        <v>66</v>
      </c>
      <c r="E27">
        <v>1628</v>
      </c>
      <c r="F27" t="s">
        <v>76</v>
      </c>
      <c r="G27" t="s">
        <v>24</v>
      </c>
      <c r="H27" t="s">
        <v>19</v>
      </c>
      <c r="I27" t="s">
        <v>20</v>
      </c>
      <c r="J27" t="s">
        <v>21</v>
      </c>
      <c r="K27" t="s">
        <v>20</v>
      </c>
      <c r="L27" t="s">
        <v>37</v>
      </c>
      <c r="M27">
        <v>1628</v>
      </c>
      <c r="N27" t="s">
        <v>56</v>
      </c>
      <c r="O27" t="s">
        <v>76</v>
      </c>
      <c r="P27">
        <v>25</v>
      </c>
      <c r="Q27">
        <v>25</v>
      </c>
      <c r="R27" t="s">
        <v>39</v>
      </c>
      <c r="S27">
        <v>1</v>
      </c>
      <c r="T27">
        <v>0</v>
      </c>
      <c r="U27" t="s">
        <v>40</v>
      </c>
      <c r="V27" t="str" cm="1">
        <f t="array" ref="V27">_xlfn.TEXTJOIN("/",TRUE,_xlfn._xlws.FILTER(Tableau1[value],(Tableau1[SITE]=Tableau1[[#This Row],[SITE]])*(Tableau1[BrandName]=Tableau1[[#This Row],[BrandName]])*(Tableau1[active]=1)))</f>
        <v>15.00/15.00 - 150.00/20.00/25.00/30.00/50.00/60.00/100.00/150.00</v>
      </c>
      <c r="W27" s="3"/>
      <c r="X27" s="10" t="str">
        <f>IFERROR(INDEX(splitcol[#This Row],,MATCH(Tableau1[[#This Row],[value]],valeur[#This Row],0)),"")</f>
        <v/>
      </c>
      <c r="AA27" s="4" t="str">
        <f>IFERROR(MID(Tableau1[[#This Row],[AllValue]],1,AK27-1),"")</f>
        <v>15.00</v>
      </c>
      <c r="AB27" s="5" t="str">
        <f>IFERROR(MID(Tableau1[[#This Row],[AllValue]:[AllValue]]:Tableau1[[#This Row],[AllValue]:[AllValue]],AK27+1,AL27-AK27-1),"")</f>
        <v>15.00 - 150.00</v>
      </c>
      <c r="AC27" s="5" t="str">
        <f>IFERROR(MID(Tableau1[[#This Row],[AllValue]:[AllValue]]:Tableau1[[#This Row],[AllValue]:[AllValue]],AL27+1,AM27-AL27-1),"")</f>
        <v>20.00</v>
      </c>
      <c r="AD27" s="5" t="str">
        <f>IFERROR(MID(Tableau1[[#This Row],[AllValue]],AM27+1,AN27-AM27-1),"")</f>
        <v>25.00</v>
      </c>
      <c r="AE27" s="5" t="str">
        <f>IFERROR(MID(Tableau1[[#This Row],[AllValue]:[AllValue]]:Tableau1[[#This Row],[AllValue]:[AllValue]],AN27+1,AO27-AN27-1),"")</f>
        <v>30.00</v>
      </c>
      <c r="AF27" s="5" t="str">
        <f>IFERROR(MID(Tableau1[[#This Row],[AllValue]:[AllValue]]:Tableau1[[#This Row],[AllValue]:[AllValue]],AO27+1,AP27-AO27-1),"")</f>
        <v>50.00</v>
      </c>
      <c r="AG27" s="5" t="str">
        <f>IFERROR(MID(Tableau1[[#This Row],[AllValue]:[AllValue]]:Tableau1[[#This Row],[AllValue]:[AllValue]],AP27+1,AQ27-AP27-1),"")</f>
        <v>60.00</v>
      </c>
      <c r="AH27" s="5" t="str">
        <f>IFERROR(MID(Tableau1[[#This Row],[AllValue]:[AllValue]]:Tableau1[[#This Row],[AllValue]:[AllValue]],AQ27+1,AR27-AQ27-1),"")</f>
        <v>100.00</v>
      </c>
      <c r="AI27" s="5" t="str">
        <f>IFERROR(MID(Tableau1[[#This Row],[AllValue]:[AllValue]]:Tableau1[[#This Row],[AllValue]:[AllValue]],AR27+1,AS27-AR27-1),"")</f>
        <v>150.00</v>
      </c>
      <c r="AJ27" s="5" t="str">
        <f>IFERROR(MID(Tableau1[[#This Row],[AllValue]:[AllValue]]:Tableau1[[#This Row],[AllValue]:[AllValue]],AS27+1,AT27-AS27-1),"")</f>
        <v/>
      </c>
      <c r="AK27" s="5">
        <f>IFERROR(SEARCH("/",Tableau1[[#This Row],[AllValue]],1+1),LEN(Tableau1[[#This Row],[AllValue]])+1)</f>
        <v>6</v>
      </c>
      <c r="AL27" s="5">
        <f>IFERROR(SEARCH("/",Tableau1[[#This Row],[AllValue]],SEARCH("/",Tableau1[[#This Row],[AllValue]])+1),LEN(Tableau1[[#This Row],[AllValue]])+1)</f>
        <v>21</v>
      </c>
      <c r="AM27" s="5">
        <f>IFERROR(SEARCH("/",Tableau1[[#This Row],[AllValue]],(SEARCH("/",Tableau1[[#This Row],[AllValue]],SEARCH("/",Tableau1[[#This Row],[AllValue]])+1))+1),LEN(Tableau1[[#This Row],[AllValue]])+1)</f>
        <v>27</v>
      </c>
      <c r="AN27" s="5">
        <f>IFERROR(SEARCH("/",Tableau1[[#This Row],[AllValue]],SEARCH("/",Tableau1[[#This Row],[AllValue]],(SEARCH("/",Tableau1[[#This Row],[AllValue]],SEARCH("/",Tableau1[[#This Row],[AllValue]])+1))+1)+1),LEN(Tableau1[[#This Row],[AllValue]])+1)</f>
        <v>33</v>
      </c>
      <c r="AO27" s="5">
        <f>IFERROR(SEARCH("/",Tableau1[[#This Row],[AllValue]],SEARCH("/",Tableau1[[#This Row],[AllValue]],SEARCH("/",Tableau1[[#This Row],[AllValue]],(SEARCH("/",Tableau1[[#This Row],[AllValue]],SEARCH("/",Tableau1[[#This Row],[AllValue]])+1))+1)+1)+1),LEN(Tableau1[[#This Row],[AllValue]])+1)</f>
        <v>39</v>
      </c>
      <c r="AP27" s="5">
        <f>IFERROR(SEARCH("/",Tableau1[[#This Row],[AllValue]],SEARCH("/",Tableau1[[#This Row],[AllValue]],SEARCH("/",Tableau1[[#This Row],[AllValue]],SEARCH("/",Tableau1[[#This Row],[AllValue]],(SEARCH("/",Tableau1[[#This Row],[AllValue]],SEARCH("/",Tableau1[[#This Row],[AllValue]])+1))+1)+1)+1)+1),LEN(Tableau1[[#This Row],[AllValue]])+1)</f>
        <v>45</v>
      </c>
      <c r="AQ27" s="5">
        <f>IFERROR(SEARCH("/",Tableau1[[#This Row],[AllValue]],SEARCH("/",Tableau1[[#This Row],[AllValue]],SEARCH("/",Tableau1[[#This Row],[AllValue]],SEARCH("/",Tableau1[[#This Row],[AllValue]],SEARCH("/",Tableau1[[#This Row],[AllValue]],(SEARCH("/",Tableau1[[#This Row],[AllValue]],SEARCH("/",Tableau1[[#This Row],[AllValue]])+1))+1)+1)+1)+1)+1),LEN(Tableau1[[#This Row],[AllValue]])+1)</f>
        <v>51</v>
      </c>
      <c r="AR27"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58</v>
      </c>
      <c r="AS27"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65</v>
      </c>
      <c r="AT27">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65</v>
      </c>
      <c r="AV27" s="8" t="str">
        <f>IFERROR(VALUE(SUBSTITUTE(MID(Tableau1[[#This Row],[SplitMarge]],1,BF27-1),",",".")),"")</f>
        <v/>
      </c>
      <c r="AW27" s="9" t="str">
        <f>IFERROR(VALUE(SUBSTITUTE(MID(Tableau1[[#This Row],[SplitMarge]:[SplitMarge]]:Tableau1[[#This Row],[SplitMarge]:[SplitMarge]],BF27+1,BG27-BF27-1),",",".")),"")</f>
        <v/>
      </c>
      <c r="AX27" s="9" t="str">
        <f>IFERROR(VALUE(SUBSTITUTE(MID(Tableau1[[#This Row],[SplitMarge]:[SplitMarge]]:Tableau1[[#This Row],[SplitMarge]:[SplitMarge]],BG27+1,BH27-BG27-1),",",".")),"")</f>
        <v/>
      </c>
      <c r="AY27" s="9" t="str">
        <f>IFERROR(VALUE(SUBSTITUTE(MID(Tableau1[[#This Row],[SplitMarge]:[SplitMarge]]:Tableau1[[#This Row],[SplitMarge]:[SplitMarge]],BH27+1,BI27-BH27-1),",",".")),"")</f>
        <v/>
      </c>
      <c r="AZ27" s="9" t="str">
        <f>IFERROR(VALUE(SUBSTITUTE(MID(Tableau1[[#This Row],[SplitMarge]:[SplitMarge]]:Tableau1[[#This Row],[SplitMarge]:[SplitMarge]],BI27+1,BJ27-BI27-1),",",".")),"")</f>
        <v/>
      </c>
      <c r="BA27" s="9" t="str">
        <f>IFERROR(VALUE(SUBSTITUTE(MID(Tableau1[[#This Row],[SplitMarge]:[SplitMarge]]:Tableau1[[#This Row],[SplitMarge]:[SplitMarge]],BJ27+1,BK27-BJ27-1),",",".")),"")</f>
        <v/>
      </c>
      <c r="BB27" s="9" t="str">
        <f>IFERROR(VALUE(SUBSTITUTE(MID(Tableau1[[#This Row],[SplitMarge]:[SplitMarge]]:Tableau1[[#This Row],[SplitMarge]:[SplitMarge]],BK27+1,BL27-BK27-1),",",".")),"")</f>
        <v/>
      </c>
      <c r="BC27" s="9" t="str">
        <f>IFERROR(VALUE(SUBSTITUTE(MID(Tableau1[[#This Row],[SplitMarge]:[SplitMarge]]:Tableau1[[#This Row],[SplitMarge]:[SplitMarge]],BL27+1,BM27-BL27-1),",",".")),"")</f>
        <v/>
      </c>
      <c r="BD27" s="9" t="str">
        <f>IFERROR(VALUE(SUBSTITUTE(MID(Tableau1[[#This Row],[SplitMarge]:[SplitMarge]]:Tableau1[[#This Row],[SplitMarge]:[SplitMarge]],BM27+1,BN27-BM27-1),",",".")),"")</f>
        <v/>
      </c>
      <c r="BE27" s="9" t="str">
        <f>IFERROR(VALUE(SUBSTITUTE(MID(Tableau1[[#This Row],[SplitMarge]:[SplitMarge]]:Tableau1[[#This Row],[SplitMarge]:[SplitMarge]],BN27+1,BO27-BN27-1),",",".")),"")</f>
        <v/>
      </c>
      <c r="BF27" s="5">
        <f>IFERROR(SEARCH("/",Tableau1[[#This Row],[SplitMarge]],1+1),LEN(Tableau1[[#This Row],[SplitMarge]])+1)</f>
        <v>1</v>
      </c>
      <c r="BG27" s="5">
        <f>IFERROR(SEARCH("/",Tableau1[[#This Row],[SplitMarge]],SEARCH("/",Tableau1[[#This Row],[SplitMarge]])+1),LEN(Tableau1[[#This Row],[SplitMarge]])+1)</f>
        <v>1</v>
      </c>
      <c r="BH27" s="5">
        <f>IFERROR(SEARCH("/",Tableau1[[#This Row],[SplitMarge]],(SEARCH("/",Tableau1[[#This Row],[SplitMarge]],SEARCH("/",Tableau1[[#This Row],[SplitMarge]])+1))+1),LEN(Tableau1[[#This Row],[SplitMarge]])+1)</f>
        <v>1</v>
      </c>
      <c r="BI27" s="5">
        <f>IFERROR(SEARCH("/",Tableau1[[#This Row],[SplitMarge]],SEARCH("/",Tableau1[[#This Row],[SplitMarge]],(SEARCH("/",Tableau1[[#This Row],[SplitMarge]],SEARCH("/",Tableau1[[#This Row],[SplitMarge]])+1))+1)+1),LEN(Tableau1[[#This Row],[SplitMarge]])+1)</f>
        <v>1</v>
      </c>
      <c r="BJ27" s="5">
        <f>IFERROR(SEARCH("/",Tableau1[[#This Row],[SplitMarge]],SEARCH("/",Tableau1[[#This Row],[SplitMarge]],SEARCH("/",Tableau1[[#This Row],[SplitMarge]],(SEARCH("/",Tableau1[[#This Row],[SplitMarge]],SEARCH("/",Tableau1[[#This Row],[SplitMarge]])+1))+1)+1)+1),LEN(Tableau1[[#This Row],[SplitMarge]])+1)</f>
        <v>1</v>
      </c>
      <c r="BK27" s="5">
        <f>IFERROR(SEARCH("/",Tableau1[[#This Row],[SplitMarge]],SEARCH("/",Tableau1[[#This Row],[SplitMarge]],SEARCH("/",Tableau1[[#This Row],[SplitMarge]],SEARCH("/",Tableau1[[#This Row],[SplitMarge]],(SEARCH("/",Tableau1[[#This Row],[SplitMarge]],SEARCH("/",Tableau1[[#This Row],[SplitMarge]])+1))+1)+1)+1)+1),LEN(Tableau1[[#This Row],[SplitMarge]])+1)</f>
        <v>1</v>
      </c>
      <c r="BL27"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27"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27"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27">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28" spans="1:67" x14ac:dyDescent="0.25">
      <c r="A28" t="s">
        <v>45</v>
      </c>
      <c r="B28">
        <v>410</v>
      </c>
      <c r="C28" t="s">
        <v>76</v>
      </c>
      <c r="D28" t="s">
        <v>66</v>
      </c>
      <c r="E28">
        <v>2100</v>
      </c>
      <c r="F28" t="s">
        <v>76</v>
      </c>
      <c r="G28" t="s">
        <v>32</v>
      </c>
      <c r="H28" t="s">
        <v>19</v>
      </c>
      <c r="I28" t="s">
        <v>20</v>
      </c>
      <c r="J28" t="s">
        <v>21</v>
      </c>
      <c r="K28" t="s">
        <v>20</v>
      </c>
      <c r="L28" t="s">
        <v>37</v>
      </c>
      <c r="M28">
        <v>2100</v>
      </c>
      <c r="N28" t="s">
        <v>52</v>
      </c>
      <c r="O28" t="s">
        <v>76</v>
      </c>
      <c r="P28">
        <v>30</v>
      </c>
      <c r="Q28">
        <v>30</v>
      </c>
      <c r="R28" t="s">
        <v>39</v>
      </c>
      <c r="S28">
        <v>1</v>
      </c>
      <c r="T28">
        <v>0</v>
      </c>
      <c r="U28" t="s">
        <v>40</v>
      </c>
      <c r="V28" t="str" cm="1">
        <f t="array" ref="V28">_xlfn.TEXTJOIN("/",TRUE,_xlfn._xlws.FILTER(Tableau1[value],(Tableau1[SITE]=Tableau1[[#This Row],[SITE]])*(Tableau1[BrandName]=Tableau1[[#This Row],[BrandName]])*(Tableau1[active]=1)))</f>
        <v>15.00/15.00 - 150.00/20.00/25.00/30.00/50.00/60.00/100.00/150.00</v>
      </c>
      <c r="W28" s="3"/>
      <c r="X28" s="10" t="str">
        <f>IFERROR(INDEX(splitcol[#This Row],,MATCH(Tableau1[[#This Row],[value]],valeur[#This Row],0)),"")</f>
        <v/>
      </c>
      <c r="AA28" s="4" t="str">
        <f>IFERROR(MID(Tableau1[[#This Row],[AllValue]],1,AK28-1),"")</f>
        <v>15.00</v>
      </c>
      <c r="AB28" s="5" t="str">
        <f>IFERROR(MID(Tableau1[[#This Row],[AllValue]:[AllValue]]:Tableau1[[#This Row],[AllValue]:[AllValue]],AK28+1,AL28-AK28-1),"")</f>
        <v>15.00 - 150.00</v>
      </c>
      <c r="AC28" s="5" t="str">
        <f>IFERROR(MID(Tableau1[[#This Row],[AllValue]:[AllValue]]:Tableau1[[#This Row],[AllValue]:[AllValue]],AL28+1,AM28-AL28-1),"")</f>
        <v>20.00</v>
      </c>
      <c r="AD28" s="5" t="str">
        <f>IFERROR(MID(Tableau1[[#This Row],[AllValue]],AM28+1,AN28-AM28-1),"")</f>
        <v>25.00</v>
      </c>
      <c r="AE28" s="5" t="str">
        <f>IFERROR(MID(Tableau1[[#This Row],[AllValue]:[AllValue]]:Tableau1[[#This Row],[AllValue]:[AllValue]],AN28+1,AO28-AN28-1),"")</f>
        <v>30.00</v>
      </c>
      <c r="AF28" s="5" t="str">
        <f>IFERROR(MID(Tableau1[[#This Row],[AllValue]:[AllValue]]:Tableau1[[#This Row],[AllValue]:[AllValue]],AO28+1,AP28-AO28-1),"")</f>
        <v>50.00</v>
      </c>
      <c r="AG28" s="5" t="str">
        <f>IFERROR(MID(Tableau1[[#This Row],[AllValue]:[AllValue]]:Tableau1[[#This Row],[AllValue]:[AllValue]],AP28+1,AQ28-AP28-1),"")</f>
        <v>60.00</v>
      </c>
      <c r="AH28" s="5" t="str">
        <f>IFERROR(MID(Tableau1[[#This Row],[AllValue]:[AllValue]]:Tableau1[[#This Row],[AllValue]:[AllValue]],AQ28+1,AR28-AQ28-1),"")</f>
        <v>100.00</v>
      </c>
      <c r="AI28" s="5" t="str">
        <f>IFERROR(MID(Tableau1[[#This Row],[AllValue]:[AllValue]]:Tableau1[[#This Row],[AllValue]:[AllValue]],AR28+1,AS28-AR28-1),"")</f>
        <v>150.00</v>
      </c>
      <c r="AJ28" s="5" t="str">
        <f>IFERROR(MID(Tableau1[[#This Row],[AllValue]:[AllValue]]:Tableau1[[#This Row],[AllValue]:[AllValue]],AS28+1,AT28-AS28-1),"")</f>
        <v/>
      </c>
      <c r="AK28" s="5">
        <f>IFERROR(SEARCH("/",Tableau1[[#This Row],[AllValue]],1+1),LEN(Tableau1[[#This Row],[AllValue]])+1)</f>
        <v>6</v>
      </c>
      <c r="AL28" s="5">
        <f>IFERROR(SEARCH("/",Tableau1[[#This Row],[AllValue]],SEARCH("/",Tableau1[[#This Row],[AllValue]])+1),LEN(Tableau1[[#This Row],[AllValue]])+1)</f>
        <v>21</v>
      </c>
      <c r="AM28" s="5">
        <f>IFERROR(SEARCH("/",Tableau1[[#This Row],[AllValue]],(SEARCH("/",Tableau1[[#This Row],[AllValue]],SEARCH("/",Tableau1[[#This Row],[AllValue]])+1))+1),LEN(Tableau1[[#This Row],[AllValue]])+1)</f>
        <v>27</v>
      </c>
      <c r="AN28" s="5">
        <f>IFERROR(SEARCH("/",Tableau1[[#This Row],[AllValue]],SEARCH("/",Tableau1[[#This Row],[AllValue]],(SEARCH("/",Tableau1[[#This Row],[AllValue]],SEARCH("/",Tableau1[[#This Row],[AllValue]])+1))+1)+1),LEN(Tableau1[[#This Row],[AllValue]])+1)</f>
        <v>33</v>
      </c>
      <c r="AO28" s="5">
        <f>IFERROR(SEARCH("/",Tableau1[[#This Row],[AllValue]],SEARCH("/",Tableau1[[#This Row],[AllValue]],SEARCH("/",Tableau1[[#This Row],[AllValue]],(SEARCH("/",Tableau1[[#This Row],[AllValue]],SEARCH("/",Tableau1[[#This Row],[AllValue]])+1))+1)+1)+1),LEN(Tableau1[[#This Row],[AllValue]])+1)</f>
        <v>39</v>
      </c>
      <c r="AP28" s="5">
        <f>IFERROR(SEARCH("/",Tableau1[[#This Row],[AllValue]],SEARCH("/",Tableau1[[#This Row],[AllValue]],SEARCH("/",Tableau1[[#This Row],[AllValue]],SEARCH("/",Tableau1[[#This Row],[AllValue]],(SEARCH("/",Tableau1[[#This Row],[AllValue]],SEARCH("/",Tableau1[[#This Row],[AllValue]])+1))+1)+1)+1)+1),LEN(Tableau1[[#This Row],[AllValue]])+1)</f>
        <v>45</v>
      </c>
      <c r="AQ28" s="5">
        <f>IFERROR(SEARCH("/",Tableau1[[#This Row],[AllValue]],SEARCH("/",Tableau1[[#This Row],[AllValue]],SEARCH("/",Tableau1[[#This Row],[AllValue]],SEARCH("/",Tableau1[[#This Row],[AllValue]],SEARCH("/",Tableau1[[#This Row],[AllValue]],(SEARCH("/",Tableau1[[#This Row],[AllValue]],SEARCH("/",Tableau1[[#This Row],[AllValue]])+1))+1)+1)+1)+1)+1),LEN(Tableau1[[#This Row],[AllValue]])+1)</f>
        <v>51</v>
      </c>
      <c r="AR28"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58</v>
      </c>
      <c r="AS28"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65</v>
      </c>
      <c r="AT28">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65</v>
      </c>
      <c r="AV28" s="8" t="str">
        <f>IFERROR(VALUE(SUBSTITUTE(MID(Tableau1[[#This Row],[SplitMarge]],1,BF28-1),",",".")),"")</f>
        <v/>
      </c>
      <c r="AW28" s="9" t="str">
        <f>IFERROR(VALUE(SUBSTITUTE(MID(Tableau1[[#This Row],[SplitMarge]:[SplitMarge]]:Tableau1[[#This Row],[SplitMarge]:[SplitMarge]],BF28+1,BG28-BF28-1),",",".")),"")</f>
        <v/>
      </c>
      <c r="AX28" s="9" t="str">
        <f>IFERROR(VALUE(SUBSTITUTE(MID(Tableau1[[#This Row],[SplitMarge]:[SplitMarge]]:Tableau1[[#This Row],[SplitMarge]:[SplitMarge]],BG28+1,BH28-BG28-1),",",".")),"")</f>
        <v/>
      </c>
      <c r="AY28" s="9" t="str">
        <f>IFERROR(VALUE(SUBSTITUTE(MID(Tableau1[[#This Row],[SplitMarge]:[SplitMarge]]:Tableau1[[#This Row],[SplitMarge]:[SplitMarge]],BH28+1,BI28-BH28-1),",",".")),"")</f>
        <v/>
      </c>
      <c r="AZ28" s="9" t="str">
        <f>IFERROR(VALUE(SUBSTITUTE(MID(Tableau1[[#This Row],[SplitMarge]:[SplitMarge]]:Tableau1[[#This Row],[SplitMarge]:[SplitMarge]],BI28+1,BJ28-BI28-1),",",".")),"")</f>
        <v/>
      </c>
      <c r="BA28" s="9" t="str">
        <f>IFERROR(VALUE(SUBSTITUTE(MID(Tableau1[[#This Row],[SplitMarge]:[SplitMarge]]:Tableau1[[#This Row],[SplitMarge]:[SplitMarge]],BJ28+1,BK28-BJ28-1),",",".")),"")</f>
        <v/>
      </c>
      <c r="BB28" s="9" t="str">
        <f>IFERROR(VALUE(SUBSTITUTE(MID(Tableau1[[#This Row],[SplitMarge]:[SplitMarge]]:Tableau1[[#This Row],[SplitMarge]:[SplitMarge]],BK28+1,BL28-BK28-1),",",".")),"")</f>
        <v/>
      </c>
      <c r="BC28" s="9" t="str">
        <f>IFERROR(VALUE(SUBSTITUTE(MID(Tableau1[[#This Row],[SplitMarge]:[SplitMarge]]:Tableau1[[#This Row],[SplitMarge]:[SplitMarge]],BL28+1,BM28-BL28-1),",",".")),"")</f>
        <v/>
      </c>
      <c r="BD28" s="9" t="str">
        <f>IFERROR(VALUE(SUBSTITUTE(MID(Tableau1[[#This Row],[SplitMarge]:[SplitMarge]]:Tableau1[[#This Row],[SplitMarge]:[SplitMarge]],BM28+1,BN28-BM28-1),",",".")),"")</f>
        <v/>
      </c>
      <c r="BE28" s="9" t="str">
        <f>IFERROR(VALUE(SUBSTITUTE(MID(Tableau1[[#This Row],[SplitMarge]:[SplitMarge]]:Tableau1[[#This Row],[SplitMarge]:[SplitMarge]],BN28+1,BO28-BN28-1),",",".")),"")</f>
        <v/>
      </c>
      <c r="BF28" s="5">
        <f>IFERROR(SEARCH("/",Tableau1[[#This Row],[SplitMarge]],1+1),LEN(Tableau1[[#This Row],[SplitMarge]])+1)</f>
        <v>1</v>
      </c>
      <c r="BG28" s="5">
        <f>IFERROR(SEARCH("/",Tableau1[[#This Row],[SplitMarge]],SEARCH("/",Tableau1[[#This Row],[SplitMarge]])+1),LEN(Tableau1[[#This Row],[SplitMarge]])+1)</f>
        <v>1</v>
      </c>
      <c r="BH28" s="5">
        <f>IFERROR(SEARCH("/",Tableau1[[#This Row],[SplitMarge]],(SEARCH("/",Tableau1[[#This Row],[SplitMarge]],SEARCH("/",Tableau1[[#This Row],[SplitMarge]])+1))+1),LEN(Tableau1[[#This Row],[SplitMarge]])+1)</f>
        <v>1</v>
      </c>
      <c r="BI28" s="5">
        <f>IFERROR(SEARCH("/",Tableau1[[#This Row],[SplitMarge]],SEARCH("/",Tableau1[[#This Row],[SplitMarge]],(SEARCH("/",Tableau1[[#This Row],[SplitMarge]],SEARCH("/",Tableau1[[#This Row],[SplitMarge]])+1))+1)+1),LEN(Tableau1[[#This Row],[SplitMarge]])+1)</f>
        <v>1</v>
      </c>
      <c r="BJ28" s="5">
        <f>IFERROR(SEARCH("/",Tableau1[[#This Row],[SplitMarge]],SEARCH("/",Tableau1[[#This Row],[SplitMarge]],SEARCH("/",Tableau1[[#This Row],[SplitMarge]],(SEARCH("/",Tableau1[[#This Row],[SplitMarge]],SEARCH("/",Tableau1[[#This Row],[SplitMarge]])+1))+1)+1)+1),LEN(Tableau1[[#This Row],[SplitMarge]])+1)</f>
        <v>1</v>
      </c>
      <c r="BK28" s="5">
        <f>IFERROR(SEARCH("/",Tableau1[[#This Row],[SplitMarge]],SEARCH("/",Tableau1[[#This Row],[SplitMarge]],SEARCH("/",Tableau1[[#This Row],[SplitMarge]],SEARCH("/",Tableau1[[#This Row],[SplitMarge]],(SEARCH("/",Tableau1[[#This Row],[SplitMarge]],SEARCH("/",Tableau1[[#This Row],[SplitMarge]])+1))+1)+1)+1)+1),LEN(Tableau1[[#This Row],[SplitMarge]])+1)</f>
        <v>1</v>
      </c>
      <c r="BL28"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28"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28"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28">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29" spans="1:67" x14ac:dyDescent="0.25">
      <c r="A29" t="s">
        <v>45</v>
      </c>
      <c r="B29">
        <v>410</v>
      </c>
      <c r="C29" t="s">
        <v>76</v>
      </c>
      <c r="D29" t="s">
        <v>66</v>
      </c>
      <c r="E29">
        <v>2101</v>
      </c>
      <c r="F29" t="s">
        <v>76</v>
      </c>
      <c r="G29" t="s">
        <v>25</v>
      </c>
      <c r="H29" t="s">
        <v>19</v>
      </c>
      <c r="I29" t="s">
        <v>20</v>
      </c>
      <c r="J29" t="s">
        <v>21</v>
      </c>
      <c r="K29" t="s">
        <v>20</v>
      </c>
      <c r="L29" t="s">
        <v>37</v>
      </c>
      <c r="M29">
        <v>2101</v>
      </c>
      <c r="N29" t="s">
        <v>52</v>
      </c>
      <c r="O29" t="s">
        <v>76</v>
      </c>
      <c r="P29">
        <v>50</v>
      </c>
      <c r="Q29">
        <v>50</v>
      </c>
      <c r="R29" t="s">
        <v>39</v>
      </c>
      <c r="S29">
        <v>1</v>
      </c>
      <c r="T29">
        <v>0</v>
      </c>
      <c r="U29" t="s">
        <v>40</v>
      </c>
      <c r="V29" t="str" cm="1">
        <f t="array" ref="V29">_xlfn.TEXTJOIN("/",TRUE,_xlfn._xlws.FILTER(Tableau1[value],(Tableau1[SITE]=Tableau1[[#This Row],[SITE]])*(Tableau1[BrandName]=Tableau1[[#This Row],[BrandName]])*(Tableau1[active]=1)))</f>
        <v>15.00/15.00 - 150.00/20.00/25.00/30.00/50.00/60.00/100.00/150.00</v>
      </c>
      <c r="W29" s="3"/>
      <c r="X29" s="10" t="str">
        <f>IFERROR(INDEX(splitcol[#This Row],,MATCH(Tableau1[[#This Row],[value]],valeur[#This Row],0)),"")</f>
        <v/>
      </c>
      <c r="AA29" s="4" t="str">
        <f>IFERROR(MID(Tableau1[[#This Row],[AllValue]],1,AK29-1),"")</f>
        <v>15.00</v>
      </c>
      <c r="AB29" s="5" t="str">
        <f>IFERROR(MID(Tableau1[[#This Row],[AllValue]:[AllValue]]:Tableau1[[#This Row],[AllValue]:[AllValue]],AK29+1,AL29-AK29-1),"")</f>
        <v>15.00 - 150.00</v>
      </c>
      <c r="AC29" s="5" t="str">
        <f>IFERROR(MID(Tableau1[[#This Row],[AllValue]:[AllValue]]:Tableau1[[#This Row],[AllValue]:[AllValue]],AL29+1,AM29-AL29-1),"")</f>
        <v>20.00</v>
      </c>
      <c r="AD29" s="5" t="str">
        <f>IFERROR(MID(Tableau1[[#This Row],[AllValue]],AM29+1,AN29-AM29-1),"")</f>
        <v>25.00</v>
      </c>
      <c r="AE29" s="5" t="str">
        <f>IFERROR(MID(Tableau1[[#This Row],[AllValue]:[AllValue]]:Tableau1[[#This Row],[AllValue]:[AllValue]],AN29+1,AO29-AN29-1),"")</f>
        <v>30.00</v>
      </c>
      <c r="AF29" s="5" t="str">
        <f>IFERROR(MID(Tableau1[[#This Row],[AllValue]:[AllValue]]:Tableau1[[#This Row],[AllValue]:[AllValue]],AO29+1,AP29-AO29-1),"")</f>
        <v>50.00</v>
      </c>
      <c r="AG29" s="5" t="str">
        <f>IFERROR(MID(Tableau1[[#This Row],[AllValue]:[AllValue]]:Tableau1[[#This Row],[AllValue]:[AllValue]],AP29+1,AQ29-AP29-1),"")</f>
        <v>60.00</v>
      </c>
      <c r="AH29" s="5" t="str">
        <f>IFERROR(MID(Tableau1[[#This Row],[AllValue]:[AllValue]]:Tableau1[[#This Row],[AllValue]:[AllValue]],AQ29+1,AR29-AQ29-1),"")</f>
        <v>100.00</v>
      </c>
      <c r="AI29" s="5" t="str">
        <f>IFERROR(MID(Tableau1[[#This Row],[AllValue]:[AllValue]]:Tableau1[[#This Row],[AllValue]:[AllValue]],AR29+1,AS29-AR29-1),"")</f>
        <v>150.00</v>
      </c>
      <c r="AJ29" s="5" t="str">
        <f>IFERROR(MID(Tableau1[[#This Row],[AllValue]:[AllValue]]:Tableau1[[#This Row],[AllValue]:[AllValue]],AS29+1,AT29-AS29-1),"")</f>
        <v/>
      </c>
      <c r="AK29" s="5">
        <f>IFERROR(SEARCH("/",Tableau1[[#This Row],[AllValue]],1+1),LEN(Tableau1[[#This Row],[AllValue]])+1)</f>
        <v>6</v>
      </c>
      <c r="AL29" s="5">
        <f>IFERROR(SEARCH("/",Tableau1[[#This Row],[AllValue]],SEARCH("/",Tableau1[[#This Row],[AllValue]])+1),LEN(Tableau1[[#This Row],[AllValue]])+1)</f>
        <v>21</v>
      </c>
      <c r="AM29" s="5">
        <f>IFERROR(SEARCH("/",Tableau1[[#This Row],[AllValue]],(SEARCH("/",Tableau1[[#This Row],[AllValue]],SEARCH("/",Tableau1[[#This Row],[AllValue]])+1))+1),LEN(Tableau1[[#This Row],[AllValue]])+1)</f>
        <v>27</v>
      </c>
      <c r="AN29" s="5">
        <f>IFERROR(SEARCH("/",Tableau1[[#This Row],[AllValue]],SEARCH("/",Tableau1[[#This Row],[AllValue]],(SEARCH("/",Tableau1[[#This Row],[AllValue]],SEARCH("/",Tableau1[[#This Row],[AllValue]])+1))+1)+1),LEN(Tableau1[[#This Row],[AllValue]])+1)</f>
        <v>33</v>
      </c>
      <c r="AO29" s="5">
        <f>IFERROR(SEARCH("/",Tableau1[[#This Row],[AllValue]],SEARCH("/",Tableau1[[#This Row],[AllValue]],SEARCH("/",Tableau1[[#This Row],[AllValue]],(SEARCH("/",Tableau1[[#This Row],[AllValue]],SEARCH("/",Tableau1[[#This Row],[AllValue]])+1))+1)+1)+1),LEN(Tableau1[[#This Row],[AllValue]])+1)</f>
        <v>39</v>
      </c>
      <c r="AP29" s="5">
        <f>IFERROR(SEARCH("/",Tableau1[[#This Row],[AllValue]],SEARCH("/",Tableau1[[#This Row],[AllValue]],SEARCH("/",Tableau1[[#This Row],[AllValue]],SEARCH("/",Tableau1[[#This Row],[AllValue]],(SEARCH("/",Tableau1[[#This Row],[AllValue]],SEARCH("/",Tableau1[[#This Row],[AllValue]])+1))+1)+1)+1)+1),LEN(Tableau1[[#This Row],[AllValue]])+1)</f>
        <v>45</v>
      </c>
      <c r="AQ29" s="5">
        <f>IFERROR(SEARCH("/",Tableau1[[#This Row],[AllValue]],SEARCH("/",Tableau1[[#This Row],[AllValue]],SEARCH("/",Tableau1[[#This Row],[AllValue]],SEARCH("/",Tableau1[[#This Row],[AllValue]],SEARCH("/",Tableau1[[#This Row],[AllValue]],(SEARCH("/",Tableau1[[#This Row],[AllValue]],SEARCH("/",Tableau1[[#This Row],[AllValue]])+1))+1)+1)+1)+1)+1),LEN(Tableau1[[#This Row],[AllValue]])+1)</f>
        <v>51</v>
      </c>
      <c r="AR29"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58</v>
      </c>
      <c r="AS29"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65</v>
      </c>
      <c r="AT29">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65</v>
      </c>
      <c r="AV29" s="8" t="str">
        <f>IFERROR(VALUE(SUBSTITUTE(MID(Tableau1[[#This Row],[SplitMarge]],1,BF29-1),",",".")),"")</f>
        <v/>
      </c>
      <c r="AW29" s="9" t="str">
        <f>IFERROR(VALUE(SUBSTITUTE(MID(Tableau1[[#This Row],[SplitMarge]:[SplitMarge]]:Tableau1[[#This Row],[SplitMarge]:[SplitMarge]],BF29+1,BG29-BF29-1),",",".")),"")</f>
        <v/>
      </c>
      <c r="AX29" s="9" t="str">
        <f>IFERROR(VALUE(SUBSTITUTE(MID(Tableau1[[#This Row],[SplitMarge]:[SplitMarge]]:Tableau1[[#This Row],[SplitMarge]:[SplitMarge]],BG29+1,BH29-BG29-1),",",".")),"")</f>
        <v/>
      </c>
      <c r="AY29" s="9" t="str">
        <f>IFERROR(VALUE(SUBSTITUTE(MID(Tableau1[[#This Row],[SplitMarge]:[SplitMarge]]:Tableau1[[#This Row],[SplitMarge]:[SplitMarge]],BH29+1,BI29-BH29-1),",",".")),"")</f>
        <v/>
      </c>
      <c r="AZ29" s="9" t="str">
        <f>IFERROR(VALUE(SUBSTITUTE(MID(Tableau1[[#This Row],[SplitMarge]:[SplitMarge]]:Tableau1[[#This Row],[SplitMarge]:[SplitMarge]],BI29+1,BJ29-BI29-1),",",".")),"")</f>
        <v/>
      </c>
      <c r="BA29" s="9" t="str">
        <f>IFERROR(VALUE(SUBSTITUTE(MID(Tableau1[[#This Row],[SplitMarge]:[SplitMarge]]:Tableau1[[#This Row],[SplitMarge]:[SplitMarge]],BJ29+1,BK29-BJ29-1),",",".")),"")</f>
        <v/>
      </c>
      <c r="BB29" s="9" t="str">
        <f>IFERROR(VALUE(SUBSTITUTE(MID(Tableau1[[#This Row],[SplitMarge]:[SplitMarge]]:Tableau1[[#This Row],[SplitMarge]:[SplitMarge]],BK29+1,BL29-BK29-1),",",".")),"")</f>
        <v/>
      </c>
      <c r="BC29" s="9" t="str">
        <f>IFERROR(VALUE(SUBSTITUTE(MID(Tableau1[[#This Row],[SplitMarge]:[SplitMarge]]:Tableau1[[#This Row],[SplitMarge]:[SplitMarge]],BL29+1,BM29-BL29-1),",",".")),"")</f>
        <v/>
      </c>
      <c r="BD29" s="9" t="str">
        <f>IFERROR(VALUE(SUBSTITUTE(MID(Tableau1[[#This Row],[SplitMarge]:[SplitMarge]]:Tableau1[[#This Row],[SplitMarge]:[SplitMarge]],BM29+1,BN29-BM29-1),",",".")),"")</f>
        <v/>
      </c>
      <c r="BE29" s="9" t="str">
        <f>IFERROR(VALUE(SUBSTITUTE(MID(Tableau1[[#This Row],[SplitMarge]:[SplitMarge]]:Tableau1[[#This Row],[SplitMarge]:[SplitMarge]],BN29+1,BO29-BN29-1),",",".")),"")</f>
        <v/>
      </c>
      <c r="BF29" s="5">
        <f>IFERROR(SEARCH("/",Tableau1[[#This Row],[SplitMarge]],1+1),LEN(Tableau1[[#This Row],[SplitMarge]])+1)</f>
        <v>1</v>
      </c>
      <c r="BG29" s="5">
        <f>IFERROR(SEARCH("/",Tableau1[[#This Row],[SplitMarge]],SEARCH("/",Tableau1[[#This Row],[SplitMarge]])+1),LEN(Tableau1[[#This Row],[SplitMarge]])+1)</f>
        <v>1</v>
      </c>
      <c r="BH29" s="5">
        <f>IFERROR(SEARCH("/",Tableau1[[#This Row],[SplitMarge]],(SEARCH("/",Tableau1[[#This Row],[SplitMarge]],SEARCH("/",Tableau1[[#This Row],[SplitMarge]])+1))+1),LEN(Tableau1[[#This Row],[SplitMarge]])+1)</f>
        <v>1</v>
      </c>
      <c r="BI29" s="5">
        <f>IFERROR(SEARCH("/",Tableau1[[#This Row],[SplitMarge]],SEARCH("/",Tableau1[[#This Row],[SplitMarge]],(SEARCH("/",Tableau1[[#This Row],[SplitMarge]],SEARCH("/",Tableau1[[#This Row],[SplitMarge]])+1))+1)+1),LEN(Tableau1[[#This Row],[SplitMarge]])+1)</f>
        <v>1</v>
      </c>
      <c r="BJ29" s="5">
        <f>IFERROR(SEARCH("/",Tableau1[[#This Row],[SplitMarge]],SEARCH("/",Tableau1[[#This Row],[SplitMarge]],SEARCH("/",Tableau1[[#This Row],[SplitMarge]],(SEARCH("/",Tableau1[[#This Row],[SplitMarge]],SEARCH("/",Tableau1[[#This Row],[SplitMarge]])+1))+1)+1)+1),LEN(Tableau1[[#This Row],[SplitMarge]])+1)</f>
        <v>1</v>
      </c>
      <c r="BK29" s="5">
        <f>IFERROR(SEARCH("/",Tableau1[[#This Row],[SplitMarge]],SEARCH("/",Tableau1[[#This Row],[SplitMarge]],SEARCH("/",Tableau1[[#This Row],[SplitMarge]],SEARCH("/",Tableau1[[#This Row],[SplitMarge]],(SEARCH("/",Tableau1[[#This Row],[SplitMarge]],SEARCH("/",Tableau1[[#This Row],[SplitMarge]])+1))+1)+1)+1)+1),LEN(Tableau1[[#This Row],[SplitMarge]])+1)</f>
        <v>1</v>
      </c>
      <c r="BL29"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29"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29"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29">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30" spans="1:67" x14ac:dyDescent="0.25">
      <c r="A30" t="s">
        <v>45</v>
      </c>
      <c r="B30">
        <v>410</v>
      </c>
      <c r="C30" t="s">
        <v>76</v>
      </c>
      <c r="D30" t="s">
        <v>66</v>
      </c>
      <c r="E30">
        <v>2102</v>
      </c>
      <c r="F30" t="s">
        <v>76</v>
      </c>
      <c r="G30" t="s">
        <v>57</v>
      </c>
      <c r="H30" t="s">
        <v>19</v>
      </c>
      <c r="I30" t="s">
        <v>20</v>
      </c>
      <c r="J30" t="s">
        <v>21</v>
      </c>
      <c r="K30" t="s">
        <v>20</v>
      </c>
      <c r="L30" t="s">
        <v>37</v>
      </c>
      <c r="M30">
        <v>2102</v>
      </c>
      <c r="N30" t="s">
        <v>52</v>
      </c>
      <c r="O30" t="s">
        <v>76</v>
      </c>
      <c r="P30">
        <v>60</v>
      </c>
      <c r="Q30">
        <v>60</v>
      </c>
      <c r="R30" t="s">
        <v>39</v>
      </c>
      <c r="S30">
        <v>1</v>
      </c>
      <c r="T30">
        <v>0</v>
      </c>
      <c r="U30" t="s">
        <v>40</v>
      </c>
      <c r="V30" t="str" cm="1">
        <f t="array" ref="V30">_xlfn.TEXTJOIN("/",TRUE,_xlfn._xlws.FILTER(Tableau1[value],(Tableau1[SITE]=Tableau1[[#This Row],[SITE]])*(Tableau1[BrandName]=Tableau1[[#This Row],[BrandName]])*(Tableau1[active]=1)))</f>
        <v>15.00/15.00 - 150.00/20.00/25.00/30.00/50.00/60.00/100.00/150.00</v>
      </c>
      <c r="W30" s="3"/>
      <c r="X30" s="10" t="str">
        <f>IFERROR(INDEX(splitcol[#This Row],,MATCH(Tableau1[[#This Row],[value]],valeur[#This Row],0)),"")</f>
        <v/>
      </c>
      <c r="AA30" s="4" t="str">
        <f>IFERROR(MID(Tableau1[[#This Row],[AllValue]],1,AK30-1),"")</f>
        <v>15.00</v>
      </c>
      <c r="AB30" s="5" t="str">
        <f>IFERROR(MID(Tableau1[[#This Row],[AllValue]:[AllValue]]:Tableau1[[#This Row],[AllValue]:[AllValue]],AK30+1,AL30-AK30-1),"")</f>
        <v>15.00 - 150.00</v>
      </c>
      <c r="AC30" s="5" t="str">
        <f>IFERROR(MID(Tableau1[[#This Row],[AllValue]:[AllValue]]:Tableau1[[#This Row],[AllValue]:[AllValue]],AL30+1,AM30-AL30-1),"")</f>
        <v>20.00</v>
      </c>
      <c r="AD30" s="5" t="str">
        <f>IFERROR(MID(Tableau1[[#This Row],[AllValue]],AM30+1,AN30-AM30-1),"")</f>
        <v>25.00</v>
      </c>
      <c r="AE30" s="5" t="str">
        <f>IFERROR(MID(Tableau1[[#This Row],[AllValue]:[AllValue]]:Tableau1[[#This Row],[AllValue]:[AllValue]],AN30+1,AO30-AN30-1),"")</f>
        <v>30.00</v>
      </c>
      <c r="AF30" s="5" t="str">
        <f>IFERROR(MID(Tableau1[[#This Row],[AllValue]:[AllValue]]:Tableau1[[#This Row],[AllValue]:[AllValue]],AO30+1,AP30-AO30-1),"")</f>
        <v>50.00</v>
      </c>
      <c r="AG30" s="5" t="str">
        <f>IFERROR(MID(Tableau1[[#This Row],[AllValue]:[AllValue]]:Tableau1[[#This Row],[AllValue]:[AllValue]],AP30+1,AQ30-AP30-1),"")</f>
        <v>60.00</v>
      </c>
      <c r="AH30" s="5" t="str">
        <f>IFERROR(MID(Tableau1[[#This Row],[AllValue]:[AllValue]]:Tableau1[[#This Row],[AllValue]:[AllValue]],AQ30+1,AR30-AQ30-1),"")</f>
        <v>100.00</v>
      </c>
      <c r="AI30" s="5" t="str">
        <f>IFERROR(MID(Tableau1[[#This Row],[AllValue]:[AllValue]]:Tableau1[[#This Row],[AllValue]:[AllValue]],AR30+1,AS30-AR30-1),"")</f>
        <v>150.00</v>
      </c>
      <c r="AJ30" s="5" t="str">
        <f>IFERROR(MID(Tableau1[[#This Row],[AllValue]:[AllValue]]:Tableau1[[#This Row],[AllValue]:[AllValue]],AS30+1,AT30-AS30-1),"")</f>
        <v/>
      </c>
      <c r="AK30" s="5">
        <f>IFERROR(SEARCH("/",Tableau1[[#This Row],[AllValue]],1+1),LEN(Tableau1[[#This Row],[AllValue]])+1)</f>
        <v>6</v>
      </c>
      <c r="AL30" s="5">
        <f>IFERROR(SEARCH("/",Tableau1[[#This Row],[AllValue]],SEARCH("/",Tableau1[[#This Row],[AllValue]])+1),LEN(Tableau1[[#This Row],[AllValue]])+1)</f>
        <v>21</v>
      </c>
      <c r="AM30" s="5">
        <f>IFERROR(SEARCH("/",Tableau1[[#This Row],[AllValue]],(SEARCH("/",Tableau1[[#This Row],[AllValue]],SEARCH("/",Tableau1[[#This Row],[AllValue]])+1))+1),LEN(Tableau1[[#This Row],[AllValue]])+1)</f>
        <v>27</v>
      </c>
      <c r="AN30" s="5">
        <f>IFERROR(SEARCH("/",Tableau1[[#This Row],[AllValue]],SEARCH("/",Tableau1[[#This Row],[AllValue]],(SEARCH("/",Tableau1[[#This Row],[AllValue]],SEARCH("/",Tableau1[[#This Row],[AllValue]])+1))+1)+1),LEN(Tableau1[[#This Row],[AllValue]])+1)</f>
        <v>33</v>
      </c>
      <c r="AO30" s="5">
        <f>IFERROR(SEARCH("/",Tableau1[[#This Row],[AllValue]],SEARCH("/",Tableau1[[#This Row],[AllValue]],SEARCH("/",Tableau1[[#This Row],[AllValue]],(SEARCH("/",Tableau1[[#This Row],[AllValue]],SEARCH("/",Tableau1[[#This Row],[AllValue]])+1))+1)+1)+1),LEN(Tableau1[[#This Row],[AllValue]])+1)</f>
        <v>39</v>
      </c>
      <c r="AP30" s="5">
        <f>IFERROR(SEARCH("/",Tableau1[[#This Row],[AllValue]],SEARCH("/",Tableau1[[#This Row],[AllValue]],SEARCH("/",Tableau1[[#This Row],[AllValue]],SEARCH("/",Tableau1[[#This Row],[AllValue]],(SEARCH("/",Tableau1[[#This Row],[AllValue]],SEARCH("/",Tableau1[[#This Row],[AllValue]])+1))+1)+1)+1)+1),LEN(Tableau1[[#This Row],[AllValue]])+1)</f>
        <v>45</v>
      </c>
      <c r="AQ30" s="5">
        <f>IFERROR(SEARCH("/",Tableau1[[#This Row],[AllValue]],SEARCH("/",Tableau1[[#This Row],[AllValue]],SEARCH("/",Tableau1[[#This Row],[AllValue]],SEARCH("/",Tableau1[[#This Row],[AllValue]],SEARCH("/",Tableau1[[#This Row],[AllValue]],(SEARCH("/",Tableau1[[#This Row],[AllValue]],SEARCH("/",Tableau1[[#This Row],[AllValue]])+1))+1)+1)+1)+1)+1),LEN(Tableau1[[#This Row],[AllValue]])+1)</f>
        <v>51</v>
      </c>
      <c r="AR30"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58</v>
      </c>
      <c r="AS30"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65</v>
      </c>
      <c r="AT30">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65</v>
      </c>
      <c r="AV30" s="8" t="str">
        <f>IFERROR(VALUE(SUBSTITUTE(MID(Tableau1[[#This Row],[SplitMarge]],1,BF30-1),",",".")),"")</f>
        <v/>
      </c>
      <c r="AW30" s="9" t="str">
        <f>IFERROR(VALUE(SUBSTITUTE(MID(Tableau1[[#This Row],[SplitMarge]:[SplitMarge]]:Tableau1[[#This Row],[SplitMarge]:[SplitMarge]],BF30+1,BG30-BF30-1),",",".")),"")</f>
        <v/>
      </c>
      <c r="AX30" s="9" t="str">
        <f>IFERROR(VALUE(SUBSTITUTE(MID(Tableau1[[#This Row],[SplitMarge]:[SplitMarge]]:Tableau1[[#This Row],[SplitMarge]:[SplitMarge]],BG30+1,BH30-BG30-1),",",".")),"")</f>
        <v/>
      </c>
      <c r="AY30" s="9" t="str">
        <f>IFERROR(VALUE(SUBSTITUTE(MID(Tableau1[[#This Row],[SplitMarge]:[SplitMarge]]:Tableau1[[#This Row],[SplitMarge]:[SplitMarge]],BH30+1,BI30-BH30-1),",",".")),"")</f>
        <v/>
      </c>
      <c r="AZ30" s="9" t="str">
        <f>IFERROR(VALUE(SUBSTITUTE(MID(Tableau1[[#This Row],[SplitMarge]:[SplitMarge]]:Tableau1[[#This Row],[SplitMarge]:[SplitMarge]],BI30+1,BJ30-BI30-1),",",".")),"")</f>
        <v/>
      </c>
      <c r="BA30" s="9" t="str">
        <f>IFERROR(VALUE(SUBSTITUTE(MID(Tableau1[[#This Row],[SplitMarge]:[SplitMarge]]:Tableau1[[#This Row],[SplitMarge]:[SplitMarge]],BJ30+1,BK30-BJ30-1),",",".")),"")</f>
        <v/>
      </c>
      <c r="BB30" s="9" t="str">
        <f>IFERROR(VALUE(SUBSTITUTE(MID(Tableau1[[#This Row],[SplitMarge]:[SplitMarge]]:Tableau1[[#This Row],[SplitMarge]:[SplitMarge]],BK30+1,BL30-BK30-1),",",".")),"")</f>
        <v/>
      </c>
      <c r="BC30" s="9" t="str">
        <f>IFERROR(VALUE(SUBSTITUTE(MID(Tableau1[[#This Row],[SplitMarge]:[SplitMarge]]:Tableau1[[#This Row],[SplitMarge]:[SplitMarge]],BL30+1,BM30-BL30-1),",",".")),"")</f>
        <v/>
      </c>
      <c r="BD30" s="9" t="str">
        <f>IFERROR(VALUE(SUBSTITUTE(MID(Tableau1[[#This Row],[SplitMarge]:[SplitMarge]]:Tableau1[[#This Row],[SplitMarge]:[SplitMarge]],BM30+1,BN30-BM30-1),",",".")),"")</f>
        <v/>
      </c>
      <c r="BE30" s="9" t="str">
        <f>IFERROR(VALUE(SUBSTITUTE(MID(Tableau1[[#This Row],[SplitMarge]:[SplitMarge]]:Tableau1[[#This Row],[SplitMarge]:[SplitMarge]],BN30+1,BO30-BN30-1),",",".")),"")</f>
        <v/>
      </c>
      <c r="BF30" s="5">
        <f>IFERROR(SEARCH("/",Tableau1[[#This Row],[SplitMarge]],1+1),LEN(Tableau1[[#This Row],[SplitMarge]])+1)</f>
        <v>1</v>
      </c>
      <c r="BG30" s="5">
        <f>IFERROR(SEARCH("/",Tableau1[[#This Row],[SplitMarge]],SEARCH("/",Tableau1[[#This Row],[SplitMarge]])+1),LEN(Tableau1[[#This Row],[SplitMarge]])+1)</f>
        <v>1</v>
      </c>
      <c r="BH30" s="5">
        <f>IFERROR(SEARCH("/",Tableau1[[#This Row],[SplitMarge]],(SEARCH("/",Tableau1[[#This Row],[SplitMarge]],SEARCH("/",Tableau1[[#This Row],[SplitMarge]])+1))+1),LEN(Tableau1[[#This Row],[SplitMarge]])+1)</f>
        <v>1</v>
      </c>
      <c r="BI30" s="5">
        <f>IFERROR(SEARCH("/",Tableau1[[#This Row],[SplitMarge]],SEARCH("/",Tableau1[[#This Row],[SplitMarge]],(SEARCH("/",Tableau1[[#This Row],[SplitMarge]],SEARCH("/",Tableau1[[#This Row],[SplitMarge]])+1))+1)+1),LEN(Tableau1[[#This Row],[SplitMarge]])+1)</f>
        <v>1</v>
      </c>
      <c r="BJ30" s="5">
        <f>IFERROR(SEARCH("/",Tableau1[[#This Row],[SplitMarge]],SEARCH("/",Tableau1[[#This Row],[SplitMarge]],SEARCH("/",Tableau1[[#This Row],[SplitMarge]],(SEARCH("/",Tableau1[[#This Row],[SplitMarge]],SEARCH("/",Tableau1[[#This Row],[SplitMarge]])+1))+1)+1)+1),LEN(Tableau1[[#This Row],[SplitMarge]])+1)</f>
        <v>1</v>
      </c>
      <c r="BK30" s="5">
        <f>IFERROR(SEARCH("/",Tableau1[[#This Row],[SplitMarge]],SEARCH("/",Tableau1[[#This Row],[SplitMarge]],SEARCH("/",Tableau1[[#This Row],[SplitMarge]],SEARCH("/",Tableau1[[#This Row],[SplitMarge]],(SEARCH("/",Tableau1[[#This Row],[SplitMarge]],SEARCH("/",Tableau1[[#This Row],[SplitMarge]])+1))+1)+1)+1)+1),LEN(Tableau1[[#This Row],[SplitMarge]])+1)</f>
        <v>1</v>
      </c>
      <c r="BL30"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30"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30"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30">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31" spans="1:67" x14ac:dyDescent="0.25">
      <c r="A31" t="s">
        <v>45</v>
      </c>
      <c r="B31">
        <v>410</v>
      </c>
      <c r="C31" t="s">
        <v>76</v>
      </c>
      <c r="D31" t="s">
        <v>66</v>
      </c>
      <c r="E31">
        <v>2103</v>
      </c>
      <c r="F31" t="s">
        <v>76</v>
      </c>
      <c r="G31" t="s">
        <v>29</v>
      </c>
      <c r="H31" t="s">
        <v>19</v>
      </c>
      <c r="I31" t="s">
        <v>20</v>
      </c>
      <c r="J31" t="s">
        <v>21</v>
      </c>
      <c r="K31" t="s">
        <v>20</v>
      </c>
      <c r="L31" t="s">
        <v>37</v>
      </c>
      <c r="M31">
        <v>2103</v>
      </c>
      <c r="N31" t="s">
        <v>52</v>
      </c>
      <c r="O31" t="s">
        <v>76</v>
      </c>
      <c r="P31">
        <v>100</v>
      </c>
      <c r="Q31">
        <v>100</v>
      </c>
      <c r="R31" t="s">
        <v>39</v>
      </c>
      <c r="S31">
        <v>1</v>
      </c>
      <c r="T31">
        <v>0</v>
      </c>
      <c r="U31" t="s">
        <v>40</v>
      </c>
      <c r="V31" t="str" cm="1">
        <f t="array" ref="V31">_xlfn.TEXTJOIN("/",TRUE,_xlfn._xlws.FILTER(Tableau1[value],(Tableau1[SITE]=Tableau1[[#This Row],[SITE]])*(Tableau1[BrandName]=Tableau1[[#This Row],[BrandName]])*(Tableau1[active]=1)))</f>
        <v>15.00/15.00 - 150.00/20.00/25.00/30.00/50.00/60.00/100.00/150.00</v>
      </c>
      <c r="W31" s="3"/>
      <c r="X31" s="10" t="str">
        <f>IFERROR(INDEX(splitcol[#This Row],,MATCH(Tableau1[[#This Row],[value]],valeur[#This Row],0)),"")</f>
        <v/>
      </c>
      <c r="AA31" s="4" t="str">
        <f>IFERROR(MID(Tableau1[[#This Row],[AllValue]],1,AK31-1),"")</f>
        <v>15.00</v>
      </c>
      <c r="AB31" s="5" t="str">
        <f>IFERROR(MID(Tableau1[[#This Row],[AllValue]:[AllValue]]:Tableau1[[#This Row],[AllValue]:[AllValue]],AK31+1,AL31-AK31-1),"")</f>
        <v>15.00 - 150.00</v>
      </c>
      <c r="AC31" s="5" t="str">
        <f>IFERROR(MID(Tableau1[[#This Row],[AllValue]:[AllValue]]:Tableau1[[#This Row],[AllValue]:[AllValue]],AL31+1,AM31-AL31-1),"")</f>
        <v>20.00</v>
      </c>
      <c r="AD31" s="5" t="str">
        <f>IFERROR(MID(Tableau1[[#This Row],[AllValue]],AM31+1,AN31-AM31-1),"")</f>
        <v>25.00</v>
      </c>
      <c r="AE31" s="5" t="str">
        <f>IFERROR(MID(Tableau1[[#This Row],[AllValue]:[AllValue]]:Tableau1[[#This Row],[AllValue]:[AllValue]],AN31+1,AO31-AN31-1),"")</f>
        <v>30.00</v>
      </c>
      <c r="AF31" s="5" t="str">
        <f>IFERROR(MID(Tableau1[[#This Row],[AllValue]:[AllValue]]:Tableau1[[#This Row],[AllValue]:[AllValue]],AO31+1,AP31-AO31-1),"")</f>
        <v>50.00</v>
      </c>
      <c r="AG31" s="5" t="str">
        <f>IFERROR(MID(Tableau1[[#This Row],[AllValue]:[AllValue]]:Tableau1[[#This Row],[AllValue]:[AllValue]],AP31+1,AQ31-AP31-1),"")</f>
        <v>60.00</v>
      </c>
      <c r="AH31" s="5" t="str">
        <f>IFERROR(MID(Tableau1[[#This Row],[AllValue]:[AllValue]]:Tableau1[[#This Row],[AllValue]:[AllValue]],AQ31+1,AR31-AQ31-1),"")</f>
        <v>100.00</v>
      </c>
      <c r="AI31" s="5" t="str">
        <f>IFERROR(MID(Tableau1[[#This Row],[AllValue]:[AllValue]]:Tableau1[[#This Row],[AllValue]:[AllValue]],AR31+1,AS31-AR31-1),"")</f>
        <v>150.00</v>
      </c>
      <c r="AJ31" s="5" t="str">
        <f>IFERROR(MID(Tableau1[[#This Row],[AllValue]:[AllValue]]:Tableau1[[#This Row],[AllValue]:[AllValue]],AS31+1,AT31-AS31-1),"")</f>
        <v/>
      </c>
      <c r="AK31" s="5">
        <f>IFERROR(SEARCH("/",Tableau1[[#This Row],[AllValue]],1+1),LEN(Tableau1[[#This Row],[AllValue]])+1)</f>
        <v>6</v>
      </c>
      <c r="AL31" s="5">
        <f>IFERROR(SEARCH("/",Tableau1[[#This Row],[AllValue]],SEARCH("/",Tableau1[[#This Row],[AllValue]])+1),LEN(Tableau1[[#This Row],[AllValue]])+1)</f>
        <v>21</v>
      </c>
      <c r="AM31" s="5">
        <f>IFERROR(SEARCH("/",Tableau1[[#This Row],[AllValue]],(SEARCH("/",Tableau1[[#This Row],[AllValue]],SEARCH("/",Tableau1[[#This Row],[AllValue]])+1))+1),LEN(Tableau1[[#This Row],[AllValue]])+1)</f>
        <v>27</v>
      </c>
      <c r="AN31" s="5">
        <f>IFERROR(SEARCH("/",Tableau1[[#This Row],[AllValue]],SEARCH("/",Tableau1[[#This Row],[AllValue]],(SEARCH("/",Tableau1[[#This Row],[AllValue]],SEARCH("/",Tableau1[[#This Row],[AllValue]])+1))+1)+1),LEN(Tableau1[[#This Row],[AllValue]])+1)</f>
        <v>33</v>
      </c>
      <c r="AO31" s="5">
        <f>IFERROR(SEARCH("/",Tableau1[[#This Row],[AllValue]],SEARCH("/",Tableau1[[#This Row],[AllValue]],SEARCH("/",Tableau1[[#This Row],[AllValue]],(SEARCH("/",Tableau1[[#This Row],[AllValue]],SEARCH("/",Tableau1[[#This Row],[AllValue]])+1))+1)+1)+1),LEN(Tableau1[[#This Row],[AllValue]])+1)</f>
        <v>39</v>
      </c>
      <c r="AP31" s="5">
        <f>IFERROR(SEARCH("/",Tableau1[[#This Row],[AllValue]],SEARCH("/",Tableau1[[#This Row],[AllValue]],SEARCH("/",Tableau1[[#This Row],[AllValue]],SEARCH("/",Tableau1[[#This Row],[AllValue]],(SEARCH("/",Tableau1[[#This Row],[AllValue]],SEARCH("/",Tableau1[[#This Row],[AllValue]])+1))+1)+1)+1)+1),LEN(Tableau1[[#This Row],[AllValue]])+1)</f>
        <v>45</v>
      </c>
      <c r="AQ31" s="5">
        <f>IFERROR(SEARCH("/",Tableau1[[#This Row],[AllValue]],SEARCH("/",Tableau1[[#This Row],[AllValue]],SEARCH("/",Tableau1[[#This Row],[AllValue]],SEARCH("/",Tableau1[[#This Row],[AllValue]],SEARCH("/",Tableau1[[#This Row],[AllValue]],(SEARCH("/",Tableau1[[#This Row],[AllValue]],SEARCH("/",Tableau1[[#This Row],[AllValue]])+1))+1)+1)+1)+1)+1),LEN(Tableau1[[#This Row],[AllValue]])+1)</f>
        <v>51</v>
      </c>
      <c r="AR31"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58</v>
      </c>
      <c r="AS31"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65</v>
      </c>
      <c r="AT31">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65</v>
      </c>
      <c r="AV31" s="8" t="str">
        <f>IFERROR(VALUE(SUBSTITUTE(MID(Tableau1[[#This Row],[SplitMarge]],1,BF31-1),",",".")),"")</f>
        <v/>
      </c>
      <c r="AW31" s="9" t="str">
        <f>IFERROR(VALUE(SUBSTITUTE(MID(Tableau1[[#This Row],[SplitMarge]:[SplitMarge]]:Tableau1[[#This Row],[SplitMarge]:[SplitMarge]],BF31+1,BG31-BF31-1),",",".")),"")</f>
        <v/>
      </c>
      <c r="AX31" s="9" t="str">
        <f>IFERROR(VALUE(SUBSTITUTE(MID(Tableau1[[#This Row],[SplitMarge]:[SplitMarge]]:Tableau1[[#This Row],[SplitMarge]:[SplitMarge]],BG31+1,BH31-BG31-1),",",".")),"")</f>
        <v/>
      </c>
      <c r="AY31" s="9" t="str">
        <f>IFERROR(VALUE(SUBSTITUTE(MID(Tableau1[[#This Row],[SplitMarge]:[SplitMarge]]:Tableau1[[#This Row],[SplitMarge]:[SplitMarge]],BH31+1,BI31-BH31-1),",",".")),"")</f>
        <v/>
      </c>
      <c r="AZ31" s="9" t="str">
        <f>IFERROR(VALUE(SUBSTITUTE(MID(Tableau1[[#This Row],[SplitMarge]:[SplitMarge]]:Tableau1[[#This Row],[SplitMarge]:[SplitMarge]],BI31+1,BJ31-BI31-1),",",".")),"")</f>
        <v/>
      </c>
      <c r="BA31" s="9" t="str">
        <f>IFERROR(VALUE(SUBSTITUTE(MID(Tableau1[[#This Row],[SplitMarge]:[SplitMarge]]:Tableau1[[#This Row],[SplitMarge]:[SplitMarge]],BJ31+1,BK31-BJ31-1),",",".")),"")</f>
        <v/>
      </c>
      <c r="BB31" s="9" t="str">
        <f>IFERROR(VALUE(SUBSTITUTE(MID(Tableau1[[#This Row],[SplitMarge]:[SplitMarge]]:Tableau1[[#This Row],[SplitMarge]:[SplitMarge]],BK31+1,BL31-BK31-1),",",".")),"")</f>
        <v/>
      </c>
      <c r="BC31" s="9" t="str">
        <f>IFERROR(VALUE(SUBSTITUTE(MID(Tableau1[[#This Row],[SplitMarge]:[SplitMarge]]:Tableau1[[#This Row],[SplitMarge]:[SplitMarge]],BL31+1,BM31-BL31-1),",",".")),"")</f>
        <v/>
      </c>
      <c r="BD31" s="9" t="str">
        <f>IFERROR(VALUE(SUBSTITUTE(MID(Tableau1[[#This Row],[SplitMarge]:[SplitMarge]]:Tableau1[[#This Row],[SplitMarge]:[SplitMarge]],BM31+1,BN31-BM31-1),",",".")),"")</f>
        <v/>
      </c>
      <c r="BE31" s="9" t="str">
        <f>IFERROR(VALUE(SUBSTITUTE(MID(Tableau1[[#This Row],[SplitMarge]:[SplitMarge]]:Tableau1[[#This Row],[SplitMarge]:[SplitMarge]],BN31+1,BO31-BN31-1),",",".")),"")</f>
        <v/>
      </c>
      <c r="BF31" s="5">
        <f>IFERROR(SEARCH("/",Tableau1[[#This Row],[SplitMarge]],1+1),LEN(Tableau1[[#This Row],[SplitMarge]])+1)</f>
        <v>1</v>
      </c>
      <c r="BG31" s="5">
        <f>IFERROR(SEARCH("/",Tableau1[[#This Row],[SplitMarge]],SEARCH("/",Tableau1[[#This Row],[SplitMarge]])+1),LEN(Tableau1[[#This Row],[SplitMarge]])+1)</f>
        <v>1</v>
      </c>
      <c r="BH31" s="5">
        <f>IFERROR(SEARCH("/",Tableau1[[#This Row],[SplitMarge]],(SEARCH("/",Tableau1[[#This Row],[SplitMarge]],SEARCH("/",Tableau1[[#This Row],[SplitMarge]])+1))+1),LEN(Tableau1[[#This Row],[SplitMarge]])+1)</f>
        <v>1</v>
      </c>
      <c r="BI31" s="5">
        <f>IFERROR(SEARCH("/",Tableau1[[#This Row],[SplitMarge]],SEARCH("/",Tableau1[[#This Row],[SplitMarge]],(SEARCH("/",Tableau1[[#This Row],[SplitMarge]],SEARCH("/",Tableau1[[#This Row],[SplitMarge]])+1))+1)+1),LEN(Tableau1[[#This Row],[SplitMarge]])+1)</f>
        <v>1</v>
      </c>
      <c r="BJ31" s="5">
        <f>IFERROR(SEARCH("/",Tableau1[[#This Row],[SplitMarge]],SEARCH("/",Tableau1[[#This Row],[SplitMarge]],SEARCH("/",Tableau1[[#This Row],[SplitMarge]],(SEARCH("/",Tableau1[[#This Row],[SplitMarge]],SEARCH("/",Tableau1[[#This Row],[SplitMarge]])+1))+1)+1)+1),LEN(Tableau1[[#This Row],[SplitMarge]])+1)</f>
        <v>1</v>
      </c>
      <c r="BK31" s="5">
        <f>IFERROR(SEARCH("/",Tableau1[[#This Row],[SplitMarge]],SEARCH("/",Tableau1[[#This Row],[SplitMarge]],SEARCH("/",Tableau1[[#This Row],[SplitMarge]],SEARCH("/",Tableau1[[#This Row],[SplitMarge]],(SEARCH("/",Tableau1[[#This Row],[SplitMarge]],SEARCH("/",Tableau1[[#This Row],[SplitMarge]])+1))+1)+1)+1)+1),LEN(Tableau1[[#This Row],[SplitMarge]])+1)</f>
        <v>1</v>
      </c>
      <c r="BL31"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31"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31"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31">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32" spans="1:67" x14ac:dyDescent="0.25">
      <c r="A32" t="s">
        <v>45</v>
      </c>
      <c r="B32">
        <v>410</v>
      </c>
      <c r="C32" t="s">
        <v>76</v>
      </c>
      <c r="D32" t="s">
        <v>66</v>
      </c>
      <c r="E32">
        <v>2104</v>
      </c>
      <c r="F32" t="s">
        <v>76</v>
      </c>
      <c r="G32" t="s">
        <v>58</v>
      </c>
      <c r="H32" t="s">
        <v>19</v>
      </c>
      <c r="I32" t="s">
        <v>20</v>
      </c>
      <c r="J32" t="s">
        <v>21</v>
      </c>
      <c r="K32" t="s">
        <v>20</v>
      </c>
      <c r="L32" t="s">
        <v>37</v>
      </c>
      <c r="M32">
        <v>2104</v>
      </c>
      <c r="N32" t="s">
        <v>52</v>
      </c>
      <c r="O32" t="s">
        <v>76</v>
      </c>
      <c r="P32">
        <v>150</v>
      </c>
      <c r="Q32">
        <v>150</v>
      </c>
      <c r="R32" t="s">
        <v>39</v>
      </c>
      <c r="S32">
        <v>1</v>
      </c>
      <c r="T32">
        <v>0</v>
      </c>
      <c r="U32" t="s">
        <v>40</v>
      </c>
      <c r="V32" t="str" cm="1">
        <f t="array" ref="V32">_xlfn.TEXTJOIN("/",TRUE,_xlfn._xlws.FILTER(Tableau1[value],(Tableau1[SITE]=Tableau1[[#This Row],[SITE]])*(Tableau1[BrandName]=Tableau1[[#This Row],[BrandName]])*(Tableau1[active]=1)))</f>
        <v>15.00/15.00 - 150.00/20.00/25.00/30.00/50.00/60.00/100.00/150.00</v>
      </c>
      <c r="W32" s="3"/>
      <c r="X32" s="10" t="str">
        <f>IFERROR(INDEX(splitcol[#This Row],,MATCH(Tableau1[[#This Row],[value]],valeur[#This Row],0)),"")</f>
        <v/>
      </c>
      <c r="AA32" s="4" t="str">
        <f>IFERROR(MID(Tableau1[[#This Row],[AllValue]],1,AK32-1),"")</f>
        <v>15.00</v>
      </c>
      <c r="AB32" s="5" t="str">
        <f>IFERROR(MID(Tableau1[[#This Row],[AllValue]:[AllValue]]:Tableau1[[#This Row],[AllValue]:[AllValue]],AK32+1,AL32-AK32-1),"")</f>
        <v>15.00 - 150.00</v>
      </c>
      <c r="AC32" s="5" t="str">
        <f>IFERROR(MID(Tableau1[[#This Row],[AllValue]:[AllValue]]:Tableau1[[#This Row],[AllValue]:[AllValue]],AL32+1,AM32-AL32-1),"")</f>
        <v>20.00</v>
      </c>
      <c r="AD32" s="5" t="str">
        <f>IFERROR(MID(Tableau1[[#This Row],[AllValue]],AM32+1,AN32-AM32-1),"")</f>
        <v>25.00</v>
      </c>
      <c r="AE32" s="5" t="str">
        <f>IFERROR(MID(Tableau1[[#This Row],[AllValue]:[AllValue]]:Tableau1[[#This Row],[AllValue]:[AllValue]],AN32+1,AO32-AN32-1),"")</f>
        <v>30.00</v>
      </c>
      <c r="AF32" s="5" t="str">
        <f>IFERROR(MID(Tableau1[[#This Row],[AllValue]:[AllValue]]:Tableau1[[#This Row],[AllValue]:[AllValue]],AO32+1,AP32-AO32-1),"")</f>
        <v>50.00</v>
      </c>
      <c r="AG32" s="5" t="str">
        <f>IFERROR(MID(Tableau1[[#This Row],[AllValue]:[AllValue]]:Tableau1[[#This Row],[AllValue]:[AllValue]],AP32+1,AQ32-AP32-1),"")</f>
        <v>60.00</v>
      </c>
      <c r="AH32" s="5" t="str">
        <f>IFERROR(MID(Tableau1[[#This Row],[AllValue]:[AllValue]]:Tableau1[[#This Row],[AllValue]:[AllValue]],AQ32+1,AR32-AQ32-1),"")</f>
        <v>100.00</v>
      </c>
      <c r="AI32" s="5" t="str">
        <f>IFERROR(MID(Tableau1[[#This Row],[AllValue]:[AllValue]]:Tableau1[[#This Row],[AllValue]:[AllValue]],AR32+1,AS32-AR32-1),"")</f>
        <v>150.00</v>
      </c>
      <c r="AJ32" s="5" t="str">
        <f>IFERROR(MID(Tableau1[[#This Row],[AllValue]:[AllValue]]:Tableau1[[#This Row],[AllValue]:[AllValue]],AS32+1,AT32-AS32-1),"")</f>
        <v/>
      </c>
      <c r="AK32" s="5">
        <f>IFERROR(SEARCH("/",Tableau1[[#This Row],[AllValue]],1+1),LEN(Tableau1[[#This Row],[AllValue]])+1)</f>
        <v>6</v>
      </c>
      <c r="AL32" s="5">
        <f>IFERROR(SEARCH("/",Tableau1[[#This Row],[AllValue]],SEARCH("/",Tableau1[[#This Row],[AllValue]])+1),LEN(Tableau1[[#This Row],[AllValue]])+1)</f>
        <v>21</v>
      </c>
      <c r="AM32" s="5">
        <f>IFERROR(SEARCH("/",Tableau1[[#This Row],[AllValue]],(SEARCH("/",Tableau1[[#This Row],[AllValue]],SEARCH("/",Tableau1[[#This Row],[AllValue]])+1))+1),LEN(Tableau1[[#This Row],[AllValue]])+1)</f>
        <v>27</v>
      </c>
      <c r="AN32" s="5">
        <f>IFERROR(SEARCH("/",Tableau1[[#This Row],[AllValue]],SEARCH("/",Tableau1[[#This Row],[AllValue]],(SEARCH("/",Tableau1[[#This Row],[AllValue]],SEARCH("/",Tableau1[[#This Row],[AllValue]])+1))+1)+1),LEN(Tableau1[[#This Row],[AllValue]])+1)</f>
        <v>33</v>
      </c>
      <c r="AO32" s="5">
        <f>IFERROR(SEARCH("/",Tableau1[[#This Row],[AllValue]],SEARCH("/",Tableau1[[#This Row],[AllValue]],SEARCH("/",Tableau1[[#This Row],[AllValue]],(SEARCH("/",Tableau1[[#This Row],[AllValue]],SEARCH("/",Tableau1[[#This Row],[AllValue]])+1))+1)+1)+1),LEN(Tableau1[[#This Row],[AllValue]])+1)</f>
        <v>39</v>
      </c>
      <c r="AP32" s="5">
        <f>IFERROR(SEARCH("/",Tableau1[[#This Row],[AllValue]],SEARCH("/",Tableau1[[#This Row],[AllValue]],SEARCH("/",Tableau1[[#This Row],[AllValue]],SEARCH("/",Tableau1[[#This Row],[AllValue]],(SEARCH("/",Tableau1[[#This Row],[AllValue]],SEARCH("/",Tableau1[[#This Row],[AllValue]])+1))+1)+1)+1)+1),LEN(Tableau1[[#This Row],[AllValue]])+1)</f>
        <v>45</v>
      </c>
      <c r="AQ32" s="5">
        <f>IFERROR(SEARCH("/",Tableau1[[#This Row],[AllValue]],SEARCH("/",Tableau1[[#This Row],[AllValue]],SEARCH("/",Tableau1[[#This Row],[AllValue]],SEARCH("/",Tableau1[[#This Row],[AllValue]],SEARCH("/",Tableau1[[#This Row],[AllValue]],(SEARCH("/",Tableau1[[#This Row],[AllValue]],SEARCH("/",Tableau1[[#This Row],[AllValue]])+1))+1)+1)+1)+1)+1),LEN(Tableau1[[#This Row],[AllValue]])+1)</f>
        <v>51</v>
      </c>
      <c r="AR32"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58</v>
      </c>
      <c r="AS32"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65</v>
      </c>
      <c r="AT32">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65</v>
      </c>
      <c r="AV32" s="8" t="str">
        <f>IFERROR(VALUE(SUBSTITUTE(MID(Tableau1[[#This Row],[SplitMarge]],1,BF32-1),",",".")),"")</f>
        <v/>
      </c>
      <c r="AW32" s="9" t="str">
        <f>IFERROR(VALUE(SUBSTITUTE(MID(Tableau1[[#This Row],[SplitMarge]:[SplitMarge]]:Tableau1[[#This Row],[SplitMarge]:[SplitMarge]],BF32+1,BG32-BF32-1),",",".")),"")</f>
        <v/>
      </c>
      <c r="AX32" s="9" t="str">
        <f>IFERROR(VALUE(SUBSTITUTE(MID(Tableau1[[#This Row],[SplitMarge]:[SplitMarge]]:Tableau1[[#This Row],[SplitMarge]:[SplitMarge]],BG32+1,BH32-BG32-1),",",".")),"")</f>
        <v/>
      </c>
      <c r="AY32" s="9" t="str">
        <f>IFERROR(VALUE(SUBSTITUTE(MID(Tableau1[[#This Row],[SplitMarge]:[SplitMarge]]:Tableau1[[#This Row],[SplitMarge]:[SplitMarge]],BH32+1,BI32-BH32-1),",",".")),"")</f>
        <v/>
      </c>
      <c r="AZ32" s="9" t="str">
        <f>IFERROR(VALUE(SUBSTITUTE(MID(Tableau1[[#This Row],[SplitMarge]:[SplitMarge]]:Tableau1[[#This Row],[SplitMarge]:[SplitMarge]],BI32+1,BJ32-BI32-1),",",".")),"")</f>
        <v/>
      </c>
      <c r="BA32" s="9" t="str">
        <f>IFERROR(VALUE(SUBSTITUTE(MID(Tableau1[[#This Row],[SplitMarge]:[SplitMarge]]:Tableau1[[#This Row],[SplitMarge]:[SplitMarge]],BJ32+1,BK32-BJ32-1),",",".")),"")</f>
        <v/>
      </c>
      <c r="BB32" s="9" t="str">
        <f>IFERROR(VALUE(SUBSTITUTE(MID(Tableau1[[#This Row],[SplitMarge]:[SplitMarge]]:Tableau1[[#This Row],[SplitMarge]:[SplitMarge]],BK32+1,BL32-BK32-1),",",".")),"")</f>
        <v/>
      </c>
      <c r="BC32" s="9" t="str">
        <f>IFERROR(VALUE(SUBSTITUTE(MID(Tableau1[[#This Row],[SplitMarge]:[SplitMarge]]:Tableau1[[#This Row],[SplitMarge]:[SplitMarge]],BL32+1,BM32-BL32-1),",",".")),"")</f>
        <v/>
      </c>
      <c r="BD32" s="9" t="str">
        <f>IFERROR(VALUE(SUBSTITUTE(MID(Tableau1[[#This Row],[SplitMarge]:[SplitMarge]]:Tableau1[[#This Row],[SplitMarge]:[SplitMarge]],BM32+1,BN32-BM32-1),",",".")),"")</f>
        <v/>
      </c>
      <c r="BE32" s="9" t="str">
        <f>IFERROR(VALUE(SUBSTITUTE(MID(Tableau1[[#This Row],[SplitMarge]:[SplitMarge]]:Tableau1[[#This Row],[SplitMarge]:[SplitMarge]],BN32+1,BO32-BN32-1),",",".")),"")</f>
        <v/>
      </c>
      <c r="BF32" s="5">
        <f>IFERROR(SEARCH("/",Tableau1[[#This Row],[SplitMarge]],1+1),LEN(Tableau1[[#This Row],[SplitMarge]])+1)</f>
        <v>1</v>
      </c>
      <c r="BG32" s="5">
        <f>IFERROR(SEARCH("/",Tableau1[[#This Row],[SplitMarge]],SEARCH("/",Tableau1[[#This Row],[SplitMarge]])+1),LEN(Tableau1[[#This Row],[SplitMarge]])+1)</f>
        <v>1</v>
      </c>
      <c r="BH32" s="5">
        <f>IFERROR(SEARCH("/",Tableau1[[#This Row],[SplitMarge]],(SEARCH("/",Tableau1[[#This Row],[SplitMarge]],SEARCH("/",Tableau1[[#This Row],[SplitMarge]])+1))+1),LEN(Tableau1[[#This Row],[SplitMarge]])+1)</f>
        <v>1</v>
      </c>
      <c r="BI32" s="5">
        <f>IFERROR(SEARCH("/",Tableau1[[#This Row],[SplitMarge]],SEARCH("/",Tableau1[[#This Row],[SplitMarge]],(SEARCH("/",Tableau1[[#This Row],[SplitMarge]],SEARCH("/",Tableau1[[#This Row],[SplitMarge]])+1))+1)+1),LEN(Tableau1[[#This Row],[SplitMarge]])+1)</f>
        <v>1</v>
      </c>
      <c r="BJ32" s="5">
        <f>IFERROR(SEARCH("/",Tableau1[[#This Row],[SplitMarge]],SEARCH("/",Tableau1[[#This Row],[SplitMarge]],SEARCH("/",Tableau1[[#This Row],[SplitMarge]],(SEARCH("/",Tableau1[[#This Row],[SplitMarge]],SEARCH("/",Tableau1[[#This Row],[SplitMarge]])+1))+1)+1)+1),LEN(Tableau1[[#This Row],[SplitMarge]])+1)</f>
        <v>1</v>
      </c>
      <c r="BK32" s="5">
        <f>IFERROR(SEARCH("/",Tableau1[[#This Row],[SplitMarge]],SEARCH("/",Tableau1[[#This Row],[SplitMarge]],SEARCH("/",Tableau1[[#This Row],[SplitMarge]],SEARCH("/",Tableau1[[#This Row],[SplitMarge]],(SEARCH("/",Tableau1[[#This Row],[SplitMarge]],SEARCH("/",Tableau1[[#This Row],[SplitMarge]])+1))+1)+1)+1)+1),LEN(Tableau1[[#This Row],[SplitMarge]])+1)</f>
        <v>1</v>
      </c>
      <c r="BL32"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32"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32"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32">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33" spans="1:67" x14ac:dyDescent="0.25">
      <c r="A33" t="s">
        <v>45</v>
      </c>
      <c r="B33">
        <v>305</v>
      </c>
      <c r="C33" t="s">
        <v>77</v>
      </c>
      <c r="D33" t="s">
        <v>65</v>
      </c>
      <c r="E33">
        <v>1194</v>
      </c>
      <c r="F33" t="s">
        <v>77</v>
      </c>
      <c r="G33" t="s">
        <v>27</v>
      </c>
      <c r="H33" t="s">
        <v>19</v>
      </c>
      <c r="I33" t="s">
        <v>20</v>
      </c>
      <c r="J33" t="s">
        <v>21</v>
      </c>
      <c r="K33" t="s">
        <v>20</v>
      </c>
      <c r="L33" t="s">
        <v>37</v>
      </c>
      <c r="M33">
        <v>1194</v>
      </c>
      <c r="N33" t="s">
        <v>43</v>
      </c>
      <c r="O33" t="s">
        <v>77</v>
      </c>
      <c r="P33">
        <v>20</v>
      </c>
      <c r="Q33">
        <v>20</v>
      </c>
      <c r="R33" t="s">
        <v>39</v>
      </c>
      <c r="S33">
        <v>1</v>
      </c>
      <c r="T33">
        <v>0</v>
      </c>
      <c r="U33" t="s">
        <v>40</v>
      </c>
      <c r="V33" t="str" cm="1">
        <f t="array" ref="V33">_xlfn.TEXTJOIN("/",TRUE,_xlfn._xlws.FILTER(Tableau1[value],(Tableau1[SITE]=Tableau1[[#This Row],[SITE]])*(Tableau1[BrandName]=Tableau1[[#This Row],[BrandName]])*(Tableau1[active]=1)))</f>
        <v>20.00/50.00</v>
      </c>
      <c r="W33" s="3"/>
      <c r="X33" s="10" t="str">
        <f>IFERROR(INDEX(splitcol[#This Row],,MATCH(Tableau1[[#This Row],[value]],valeur[#This Row],0)),"")</f>
        <v/>
      </c>
      <c r="AA33" s="4" t="str">
        <f>IFERROR(MID(Tableau1[[#This Row],[AllValue]],1,AK33-1),"")</f>
        <v>20.00</v>
      </c>
      <c r="AB33" s="5" t="str">
        <f>IFERROR(MID(Tableau1[[#This Row],[AllValue]:[AllValue]]:Tableau1[[#This Row],[AllValue]:[AllValue]],AK33+1,AL33-AK33-1),"")</f>
        <v>50.00</v>
      </c>
      <c r="AC33" s="5" t="str">
        <f>IFERROR(MID(Tableau1[[#This Row],[AllValue]:[AllValue]]:Tableau1[[#This Row],[AllValue]:[AllValue]],AL33+1,AM33-AL33-1),"")</f>
        <v/>
      </c>
      <c r="AD33" s="5" t="str">
        <f>IFERROR(MID(Tableau1[[#This Row],[AllValue]],AM33+1,AN33-AM33-1),"")</f>
        <v/>
      </c>
      <c r="AE33" s="5" t="str">
        <f>IFERROR(MID(Tableau1[[#This Row],[AllValue]:[AllValue]]:Tableau1[[#This Row],[AllValue]:[AllValue]],AN33+1,AO33-AN33-1),"")</f>
        <v/>
      </c>
      <c r="AF33" s="5" t="str">
        <f>IFERROR(MID(Tableau1[[#This Row],[AllValue]:[AllValue]]:Tableau1[[#This Row],[AllValue]:[AllValue]],AO33+1,AP33-AO33-1),"")</f>
        <v/>
      </c>
      <c r="AG33" s="5" t="str">
        <f>IFERROR(MID(Tableau1[[#This Row],[AllValue]:[AllValue]]:Tableau1[[#This Row],[AllValue]:[AllValue]],AP33+1,AQ33-AP33-1),"")</f>
        <v/>
      </c>
      <c r="AH33" s="5" t="str">
        <f>IFERROR(MID(Tableau1[[#This Row],[AllValue]:[AllValue]]:Tableau1[[#This Row],[AllValue]:[AllValue]],AQ33+1,AR33-AQ33-1),"")</f>
        <v/>
      </c>
      <c r="AI33" s="5" t="str">
        <f>IFERROR(MID(Tableau1[[#This Row],[AllValue]:[AllValue]]:Tableau1[[#This Row],[AllValue]:[AllValue]],AR33+1,AS33-AR33-1),"")</f>
        <v/>
      </c>
      <c r="AJ33" s="5" t="str">
        <f>IFERROR(MID(Tableau1[[#This Row],[AllValue]:[AllValue]]:Tableau1[[#This Row],[AllValue]:[AllValue]],AS33+1,AT33-AS33-1),"")</f>
        <v/>
      </c>
      <c r="AK33" s="5">
        <f>IFERROR(SEARCH("/",Tableau1[[#This Row],[AllValue]],1+1),LEN(Tableau1[[#This Row],[AllValue]])+1)</f>
        <v>6</v>
      </c>
      <c r="AL33" s="5">
        <f>IFERROR(SEARCH("/",Tableau1[[#This Row],[AllValue]],SEARCH("/",Tableau1[[#This Row],[AllValue]])+1),LEN(Tableau1[[#This Row],[AllValue]])+1)</f>
        <v>12</v>
      </c>
      <c r="AM33" s="5">
        <f>IFERROR(SEARCH("/",Tableau1[[#This Row],[AllValue]],(SEARCH("/",Tableau1[[#This Row],[AllValue]],SEARCH("/",Tableau1[[#This Row],[AllValue]])+1))+1),LEN(Tableau1[[#This Row],[AllValue]])+1)</f>
        <v>12</v>
      </c>
      <c r="AN33" s="5">
        <f>IFERROR(SEARCH("/",Tableau1[[#This Row],[AllValue]],SEARCH("/",Tableau1[[#This Row],[AllValue]],(SEARCH("/",Tableau1[[#This Row],[AllValue]],SEARCH("/",Tableau1[[#This Row],[AllValue]])+1))+1)+1),LEN(Tableau1[[#This Row],[AllValue]])+1)</f>
        <v>12</v>
      </c>
      <c r="AO33" s="5">
        <f>IFERROR(SEARCH("/",Tableau1[[#This Row],[AllValue]],SEARCH("/",Tableau1[[#This Row],[AllValue]],SEARCH("/",Tableau1[[#This Row],[AllValue]],(SEARCH("/",Tableau1[[#This Row],[AllValue]],SEARCH("/",Tableau1[[#This Row],[AllValue]])+1))+1)+1)+1),LEN(Tableau1[[#This Row],[AllValue]])+1)</f>
        <v>12</v>
      </c>
      <c r="AP33" s="5">
        <f>IFERROR(SEARCH("/",Tableau1[[#This Row],[AllValue]],SEARCH("/",Tableau1[[#This Row],[AllValue]],SEARCH("/",Tableau1[[#This Row],[AllValue]],SEARCH("/",Tableau1[[#This Row],[AllValue]],(SEARCH("/",Tableau1[[#This Row],[AllValue]],SEARCH("/",Tableau1[[#This Row],[AllValue]])+1))+1)+1)+1)+1),LEN(Tableau1[[#This Row],[AllValue]])+1)</f>
        <v>12</v>
      </c>
      <c r="AQ33" s="5">
        <f>IFERROR(SEARCH("/",Tableau1[[#This Row],[AllValue]],SEARCH("/",Tableau1[[#This Row],[AllValue]],SEARCH("/",Tableau1[[#This Row],[AllValue]],SEARCH("/",Tableau1[[#This Row],[AllValue]],SEARCH("/",Tableau1[[#This Row],[AllValue]],(SEARCH("/",Tableau1[[#This Row],[AllValue]],SEARCH("/",Tableau1[[#This Row],[AllValue]])+1))+1)+1)+1)+1)+1),LEN(Tableau1[[#This Row],[AllValue]])+1)</f>
        <v>12</v>
      </c>
      <c r="AR33"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12</v>
      </c>
      <c r="AS33"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12</v>
      </c>
      <c r="AT33">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12</v>
      </c>
      <c r="AV33" s="8" t="str">
        <f>IFERROR(VALUE(SUBSTITUTE(MID(Tableau1[[#This Row],[SplitMarge]],1,BF33-1),",",".")),"")</f>
        <v/>
      </c>
      <c r="AW33" s="9" t="str">
        <f>IFERROR(VALUE(SUBSTITUTE(MID(Tableau1[[#This Row],[SplitMarge]:[SplitMarge]]:Tableau1[[#This Row],[SplitMarge]:[SplitMarge]],BF33+1,BG33-BF33-1),",",".")),"")</f>
        <v/>
      </c>
      <c r="AX33" s="9" t="str">
        <f>IFERROR(VALUE(SUBSTITUTE(MID(Tableau1[[#This Row],[SplitMarge]:[SplitMarge]]:Tableau1[[#This Row],[SplitMarge]:[SplitMarge]],BG33+1,BH33-BG33-1),",",".")),"")</f>
        <v/>
      </c>
      <c r="AY33" s="9" t="str">
        <f>IFERROR(VALUE(SUBSTITUTE(MID(Tableau1[[#This Row],[SplitMarge]:[SplitMarge]]:Tableau1[[#This Row],[SplitMarge]:[SplitMarge]],BH33+1,BI33-BH33-1),",",".")),"")</f>
        <v/>
      </c>
      <c r="AZ33" s="9" t="str">
        <f>IFERROR(VALUE(SUBSTITUTE(MID(Tableau1[[#This Row],[SplitMarge]:[SplitMarge]]:Tableau1[[#This Row],[SplitMarge]:[SplitMarge]],BI33+1,BJ33-BI33-1),",",".")),"")</f>
        <v/>
      </c>
      <c r="BA33" s="9" t="str">
        <f>IFERROR(VALUE(SUBSTITUTE(MID(Tableau1[[#This Row],[SplitMarge]:[SplitMarge]]:Tableau1[[#This Row],[SplitMarge]:[SplitMarge]],BJ33+1,BK33-BJ33-1),",",".")),"")</f>
        <v/>
      </c>
      <c r="BB33" s="9" t="str">
        <f>IFERROR(VALUE(SUBSTITUTE(MID(Tableau1[[#This Row],[SplitMarge]:[SplitMarge]]:Tableau1[[#This Row],[SplitMarge]:[SplitMarge]],BK33+1,BL33-BK33-1),",",".")),"")</f>
        <v/>
      </c>
      <c r="BC33" s="9" t="str">
        <f>IFERROR(VALUE(SUBSTITUTE(MID(Tableau1[[#This Row],[SplitMarge]:[SplitMarge]]:Tableau1[[#This Row],[SplitMarge]:[SplitMarge]],BL33+1,BM33-BL33-1),",",".")),"")</f>
        <v/>
      </c>
      <c r="BD33" s="9" t="str">
        <f>IFERROR(VALUE(SUBSTITUTE(MID(Tableau1[[#This Row],[SplitMarge]:[SplitMarge]]:Tableau1[[#This Row],[SplitMarge]:[SplitMarge]],BM33+1,BN33-BM33-1),",",".")),"")</f>
        <v/>
      </c>
      <c r="BE33" s="9" t="str">
        <f>IFERROR(VALUE(SUBSTITUTE(MID(Tableau1[[#This Row],[SplitMarge]:[SplitMarge]]:Tableau1[[#This Row],[SplitMarge]:[SplitMarge]],BN33+1,BO33-BN33-1),",",".")),"")</f>
        <v/>
      </c>
      <c r="BF33" s="5">
        <f>IFERROR(SEARCH("/",Tableau1[[#This Row],[SplitMarge]],1+1),LEN(Tableau1[[#This Row],[SplitMarge]])+1)</f>
        <v>1</v>
      </c>
      <c r="BG33" s="5">
        <f>IFERROR(SEARCH("/",Tableau1[[#This Row],[SplitMarge]],SEARCH("/",Tableau1[[#This Row],[SplitMarge]])+1),LEN(Tableau1[[#This Row],[SplitMarge]])+1)</f>
        <v>1</v>
      </c>
      <c r="BH33" s="5">
        <f>IFERROR(SEARCH("/",Tableau1[[#This Row],[SplitMarge]],(SEARCH("/",Tableau1[[#This Row],[SplitMarge]],SEARCH("/",Tableau1[[#This Row],[SplitMarge]])+1))+1),LEN(Tableau1[[#This Row],[SplitMarge]])+1)</f>
        <v>1</v>
      </c>
      <c r="BI33" s="5">
        <f>IFERROR(SEARCH("/",Tableau1[[#This Row],[SplitMarge]],SEARCH("/",Tableau1[[#This Row],[SplitMarge]],(SEARCH("/",Tableau1[[#This Row],[SplitMarge]],SEARCH("/",Tableau1[[#This Row],[SplitMarge]])+1))+1)+1),LEN(Tableau1[[#This Row],[SplitMarge]])+1)</f>
        <v>1</v>
      </c>
      <c r="BJ33" s="5">
        <f>IFERROR(SEARCH("/",Tableau1[[#This Row],[SplitMarge]],SEARCH("/",Tableau1[[#This Row],[SplitMarge]],SEARCH("/",Tableau1[[#This Row],[SplitMarge]],(SEARCH("/",Tableau1[[#This Row],[SplitMarge]],SEARCH("/",Tableau1[[#This Row],[SplitMarge]])+1))+1)+1)+1),LEN(Tableau1[[#This Row],[SplitMarge]])+1)</f>
        <v>1</v>
      </c>
      <c r="BK33" s="5">
        <f>IFERROR(SEARCH("/",Tableau1[[#This Row],[SplitMarge]],SEARCH("/",Tableau1[[#This Row],[SplitMarge]],SEARCH("/",Tableau1[[#This Row],[SplitMarge]],SEARCH("/",Tableau1[[#This Row],[SplitMarge]],(SEARCH("/",Tableau1[[#This Row],[SplitMarge]],SEARCH("/",Tableau1[[#This Row],[SplitMarge]])+1))+1)+1)+1)+1),LEN(Tableau1[[#This Row],[SplitMarge]])+1)</f>
        <v>1</v>
      </c>
      <c r="BL33"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33"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33"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33">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34" spans="1:67" x14ac:dyDescent="0.25">
      <c r="A34" t="s">
        <v>45</v>
      </c>
      <c r="B34">
        <v>305</v>
      </c>
      <c r="C34" t="s">
        <v>77</v>
      </c>
      <c r="D34" t="s">
        <v>65</v>
      </c>
      <c r="E34">
        <v>1195</v>
      </c>
      <c r="F34" t="s">
        <v>77</v>
      </c>
      <c r="G34" t="s">
        <v>25</v>
      </c>
      <c r="H34" t="s">
        <v>19</v>
      </c>
      <c r="I34" t="s">
        <v>20</v>
      </c>
      <c r="J34" t="s">
        <v>21</v>
      </c>
      <c r="K34" t="s">
        <v>20</v>
      </c>
      <c r="L34" t="s">
        <v>37</v>
      </c>
      <c r="M34">
        <v>1195</v>
      </c>
      <c r="N34" t="s">
        <v>43</v>
      </c>
      <c r="O34" t="s">
        <v>77</v>
      </c>
      <c r="P34">
        <v>50</v>
      </c>
      <c r="Q34">
        <v>50</v>
      </c>
      <c r="R34" t="s">
        <v>39</v>
      </c>
      <c r="S34">
        <v>1</v>
      </c>
      <c r="T34">
        <v>0</v>
      </c>
      <c r="U34" t="s">
        <v>40</v>
      </c>
      <c r="V34" t="str" cm="1">
        <f t="array" ref="V34">_xlfn.TEXTJOIN("/",TRUE,_xlfn._xlws.FILTER(Tableau1[value],(Tableau1[SITE]=Tableau1[[#This Row],[SITE]])*(Tableau1[BrandName]=Tableau1[[#This Row],[BrandName]])*(Tableau1[active]=1)))</f>
        <v>20.00/50.00</v>
      </c>
      <c r="W34" s="3"/>
      <c r="X34" s="10" t="str">
        <f>IFERROR(INDEX(splitcol[#This Row],,MATCH(Tableau1[[#This Row],[value]],valeur[#This Row],0)),"")</f>
        <v/>
      </c>
      <c r="AA34" s="4" t="str">
        <f>IFERROR(MID(Tableau1[[#This Row],[AllValue]],1,AK34-1),"")</f>
        <v>20.00</v>
      </c>
      <c r="AB34" s="5" t="str">
        <f>IFERROR(MID(Tableau1[[#This Row],[AllValue]:[AllValue]]:Tableau1[[#This Row],[AllValue]:[AllValue]],AK34+1,AL34-AK34-1),"")</f>
        <v>50.00</v>
      </c>
      <c r="AC34" s="5" t="str">
        <f>IFERROR(MID(Tableau1[[#This Row],[AllValue]:[AllValue]]:Tableau1[[#This Row],[AllValue]:[AllValue]],AL34+1,AM34-AL34-1),"")</f>
        <v/>
      </c>
      <c r="AD34" s="5" t="str">
        <f>IFERROR(MID(Tableau1[[#This Row],[AllValue]],AM34+1,AN34-AM34-1),"")</f>
        <v/>
      </c>
      <c r="AE34" s="5" t="str">
        <f>IFERROR(MID(Tableau1[[#This Row],[AllValue]:[AllValue]]:Tableau1[[#This Row],[AllValue]:[AllValue]],AN34+1,AO34-AN34-1),"")</f>
        <v/>
      </c>
      <c r="AF34" s="5" t="str">
        <f>IFERROR(MID(Tableau1[[#This Row],[AllValue]:[AllValue]]:Tableau1[[#This Row],[AllValue]:[AllValue]],AO34+1,AP34-AO34-1),"")</f>
        <v/>
      </c>
      <c r="AG34" s="5" t="str">
        <f>IFERROR(MID(Tableau1[[#This Row],[AllValue]:[AllValue]]:Tableau1[[#This Row],[AllValue]:[AllValue]],AP34+1,AQ34-AP34-1),"")</f>
        <v/>
      </c>
      <c r="AH34" s="5" t="str">
        <f>IFERROR(MID(Tableau1[[#This Row],[AllValue]:[AllValue]]:Tableau1[[#This Row],[AllValue]:[AllValue]],AQ34+1,AR34-AQ34-1),"")</f>
        <v/>
      </c>
      <c r="AI34" s="5" t="str">
        <f>IFERROR(MID(Tableau1[[#This Row],[AllValue]:[AllValue]]:Tableau1[[#This Row],[AllValue]:[AllValue]],AR34+1,AS34-AR34-1),"")</f>
        <v/>
      </c>
      <c r="AJ34" s="5" t="str">
        <f>IFERROR(MID(Tableau1[[#This Row],[AllValue]:[AllValue]]:Tableau1[[#This Row],[AllValue]:[AllValue]],AS34+1,AT34-AS34-1),"")</f>
        <v/>
      </c>
      <c r="AK34" s="5">
        <f>IFERROR(SEARCH("/",Tableau1[[#This Row],[AllValue]],1+1),LEN(Tableau1[[#This Row],[AllValue]])+1)</f>
        <v>6</v>
      </c>
      <c r="AL34" s="5">
        <f>IFERROR(SEARCH("/",Tableau1[[#This Row],[AllValue]],SEARCH("/",Tableau1[[#This Row],[AllValue]])+1),LEN(Tableau1[[#This Row],[AllValue]])+1)</f>
        <v>12</v>
      </c>
      <c r="AM34" s="5">
        <f>IFERROR(SEARCH("/",Tableau1[[#This Row],[AllValue]],(SEARCH("/",Tableau1[[#This Row],[AllValue]],SEARCH("/",Tableau1[[#This Row],[AllValue]])+1))+1),LEN(Tableau1[[#This Row],[AllValue]])+1)</f>
        <v>12</v>
      </c>
      <c r="AN34" s="5">
        <f>IFERROR(SEARCH("/",Tableau1[[#This Row],[AllValue]],SEARCH("/",Tableau1[[#This Row],[AllValue]],(SEARCH("/",Tableau1[[#This Row],[AllValue]],SEARCH("/",Tableau1[[#This Row],[AllValue]])+1))+1)+1),LEN(Tableau1[[#This Row],[AllValue]])+1)</f>
        <v>12</v>
      </c>
      <c r="AO34" s="5">
        <f>IFERROR(SEARCH("/",Tableau1[[#This Row],[AllValue]],SEARCH("/",Tableau1[[#This Row],[AllValue]],SEARCH("/",Tableau1[[#This Row],[AllValue]],(SEARCH("/",Tableau1[[#This Row],[AllValue]],SEARCH("/",Tableau1[[#This Row],[AllValue]])+1))+1)+1)+1),LEN(Tableau1[[#This Row],[AllValue]])+1)</f>
        <v>12</v>
      </c>
      <c r="AP34" s="5">
        <f>IFERROR(SEARCH("/",Tableau1[[#This Row],[AllValue]],SEARCH("/",Tableau1[[#This Row],[AllValue]],SEARCH("/",Tableau1[[#This Row],[AllValue]],SEARCH("/",Tableau1[[#This Row],[AllValue]],(SEARCH("/",Tableau1[[#This Row],[AllValue]],SEARCH("/",Tableau1[[#This Row],[AllValue]])+1))+1)+1)+1)+1),LEN(Tableau1[[#This Row],[AllValue]])+1)</f>
        <v>12</v>
      </c>
      <c r="AQ34" s="5">
        <f>IFERROR(SEARCH("/",Tableau1[[#This Row],[AllValue]],SEARCH("/",Tableau1[[#This Row],[AllValue]],SEARCH("/",Tableau1[[#This Row],[AllValue]],SEARCH("/",Tableau1[[#This Row],[AllValue]],SEARCH("/",Tableau1[[#This Row],[AllValue]],(SEARCH("/",Tableau1[[#This Row],[AllValue]],SEARCH("/",Tableau1[[#This Row],[AllValue]])+1))+1)+1)+1)+1)+1),LEN(Tableau1[[#This Row],[AllValue]])+1)</f>
        <v>12</v>
      </c>
      <c r="AR34"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12</v>
      </c>
      <c r="AS34"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12</v>
      </c>
      <c r="AT34">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12</v>
      </c>
      <c r="AV34" s="8" t="str">
        <f>IFERROR(VALUE(SUBSTITUTE(MID(Tableau1[[#This Row],[SplitMarge]],1,BF34-1),",",".")),"")</f>
        <v/>
      </c>
      <c r="AW34" s="9" t="str">
        <f>IFERROR(VALUE(SUBSTITUTE(MID(Tableau1[[#This Row],[SplitMarge]:[SplitMarge]]:Tableau1[[#This Row],[SplitMarge]:[SplitMarge]],BF34+1,BG34-BF34-1),",",".")),"")</f>
        <v/>
      </c>
      <c r="AX34" s="9" t="str">
        <f>IFERROR(VALUE(SUBSTITUTE(MID(Tableau1[[#This Row],[SplitMarge]:[SplitMarge]]:Tableau1[[#This Row],[SplitMarge]:[SplitMarge]],BG34+1,BH34-BG34-1),",",".")),"")</f>
        <v/>
      </c>
      <c r="AY34" s="9" t="str">
        <f>IFERROR(VALUE(SUBSTITUTE(MID(Tableau1[[#This Row],[SplitMarge]:[SplitMarge]]:Tableau1[[#This Row],[SplitMarge]:[SplitMarge]],BH34+1,BI34-BH34-1),",",".")),"")</f>
        <v/>
      </c>
      <c r="AZ34" s="9" t="str">
        <f>IFERROR(VALUE(SUBSTITUTE(MID(Tableau1[[#This Row],[SplitMarge]:[SplitMarge]]:Tableau1[[#This Row],[SplitMarge]:[SplitMarge]],BI34+1,BJ34-BI34-1),",",".")),"")</f>
        <v/>
      </c>
      <c r="BA34" s="9" t="str">
        <f>IFERROR(VALUE(SUBSTITUTE(MID(Tableau1[[#This Row],[SplitMarge]:[SplitMarge]]:Tableau1[[#This Row],[SplitMarge]:[SplitMarge]],BJ34+1,BK34-BJ34-1),",",".")),"")</f>
        <v/>
      </c>
      <c r="BB34" s="9" t="str">
        <f>IFERROR(VALUE(SUBSTITUTE(MID(Tableau1[[#This Row],[SplitMarge]:[SplitMarge]]:Tableau1[[#This Row],[SplitMarge]:[SplitMarge]],BK34+1,BL34-BK34-1),",",".")),"")</f>
        <v/>
      </c>
      <c r="BC34" s="9" t="str">
        <f>IFERROR(VALUE(SUBSTITUTE(MID(Tableau1[[#This Row],[SplitMarge]:[SplitMarge]]:Tableau1[[#This Row],[SplitMarge]:[SplitMarge]],BL34+1,BM34-BL34-1),",",".")),"")</f>
        <v/>
      </c>
      <c r="BD34" s="9" t="str">
        <f>IFERROR(VALUE(SUBSTITUTE(MID(Tableau1[[#This Row],[SplitMarge]:[SplitMarge]]:Tableau1[[#This Row],[SplitMarge]:[SplitMarge]],BM34+1,BN34-BM34-1),",",".")),"")</f>
        <v/>
      </c>
      <c r="BE34" s="9" t="str">
        <f>IFERROR(VALUE(SUBSTITUTE(MID(Tableau1[[#This Row],[SplitMarge]:[SplitMarge]]:Tableau1[[#This Row],[SplitMarge]:[SplitMarge]],BN34+1,BO34-BN34-1),",",".")),"")</f>
        <v/>
      </c>
      <c r="BF34" s="5">
        <f>IFERROR(SEARCH("/",Tableau1[[#This Row],[SplitMarge]],1+1),LEN(Tableau1[[#This Row],[SplitMarge]])+1)</f>
        <v>1</v>
      </c>
      <c r="BG34" s="5">
        <f>IFERROR(SEARCH("/",Tableau1[[#This Row],[SplitMarge]],SEARCH("/",Tableau1[[#This Row],[SplitMarge]])+1),LEN(Tableau1[[#This Row],[SplitMarge]])+1)</f>
        <v>1</v>
      </c>
      <c r="BH34" s="5">
        <f>IFERROR(SEARCH("/",Tableau1[[#This Row],[SplitMarge]],(SEARCH("/",Tableau1[[#This Row],[SplitMarge]],SEARCH("/",Tableau1[[#This Row],[SplitMarge]])+1))+1),LEN(Tableau1[[#This Row],[SplitMarge]])+1)</f>
        <v>1</v>
      </c>
      <c r="BI34" s="5">
        <f>IFERROR(SEARCH("/",Tableau1[[#This Row],[SplitMarge]],SEARCH("/",Tableau1[[#This Row],[SplitMarge]],(SEARCH("/",Tableau1[[#This Row],[SplitMarge]],SEARCH("/",Tableau1[[#This Row],[SplitMarge]])+1))+1)+1),LEN(Tableau1[[#This Row],[SplitMarge]])+1)</f>
        <v>1</v>
      </c>
      <c r="BJ34" s="5">
        <f>IFERROR(SEARCH("/",Tableau1[[#This Row],[SplitMarge]],SEARCH("/",Tableau1[[#This Row],[SplitMarge]],SEARCH("/",Tableau1[[#This Row],[SplitMarge]],(SEARCH("/",Tableau1[[#This Row],[SplitMarge]],SEARCH("/",Tableau1[[#This Row],[SplitMarge]])+1))+1)+1)+1),LEN(Tableau1[[#This Row],[SplitMarge]])+1)</f>
        <v>1</v>
      </c>
      <c r="BK34" s="5">
        <f>IFERROR(SEARCH("/",Tableau1[[#This Row],[SplitMarge]],SEARCH("/",Tableau1[[#This Row],[SplitMarge]],SEARCH("/",Tableau1[[#This Row],[SplitMarge]],SEARCH("/",Tableau1[[#This Row],[SplitMarge]],(SEARCH("/",Tableau1[[#This Row],[SplitMarge]],SEARCH("/",Tableau1[[#This Row],[SplitMarge]])+1))+1)+1)+1)+1),LEN(Tableau1[[#This Row],[SplitMarge]])+1)</f>
        <v>1</v>
      </c>
      <c r="BL34"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34"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34"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34">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35" spans="1:67" x14ac:dyDescent="0.25">
      <c r="A35" t="s">
        <v>46</v>
      </c>
      <c r="B35">
        <v>557</v>
      </c>
      <c r="C35" t="s">
        <v>74</v>
      </c>
      <c r="D35" t="s">
        <v>65</v>
      </c>
      <c r="E35">
        <v>2250</v>
      </c>
      <c r="F35" t="s">
        <v>74</v>
      </c>
      <c r="G35" t="s">
        <v>47</v>
      </c>
      <c r="H35" t="s">
        <v>48</v>
      </c>
      <c r="I35" t="s">
        <v>20</v>
      </c>
      <c r="J35" t="s">
        <v>21</v>
      </c>
      <c r="K35" t="s">
        <v>20</v>
      </c>
      <c r="L35" t="s">
        <v>37</v>
      </c>
      <c r="M35">
        <v>2250</v>
      </c>
      <c r="N35" t="s">
        <v>46</v>
      </c>
      <c r="O35" t="s">
        <v>74</v>
      </c>
      <c r="P35">
        <v>38.700000000000003</v>
      </c>
      <c r="Q35">
        <v>38.700000000000003</v>
      </c>
      <c r="R35" t="s">
        <v>39</v>
      </c>
      <c r="S35">
        <v>1</v>
      </c>
      <c r="T35">
        <v>0</v>
      </c>
      <c r="U35" t="s">
        <v>40</v>
      </c>
      <c r="V35" t="str" cm="1">
        <f t="array" ref="V35">_xlfn.TEXTJOIN("/",TRUE,_xlfn._xlws.FILTER(Tableau1[value],(Tableau1[SITE]=Tableau1[[#This Row],[SITE]])*(Tableau1[BrandName]=Tableau1[[#This Row],[BrandName]])*(Tableau1[active]=1)))</f>
        <v>38.70/77.40/129.00</v>
      </c>
      <c r="W35" s="3"/>
      <c r="X35" s="10" t="str">
        <f>IFERROR(INDEX(splitcol[#This Row],,MATCH(Tableau1[[#This Row],[value]],valeur[#This Row],0)),"")</f>
        <v/>
      </c>
      <c r="AA35" s="4" t="str">
        <f>IFERROR(MID(Tableau1[[#This Row],[AllValue]],1,AK35-1),"")</f>
        <v>38.70</v>
      </c>
      <c r="AB35" s="5" t="str">
        <f>IFERROR(MID(Tableau1[[#This Row],[AllValue]:[AllValue]]:Tableau1[[#This Row],[AllValue]:[AllValue]],AK35+1,AL35-AK35-1),"")</f>
        <v>77.40</v>
      </c>
      <c r="AC35" s="5" t="str">
        <f>IFERROR(MID(Tableau1[[#This Row],[AllValue]:[AllValue]]:Tableau1[[#This Row],[AllValue]:[AllValue]],AL35+1,AM35-AL35-1),"")</f>
        <v>129.00</v>
      </c>
      <c r="AD35" s="5" t="str">
        <f>IFERROR(MID(Tableau1[[#This Row],[AllValue]],AM35+1,AN35-AM35-1),"")</f>
        <v/>
      </c>
      <c r="AE35" s="5" t="str">
        <f>IFERROR(MID(Tableau1[[#This Row],[AllValue]:[AllValue]]:Tableau1[[#This Row],[AllValue]:[AllValue]],AN35+1,AO35-AN35-1),"")</f>
        <v/>
      </c>
      <c r="AF35" s="5" t="str">
        <f>IFERROR(MID(Tableau1[[#This Row],[AllValue]:[AllValue]]:Tableau1[[#This Row],[AllValue]:[AllValue]],AO35+1,AP35-AO35-1),"")</f>
        <v/>
      </c>
      <c r="AG35" s="5" t="str">
        <f>IFERROR(MID(Tableau1[[#This Row],[AllValue]:[AllValue]]:Tableau1[[#This Row],[AllValue]:[AllValue]],AP35+1,AQ35-AP35-1),"")</f>
        <v/>
      </c>
      <c r="AH35" s="5" t="str">
        <f>IFERROR(MID(Tableau1[[#This Row],[AllValue]:[AllValue]]:Tableau1[[#This Row],[AllValue]:[AllValue]],AQ35+1,AR35-AQ35-1),"")</f>
        <v/>
      </c>
      <c r="AI35" s="5" t="str">
        <f>IFERROR(MID(Tableau1[[#This Row],[AllValue]:[AllValue]]:Tableau1[[#This Row],[AllValue]:[AllValue]],AR35+1,AS35-AR35-1),"")</f>
        <v/>
      </c>
      <c r="AJ35" s="5" t="str">
        <f>IFERROR(MID(Tableau1[[#This Row],[AllValue]:[AllValue]]:Tableau1[[#This Row],[AllValue]:[AllValue]],AS35+1,AT35-AS35-1),"")</f>
        <v/>
      </c>
      <c r="AK35" s="5">
        <f>IFERROR(SEARCH("/",Tableau1[[#This Row],[AllValue]],1+1),LEN(Tableau1[[#This Row],[AllValue]])+1)</f>
        <v>6</v>
      </c>
      <c r="AL35" s="5">
        <f>IFERROR(SEARCH("/",Tableau1[[#This Row],[AllValue]],SEARCH("/",Tableau1[[#This Row],[AllValue]])+1),LEN(Tableau1[[#This Row],[AllValue]])+1)</f>
        <v>12</v>
      </c>
      <c r="AM35" s="5">
        <f>IFERROR(SEARCH("/",Tableau1[[#This Row],[AllValue]],(SEARCH("/",Tableau1[[#This Row],[AllValue]],SEARCH("/",Tableau1[[#This Row],[AllValue]])+1))+1),LEN(Tableau1[[#This Row],[AllValue]])+1)</f>
        <v>19</v>
      </c>
      <c r="AN35" s="5">
        <f>IFERROR(SEARCH("/",Tableau1[[#This Row],[AllValue]],SEARCH("/",Tableau1[[#This Row],[AllValue]],(SEARCH("/",Tableau1[[#This Row],[AllValue]],SEARCH("/",Tableau1[[#This Row],[AllValue]])+1))+1)+1),LEN(Tableau1[[#This Row],[AllValue]])+1)</f>
        <v>19</v>
      </c>
      <c r="AO35" s="5">
        <f>IFERROR(SEARCH("/",Tableau1[[#This Row],[AllValue]],SEARCH("/",Tableau1[[#This Row],[AllValue]],SEARCH("/",Tableau1[[#This Row],[AllValue]],(SEARCH("/",Tableau1[[#This Row],[AllValue]],SEARCH("/",Tableau1[[#This Row],[AllValue]])+1))+1)+1)+1),LEN(Tableau1[[#This Row],[AllValue]])+1)</f>
        <v>19</v>
      </c>
      <c r="AP35" s="5">
        <f>IFERROR(SEARCH("/",Tableau1[[#This Row],[AllValue]],SEARCH("/",Tableau1[[#This Row],[AllValue]],SEARCH("/",Tableau1[[#This Row],[AllValue]],SEARCH("/",Tableau1[[#This Row],[AllValue]],(SEARCH("/",Tableau1[[#This Row],[AllValue]],SEARCH("/",Tableau1[[#This Row],[AllValue]])+1))+1)+1)+1)+1),LEN(Tableau1[[#This Row],[AllValue]])+1)</f>
        <v>19</v>
      </c>
      <c r="AQ35" s="5">
        <f>IFERROR(SEARCH("/",Tableau1[[#This Row],[AllValue]],SEARCH("/",Tableau1[[#This Row],[AllValue]],SEARCH("/",Tableau1[[#This Row],[AllValue]],SEARCH("/",Tableau1[[#This Row],[AllValue]],SEARCH("/",Tableau1[[#This Row],[AllValue]],(SEARCH("/",Tableau1[[#This Row],[AllValue]],SEARCH("/",Tableau1[[#This Row],[AllValue]])+1))+1)+1)+1)+1)+1),LEN(Tableau1[[#This Row],[AllValue]])+1)</f>
        <v>19</v>
      </c>
      <c r="AR35"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19</v>
      </c>
      <c r="AS35"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19</v>
      </c>
      <c r="AT3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19</v>
      </c>
      <c r="AV35" s="8" t="str">
        <f>IFERROR(VALUE(SUBSTITUTE(MID(Tableau1[[#This Row],[SplitMarge]],1,BF35-1),",",".")),"")</f>
        <v/>
      </c>
      <c r="AW35" s="9" t="str">
        <f>IFERROR(VALUE(SUBSTITUTE(MID(Tableau1[[#This Row],[SplitMarge]:[SplitMarge]]:Tableau1[[#This Row],[SplitMarge]:[SplitMarge]],BF35+1,BG35-BF35-1),",",".")),"")</f>
        <v/>
      </c>
      <c r="AX35" s="9" t="str">
        <f>IFERROR(VALUE(SUBSTITUTE(MID(Tableau1[[#This Row],[SplitMarge]:[SplitMarge]]:Tableau1[[#This Row],[SplitMarge]:[SplitMarge]],BG35+1,BH35-BG35-1),",",".")),"")</f>
        <v/>
      </c>
      <c r="AY35" s="9" t="str">
        <f>IFERROR(VALUE(SUBSTITUTE(MID(Tableau1[[#This Row],[SplitMarge]:[SplitMarge]]:Tableau1[[#This Row],[SplitMarge]:[SplitMarge]],BH35+1,BI35-BH35-1),",",".")),"")</f>
        <v/>
      </c>
      <c r="AZ35" s="9" t="str">
        <f>IFERROR(VALUE(SUBSTITUTE(MID(Tableau1[[#This Row],[SplitMarge]:[SplitMarge]]:Tableau1[[#This Row],[SplitMarge]:[SplitMarge]],BI35+1,BJ35-BI35-1),",",".")),"")</f>
        <v/>
      </c>
      <c r="BA35" s="9" t="str">
        <f>IFERROR(VALUE(SUBSTITUTE(MID(Tableau1[[#This Row],[SplitMarge]:[SplitMarge]]:Tableau1[[#This Row],[SplitMarge]:[SplitMarge]],BJ35+1,BK35-BJ35-1),",",".")),"")</f>
        <v/>
      </c>
      <c r="BB35" s="9" t="str">
        <f>IFERROR(VALUE(SUBSTITUTE(MID(Tableau1[[#This Row],[SplitMarge]:[SplitMarge]]:Tableau1[[#This Row],[SplitMarge]:[SplitMarge]],BK35+1,BL35-BK35-1),",",".")),"")</f>
        <v/>
      </c>
      <c r="BC35" s="9" t="str">
        <f>IFERROR(VALUE(SUBSTITUTE(MID(Tableau1[[#This Row],[SplitMarge]:[SplitMarge]]:Tableau1[[#This Row],[SplitMarge]:[SplitMarge]],BL35+1,BM35-BL35-1),",",".")),"")</f>
        <v/>
      </c>
      <c r="BD35" s="9" t="str">
        <f>IFERROR(VALUE(SUBSTITUTE(MID(Tableau1[[#This Row],[SplitMarge]:[SplitMarge]]:Tableau1[[#This Row],[SplitMarge]:[SplitMarge]],BM35+1,BN35-BM35-1),",",".")),"")</f>
        <v/>
      </c>
      <c r="BE35" s="9" t="str">
        <f>IFERROR(VALUE(SUBSTITUTE(MID(Tableau1[[#This Row],[SplitMarge]:[SplitMarge]]:Tableau1[[#This Row],[SplitMarge]:[SplitMarge]],BN35+1,BO35-BN35-1),",",".")),"")</f>
        <v/>
      </c>
      <c r="BF35" s="5">
        <f>IFERROR(SEARCH("/",Tableau1[[#This Row],[SplitMarge]],1+1),LEN(Tableau1[[#This Row],[SplitMarge]])+1)</f>
        <v>1</v>
      </c>
      <c r="BG35" s="5">
        <f>IFERROR(SEARCH("/",Tableau1[[#This Row],[SplitMarge]],SEARCH("/",Tableau1[[#This Row],[SplitMarge]])+1),LEN(Tableau1[[#This Row],[SplitMarge]])+1)</f>
        <v>1</v>
      </c>
      <c r="BH35" s="5">
        <f>IFERROR(SEARCH("/",Tableau1[[#This Row],[SplitMarge]],(SEARCH("/",Tableau1[[#This Row],[SplitMarge]],SEARCH("/",Tableau1[[#This Row],[SplitMarge]])+1))+1),LEN(Tableau1[[#This Row],[SplitMarge]])+1)</f>
        <v>1</v>
      </c>
      <c r="BI35" s="5">
        <f>IFERROR(SEARCH("/",Tableau1[[#This Row],[SplitMarge]],SEARCH("/",Tableau1[[#This Row],[SplitMarge]],(SEARCH("/",Tableau1[[#This Row],[SplitMarge]],SEARCH("/",Tableau1[[#This Row],[SplitMarge]])+1))+1)+1),LEN(Tableau1[[#This Row],[SplitMarge]])+1)</f>
        <v>1</v>
      </c>
      <c r="BJ35" s="5">
        <f>IFERROR(SEARCH("/",Tableau1[[#This Row],[SplitMarge]],SEARCH("/",Tableau1[[#This Row],[SplitMarge]],SEARCH("/",Tableau1[[#This Row],[SplitMarge]],(SEARCH("/",Tableau1[[#This Row],[SplitMarge]],SEARCH("/",Tableau1[[#This Row],[SplitMarge]])+1))+1)+1)+1),LEN(Tableau1[[#This Row],[SplitMarge]])+1)</f>
        <v>1</v>
      </c>
      <c r="BK35" s="5">
        <f>IFERROR(SEARCH("/",Tableau1[[#This Row],[SplitMarge]],SEARCH("/",Tableau1[[#This Row],[SplitMarge]],SEARCH("/",Tableau1[[#This Row],[SplitMarge]],SEARCH("/",Tableau1[[#This Row],[SplitMarge]],(SEARCH("/",Tableau1[[#This Row],[SplitMarge]],SEARCH("/",Tableau1[[#This Row],[SplitMarge]])+1))+1)+1)+1)+1),LEN(Tableau1[[#This Row],[SplitMarge]])+1)</f>
        <v>1</v>
      </c>
      <c r="BL35"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35"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35"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3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36" spans="1:67" x14ac:dyDescent="0.25">
      <c r="A36" t="s">
        <v>46</v>
      </c>
      <c r="B36">
        <v>557</v>
      </c>
      <c r="C36" t="s">
        <v>74</v>
      </c>
      <c r="D36" t="s">
        <v>65</v>
      </c>
      <c r="E36">
        <v>2251</v>
      </c>
      <c r="F36" t="s">
        <v>74</v>
      </c>
      <c r="G36" t="s">
        <v>49</v>
      </c>
      <c r="H36" t="s">
        <v>48</v>
      </c>
      <c r="I36" t="s">
        <v>20</v>
      </c>
      <c r="J36" t="s">
        <v>21</v>
      </c>
      <c r="K36" t="s">
        <v>20</v>
      </c>
      <c r="L36" t="s">
        <v>37</v>
      </c>
      <c r="M36">
        <v>2251</v>
      </c>
      <c r="N36" t="s">
        <v>46</v>
      </c>
      <c r="O36" t="s">
        <v>74</v>
      </c>
      <c r="P36">
        <v>77.400000000000006</v>
      </c>
      <c r="Q36">
        <v>77.400000000000006</v>
      </c>
      <c r="R36" t="s">
        <v>39</v>
      </c>
      <c r="S36">
        <v>1</v>
      </c>
      <c r="T36">
        <v>0</v>
      </c>
      <c r="U36" t="s">
        <v>40</v>
      </c>
      <c r="V36" t="str" cm="1">
        <f t="array" ref="V36">_xlfn.TEXTJOIN("/",TRUE,_xlfn._xlws.FILTER(Tableau1[value],(Tableau1[SITE]=Tableau1[[#This Row],[SITE]])*(Tableau1[BrandName]=Tableau1[[#This Row],[BrandName]])*(Tableau1[active]=1)))</f>
        <v>38.70/77.40/129.00</v>
      </c>
      <c r="W36" s="3"/>
      <c r="X36" s="10" t="str">
        <f>IFERROR(INDEX(splitcol[#This Row],,MATCH(Tableau1[[#This Row],[value]],valeur[#This Row],0)),"")</f>
        <v/>
      </c>
      <c r="AA36" s="4" t="str">
        <f>IFERROR(MID(Tableau1[[#This Row],[AllValue]],1,AK36-1),"")</f>
        <v>38.70</v>
      </c>
      <c r="AB36" s="5" t="str">
        <f>IFERROR(MID(Tableau1[[#This Row],[AllValue]:[AllValue]]:Tableau1[[#This Row],[AllValue]:[AllValue]],AK36+1,AL36-AK36-1),"")</f>
        <v>77.40</v>
      </c>
      <c r="AC36" s="5" t="str">
        <f>IFERROR(MID(Tableau1[[#This Row],[AllValue]:[AllValue]]:Tableau1[[#This Row],[AllValue]:[AllValue]],AL36+1,AM36-AL36-1),"")</f>
        <v>129.00</v>
      </c>
      <c r="AD36" s="5" t="str">
        <f>IFERROR(MID(Tableau1[[#This Row],[AllValue]],AM36+1,AN36-AM36-1),"")</f>
        <v/>
      </c>
      <c r="AE36" s="5" t="str">
        <f>IFERROR(MID(Tableau1[[#This Row],[AllValue]:[AllValue]]:Tableau1[[#This Row],[AllValue]:[AllValue]],AN36+1,AO36-AN36-1),"")</f>
        <v/>
      </c>
      <c r="AF36" s="5" t="str">
        <f>IFERROR(MID(Tableau1[[#This Row],[AllValue]:[AllValue]]:Tableau1[[#This Row],[AllValue]:[AllValue]],AO36+1,AP36-AO36-1),"")</f>
        <v/>
      </c>
      <c r="AG36" s="5" t="str">
        <f>IFERROR(MID(Tableau1[[#This Row],[AllValue]:[AllValue]]:Tableau1[[#This Row],[AllValue]:[AllValue]],AP36+1,AQ36-AP36-1),"")</f>
        <v/>
      </c>
      <c r="AH36" s="5" t="str">
        <f>IFERROR(MID(Tableau1[[#This Row],[AllValue]:[AllValue]]:Tableau1[[#This Row],[AllValue]:[AllValue]],AQ36+1,AR36-AQ36-1),"")</f>
        <v/>
      </c>
      <c r="AI36" s="5" t="str">
        <f>IFERROR(MID(Tableau1[[#This Row],[AllValue]:[AllValue]]:Tableau1[[#This Row],[AllValue]:[AllValue]],AR36+1,AS36-AR36-1),"")</f>
        <v/>
      </c>
      <c r="AJ36" s="5" t="str">
        <f>IFERROR(MID(Tableau1[[#This Row],[AllValue]:[AllValue]]:Tableau1[[#This Row],[AllValue]:[AllValue]],AS36+1,AT36-AS36-1),"")</f>
        <v/>
      </c>
      <c r="AK36" s="5">
        <f>IFERROR(SEARCH("/",Tableau1[[#This Row],[AllValue]],1+1),LEN(Tableau1[[#This Row],[AllValue]])+1)</f>
        <v>6</v>
      </c>
      <c r="AL36" s="5">
        <f>IFERROR(SEARCH("/",Tableau1[[#This Row],[AllValue]],SEARCH("/",Tableau1[[#This Row],[AllValue]])+1),LEN(Tableau1[[#This Row],[AllValue]])+1)</f>
        <v>12</v>
      </c>
      <c r="AM36" s="5">
        <f>IFERROR(SEARCH("/",Tableau1[[#This Row],[AllValue]],(SEARCH("/",Tableau1[[#This Row],[AllValue]],SEARCH("/",Tableau1[[#This Row],[AllValue]])+1))+1),LEN(Tableau1[[#This Row],[AllValue]])+1)</f>
        <v>19</v>
      </c>
      <c r="AN36" s="5">
        <f>IFERROR(SEARCH("/",Tableau1[[#This Row],[AllValue]],SEARCH("/",Tableau1[[#This Row],[AllValue]],(SEARCH("/",Tableau1[[#This Row],[AllValue]],SEARCH("/",Tableau1[[#This Row],[AllValue]])+1))+1)+1),LEN(Tableau1[[#This Row],[AllValue]])+1)</f>
        <v>19</v>
      </c>
      <c r="AO36" s="5">
        <f>IFERROR(SEARCH("/",Tableau1[[#This Row],[AllValue]],SEARCH("/",Tableau1[[#This Row],[AllValue]],SEARCH("/",Tableau1[[#This Row],[AllValue]],(SEARCH("/",Tableau1[[#This Row],[AllValue]],SEARCH("/",Tableau1[[#This Row],[AllValue]])+1))+1)+1)+1),LEN(Tableau1[[#This Row],[AllValue]])+1)</f>
        <v>19</v>
      </c>
      <c r="AP36" s="5">
        <f>IFERROR(SEARCH("/",Tableau1[[#This Row],[AllValue]],SEARCH("/",Tableau1[[#This Row],[AllValue]],SEARCH("/",Tableau1[[#This Row],[AllValue]],SEARCH("/",Tableau1[[#This Row],[AllValue]],(SEARCH("/",Tableau1[[#This Row],[AllValue]],SEARCH("/",Tableau1[[#This Row],[AllValue]])+1))+1)+1)+1)+1),LEN(Tableau1[[#This Row],[AllValue]])+1)</f>
        <v>19</v>
      </c>
      <c r="AQ36" s="5">
        <f>IFERROR(SEARCH("/",Tableau1[[#This Row],[AllValue]],SEARCH("/",Tableau1[[#This Row],[AllValue]],SEARCH("/",Tableau1[[#This Row],[AllValue]],SEARCH("/",Tableau1[[#This Row],[AllValue]],SEARCH("/",Tableau1[[#This Row],[AllValue]],(SEARCH("/",Tableau1[[#This Row],[AllValue]],SEARCH("/",Tableau1[[#This Row],[AllValue]])+1))+1)+1)+1)+1)+1),LEN(Tableau1[[#This Row],[AllValue]])+1)</f>
        <v>19</v>
      </c>
      <c r="AR36"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19</v>
      </c>
      <c r="AS36"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19</v>
      </c>
      <c r="AT36">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19</v>
      </c>
      <c r="AV36" s="8" t="str">
        <f>IFERROR(VALUE(SUBSTITUTE(MID(Tableau1[[#This Row],[SplitMarge]],1,BF36-1),",",".")),"")</f>
        <v/>
      </c>
      <c r="AW36" s="9" t="str">
        <f>IFERROR(VALUE(SUBSTITUTE(MID(Tableau1[[#This Row],[SplitMarge]:[SplitMarge]]:Tableau1[[#This Row],[SplitMarge]:[SplitMarge]],BF36+1,BG36-BF36-1),",",".")),"")</f>
        <v/>
      </c>
      <c r="AX36" s="9" t="str">
        <f>IFERROR(VALUE(SUBSTITUTE(MID(Tableau1[[#This Row],[SplitMarge]:[SplitMarge]]:Tableau1[[#This Row],[SplitMarge]:[SplitMarge]],BG36+1,BH36-BG36-1),",",".")),"")</f>
        <v/>
      </c>
      <c r="AY36" s="9" t="str">
        <f>IFERROR(VALUE(SUBSTITUTE(MID(Tableau1[[#This Row],[SplitMarge]:[SplitMarge]]:Tableau1[[#This Row],[SplitMarge]:[SplitMarge]],BH36+1,BI36-BH36-1),",",".")),"")</f>
        <v/>
      </c>
      <c r="AZ36" s="9" t="str">
        <f>IFERROR(VALUE(SUBSTITUTE(MID(Tableau1[[#This Row],[SplitMarge]:[SplitMarge]]:Tableau1[[#This Row],[SplitMarge]:[SplitMarge]],BI36+1,BJ36-BI36-1),",",".")),"")</f>
        <v/>
      </c>
      <c r="BA36" s="9" t="str">
        <f>IFERROR(VALUE(SUBSTITUTE(MID(Tableau1[[#This Row],[SplitMarge]:[SplitMarge]]:Tableau1[[#This Row],[SplitMarge]:[SplitMarge]],BJ36+1,BK36-BJ36-1),",",".")),"")</f>
        <v/>
      </c>
      <c r="BB36" s="9" t="str">
        <f>IFERROR(VALUE(SUBSTITUTE(MID(Tableau1[[#This Row],[SplitMarge]:[SplitMarge]]:Tableau1[[#This Row],[SplitMarge]:[SplitMarge]],BK36+1,BL36-BK36-1),",",".")),"")</f>
        <v/>
      </c>
      <c r="BC36" s="9" t="str">
        <f>IFERROR(VALUE(SUBSTITUTE(MID(Tableau1[[#This Row],[SplitMarge]:[SplitMarge]]:Tableau1[[#This Row],[SplitMarge]:[SplitMarge]],BL36+1,BM36-BL36-1),",",".")),"")</f>
        <v/>
      </c>
      <c r="BD36" s="9" t="str">
        <f>IFERROR(VALUE(SUBSTITUTE(MID(Tableau1[[#This Row],[SplitMarge]:[SplitMarge]]:Tableau1[[#This Row],[SplitMarge]:[SplitMarge]],BM36+1,BN36-BM36-1),",",".")),"")</f>
        <v/>
      </c>
      <c r="BE36" s="9" t="str">
        <f>IFERROR(VALUE(SUBSTITUTE(MID(Tableau1[[#This Row],[SplitMarge]:[SplitMarge]]:Tableau1[[#This Row],[SplitMarge]:[SplitMarge]],BN36+1,BO36-BN36-1),",",".")),"")</f>
        <v/>
      </c>
      <c r="BF36" s="5">
        <f>IFERROR(SEARCH("/",Tableau1[[#This Row],[SplitMarge]],1+1),LEN(Tableau1[[#This Row],[SplitMarge]])+1)</f>
        <v>1</v>
      </c>
      <c r="BG36" s="5">
        <f>IFERROR(SEARCH("/",Tableau1[[#This Row],[SplitMarge]],SEARCH("/",Tableau1[[#This Row],[SplitMarge]])+1),LEN(Tableau1[[#This Row],[SplitMarge]])+1)</f>
        <v>1</v>
      </c>
      <c r="BH36" s="5">
        <f>IFERROR(SEARCH("/",Tableau1[[#This Row],[SplitMarge]],(SEARCH("/",Tableau1[[#This Row],[SplitMarge]],SEARCH("/",Tableau1[[#This Row],[SplitMarge]])+1))+1),LEN(Tableau1[[#This Row],[SplitMarge]])+1)</f>
        <v>1</v>
      </c>
      <c r="BI36" s="5">
        <f>IFERROR(SEARCH("/",Tableau1[[#This Row],[SplitMarge]],SEARCH("/",Tableau1[[#This Row],[SplitMarge]],(SEARCH("/",Tableau1[[#This Row],[SplitMarge]],SEARCH("/",Tableau1[[#This Row],[SplitMarge]])+1))+1)+1),LEN(Tableau1[[#This Row],[SplitMarge]])+1)</f>
        <v>1</v>
      </c>
      <c r="BJ36" s="5">
        <f>IFERROR(SEARCH("/",Tableau1[[#This Row],[SplitMarge]],SEARCH("/",Tableau1[[#This Row],[SplitMarge]],SEARCH("/",Tableau1[[#This Row],[SplitMarge]],(SEARCH("/",Tableau1[[#This Row],[SplitMarge]],SEARCH("/",Tableau1[[#This Row],[SplitMarge]])+1))+1)+1)+1),LEN(Tableau1[[#This Row],[SplitMarge]])+1)</f>
        <v>1</v>
      </c>
      <c r="BK36" s="5">
        <f>IFERROR(SEARCH("/",Tableau1[[#This Row],[SplitMarge]],SEARCH("/",Tableau1[[#This Row],[SplitMarge]],SEARCH("/",Tableau1[[#This Row],[SplitMarge]],SEARCH("/",Tableau1[[#This Row],[SplitMarge]],(SEARCH("/",Tableau1[[#This Row],[SplitMarge]],SEARCH("/",Tableau1[[#This Row],[SplitMarge]])+1))+1)+1)+1)+1),LEN(Tableau1[[#This Row],[SplitMarge]])+1)</f>
        <v>1</v>
      </c>
      <c r="BL36"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36"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36"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36">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37" spans="1:67" x14ac:dyDescent="0.25">
      <c r="A37" t="s">
        <v>46</v>
      </c>
      <c r="B37">
        <v>557</v>
      </c>
      <c r="C37" t="s">
        <v>74</v>
      </c>
      <c r="D37" t="s">
        <v>65</v>
      </c>
      <c r="E37">
        <v>2252</v>
      </c>
      <c r="F37" t="s">
        <v>74</v>
      </c>
      <c r="G37" t="s">
        <v>50</v>
      </c>
      <c r="H37" t="s">
        <v>48</v>
      </c>
      <c r="I37" t="s">
        <v>20</v>
      </c>
      <c r="J37" t="s">
        <v>21</v>
      </c>
      <c r="K37" t="s">
        <v>20</v>
      </c>
      <c r="L37" t="s">
        <v>37</v>
      </c>
      <c r="M37">
        <v>2252</v>
      </c>
      <c r="N37" t="s">
        <v>46</v>
      </c>
      <c r="O37" t="s">
        <v>74</v>
      </c>
      <c r="P37">
        <v>129</v>
      </c>
      <c r="Q37">
        <v>129</v>
      </c>
      <c r="R37" t="s">
        <v>39</v>
      </c>
      <c r="S37">
        <v>1</v>
      </c>
      <c r="T37">
        <v>0</v>
      </c>
      <c r="U37" t="s">
        <v>40</v>
      </c>
      <c r="V37" t="str" cm="1">
        <f t="array" ref="V37">_xlfn.TEXTJOIN("/",TRUE,_xlfn._xlws.FILTER(Tableau1[value],(Tableau1[SITE]=Tableau1[[#This Row],[SITE]])*(Tableau1[BrandName]=Tableau1[[#This Row],[BrandName]])*(Tableau1[active]=1)))</f>
        <v>38.70/77.40/129.00</v>
      </c>
      <c r="W37" s="3"/>
      <c r="X37" s="10" t="str">
        <f>IFERROR(INDEX(splitcol[#This Row],,MATCH(Tableau1[[#This Row],[value]],valeur[#This Row],0)),"")</f>
        <v/>
      </c>
      <c r="AA37" s="4" t="str">
        <f>IFERROR(MID(Tableau1[[#This Row],[AllValue]],1,AK37-1),"")</f>
        <v>38.70</v>
      </c>
      <c r="AB37" s="5" t="str">
        <f>IFERROR(MID(Tableau1[[#This Row],[AllValue]:[AllValue]]:Tableau1[[#This Row],[AllValue]:[AllValue]],AK37+1,AL37-AK37-1),"")</f>
        <v>77.40</v>
      </c>
      <c r="AC37" s="5" t="str">
        <f>IFERROR(MID(Tableau1[[#This Row],[AllValue]:[AllValue]]:Tableau1[[#This Row],[AllValue]:[AllValue]],AL37+1,AM37-AL37-1),"")</f>
        <v>129.00</v>
      </c>
      <c r="AD37" s="5" t="str">
        <f>IFERROR(MID(Tableau1[[#This Row],[AllValue]],AM37+1,AN37-AM37-1),"")</f>
        <v/>
      </c>
      <c r="AE37" s="5" t="str">
        <f>IFERROR(MID(Tableau1[[#This Row],[AllValue]:[AllValue]]:Tableau1[[#This Row],[AllValue]:[AllValue]],AN37+1,AO37-AN37-1),"")</f>
        <v/>
      </c>
      <c r="AF37" s="5" t="str">
        <f>IFERROR(MID(Tableau1[[#This Row],[AllValue]:[AllValue]]:Tableau1[[#This Row],[AllValue]:[AllValue]],AO37+1,AP37-AO37-1),"")</f>
        <v/>
      </c>
      <c r="AG37" s="5" t="str">
        <f>IFERROR(MID(Tableau1[[#This Row],[AllValue]:[AllValue]]:Tableau1[[#This Row],[AllValue]:[AllValue]],AP37+1,AQ37-AP37-1),"")</f>
        <v/>
      </c>
      <c r="AH37" s="5" t="str">
        <f>IFERROR(MID(Tableau1[[#This Row],[AllValue]:[AllValue]]:Tableau1[[#This Row],[AllValue]:[AllValue]],AQ37+1,AR37-AQ37-1),"")</f>
        <v/>
      </c>
      <c r="AI37" s="5" t="str">
        <f>IFERROR(MID(Tableau1[[#This Row],[AllValue]:[AllValue]]:Tableau1[[#This Row],[AllValue]:[AllValue]],AR37+1,AS37-AR37-1),"")</f>
        <v/>
      </c>
      <c r="AJ37" s="5" t="str">
        <f>IFERROR(MID(Tableau1[[#This Row],[AllValue]:[AllValue]]:Tableau1[[#This Row],[AllValue]:[AllValue]],AS37+1,AT37-AS37-1),"")</f>
        <v/>
      </c>
      <c r="AK37" s="5">
        <f>IFERROR(SEARCH("/",Tableau1[[#This Row],[AllValue]],1+1),LEN(Tableau1[[#This Row],[AllValue]])+1)</f>
        <v>6</v>
      </c>
      <c r="AL37" s="5">
        <f>IFERROR(SEARCH("/",Tableau1[[#This Row],[AllValue]],SEARCH("/",Tableau1[[#This Row],[AllValue]])+1),LEN(Tableau1[[#This Row],[AllValue]])+1)</f>
        <v>12</v>
      </c>
      <c r="AM37" s="5">
        <f>IFERROR(SEARCH("/",Tableau1[[#This Row],[AllValue]],(SEARCH("/",Tableau1[[#This Row],[AllValue]],SEARCH("/",Tableau1[[#This Row],[AllValue]])+1))+1),LEN(Tableau1[[#This Row],[AllValue]])+1)</f>
        <v>19</v>
      </c>
      <c r="AN37" s="5">
        <f>IFERROR(SEARCH("/",Tableau1[[#This Row],[AllValue]],SEARCH("/",Tableau1[[#This Row],[AllValue]],(SEARCH("/",Tableau1[[#This Row],[AllValue]],SEARCH("/",Tableau1[[#This Row],[AllValue]])+1))+1)+1),LEN(Tableau1[[#This Row],[AllValue]])+1)</f>
        <v>19</v>
      </c>
      <c r="AO37" s="5">
        <f>IFERROR(SEARCH("/",Tableau1[[#This Row],[AllValue]],SEARCH("/",Tableau1[[#This Row],[AllValue]],SEARCH("/",Tableau1[[#This Row],[AllValue]],(SEARCH("/",Tableau1[[#This Row],[AllValue]],SEARCH("/",Tableau1[[#This Row],[AllValue]])+1))+1)+1)+1),LEN(Tableau1[[#This Row],[AllValue]])+1)</f>
        <v>19</v>
      </c>
      <c r="AP37" s="5">
        <f>IFERROR(SEARCH("/",Tableau1[[#This Row],[AllValue]],SEARCH("/",Tableau1[[#This Row],[AllValue]],SEARCH("/",Tableau1[[#This Row],[AllValue]],SEARCH("/",Tableau1[[#This Row],[AllValue]],(SEARCH("/",Tableau1[[#This Row],[AllValue]],SEARCH("/",Tableau1[[#This Row],[AllValue]])+1))+1)+1)+1)+1),LEN(Tableau1[[#This Row],[AllValue]])+1)</f>
        <v>19</v>
      </c>
      <c r="AQ37" s="5">
        <f>IFERROR(SEARCH("/",Tableau1[[#This Row],[AllValue]],SEARCH("/",Tableau1[[#This Row],[AllValue]],SEARCH("/",Tableau1[[#This Row],[AllValue]],SEARCH("/",Tableau1[[#This Row],[AllValue]],SEARCH("/",Tableau1[[#This Row],[AllValue]],(SEARCH("/",Tableau1[[#This Row],[AllValue]],SEARCH("/",Tableau1[[#This Row],[AllValue]])+1))+1)+1)+1)+1)+1),LEN(Tableau1[[#This Row],[AllValue]])+1)</f>
        <v>19</v>
      </c>
      <c r="AR37"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19</v>
      </c>
      <c r="AS37"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19</v>
      </c>
      <c r="AT37">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19</v>
      </c>
      <c r="AV37" s="8" t="str">
        <f>IFERROR(VALUE(SUBSTITUTE(MID(Tableau1[[#This Row],[SplitMarge]],1,BF37-1),",",".")),"")</f>
        <v/>
      </c>
      <c r="AW37" s="9" t="str">
        <f>IFERROR(VALUE(SUBSTITUTE(MID(Tableau1[[#This Row],[SplitMarge]:[SplitMarge]]:Tableau1[[#This Row],[SplitMarge]:[SplitMarge]],BF37+1,BG37-BF37-1),",",".")),"")</f>
        <v/>
      </c>
      <c r="AX37" s="9" t="str">
        <f>IFERROR(VALUE(SUBSTITUTE(MID(Tableau1[[#This Row],[SplitMarge]:[SplitMarge]]:Tableau1[[#This Row],[SplitMarge]:[SplitMarge]],BG37+1,BH37-BG37-1),",",".")),"")</f>
        <v/>
      </c>
      <c r="AY37" s="9" t="str">
        <f>IFERROR(VALUE(SUBSTITUTE(MID(Tableau1[[#This Row],[SplitMarge]:[SplitMarge]]:Tableau1[[#This Row],[SplitMarge]:[SplitMarge]],BH37+1,BI37-BH37-1),",",".")),"")</f>
        <v/>
      </c>
      <c r="AZ37" s="9" t="str">
        <f>IFERROR(VALUE(SUBSTITUTE(MID(Tableau1[[#This Row],[SplitMarge]:[SplitMarge]]:Tableau1[[#This Row],[SplitMarge]:[SplitMarge]],BI37+1,BJ37-BI37-1),",",".")),"")</f>
        <v/>
      </c>
      <c r="BA37" s="9" t="str">
        <f>IFERROR(VALUE(SUBSTITUTE(MID(Tableau1[[#This Row],[SplitMarge]:[SplitMarge]]:Tableau1[[#This Row],[SplitMarge]:[SplitMarge]],BJ37+1,BK37-BJ37-1),",",".")),"")</f>
        <v/>
      </c>
      <c r="BB37" s="9" t="str">
        <f>IFERROR(VALUE(SUBSTITUTE(MID(Tableau1[[#This Row],[SplitMarge]:[SplitMarge]]:Tableau1[[#This Row],[SplitMarge]:[SplitMarge]],BK37+1,BL37-BK37-1),",",".")),"")</f>
        <v/>
      </c>
      <c r="BC37" s="9" t="str">
        <f>IFERROR(VALUE(SUBSTITUTE(MID(Tableau1[[#This Row],[SplitMarge]:[SplitMarge]]:Tableau1[[#This Row],[SplitMarge]:[SplitMarge]],BL37+1,BM37-BL37-1),",",".")),"")</f>
        <v/>
      </c>
      <c r="BD37" s="9" t="str">
        <f>IFERROR(VALUE(SUBSTITUTE(MID(Tableau1[[#This Row],[SplitMarge]:[SplitMarge]]:Tableau1[[#This Row],[SplitMarge]:[SplitMarge]],BM37+1,BN37-BM37-1),",",".")),"")</f>
        <v/>
      </c>
      <c r="BE37" s="9" t="str">
        <f>IFERROR(VALUE(SUBSTITUTE(MID(Tableau1[[#This Row],[SplitMarge]:[SplitMarge]]:Tableau1[[#This Row],[SplitMarge]:[SplitMarge]],BN37+1,BO37-BN37-1),",",".")),"")</f>
        <v/>
      </c>
      <c r="BF37" s="5">
        <f>IFERROR(SEARCH("/",Tableau1[[#This Row],[SplitMarge]],1+1),LEN(Tableau1[[#This Row],[SplitMarge]])+1)</f>
        <v>1</v>
      </c>
      <c r="BG37" s="5">
        <f>IFERROR(SEARCH("/",Tableau1[[#This Row],[SplitMarge]],SEARCH("/",Tableau1[[#This Row],[SplitMarge]])+1),LEN(Tableau1[[#This Row],[SplitMarge]])+1)</f>
        <v>1</v>
      </c>
      <c r="BH37" s="5">
        <f>IFERROR(SEARCH("/",Tableau1[[#This Row],[SplitMarge]],(SEARCH("/",Tableau1[[#This Row],[SplitMarge]],SEARCH("/",Tableau1[[#This Row],[SplitMarge]])+1))+1),LEN(Tableau1[[#This Row],[SplitMarge]])+1)</f>
        <v>1</v>
      </c>
      <c r="BI37" s="5">
        <f>IFERROR(SEARCH("/",Tableau1[[#This Row],[SplitMarge]],SEARCH("/",Tableau1[[#This Row],[SplitMarge]],(SEARCH("/",Tableau1[[#This Row],[SplitMarge]],SEARCH("/",Tableau1[[#This Row],[SplitMarge]])+1))+1)+1),LEN(Tableau1[[#This Row],[SplitMarge]])+1)</f>
        <v>1</v>
      </c>
      <c r="BJ37" s="5">
        <f>IFERROR(SEARCH("/",Tableau1[[#This Row],[SplitMarge]],SEARCH("/",Tableau1[[#This Row],[SplitMarge]],SEARCH("/",Tableau1[[#This Row],[SplitMarge]],(SEARCH("/",Tableau1[[#This Row],[SplitMarge]],SEARCH("/",Tableau1[[#This Row],[SplitMarge]])+1))+1)+1)+1),LEN(Tableau1[[#This Row],[SplitMarge]])+1)</f>
        <v>1</v>
      </c>
      <c r="BK37" s="5">
        <f>IFERROR(SEARCH("/",Tableau1[[#This Row],[SplitMarge]],SEARCH("/",Tableau1[[#This Row],[SplitMarge]],SEARCH("/",Tableau1[[#This Row],[SplitMarge]],SEARCH("/",Tableau1[[#This Row],[SplitMarge]],(SEARCH("/",Tableau1[[#This Row],[SplitMarge]],SEARCH("/",Tableau1[[#This Row],[SplitMarge]])+1))+1)+1)+1)+1),LEN(Tableau1[[#This Row],[SplitMarge]])+1)</f>
        <v>1</v>
      </c>
      <c r="BL37"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37"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37"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37">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38" spans="1:67" x14ac:dyDescent="0.25">
      <c r="A38" t="s">
        <v>51</v>
      </c>
      <c r="B38">
        <v>254</v>
      </c>
      <c r="C38" t="s">
        <v>71</v>
      </c>
      <c r="D38" t="s">
        <v>66</v>
      </c>
      <c r="E38">
        <v>994</v>
      </c>
      <c r="F38" t="s">
        <v>72</v>
      </c>
      <c r="G38" t="s">
        <v>24</v>
      </c>
      <c r="H38" t="s">
        <v>19</v>
      </c>
      <c r="I38" t="s">
        <v>20</v>
      </c>
      <c r="J38" t="s">
        <v>21</v>
      </c>
      <c r="K38" t="s">
        <v>20</v>
      </c>
      <c r="L38" t="s">
        <v>37</v>
      </c>
      <c r="M38">
        <v>994</v>
      </c>
      <c r="N38" t="s">
        <v>42</v>
      </c>
      <c r="O38" t="s">
        <v>72</v>
      </c>
      <c r="P38">
        <v>25</v>
      </c>
      <c r="Q38">
        <v>25</v>
      </c>
      <c r="R38" t="s">
        <v>39</v>
      </c>
      <c r="S38">
        <v>1</v>
      </c>
      <c r="T38">
        <v>0</v>
      </c>
      <c r="U38" t="s">
        <v>40</v>
      </c>
      <c r="V38" t="str" cm="1">
        <f t="array" ref="V38">_xlfn.TEXTJOIN("/",TRUE,_xlfn._xlws.FILTER(Tableau1[value],(Tableau1[SITE]=Tableau1[[#This Row],[SITE]])*(Tableau1[BrandName]=Tableau1[[#This Row],[BrandName]])*(Tableau1[active]=1)))</f>
        <v>25.00/50.00/100.00</v>
      </c>
      <c r="W38" s="3"/>
      <c r="X38" s="10" t="str">
        <f>IFERROR(INDEX(splitcol[#This Row],,MATCH(Tableau1[[#This Row],[value]],valeur[#This Row],0)),"")</f>
        <v/>
      </c>
      <c r="AA38" s="4" t="str">
        <f>IFERROR(MID(Tableau1[[#This Row],[AllValue]],1,AK38-1),"")</f>
        <v>25.00</v>
      </c>
      <c r="AB38" s="5" t="str">
        <f>IFERROR(MID(Tableau1[[#This Row],[AllValue]:[AllValue]]:Tableau1[[#This Row],[AllValue]:[AllValue]],AK38+1,AL38-AK38-1),"")</f>
        <v>50.00</v>
      </c>
      <c r="AC38" s="5" t="str">
        <f>IFERROR(MID(Tableau1[[#This Row],[AllValue]:[AllValue]]:Tableau1[[#This Row],[AllValue]:[AllValue]],AL38+1,AM38-AL38-1),"")</f>
        <v>100.00</v>
      </c>
      <c r="AD38" s="5" t="str">
        <f>IFERROR(MID(Tableau1[[#This Row],[AllValue]],AM38+1,AN38-AM38-1),"")</f>
        <v/>
      </c>
      <c r="AE38" s="5" t="str">
        <f>IFERROR(MID(Tableau1[[#This Row],[AllValue]:[AllValue]]:Tableau1[[#This Row],[AllValue]:[AllValue]],AN38+1,AO38-AN38-1),"")</f>
        <v/>
      </c>
      <c r="AF38" s="5" t="str">
        <f>IFERROR(MID(Tableau1[[#This Row],[AllValue]:[AllValue]]:Tableau1[[#This Row],[AllValue]:[AllValue]],AO38+1,AP38-AO38-1),"")</f>
        <v/>
      </c>
      <c r="AG38" s="5" t="str">
        <f>IFERROR(MID(Tableau1[[#This Row],[AllValue]:[AllValue]]:Tableau1[[#This Row],[AllValue]:[AllValue]],AP38+1,AQ38-AP38-1),"")</f>
        <v/>
      </c>
      <c r="AH38" s="5" t="str">
        <f>IFERROR(MID(Tableau1[[#This Row],[AllValue]:[AllValue]]:Tableau1[[#This Row],[AllValue]:[AllValue]],AQ38+1,AR38-AQ38-1),"")</f>
        <v/>
      </c>
      <c r="AI38" s="5" t="str">
        <f>IFERROR(MID(Tableau1[[#This Row],[AllValue]:[AllValue]]:Tableau1[[#This Row],[AllValue]:[AllValue]],AR38+1,AS38-AR38-1),"")</f>
        <v/>
      </c>
      <c r="AJ38" s="5" t="str">
        <f>IFERROR(MID(Tableau1[[#This Row],[AllValue]:[AllValue]]:Tableau1[[#This Row],[AllValue]:[AllValue]],AS38+1,AT38-AS38-1),"")</f>
        <v/>
      </c>
      <c r="AK38" s="5">
        <f>IFERROR(SEARCH("/",Tableau1[[#This Row],[AllValue]],1+1),LEN(Tableau1[[#This Row],[AllValue]])+1)</f>
        <v>6</v>
      </c>
      <c r="AL38" s="5">
        <f>IFERROR(SEARCH("/",Tableau1[[#This Row],[AllValue]],SEARCH("/",Tableau1[[#This Row],[AllValue]])+1),LEN(Tableau1[[#This Row],[AllValue]])+1)</f>
        <v>12</v>
      </c>
      <c r="AM38" s="5">
        <f>IFERROR(SEARCH("/",Tableau1[[#This Row],[AllValue]],(SEARCH("/",Tableau1[[#This Row],[AllValue]],SEARCH("/",Tableau1[[#This Row],[AllValue]])+1))+1),LEN(Tableau1[[#This Row],[AllValue]])+1)</f>
        <v>19</v>
      </c>
      <c r="AN38" s="5">
        <f>IFERROR(SEARCH("/",Tableau1[[#This Row],[AllValue]],SEARCH("/",Tableau1[[#This Row],[AllValue]],(SEARCH("/",Tableau1[[#This Row],[AllValue]],SEARCH("/",Tableau1[[#This Row],[AllValue]])+1))+1)+1),LEN(Tableau1[[#This Row],[AllValue]])+1)</f>
        <v>19</v>
      </c>
      <c r="AO38" s="5">
        <f>IFERROR(SEARCH("/",Tableau1[[#This Row],[AllValue]],SEARCH("/",Tableau1[[#This Row],[AllValue]],SEARCH("/",Tableau1[[#This Row],[AllValue]],(SEARCH("/",Tableau1[[#This Row],[AllValue]],SEARCH("/",Tableau1[[#This Row],[AllValue]])+1))+1)+1)+1),LEN(Tableau1[[#This Row],[AllValue]])+1)</f>
        <v>19</v>
      </c>
      <c r="AP38" s="5">
        <f>IFERROR(SEARCH("/",Tableau1[[#This Row],[AllValue]],SEARCH("/",Tableau1[[#This Row],[AllValue]],SEARCH("/",Tableau1[[#This Row],[AllValue]],SEARCH("/",Tableau1[[#This Row],[AllValue]],(SEARCH("/",Tableau1[[#This Row],[AllValue]],SEARCH("/",Tableau1[[#This Row],[AllValue]])+1))+1)+1)+1)+1),LEN(Tableau1[[#This Row],[AllValue]])+1)</f>
        <v>19</v>
      </c>
      <c r="AQ38" s="5">
        <f>IFERROR(SEARCH("/",Tableau1[[#This Row],[AllValue]],SEARCH("/",Tableau1[[#This Row],[AllValue]],SEARCH("/",Tableau1[[#This Row],[AllValue]],SEARCH("/",Tableau1[[#This Row],[AllValue]],SEARCH("/",Tableau1[[#This Row],[AllValue]],(SEARCH("/",Tableau1[[#This Row],[AllValue]],SEARCH("/",Tableau1[[#This Row],[AllValue]])+1))+1)+1)+1)+1)+1),LEN(Tableau1[[#This Row],[AllValue]])+1)</f>
        <v>19</v>
      </c>
      <c r="AR38"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19</v>
      </c>
      <c r="AS38"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19</v>
      </c>
      <c r="AT38">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19</v>
      </c>
      <c r="AV38" s="8" t="str">
        <f>IFERROR(VALUE(SUBSTITUTE(MID(Tableau1[[#This Row],[SplitMarge]],1,BF38-1),",",".")),"")</f>
        <v/>
      </c>
      <c r="AW38" s="9" t="str">
        <f>IFERROR(VALUE(SUBSTITUTE(MID(Tableau1[[#This Row],[SplitMarge]:[SplitMarge]]:Tableau1[[#This Row],[SplitMarge]:[SplitMarge]],BF38+1,BG38-BF38-1),",",".")),"")</f>
        <v/>
      </c>
      <c r="AX38" s="9" t="str">
        <f>IFERROR(VALUE(SUBSTITUTE(MID(Tableau1[[#This Row],[SplitMarge]:[SplitMarge]]:Tableau1[[#This Row],[SplitMarge]:[SplitMarge]],BG38+1,BH38-BG38-1),",",".")),"")</f>
        <v/>
      </c>
      <c r="AY38" s="9" t="str">
        <f>IFERROR(VALUE(SUBSTITUTE(MID(Tableau1[[#This Row],[SplitMarge]:[SplitMarge]]:Tableau1[[#This Row],[SplitMarge]:[SplitMarge]],BH38+1,BI38-BH38-1),",",".")),"")</f>
        <v/>
      </c>
      <c r="AZ38" s="9" t="str">
        <f>IFERROR(VALUE(SUBSTITUTE(MID(Tableau1[[#This Row],[SplitMarge]:[SplitMarge]]:Tableau1[[#This Row],[SplitMarge]:[SplitMarge]],BI38+1,BJ38-BI38-1),",",".")),"")</f>
        <v/>
      </c>
      <c r="BA38" s="9" t="str">
        <f>IFERROR(VALUE(SUBSTITUTE(MID(Tableau1[[#This Row],[SplitMarge]:[SplitMarge]]:Tableau1[[#This Row],[SplitMarge]:[SplitMarge]],BJ38+1,BK38-BJ38-1),",",".")),"")</f>
        <v/>
      </c>
      <c r="BB38" s="9" t="str">
        <f>IFERROR(VALUE(SUBSTITUTE(MID(Tableau1[[#This Row],[SplitMarge]:[SplitMarge]]:Tableau1[[#This Row],[SplitMarge]:[SplitMarge]],BK38+1,BL38-BK38-1),",",".")),"")</f>
        <v/>
      </c>
      <c r="BC38" s="9" t="str">
        <f>IFERROR(VALUE(SUBSTITUTE(MID(Tableau1[[#This Row],[SplitMarge]:[SplitMarge]]:Tableau1[[#This Row],[SplitMarge]:[SplitMarge]],BL38+1,BM38-BL38-1),",",".")),"")</f>
        <v/>
      </c>
      <c r="BD38" s="9" t="str">
        <f>IFERROR(VALUE(SUBSTITUTE(MID(Tableau1[[#This Row],[SplitMarge]:[SplitMarge]]:Tableau1[[#This Row],[SplitMarge]:[SplitMarge]],BM38+1,BN38-BM38-1),",",".")),"")</f>
        <v/>
      </c>
      <c r="BE38" s="9" t="str">
        <f>IFERROR(VALUE(SUBSTITUTE(MID(Tableau1[[#This Row],[SplitMarge]:[SplitMarge]]:Tableau1[[#This Row],[SplitMarge]:[SplitMarge]],BN38+1,BO38-BN38-1),",",".")),"")</f>
        <v/>
      </c>
      <c r="BF38" s="5">
        <f>IFERROR(SEARCH("/",Tableau1[[#This Row],[SplitMarge]],1+1),LEN(Tableau1[[#This Row],[SplitMarge]])+1)</f>
        <v>1</v>
      </c>
      <c r="BG38" s="5">
        <f>IFERROR(SEARCH("/",Tableau1[[#This Row],[SplitMarge]],SEARCH("/",Tableau1[[#This Row],[SplitMarge]])+1),LEN(Tableau1[[#This Row],[SplitMarge]])+1)</f>
        <v>1</v>
      </c>
      <c r="BH38" s="5">
        <f>IFERROR(SEARCH("/",Tableau1[[#This Row],[SplitMarge]],(SEARCH("/",Tableau1[[#This Row],[SplitMarge]],SEARCH("/",Tableau1[[#This Row],[SplitMarge]])+1))+1),LEN(Tableau1[[#This Row],[SplitMarge]])+1)</f>
        <v>1</v>
      </c>
      <c r="BI38" s="5">
        <f>IFERROR(SEARCH("/",Tableau1[[#This Row],[SplitMarge]],SEARCH("/",Tableau1[[#This Row],[SplitMarge]],(SEARCH("/",Tableau1[[#This Row],[SplitMarge]],SEARCH("/",Tableau1[[#This Row],[SplitMarge]])+1))+1)+1),LEN(Tableau1[[#This Row],[SplitMarge]])+1)</f>
        <v>1</v>
      </c>
      <c r="BJ38" s="5">
        <f>IFERROR(SEARCH("/",Tableau1[[#This Row],[SplitMarge]],SEARCH("/",Tableau1[[#This Row],[SplitMarge]],SEARCH("/",Tableau1[[#This Row],[SplitMarge]],(SEARCH("/",Tableau1[[#This Row],[SplitMarge]],SEARCH("/",Tableau1[[#This Row],[SplitMarge]])+1))+1)+1)+1),LEN(Tableau1[[#This Row],[SplitMarge]])+1)</f>
        <v>1</v>
      </c>
      <c r="BK38" s="5">
        <f>IFERROR(SEARCH("/",Tableau1[[#This Row],[SplitMarge]],SEARCH("/",Tableau1[[#This Row],[SplitMarge]],SEARCH("/",Tableau1[[#This Row],[SplitMarge]],SEARCH("/",Tableau1[[#This Row],[SplitMarge]],(SEARCH("/",Tableau1[[#This Row],[SplitMarge]],SEARCH("/",Tableau1[[#This Row],[SplitMarge]])+1))+1)+1)+1)+1),LEN(Tableau1[[#This Row],[SplitMarge]])+1)</f>
        <v>1</v>
      </c>
      <c r="BL38"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38"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38"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38">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39" spans="1:67" x14ac:dyDescent="0.25">
      <c r="A39" t="s">
        <v>51</v>
      </c>
      <c r="B39">
        <v>254</v>
      </c>
      <c r="C39" t="s">
        <v>71</v>
      </c>
      <c r="D39" t="s">
        <v>66</v>
      </c>
      <c r="E39">
        <v>995</v>
      </c>
      <c r="F39" t="s">
        <v>72</v>
      </c>
      <c r="G39" t="s">
        <v>25</v>
      </c>
      <c r="H39" t="s">
        <v>19</v>
      </c>
      <c r="I39" t="s">
        <v>20</v>
      </c>
      <c r="J39" t="s">
        <v>21</v>
      </c>
      <c r="K39" t="s">
        <v>20</v>
      </c>
      <c r="L39" t="s">
        <v>37</v>
      </c>
      <c r="M39">
        <v>995</v>
      </c>
      <c r="N39" t="s">
        <v>42</v>
      </c>
      <c r="O39" t="s">
        <v>72</v>
      </c>
      <c r="P39">
        <v>50</v>
      </c>
      <c r="Q39">
        <v>50</v>
      </c>
      <c r="R39" t="s">
        <v>39</v>
      </c>
      <c r="S39">
        <v>1</v>
      </c>
      <c r="T39">
        <v>0</v>
      </c>
      <c r="U39" t="s">
        <v>40</v>
      </c>
      <c r="V39" t="str" cm="1">
        <f t="array" ref="V39">_xlfn.TEXTJOIN("/",TRUE,_xlfn._xlws.FILTER(Tableau1[value],(Tableau1[SITE]=Tableau1[[#This Row],[SITE]])*(Tableau1[BrandName]=Tableau1[[#This Row],[BrandName]])*(Tableau1[active]=1)))</f>
        <v>25.00/50.00/100.00</v>
      </c>
      <c r="W39" s="3"/>
      <c r="X39" s="10" t="str">
        <f>IFERROR(INDEX(splitcol[#This Row],,MATCH(Tableau1[[#This Row],[value]],valeur[#This Row],0)),"")</f>
        <v/>
      </c>
      <c r="AA39" s="4" t="str">
        <f>IFERROR(MID(Tableau1[[#This Row],[AllValue]],1,AK39-1),"")</f>
        <v>25.00</v>
      </c>
      <c r="AB39" s="5" t="str">
        <f>IFERROR(MID(Tableau1[[#This Row],[AllValue]:[AllValue]]:Tableau1[[#This Row],[AllValue]:[AllValue]],AK39+1,AL39-AK39-1),"")</f>
        <v>50.00</v>
      </c>
      <c r="AC39" s="5" t="str">
        <f>IFERROR(MID(Tableau1[[#This Row],[AllValue]:[AllValue]]:Tableau1[[#This Row],[AllValue]:[AllValue]],AL39+1,AM39-AL39-1),"")</f>
        <v>100.00</v>
      </c>
      <c r="AD39" s="5" t="str">
        <f>IFERROR(MID(Tableau1[[#This Row],[AllValue]],AM39+1,AN39-AM39-1),"")</f>
        <v/>
      </c>
      <c r="AE39" s="5" t="str">
        <f>IFERROR(MID(Tableau1[[#This Row],[AllValue]:[AllValue]]:Tableau1[[#This Row],[AllValue]:[AllValue]],AN39+1,AO39-AN39-1),"")</f>
        <v/>
      </c>
      <c r="AF39" s="5" t="str">
        <f>IFERROR(MID(Tableau1[[#This Row],[AllValue]:[AllValue]]:Tableau1[[#This Row],[AllValue]:[AllValue]],AO39+1,AP39-AO39-1),"")</f>
        <v/>
      </c>
      <c r="AG39" s="5" t="str">
        <f>IFERROR(MID(Tableau1[[#This Row],[AllValue]:[AllValue]]:Tableau1[[#This Row],[AllValue]:[AllValue]],AP39+1,AQ39-AP39-1),"")</f>
        <v/>
      </c>
      <c r="AH39" s="5" t="str">
        <f>IFERROR(MID(Tableau1[[#This Row],[AllValue]:[AllValue]]:Tableau1[[#This Row],[AllValue]:[AllValue]],AQ39+1,AR39-AQ39-1),"")</f>
        <v/>
      </c>
      <c r="AI39" s="5" t="str">
        <f>IFERROR(MID(Tableau1[[#This Row],[AllValue]:[AllValue]]:Tableau1[[#This Row],[AllValue]:[AllValue]],AR39+1,AS39-AR39-1),"")</f>
        <v/>
      </c>
      <c r="AJ39" s="5" t="str">
        <f>IFERROR(MID(Tableau1[[#This Row],[AllValue]:[AllValue]]:Tableau1[[#This Row],[AllValue]:[AllValue]],AS39+1,AT39-AS39-1),"")</f>
        <v/>
      </c>
      <c r="AK39" s="5">
        <f>IFERROR(SEARCH("/",Tableau1[[#This Row],[AllValue]],1+1),LEN(Tableau1[[#This Row],[AllValue]])+1)</f>
        <v>6</v>
      </c>
      <c r="AL39" s="5">
        <f>IFERROR(SEARCH("/",Tableau1[[#This Row],[AllValue]],SEARCH("/",Tableau1[[#This Row],[AllValue]])+1),LEN(Tableau1[[#This Row],[AllValue]])+1)</f>
        <v>12</v>
      </c>
      <c r="AM39" s="5">
        <f>IFERROR(SEARCH("/",Tableau1[[#This Row],[AllValue]],(SEARCH("/",Tableau1[[#This Row],[AllValue]],SEARCH("/",Tableau1[[#This Row],[AllValue]])+1))+1),LEN(Tableau1[[#This Row],[AllValue]])+1)</f>
        <v>19</v>
      </c>
      <c r="AN39" s="5">
        <f>IFERROR(SEARCH("/",Tableau1[[#This Row],[AllValue]],SEARCH("/",Tableau1[[#This Row],[AllValue]],(SEARCH("/",Tableau1[[#This Row],[AllValue]],SEARCH("/",Tableau1[[#This Row],[AllValue]])+1))+1)+1),LEN(Tableau1[[#This Row],[AllValue]])+1)</f>
        <v>19</v>
      </c>
      <c r="AO39" s="5">
        <f>IFERROR(SEARCH("/",Tableau1[[#This Row],[AllValue]],SEARCH("/",Tableau1[[#This Row],[AllValue]],SEARCH("/",Tableau1[[#This Row],[AllValue]],(SEARCH("/",Tableau1[[#This Row],[AllValue]],SEARCH("/",Tableau1[[#This Row],[AllValue]])+1))+1)+1)+1),LEN(Tableau1[[#This Row],[AllValue]])+1)</f>
        <v>19</v>
      </c>
      <c r="AP39" s="5">
        <f>IFERROR(SEARCH("/",Tableau1[[#This Row],[AllValue]],SEARCH("/",Tableau1[[#This Row],[AllValue]],SEARCH("/",Tableau1[[#This Row],[AllValue]],SEARCH("/",Tableau1[[#This Row],[AllValue]],(SEARCH("/",Tableau1[[#This Row],[AllValue]],SEARCH("/",Tableau1[[#This Row],[AllValue]])+1))+1)+1)+1)+1),LEN(Tableau1[[#This Row],[AllValue]])+1)</f>
        <v>19</v>
      </c>
      <c r="AQ39" s="5">
        <f>IFERROR(SEARCH("/",Tableau1[[#This Row],[AllValue]],SEARCH("/",Tableau1[[#This Row],[AllValue]],SEARCH("/",Tableau1[[#This Row],[AllValue]],SEARCH("/",Tableau1[[#This Row],[AllValue]],SEARCH("/",Tableau1[[#This Row],[AllValue]],(SEARCH("/",Tableau1[[#This Row],[AllValue]],SEARCH("/",Tableau1[[#This Row],[AllValue]])+1))+1)+1)+1)+1)+1),LEN(Tableau1[[#This Row],[AllValue]])+1)</f>
        <v>19</v>
      </c>
      <c r="AR39"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19</v>
      </c>
      <c r="AS39"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19</v>
      </c>
      <c r="AT39">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19</v>
      </c>
      <c r="AV39" s="8" t="str">
        <f>IFERROR(VALUE(SUBSTITUTE(MID(Tableau1[[#This Row],[SplitMarge]],1,BF39-1),",",".")),"")</f>
        <v/>
      </c>
      <c r="AW39" s="9" t="str">
        <f>IFERROR(VALUE(SUBSTITUTE(MID(Tableau1[[#This Row],[SplitMarge]:[SplitMarge]]:Tableau1[[#This Row],[SplitMarge]:[SplitMarge]],BF39+1,BG39-BF39-1),",",".")),"")</f>
        <v/>
      </c>
      <c r="AX39" s="9" t="str">
        <f>IFERROR(VALUE(SUBSTITUTE(MID(Tableau1[[#This Row],[SplitMarge]:[SplitMarge]]:Tableau1[[#This Row],[SplitMarge]:[SplitMarge]],BG39+1,BH39-BG39-1),",",".")),"")</f>
        <v/>
      </c>
      <c r="AY39" s="9" t="str">
        <f>IFERROR(VALUE(SUBSTITUTE(MID(Tableau1[[#This Row],[SplitMarge]:[SplitMarge]]:Tableau1[[#This Row],[SplitMarge]:[SplitMarge]],BH39+1,BI39-BH39-1),",",".")),"")</f>
        <v/>
      </c>
      <c r="AZ39" s="9" t="str">
        <f>IFERROR(VALUE(SUBSTITUTE(MID(Tableau1[[#This Row],[SplitMarge]:[SplitMarge]]:Tableau1[[#This Row],[SplitMarge]:[SplitMarge]],BI39+1,BJ39-BI39-1),",",".")),"")</f>
        <v/>
      </c>
      <c r="BA39" s="9" t="str">
        <f>IFERROR(VALUE(SUBSTITUTE(MID(Tableau1[[#This Row],[SplitMarge]:[SplitMarge]]:Tableau1[[#This Row],[SplitMarge]:[SplitMarge]],BJ39+1,BK39-BJ39-1),",",".")),"")</f>
        <v/>
      </c>
      <c r="BB39" s="9" t="str">
        <f>IFERROR(VALUE(SUBSTITUTE(MID(Tableau1[[#This Row],[SplitMarge]:[SplitMarge]]:Tableau1[[#This Row],[SplitMarge]:[SplitMarge]],BK39+1,BL39-BK39-1),",",".")),"")</f>
        <v/>
      </c>
      <c r="BC39" s="9" t="str">
        <f>IFERROR(VALUE(SUBSTITUTE(MID(Tableau1[[#This Row],[SplitMarge]:[SplitMarge]]:Tableau1[[#This Row],[SplitMarge]:[SplitMarge]],BL39+1,BM39-BL39-1),",",".")),"")</f>
        <v/>
      </c>
      <c r="BD39" s="9" t="str">
        <f>IFERROR(VALUE(SUBSTITUTE(MID(Tableau1[[#This Row],[SplitMarge]:[SplitMarge]]:Tableau1[[#This Row],[SplitMarge]:[SplitMarge]],BM39+1,BN39-BM39-1),",",".")),"")</f>
        <v/>
      </c>
      <c r="BE39" s="9" t="str">
        <f>IFERROR(VALUE(SUBSTITUTE(MID(Tableau1[[#This Row],[SplitMarge]:[SplitMarge]]:Tableau1[[#This Row],[SplitMarge]:[SplitMarge]],BN39+1,BO39-BN39-1),",",".")),"")</f>
        <v/>
      </c>
      <c r="BF39" s="5">
        <f>IFERROR(SEARCH("/",Tableau1[[#This Row],[SplitMarge]],1+1),LEN(Tableau1[[#This Row],[SplitMarge]])+1)</f>
        <v>1</v>
      </c>
      <c r="BG39" s="5">
        <f>IFERROR(SEARCH("/",Tableau1[[#This Row],[SplitMarge]],SEARCH("/",Tableau1[[#This Row],[SplitMarge]])+1),LEN(Tableau1[[#This Row],[SplitMarge]])+1)</f>
        <v>1</v>
      </c>
      <c r="BH39" s="5">
        <f>IFERROR(SEARCH("/",Tableau1[[#This Row],[SplitMarge]],(SEARCH("/",Tableau1[[#This Row],[SplitMarge]],SEARCH("/",Tableau1[[#This Row],[SplitMarge]])+1))+1),LEN(Tableau1[[#This Row],[SplitMarge]])+1)</f>
        <v>1</v>
      </c>
      <c r="BI39" s="5">
        <f>IFERROR(SEARCH("/",Tableau1[[#This Row],[SplitMarge]],SEARCH("/",Tableau1[[#This Row],[SplitMarge]],(SEARCH("/",Tableau1[[#This Row],[SplitMarge]],SEARCH("/",Tableau1[[#This Row],[SplitMarge]])+1))+1)+1),LEN(Tableau1[[#This Row],[SplitMarge]])+1)</f>
        <v>1</v>
      </c>
      <c r="BJ39" s="5">
        <f>IFERROR(SEARCH("/",Tableau1[[#This Row],[SplitMarge]],SEARCH("/",Tableau1[[#This Row],[SplitMarge]],SEARCH("/",Tableau1[[#This Row],[SplitMarge]],(SEARCH("/",Tableau1[[#This Row],[SplitMarge]],SEARCH("/",Tableau1[[#This Row],[SplitMarge]])+1))+1)+1)+1),LEN(Tableau1[[#This Row],[SplitMarge]])+1)</f>
        <v>1</v>
      </c>
      <c r="BK39" s="5">
        <f>IFERROR(SEARCH("/",Tableau1[[#This Row],[SplitMarge]],SEARCH("/",Tableau1[[#This Row],[SplitMarge]],SEARCH("/",Tableau1[[#This Row],[SplitMarge]],SEARCH("/",Tableau1[[#This Row],[SplitMarge]],(SEARCH("/",Tableau1[[#This Row],[SplitMarge]],SEARCH("/",Tableau1[[#This Row],[SplitMarge]])+1))+1)+1)+1)+1),LEN(Tableau1[[#This Row],[SplitMarge]])+1)</f>
        <v>1</v>
      </c>
      <c r="BL39"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39"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39"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39">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40" spans="1:67" x14ac:dyDescent="0.25">
      <c r="A40" t="s">
        <v>51</v>
      </c>
      <c r="B40">
        <v>254</v>
      </c>
      <c r="C40" t="s">
        <v>71</v>
      </c>
      <c r="D40" t="s">
        <v>66</v>
      </c>
      <c r="E40">
        <v>996</v>
      </c>
      <c r="F40" t="s">
        <v>72</v>
      </c>
      <c r="G40" t="s">
        <v>29</v>
      </c>
      <c r="H40" t="s">
        <v>19</v>
      </c>
      <c r="I40" t="s">
        <v>20</v>
      </c>
      <c r="J40" t="s">
        <v>21</v>
      </c>
      <c r="K40" t="s">
        <v>20</v>
      </c>
      <c r="L40" t="s">
        <v>37</v>
      </c>
      <c r="M40">
        <v>996</v>
      </c>
      <c r="N40" t="s">
        <v>42</v>
      </c>
      <c r="O40" t="s">
        <v>72</v>
      </c>
      <c r="P40">
        <v>100</v>
      </c>
      <c r="Q40">
        <v>100</v>
      </c>
      <c r="R40" t="s">
        <v>39</v>
      </c>
      <c r="S40">
        <v>1</v>
      </c>
      <c r="T40">
        <v>0</v>
      </c>
      <c r="U40" t="s">
        <v>40</v>
      </c>
      <c r="V40" t="str" cm="1">
        <f t="array" ref="V40">_xlfn.TEXTJOIN("/",TRUE,_xlfn._xlws.FILTER(Tableau1[value],(Tableau1[SITE]=Tableau1[[#This Row],[SITE]])*(Tableau1[BrandName]=Tableau1[[#This Row],[BrandName]])*(Tableau1[active]=1)))</f>
        <v>25.00/50.00/100.00</v>
      </c>
      <c r="W40" s="3"/>
      <c r="X40" s="10" t="str">
        <f>IFERROR(INDEX(splitcol[#This Row],,MATCH(Tableau1[[#This Row],[value]],valeur[#This Row],0)),"")</f>
        <v/>
      </c>
      <c r="AA40" s="4" t="str">
        <f>IFERROR(MID(Tableau1[[#This Row],[AllValue]],1,AK40-1),"")</f>
        <v>25.00</v>
      </c>
      <c r="AB40" s="5" t="str">
        <f>IFERROR(MID(Tableau1[[#This Row],[AllValue]:[AllValue]]:Tableau1[[#This Row],[AllValue]:[AllValue]],AK40+1,AL40-AK40-1),"")</f>
        <v>50.00</v>
      </c>
      <c r="AC40" s="5" t="str">
        <f>IFERROR(MID(Tableau1[[#This Row],[AllValue]:[AllValue]]:Tableau1[[#This Row],[AllValue]:[AllValue]],AL40+1,AM40-AL40-1),"")</f>
        <v>100.00</v>
      </c>
      <c r="AD40" s="5" t="str">
        <f>IFERROR(MID(Tableau1[[#This Row],[AllValue]],AM40+1,AN40-AM40-1),"")</f>
        <v/>
      </c>
      <c r="AE40" s="5" t="str">
        <f>IFERROR(MID(Tableau1[[#This Row],[AllValue]:[AllValue]]:Tableau1[[#This Row],[AllValue]:[AllValue]],AN40+1,AO40-AN40-1),"")</f>
        <v/>
      </c>
      <c r="AF40" s="5" t="str">
        <f>IFERROR(MID(Tableau1[[#This Row],[AllValue]:[AllValue]]:Tableau1[[#This Row],[AllValue]:[AllValue]],AO40+1,AP40-AO40-1),"")</f>
        <v/>
      </c>
      <c r="AG40" s="5" t="str">
        <f>IFERROR(MID(Tableau1[[#This Row],[AllValue]:[AllValue]]:Tableau1[[#This Row],[AllValue]:[AllValue]],AP40+1,AQ40-AP40-1),"")</f>
        <v/>
      </c>
      <c r="AH40" s="5" t="str">
        <f>IFERROR(MID(Tableau1[[#This Row],[AllValue]:[AllValue]]:Tableau1[[#This Row],[AllValue]:[AllValue]],AQ40+1,AR40-AQ40-1),"")</f>
        <v/>
      </c>
      <c r="AI40" s="5" t="str">
        <f>IFERROR(MID(Tableau1[[#This Row],[AllValue]:[AllValue]]:Tableau1[[#This Row],[AllValue]:[AllValue]],AR40+1,AS40-AR40-1),"")</f>
        <v/>
      </c>
      <c r="AJ40" s="5" t="str">
        <f>IFERROR(MID(Tableau1[[#This Row],[AllValue]:[AllValue]]:Tableau1[[#This Row],[AllValue]:[AllValue]],AS40+1,AT40-AS40-1),"")</f>
        <v/>
      </c>
      <c r="AK40" s="5">
        <f>IFERROR(SEARCH("/",Tableau1[[#This Row],[AllValue]],1+1),LEN(Tableau1[[#This Row],[AllValue]])+1)</f>
        <v>6</v>
      </c>
      <c r="AL40" s="5">
        <f>IFERROR(SEARCH("/",Tableau1[[#This Row],[AllValue]],SEARCH("/",Tableau1[[#This Row],[AllValue]])+1),LEN(Tableau1[[#This Row],[AllValue]])+1)</f>
        <v>12</v>
      </c>
      <c r="AM40" s="5">
        <f>IFERROR(SEARCH("/",Tableau1[[#This Row],[AllValue]],(SEARCH("/",Tableau1[[#This Row],[AllValue]],SEARCH("/",Tableau1[[#This Row],[AllValue]])+1))+1),LEN(Tableau1[[#This Row],[AllValue]])+1)</f>
        <v>19</v>
      </c>
      <c r="AN40" s="5">
        <f>IFERROR(SEARCH("/",Tableau1[[#This Row],[AllValue]],SEARCH("/",Tableau1[[#This Row],[AllValue]],(SEARCH("/",Tableau1[[#This Row],[AllValue]],SEARCH("/",Tableau1[[#This Row],[AllValue]])+1))+1)+1),LEN(Tableau1[[#This Row],[AllValue]])+1)</f>
        <v>19</v>
      </c>
      <c r="AO40" s="5">
        <f>IFERROR(SEARCH("/",Tableau1[[#This Row],[AllValue]],SEARCH("/",Tableau1[[#This Row],[AllValue]],SEARCH("/",Tableau1[[#This Row],[AllValue]],(SEARCH("/",Tableau1[[#This Row],[AllValue]],SEARCH("/",Tableau1[[#This Row],[AllValue]])+1))+1)+1)+1),LEN(Tableau1[[#This Row],[AllValue]])+1)</f>
        <v>19</v>
      </c>
      <c r="AP40" s="5">
        <f>IFERROR(SEARCH("/",Tableau1[[#This Row],[AllValue]],SEARCH("/",Tableau1[[#This Row],[AllValue]],SEARCH("/",Tableau1[[#This Row],[AllValue]],SEARCH("/",Tableau1[[#This Row],[AllValue]],(SEARCH("/",Tableau1[[#This Row],[AllValue]],SEARCH("/",Tableau1[[#This Row],[AllValue]])+1))+1)+1)+1)+1),LEN(Tableau1[[#This Row],[AllValue]])+1)</f>
        <v>19</v>
      </c>
      <c r="AQ40" s="5">
        <f>IFERROR(SEARCH("/",Tableau1[[#This Row],[AllValue]],SEARCH("/",Tableau1[[#This Row],[AllValue]],SEARCH("/",Tableau1[[#This Row],[AllValue]],SEARCH("/",Tableau1[[#This Row],[AllValue]],SEARCH("/",Tableau1[[#This Row],[AllValue]],(SEARCH("/",Tableau1[[#This Row],[AllValue]],SEARCH("/",Tableau1[[#This Row],[AllValue]])+1))+1)+1)+1)+1)+1),LEN(Tableau1[[#This Row],[AllValue]])+1)</f>
        <v>19</v>
      </c>
      <c r="AR40"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19</v>
      </c>
      <c r="AS40"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19</v>
      </c>
      <c r="AT40">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19</v>
      </c>
      <c r="AV40" s="8" t="str">
        <f>IFERROR(VALUE(SUBSTITUTE(MID(Tableau1[[#This Row],[SplitMarge]],1,BF40-1),",",".")),"")</f>
        <v/>
      </c>
      <c r="AW40" s="9" t="str">
        <f>IFERROR(VALUE(SUBSTITUTE(MID(Tableau1[[#This Row],[SplitMarge]:[SplitMarge]]:Tableau1[[#This Row],[SplitMarge]:[SplitMarge]],BF40+1,BG40-BF40-1),",",".")),"")</f>
        <v/>
      </c>
      <c r="AX40" s="9" t="str">
        <f>IFERROR(VALUE(SUBSTITUTE(MID(Tableau1[[#This Row],[SplitMarge]:[SplitMarge]]:Tableau1[[#This Row],[SplitMarge]:[SplitMarge]],BG40+1,BH40-BG40-1),",",".")),"")</f>
        <v/>
      </c>
      <c r="AY40" s="9" t="str">
        <f>IFERROR(VALUE(SUBSTITUTE(MID(Tableau1[[#This Row],[SplitMarge]:[SplitMarge]]:Tableau1[[#This Row],[SplitMarge]:[SplitMarge]],BH40+1,BI40-BH40-1),",",".")),"")</f>
        <v/>
      </c>
      <c r="AZ40" s="9" t="str">
        <f>IFERROR(VALUE(SUBSTITUTE(MID(Tableau1[[#This Row],[SplitMarge]:[SplitMarge]]:Tableau1[[#This Row],[SplitMarge]:[SplitMarge]],BI40+1,BJ40-BI40-1),",",".")),"")</f>
        <v/>
      </c>
      <c r="BA40" s="9" t="str">
        <f>IFERROR(VALUE(SUBSTITUTE(MID(Tableau1[[#This Row],[SplitMarge]:[SplitMarge]]:Tableau1[[#This Row],[SplitMarge]:[SplitMarge]],BJ40+1,BK40-BJ40-1),",",".")),"")</f>
        <v/>
      </c>
      <c r="BB40" s="9" t="str">
        <f>IFERROR(VALUE(SUBSTITUTE(MID(Tableau1[[#This Row],[SplitMarge]:[SplitMarge]]:Tableau1[[#This Row],[SplitMarge]:[SplitMarge]],BK40+1,BL40-BK40-1),",",".")),"")</f>
        <v/>
      </c>
      <c r="BC40" s="9" t="str">
        <f>IFERROR(VALUE(SUBSTITUTE(MID(Tableau1[[#This Row],[SplitMarge]:[SplitMarge]]:Tableau1[[#This Row],[SplitMarge]:[SplitMarge]],BL40+1,BM40-BL40-1),",",".")),"")</f>
        <v/>
      </c>
      <c r="BD40" s="9" t="str">
        <f>IFERROR(VALUE(SUBSTITUTE(MID(Tableau1[[#This Row],[SplitMarge]:[SplitMarge]]:Tableau1[[#This Row],[SplitMarge]:[SplitMarge]],BM40+1,BN40-BM40-1),",",".")),"")</f>
        <v/>
      </c>
      <c r="BE40" s="9" t="str">
        <f>IFERROR(VALUE(SUBSTITUTE(MID(Tableau1[[#This Row],[SplitMarge]:[SplitMarge]]:Tableau1[[#This Row],[SplitMarge]:[SplitMarge]],BN40+1,BO40-BN40-1),",",".")),"")</f>
        <v/>
      </c>
      <c r="BF40" s="5">
        <f>IFERROR(SEARCH("/",Tableau1[[#This Row],[SplitMarge]],1+1),LEN(Tableau1[[#This Row],[SplitMarge]])+1)</f>
        <v>1</v>
      </c>
      <c r="BG40" s="5">
        <f>IFERROR(SEARCH("/",Tableau1[[#This Row],[SplitMarge]],SEARCH("/",Tableau1[[#This Row],[SplitMarge]])+1),LEN(Tableau1[[#This Row],[SplitMarge]])+1)</f>
        <v>1</v>
      </c>
      <c r="BH40" s="5">
        <f>IFERROR(SEARCH("/",Tableau1[[#This Row],[SplitMarge]],(SEARCH("/",Tableau1[[#This Row],[SplitMarge]],SEARCH("/",Tableau1[[#This Row],[SplitMarge]])+1))+1),LEN(Tableau1[[#This Row],[SplitMarge]])+1)</f>
        <v>1</v>
      </c>
      <c r="BI40" s="5">
        <f>IFERROR(SEARCH("/",Tableau1[[#This Row],[SplitMarge]],SEARCH("/",Tableau1[[#This Row],[SplitMarge]],(SEARCH("/",Tableau1[[#This Row],[SplitMarge]],SEARCH("/",Tableau1[[#This Row],[SplitMarge]])+1))+1)+1),LEN(Tableau1[[#This Row],[SplitMarge]])+1)</f>
        <v>1</v>
      </c>
      <c r="BJ40" s="5">
        <f>IFERROR(SEARCH("/",Tableau1[[#This Row],[SplitMarge]],SEARCH("/",Tableau1[[#This Row],[SplitMarge]],SEARCH("/",Tableau1[[#This Row],[SplitMarge]],(SEARCH("/",Tableau1[[#This Row],[SplitMarge]],SEARCH("/",Tableau1[[#This Row],[SplitMarge]])+1))+1)+1)+1),LEN(Tableau1[[#This Row],[SplitMarge]])+1)</f>
        <v>1</v>
      </c>
      <c r="BK40" s="5">
        <f>IFERROR(SEARCH("/",Tableau1[[#This Row],[SplitMarge]],SEARCH("/",Tableau1[[#This Row],[SplitMarge]],SEARCH("/",Tableau1[[#This Row],[SplitMarge]],SEARCH("/",Tableau1[[#This Row],[SplitMarge]],(SEARCH("/",Tableau1[[#This Row],[SplitMarge]],SEARCH("/",Tableau1[[#This Row],[SplitMarge]])+1))+1)+1)+1)+1),LEN(Tableau1[[#This Row],[SplitMarge]])+1)</f>
        <v>1</v>
      </c>
      <c r="BL40"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40"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40"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40">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41" spans="1:67" x14ac:dyDescent="0.25">
      <c r="A41" t="s">
        <v>51</v>
      </c>
      <c r="B41">
        <v>555</v>
      </c>
      <c r="C41" t="s">
        <v>74</v>
      </c>
      <c r="D41" t="s">
        <v>65</v>
      </c>
      <c r="E41">
        <v>2244</v>
      </c>
      <c r="F41" t="s">
        <v>74</v>
      </c>
      <c r="G41" t="s">
        <v>30</v>
      </c>
      <c r="H41" t="s">
        <v>19</v>
      </c>
      <c r="I41" t="s">
        <v>20</v>
      </c>
      <c r="J41" t="s">
        <v>21</v>
      </c>
      <c r="K41" t="s">
        <v>20</v>
      </c>
      <c r="L41" t="s">
        <v>37</v>
      </c>
      <c r="M41">
        <v>2244</v>
      </c>
      <c r="N41" t="s">
        <v>51</v>
      </c>
      <c r="O41" t="s">
        <v>74</v>
      </c>
      <c r="P41">
        <v>26.97</v>
      </c>
      <c r="Q41">
        <v>26.97</v>
      </c>
      <c r="R41" t="s">
        <v>39</v>
      </c>
      <c r="S41">
        <v>1</v>
      </c>
      <c r="T41">
        <v>0</v>
      </c>
      <c r="U41" t="s">
        <v>40</v>
      </c>
      <c r="V41" t="str" cm="1">
        <f t="array" ref="V41">_xlfn.TEXTJOIN("/",TRUE,_xlfn._xlws.FILTER(Tableau1[value],(Tableau1[SITE]=Tableau1[[#This Row],[SITE]])*(Tableau1[BrandName]=Tableau1[[#This Row],[BrandName]])*(Tableau1[active]=1)))</f>
        <v>26.97/53.94/89.90</v>
      </c>
      <c r="W41" s="3"/>
      <c r="X41" s="10" t="str">
        <f>IFERROR(INDEX(splitcol[#This Row],,MATCH(Tableau1[[#This Row],[value]],valeur[#This Row],0)),"")</f>
        <v/>
      </c>
      <c r="AA41" s="4" t="str">
        <f>IFERROR(MID(Tableau1[[#This Row],[AllValue]],1,AK41-1),"")</f>
        <v>26.97</v>
      </c>
      <c r="AB41" s="5" t="str">
        <f>IFERROR(MID(Tableau1[[#This Row],[AllValue]:[AllValue]]:Tableau1[[#This Row],[AllValue]:[AllValue]],AK41+1,AL41-AK41-1),"")</f>
        <v>53.94</v>
      </c>
      <c r="AC41" s="5" t="str">
        <f>IFERROR(MID(Tableau1[[#This Row],[AllValue]:[AllValue]]:Tableau1[[#This Row],[AllValue]:[AllValue]],AL41+1,AM41-AL41-1),"")</f>
        <v>89.90</v>
      </c>
      <c r="AD41" s="5" t="str">
        <f>IFERROR(MID(Tableau1[[#This Row],[AllValue]],AM41+1,AN41-AM41-1),"")</f>
        <v/>
      </c>
      <c r="AE41" s="5" t="str">
        <f>IFERROR(MID(Tableau1[[#This Row],[AllValue]:[AllValue]]:Tableau1[[#This Row],[AllValue]:[AllValue]],AN41+1,AO41-AN41-1),"")</f>
        <v/>
      </c>
      <c r="AF41" s="5" t="str">
        <f>IFERROR(MID(Tableau1[[#This Row],[AllValue]:[AllValue]]:Tableau1[[#This Row],[AllValue]:[AllValue]],AO41+1,AP41-AO41-1),"")</f>
        <v/>
      </c>
      <c r="AG41" s="5" t="str">
        <f>IFERROR(MID(Tableau1[[#This Row],[AllValue]:[AllValue]]:Tableau1[[#This Row],[AllValue]:[AllValue]],AP41+1,AQ41-AP41-1),"")</f>
        <v/>
      </c>
      <c r="AH41" s="5" t="str">
        <f>IFERROR(MID(Tableau1[[#This Row],[AllValue]:[AllValue]]:Tableau1[[#This Row],[AllValue]:[AllValue]],AQ41+1,AR41-AQ41-1),"")</f>
        <v/>
      </c>
      <c r="AI41" s="5" t="str">
        <f>IFERROR(MID(Tableau1[[#This Row],[AllValue]:[AllValue]]:Tableau1[[#This Row],[AllValue]:[AllValue]],AR41+1,AS41-AR41-1),"")</f>
        <v/>
      </c>
      <c r="AJ41" s="5" t="str">
        <f>IFERROR(MID(Tableau1[[#This Row],[AllValue]:[AllValue]]:Tableau1[[#This Row],[AllValue]:[AllValue]],AS41+1,AT41-AS41-1),"")</f>
        <v/>
      </c>
      <c r="AK41" s="5">
        <f>IFERROR(SEARCH("/",Tableau1[[#This Row],[AllValue]],1+1),LEN(Tableau1[[#This Row],[AllValue]])+1)</f>
        <v>6</v>
      </c>
      <c r="AL41" s="5">
        <f>IFERROR(SEARCH("/",Tableau1[[#This Row],[AllValue]],SEARCH("/",Tableau1[[#This Row],[AllValue]])+1),LEN(Tableau1[[#This Row],[AllValue]])+1)</f>
        <v>12</v>
      </c>
      <c r="AM41" s="5">
        <f>IFERROR(SEARCH("/",Tableau1[[#This Row],[AllValue]],(SEARCH("/",Tableau1[[#This Row],[AllValue]],SEARCH("/",Tableau1[[#This Row],[AllValue]])+1))+1),LEN(Tableau1[[#This Row],[AllValue]])+1)</f>
        <v>18</v>
      </c>
      <c r="AN41" s="5">
        <f>IFERROR(SEARCH("/",Tableau1[[#This Row],[AllValue]],SEARCH("/",Tableau1[[#This Row],[AllValue]],(SEARCH("/",Tableau1[[#This Row],[AllValue]],SEARCH("/",Tableau1[[#This Row],[AllValue]])+1))+1)+1),LEN(Tableau1[[#This Row],[AllValue]])+1)</f>
        <v>18</v>
      </c>
      <c r="AO41" s="5">
        <f>IFERROR(SEARCH("/",Tableau1[[#This Row],[AllValue]],SEARCH("/",Tableau1[[#This Row],[AllValue]],SEARCH("/",Tableau1[[#This Row],[AllValue]],(SEARCH("/",Tableau1[[#This Row],[AllValue]],SEARCH("/",Tableau1[[#This Row],[AllValue]])+1))+1)+1)+1),LEN(Tableau1[[#This Row],[AllValue]])+1)</f>
        <v>18</v>
      </c>
      <c r="AP41" s="5">
        <f>IFERROR(SEARCH("/",Tableau1[[#This Row],[AllValue]],SEARCH("/",Tableau1[[#This Row],[AllValue]],SEARCH("/",Tableau1[[#This Row],[AllValue]],SEARCH("/",Tableau1[[#This Row],[AllValue]],(SEARCH("/",Tableau1[[#This Row],[AllValue]],SEARCH("/",Tableau1[[#This Row],[AllValue]])+1))+1)+1)+1)+1),LEN(Tableau1[[#This Row],[AllValue]])+1)</f>
        <v>18</v>
      </c>
      <c r="AQ41" s="5">
        <f>IFERROR(SEARCH("/",Tableau1[[#This Row],[AllValue]],SEARCH("/",Tableau1[[#This Row],[AllValue]],SEARCH("/",Tableau1[[#This Row],[AllValue]],SEARCH("/",Tableau1[[#This Row],[AllValue]],SEARCH("/",Tableau1[[#This Row],[AllValue]],(SEARCH("/",Tableau1[[#This Row],[AllValue]],SEARCH("/",Tableau1[[#This Row],[AllValue]])+1))+1)+1)+1)+1)+1),LEN(Tableau1[[#This Row],[AllValue]])+1)</f>
        <v>18</v>
      </c>
      <c r="AR41"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18</v>
      </c>
      <c r="AS41"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18</v>
      </c>
      <c r="AT41">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18</v>
      </c>
      <c r="AV41" s="8" t="str">
        <f>IFERROR(VALUE(SUBSTITUTE(MID(Tableau1[[#This Row],[SplitMarge]],1,BF41-1),",",".")),"")</f>
        <v/>
      </c>
      <c r="AW41" s="9" t="str">
        <f>IFERROR(VALUE(SUBSTITUTE(MID(Tableau1[[#This Row],[SplitMarge]:[SplitMarge]]:Tableau1[[#This Row],[SplitMarge]:[SplitMarge]],BF41+1,BG41-BF41-1),",",".")),"")</f>
        <v/>
      </c>
      <c r="AX41" s="9" t="str">
        <f>IFERROR(VALUE(SUBSTITUTE(MID(Tableau1[[#This Row],[SplitMarge]:[SplitMarge]]:Tableau1[[#This Row],[SplitMarge]:[SplitMarge]],BG41+1,BH41-BG41-1),",",".")),"")</f>
        <v/>
      </c>
      <c r="AY41" s="9" t="str">
        <f>IFERROR(VALUE(SUBSTITUTE(MID(Tableau1[[#This Row],[SplitMarge]:[SplitMarge]]:Tableau1[[#This Row],[SplitMarge]:[SplitMarge]],BH41+1,BI41-BH41-1),",",".")),"")</f>
        <v/>
      </c>
      <c r="AZ41" s="9" t="str">
        <f>IFERROR(VALUE(SUBSTITUTE(MID(Tableau1[[#This Row],[SplitMarge]:[SplitMarge]]:Tableau1[[#This Row],[SplitMarge]:[SplitMarge]],BI41+1,BJ41-BI41-1),",",".")),"")</f>
        <v/>
      </c>
      <c r="BA41" s="9" t="str">
        <f>IFERROR(VALUE(SUBSTITUTE(MID(Tableau1[[#This Row],[SplitMarge]:[SplitMarge]]:Tableau1[[#This Row],[SplitMarge]:[SplitMarge]],BJ41+1,BK41-BJ41-1),",",".")),"")</f>
        <v/>
      </c>
      <c r="BB41" s="9" t="str">
        <f>IFERROR(VALUE(SUBSTITUTE(MID(Tableau1[[#This Row],[SplitMarge]:[SplitMarge]]:Tableau1[[#This Row],[SplitMarge]:[SplitMarge]],BK41+1,BL41-BK41-1),",",".")),"")</f>
        <v/>
      </c>
      <c r="BC41" s="9" t="str">
        <f>IFERROR(VALUE(SUBSTITUTE(MID(Tableau1[[#This Row],[SplitMarge]:[SplitMarge]]:Tableau1[[#This Row],[SplitMarge]:[SplitMarge]],BL41+1,BM41-BL41-1),",",".")),"")</f>
        <v/>
      </c>
      <c r="BD41" s="9" t="str">
        <f>IFERROR(VALUE(SUBSTITUTE(MID(Tableau1[[#This Row],[SplitMarge]:[SplitMarge]]:Tableau1[[#This Row],[SplitMarge]:[SplitMarge]],BM41+1,BN41-BM41-1),",",".")),"")</f>
        <v/>
      </c>
      <c r="BE41" s="9" t="str">
        <f>IFERROR(VALUE(SUBSTITUTE(MID(Tableau1[[#This Row],[SplitMarge]:[SplitMarge]]:Tableau1[[#This Row],[SplitMarge]:[SplitMarge]],BN41+1,BO41-BN41-1),",",".")),"")</f>
        <v/>
      </c>
      <c r="BF41" s="5">
        <f>IFERROR(SEARCH("/",Tableau1[[#This Row],[SplitMarge]],1+1),LEN(Tableau1[[#This Row],[SplitMarge]])+1)</f>
        <v>1</v>
      </c>
      <c r="BG41" s="5">
        <f>IFERROR(SEARCH("/",Tableau1[[#This Row],[SplitMarge]],SEARCH("/",Tableau1[[#This Row],[SplitMarge]])+1),LEN(Tableau1[[#This Row],[SplitMarge]])+1)</f>
        <v>1</v>
      </c>
      <c r="BH41" s="5">
        <f>IFERROR(SEARCH("/",Tableau1[[#This Row],[SplitMarge]],(SEARCH("/",Tableau1[[#This Row],[SplitMarge]],SEARCH("/",Tableau1[[#This Row],[SplitMarge]])+1))+1),LEN(Tableau1[[#This Row],[SplitMarge]])+1)</f>
        <v>1</v>
      </c>
      <c r="BI41" s="5">
        <f>IFERROR(SEARCH("/",Tableau1[[#This Row],[SplitMarge]],SEARCH("/",Tableau1[[#This Row],[SplitMarge]],(SEARCH("/",Tableau1[[#This Row],[SplitMarge]],SEARCH("/",Tableau1[[#This Row],[SplitMarge]])+1))+1)+1),LEN(Tableau1[[#This Row],[SplitMarge]])+1)</f>
        <v>1</v>
      </c>
      <c r="BJ41" s="5">
        <f>IFERROR(SEARCH("/",Tableau1[[#This Row],[SplitMarge]],SEARCH("/",Tableau1[[#This Row],[SplitMarge]],SEARCH("/",Tableau1[[#This Row],[SplitMarge]],(SEARCH("/",Tableau1[[#This Row],[SplitMarge]],SEARCH("/",Tableau1[[#This Row],[SplitMarge]])+1))+1)+1)+1),LEN(Tableau1[[#This Row],[SplitMarge]])+1)</f>
        <v>1</v>
      </c>
      <c r="BK41" s="5">
        <f>IFERROR(SEARCH("/",Tableau1[[#This Row],[SplitMarge]],SEARCH("/",Tableau1[[#This Row],[SplitMarge]],SEARCH("/",Tableau1[[#This Row],[SplitMarge]],SEARCH("/",Tableau1[[#This Row],[SplitMarge]],(SEARCH("/",Tableau1[[#This Row],[SplitMarge]],SEARCH("/",Tableau1[[#This Row],[SplitMarge]])+1))+1)+1)+1)+1),LEN(Tableau1[[#This Row],[SplitMarge]])+1)</f>
        <v>1</v>
      </c>
      <c r="BL41"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41"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41"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41">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42" spans="1:67" x14ac:dyDescent="0.25">
      <c r="A42" t="s">
        <v>51</v>
      </c>
      <c r="B42">
        <v>555</v>
      </c>
      <c r="C42" t="s">
        <v>74</v>
      </c>
      <c r="D42" t="s">
        <v>65</v>
      </c>
      <c r="E42">
        <v>2245</v>
      </c>
      <c r="F42" t="s">
        <v>74</v>
      </c>
      <c r="G42" t="s">
        <v>44</v>
      </c>
      <c r="H42" t="s">
        <v>19</v>
      </c>
      <c r="I42" t="s">
        <v>20</v>
      </c>
      <c r="J42" t="s">
        <v>21</v>
      </c>
      <c r="K42" t="s">
        <v>20</v>
      </c>
      <c r="L42" t="s">
        <v>37</v>
      </c>
      <c r="M42">
        <v>2245</v>
      </c>
      <c r="N42" t="s">
        <v>51</v>
      </c>
      <c r="O42" t="s">
        <v>74</v>
      </c>
      <c r="P42">
        <v>53.94</v>
      </c>
      <c r="Q42">
        <v>53.94</v>
      </c>
      <c r="R42" t="s">
        <v>39</v>
      </c>
      <c r="S42">
        <v>1</v>
      </c>
      <c r="T42">
        <v>0</v>
      </c>
      <c r="U42" t="s">
        <v>40</v>
      </c>
      <c r="V42" t="str" cm="1">
        <f t="array" ref="V42">_xlfn.TEXTJOIN("/",TRUE,_xlfn._xlws.FILTER(Tableau1[value],(Tableau1[SITE]=Tableau1[[#This Row],[SITE]])*(Tableau1[BrandName]=Tableau1[[#This Row],[BrandName]])*(Tableau1[active]=1)))</f>
        <v>26.97/53.94/89.90</v>
      </c>
      <c r="W42" s="3"/>
      <c r="X42" s="10" t="str">
        <f>IFERROR(INDEX(splitcol[#This Row],,MATCH(Tableau1[[#This Row],[value]],valeur[#This Row],0)),"")</f>
        <v/>
      </c>
      <c r="AA42" s="4" t="str">
        <f>IFERROR(MID(Tableau1[[#This Row],[AllValue]],1,AK42-1),"")</f>
        <v>26.97</v>
      </c>
      <c r="AB42" s="5" t="str">
        <f>IFERROR(MID(Tableau1[[#This Row],[AllValue]:[AllValue]]:Tableau1[[#This Row],[AllValue]:[AllValue]],AK42+1,AL42-AK42-1),"")</f>
        <v>53.94</v>
      </c>
      <c r="AC42" s="5" t="str">
        <f>IFERROR(MID(Tableau1[[#This Row],[AllValue]:[AllValue]]:Tableau1[[#This Row],[AllValue]:[AllValue]],AL42+1,AM42-AL42-1),"")</f>
        <v>89.90</v>
      </c>
      <c r="AD42" s="5" t="str">
        <f>IFERROR(MID(Tableau1[[#This Row],[AllValue]],AM42+1,AN42-AM42-1),"")</f>
        <v/>
      </c>
      <c r="AE42" s="5" t="str">
        <f>IFERROR(MID(Tableau1[[#This Row],[AllValue]:[AllValue]]:Tableau1[[#This Row],[AllValue]:[AllValue]],AN42+1,AO42-AN42-1),"")</f>
        <v/>
      </c>
      <c r="AF42" s="5" t="str">
        <f>IFERROR(MID(Tableau1[[#This Row],[AllValue]:[AllValue]]:Tableau1[[#This Row],[AllValue]:[AllValue]],AO42+1,AP42-AO42-1),"")</f>
        <v/>
      </c>
      <c r="AG42" s="5" t="str">
        <f>IFERROR(MID(Tableau1[[#This Row],[AllValue]:[AllValue]]:Tableau1[[#This Row],[AllValue]:[AllValue]],AP42+1,AQ42-AP42-1),"")</f>
        <v/>
      </c>
      <c r="AH42" s="5" t="str">
        <f>IFERROR(MID(Tableau1[[#This Row],[AllValue]:[AllValue]]:Tableau1[[#This Row],[AllValue]:[AllValue]],AQ42+1,AR42-AQ42-1),"")</f>
        <v/>
      </c>
      <c r="AI42" s="5" t="str">
        <f>IFERROR(MID(Tableau1[[#This Row],[AllValue]:[AllValue]]:Tableau1[[#This Row],[AllValue]:[AllValue]],AR42+1,AS42-AR42-1),"")</f>
        <v/>
      </c>
      <c r="AJ42" s="5" t="str">
        <f>IFERROR(MID(Tableau1[[#This Row],[AllValue]:[AllValue]]:Tableau1[[#This Row],[AllValue]:[AllValue]],AS42+1,AT42-AS42-1),"")</f>
        <v/>
      </c>
      <c r="AK42" s="5">
        <f>IFERROR(SEARCH("/",Tableau1[[#This Row],[AllValue]],1+1),LEN(Tableau1[[#This Row],[AllValue]])+1)</f>
        <v>6</v>
      </c>
      <c r="AL42" s="5">
        <f>IFERROR(SEARCH("/",Tableau1[[#This Row],[AllValue]],SEARCH("/",Tableau1[[#This Row],[AllValue]])+1),LEN(Tableau1[[#This Row],[AllValue]])+1)</f>
        <v>12</v>
      </c>
      <c r="AM42" s="5">
        <f>IFERROR(SEARCH("/",Tableau1[[#This Row],[AllValue]],(SEARCH("/",Tableau1[[#This Row],[AllValue]],SEARCH("/",Tableau1[[#This Row],[AllValue]])+1))+1),LEN(Tableau1[[#This Row],[AllValue]])+1)</f>
        <v>18</v>
      </c>
      <c r="AN42" s="5">
        <f>IFERROR(SEARCH("/",Tableau1[[#This Row],[AllValue]],SEARCH("/",Tableau1[[#This Row],[AllValue]],(SEARCH("/",Tableau1[[#This Row],[AllValue]],SEARCH("/",Tableau1[[#This Row],[AllValue]])+1))+1)+1),LEN(Tableau1[[#This Row],[AllValue]])+1)</f>
        <v>18</v>
      </c>
      <c r="AO42" s="5">
        <f>IFERROR(SEARCH("/",Tableau1[[#This Row],[AllValue]],SEARCH("/",Tableau1[[#This Row],[AllValue]],SEARCH("/",Tableau1[[#This Row],[AllValue]],(SEARCH("/",Tableau1[[#This Row],[AllValue]],SEARCH("/",Tableau1[[#This Row],[AllValue]])+1))+1)+1)+1),LEN(Tableau1[[#This Row],[AllValue]])+1)</f>
        <v>18</v>
      </c>
      <c r="AP42" s="5">
        <f>IFERROR(SEARCH("/",Tableau1[[#This Row],[AllValue]],SEARCH("/",Tableau1[[#This Row],[AllValue]],SEARCH("/",Tableau1[[#This Row],[AllValue]],SEARCH("/",Tableau1[[#This Row],[AllValue]],(SEARCH("/",Tableau1[[#This Row],[AllValue]],SEARCH("/",Tableau1[[#This Row],[AllValue]])+1))+1)+1)+1)+1),LEN(Tableau1[[#This Row],[AllValue]])+1)</f>
        <v>18</v>
      </c>
      <c r="AQ42" s="5">
        <f>IFERROR(SEARCH("/",Tableau1[[#This Row],[AllValue]],SEARCH("/",Tableau1[[#This Row],[AllValue]],SEARCH("/",Tableau1[[#This Row],[AllValue]],SEARCH("/",Tableau1[[#This Row],[AllValue]],SEARCH("/",Tableau1[[#This Row],[AllValue]],(SEARCH("/",Tableau1[[#This Row],[AllValue]],SEARCH("/",Tableau1[[#This Row],[AllValue]])+1))+1)+1)+1)+1)+1),LEN(Tableau1[[#This Row],[AllValue]])+1)</f>
        <v>18</v>
      </c>
      <c r="AR42"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18</v>
      </c>
      <c r="AS42"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18</v>
      </c>
      <c r="AT42">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18</v>
      </c>
      <c r="AV42" s="8" t="str">
        <f>IFERROR(VALUE(SUBSTITUTE(MID(Tableau1[[#This Row],[SplitMarge]],1,BF42-1),",",".")),"")</f>
        <v/>
      </c>
      <c r="AW42" s="9" t="str">
        <f>IFERROR(VALUE(SUBSTITUTE(MID(Tableau1[[#This Row],[SplitMarge]:[SplitMarge]]:Tableau1[[#This Row],[SplitMarge]:[SplitMarge]],BF42+1,BG42-BF42-1),",",".")),"")</f>
        <v/>
      </c>
      <c r="AX42" s="9" t="str">
        <f>IFERROR(VALUE(SUBSTITUTE(MID(Tableau1[[#This Row],[SplitMarge]:[SplitMarge]]:Tableau1[[#This Row],[SplitMarge]:[SplitMarge]],BG42+1,BH42-BG42-1),",",".")),"")</f>
        <v/>
      </c>
      <c r="AY42" s="9" t="str">
        <f>IFERROR(VALUE(SUBSTITUTE(MID(Tableau1[[#This Row],[SplitMarge]:[SplitMarge]]:Tableau1[[#This Row],[SplitMarge]:[SplitMarge]],BH42+1,BI42-BH42-1),",",".")),"")</f>
        <v/>
      </c>
      <c r="AZ42" s="9" t="str">
        <f>IFERROR(VALUE(SUBSTITUTE(MID(Tableau1[[#This Row],[SplitMarge]:[SplitMarge]]:Tableau1[[#This Row],[SplitMarge]:[SplitMarge]],BI42+1,BJ42-BI42-1),",",".")),"")</f>
        <v/>
      </c>
      <c r="BA42" s="9" t="str">
        <f>IFERROR(VALUE(SUBSTITUTE(MID(Tableau1[[#This Row],[SplitMarge]:[SplitMarge]]:Tableau1[[#This Row],[SplitMarge]:[SplitMarge]],BJ42+1,BK42-BJ42-1),",",".")),"")</f>
        <v/>
      </c>
      <c r="BB42" s="9" t="str">
        <f>IFERROR(VALUE(SUBSTITUTE(MID(Tableau1[[#This Row],[SplitMarge]:[SplitMarge]]:Tableau1[[#This Row],[SplitMarge]:[SplitMarge]],BK42+1,BL42-BK42-1),",",".")),"")</f>
        <v/>
      </c>
      <c r="BC42" s="9" t="str">
        <f>IFERROR(VALUE(SUBSTITUTE(MID(Tableau1[[#This Row],[SplitMarge]:[SplitMarge]]:Tableau1[[#This Row],[SplitMarge]:[SplitMarge]],BL42+1,BM42-BL42-1),",",".")),"")</f>
        <v/>
      </c>
      <c r="BD42" s="9" t="str">
        <f>IFERROR(VALUE(SUBSTITUTE(MID(Tableau1[[#This Row],[SplitMarge]:[SplitMarge]]:Tableau1[[#This Row],[SplitMarge]:[SplitMarge]],BM42+1,BN42-BM42-1),",",".")),"")</f>
        <v/>
      </c>
      <c r="BE42" s="9" t="str">
        <f>IFERROR(VALUE(SUBSTITUTE(MID(Tableau1[[#This Row],[SplitMarge]:[SplitMarge]]:Tableau1[[#This Row],[SplitMarge]:[SplitMarge]],BN42+1,BO42-BN42-1),",",".")),"")</f>
        <v/>
      </c>
      <c r="BF42" s="5">
        <f>IFERROR(SEARCH("/",Tableau1[[#This Row],[SplitMarge]],1+1),LEN(Tableau1[[#This Row],[SplitMarge]])+1)</f>
        <v>1</v>
      </c>
      <c r="BG42" s="5">
        <f>IFERROR(SEARCH("/",Tableau1[[#This Row],[SplitMarge]],SEARCH("/",Tableau1[[#This Row],[SplitMarge]])+1),LEN(Tableau1[[#This Row],[SplitMarge]])+1)</f>
        <v>1</v>
      </c>
      <c r="BH42" s="5">
        <f>IFERROR(SEARCH("/",Tableau1[[#This Row],[SplitMarge]],(SEARCH("/",Tableau1[[#This Row],[SplitMarge]],SEARCH("/",Tableau1[[#This Row],[SplitMarge]])+1))+1),LEN(Tableau1[[#This Row],[SplitMarge]])+1)</f>
        <v>1</v>
      </c>
      <c r="BI42" s="5">
        <f>IFERROR(SEARCH("/",Tableau1[[#This Row],[SplitMarge]],SEARCH("/",Tableau1[[#This Row],[SplitMarge]],(SEARCH("/",Tableau1[[#This Row],[SplitMarge]],SEARCH("/",Tableau1[[#This Row],[SplitMarge]])+1))+1)+1),LEN(Tableau1[[#This Row],[SplitMarge]])+1)</f>
        <v>1</v>
      </c>
      <c r="BJ42" s="5">
        <f>IFERROR(SEARCH("/",Tableau1[[#This Row],[SplitMarge]],SEARCH("/",Tableau1[[#This Row],[SplitMarge]],SEARCH("/",Tableau1[[#This Row],[SplitMarge]],(SEARCH("/",Tableau1[[#This Row],[SplitMarge]],SEARCH("/",Tableau1[[#This Row],[SplitMarge]])+1))+1)+1)+1),LEN(Tableau1[[#This Row],[SplitMarge]])+1)</f>
        <v>1</v>
      </c>
      <c r="BK42" s="5">
        <f>IFERROR(SEARCH("/",Tableau1[[#This Row],[SplitMarge]],SEARCH("/",Tableau1[[#This Row],[SplitMarge]],SEARCH("/",Tableau1[[#This Row],[SplitMarge]],SEARCH("/",Tableau1[[#This Row],[SplitMarge]],(SEARCH("/",Tableau1[[#This Row],[SplitMarge]],SEARCH("/",Tableau1[[#This Row],[SplitMarge]])+1))+1)+1)+1)+1),LEN(Tableau1[[#This Row],[SplitMarge]])+1)</f>
        <v>1</v>
      </c>
      <c r="BL42"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42"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42"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42">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43" spans="1:67" x14ac:dyDescent="0.25">
      <c r="A43" t="s">
        <v>51</v>
      </c>
      <c r="B43">
        <v>555</v>
      </c>
      <c r="C43" t="s">
        <v>74</v>
      </c>
      <c r="D43" t="s">
        <v>65</v>
      </c>
      <c r="E43">
        <v>2246</v>
      </c>
      <c r="F43" t="s">
        <v>74</v>
      </c>
      <c r="G43" t="s">
        <v>31</v>
      </c>
      <c r="H43" t="s">
        <v>19</v>
      </c>
      <c r="I43" t="s">
        <v>20</v>
      </c>
      <c r="J43" t="s">
        <v>21</v>
      </c>
      <c r="K43" t="s">
        <v>20</v>
      </c>
      <c r="L43" t="s">
        <v>37</v>
      </c>
      <c r="M43">
        <v>2246</v>
      </c>
      <c r="N43" t="s">
        <v>51</v>
      </c>
      <c r="O43" t="s">
        <v>74</v>
      </c>
      <c r="P43">
        <v>89.9</v>
      </c>
      <c r="Q43">
        <v>89.9</v>
      </c>
      <c r="R43" t="s">
        <v>39</v>
      </c>
      <c r="S43">
        <v>1</v>
      </c>
      <c r="T43">
        <v>0</v>
      </c>
      <c r="U43" t="s">
        <v>40</v>
      </c>
      <c r="V43" t="str" cm="1">
        <f t="array" ref="V43">_xlfn.TEXTJOIN("/",TRUE,_xlfn._xlws.FILTER(Tableau1[value],(Tableau1[SITE]=Tableau1[[#This Row],[SITE]])*(Tableau1[BrandName]=Tableau1[[#This Row],[BrandName]])*(Tableau1[active]=1)))</f>
        <v>26.97/53.94/89.90</v>
      </c>
      <c r="W43" s="3"/>
      <c r="X43" s="10" t="str">
        <f>IFERROR(INDEX(splitcol[#This Row],,MATCH(Tableau1[[#This Row],[value]],valeur[#This Row],0)),"")</f>
        <v/>
      </c>
      <c r="AA43" s="4" t="str">
        <f>IFERROR(MID(Tableau1[[#This Row],[AllValue]],1,AK43-1),"")</f>
        <v>26.97</v>
      </c>
      <c r="AB43" s="5" t="str">
        <f>IFERROR(MID(Tableau1[[#This Row],[AllValue]:[AllValue]]:Tableau1[[#This Row],[AllValue]:[AllValue]],AK43+1,AL43-AK43-1),"")</f>
        <v>53.94</v>
      </c>
      <c r="AC43" s="5" t="str">
        <f>IFERROR(MID(Tableau1[[#This Row],[AllValue]:[AllValue]]:Tableau1[[#This Row],[AllValue]:[AllValue]],AL43+1,AM43-AL43-1),"")</f>
        <v>89.90</v>
      </c>
      <c r="AD43" s="5" t="str">
        <f>IFERROR(MID(Tableau1[[#This Row],[AllValue]],AM43+1,AN43-AM43-1),"")</f>
        <v/>
      </c>
      <c r="AE43" s="5" t="str">
        <f>IFERROR(MID(Tableau1[[#This Row],[AllValue]:[AllValue]]:Tableau1[[#This Row],[AllValue]:[AllValue]],AN43+1,AO43-AN43-1),"")</f>
        <v/>
      </c>
      <c r="AF43" s="5" t="str">
        <f>IFERROR(MID(Tableau1[[#This Row],[AllValue]:[AllValue]]:Tableau1[[#This Row],[AllValue]:[AllValue]],AO43+1,AP43-AO43-1),"")</f>
        <v/>
      </c>
      <c r="AG43" s="5" t="str">
        <f>IFERROR(MID(Tableau1[[#This Row],[AllValue]:[AllValue]]:Tableau1[[#This Row],[AllValue]:[AllValue]],AP43+1,AQ43-AP43-1),"")</f>
        <v/>
      </c>
      <c r="AH43" s="5" t="str">
        <f>IFERROR(MID(Tableau1[[#This Row],[AllValue]:[AllValue]]:Tableau1[[#This Row],[AllValue]:[AllValue]],AQ43+1,AR43-AQ43-1),"")</f>
        <v/>
      </c>
      <c r="AI43" s="5" t="str">
        <f>IFERROR(MID(Tableau1[[#This Row],[AllValue]:[AllValue]]:Tableau1[[#This Row],[AllValue]:[AllValue]],AR43+1,AS43-AR43-1),"")</f>
        <v/>
      </c>
      <c r="AJ43" s="5" t="str">
        <f>IFERROR(MID(Tableau1[[#This Row],[AllValue]:[AllValue]]:Tableau1[[#This Row],[AllValue]:[AllValue]],AS43+1,AT43-AS43-1),"")</f>
        <v/>
      </c>
      <c r="AK43" s="5">
        <f>IFERROR(SEARCH("/",Tableau1[[#This Row],[AllValue]],1+1),LEN(Tableau1[[#This Row],[AllValue]])+1)</f>
        <v>6</v>
      </c>
      <c r="AL43" s="5">
        <f>IFERROR(SEARCH("/",Tableau1[[#This Row],[AllValue]],SEARCH("/",Tableau1[[#This Row],[AllValue]])+1),LEN(Tableau1[[#This Row],[AllValue]])+1)</f>
        <v>12</v>
      </c>
      <c r="AM43" s="5">
        <f>IFERROR(SEARCH("/",Tableau1[[#This Row],[AllValue]],(SEARCH("/",Tableau1[[#This Row],[AllValue]],SEARCH("/",Tableau1[[#This Row],[AllValue]])+1))+1),LEN(Tableau1[[#This Row],[AllValue]])+1)</f>
        <v>18</v>
      </c>
      <c r="AN43" s="5">
        <f>IFERROR(SEARCH("/",Tableau1[[#This Row],[AllValue]],SEARCH("/",Tableau1[[#This Row],[AllValue]],(SEARCH("/",Tableau1[[#This Row],[AllValue]],SEARCH("/",Tableau1[[#This Row],[AllValue]])+1))+1)+1),LEN(Tableau1[[#This Row],[AllValue]])+1)</f>
        <v>18</v>
      </c>
      <c r="AO43" s="5">
        <f>IFERROR(SEARCH("/",Tableau1[[#This Row],[AllValue]],SEARCH("/",Tableau1[[#This Row],[AllValue]],SEARCH("/",Tableau1[[#This Row],[AllValue]],(SEARCH("/",Tableau1[[#This Row],[AllValue]],SEARCH("/",Tableau1[[#This Row],[AllValue]])+1))+1)+1)+1),LEN(Tableau1[[#This Row],[AllValue]])+1)</f>
        <v>18</v>
      </c>
      <c r="AP43" s="5">
        <f>IFERROR(SEARCH("/",Tableau1[[#This Row],[AllValue]],SEARCH("/",Tableau1[[#This Row],[AllValue]],SEARCH("/",Tableau1[[#This Row],[AllValue]],SEARCH("/",Tableau1[[#This Row],[AllValue]],(SEARCH("/",Tableau1[[#This Row],[AllValue]],SEARCH("/",Tableau1[[#This Row],[AllValue]])+1))+1)+1)+1)+1),LEN(Tableau1[[#This Row],[AllValue]])+1)</f>
        <v>18</v>
      </c>
      <c r="AQ43" s="5">
        <f>IFERROR(SEARCH("/",Tableau1[[#This Row],[AllValue]],SEARCH("/",Tableau1[[#This Row],[AllValue]],SEARCH("/",Tableau1[[#This Row],[AllValue]],SEARCH("/",Tableau1[[#This Row],[AllValue]],SEARCH("/",Tableau1[[#This Row],[AllValue]],(SEARCH("/",Tableau1[[#This Row],[AllValue]],SEARCH("/",Tableau1[[#This Row],[AllValue]])+1))+1)+1)+1)+1)+1),LEN(Tableau1[[#This Row],[AllValue]])+1)</f>
        <v>18</v>
      </c>
      <c r="AR43"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18</v>
      </c>
      <c r="AS43"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18</v>
      </c>
      <c r="AT43">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18</v>
      </c>
      <c r="AV43" s="8" t="str">
        <f>IFERROR(VALUE(SUBSTITUTE(MID(Tableau1[[#This Row],[SplitMarge]],1,BF43-1),",",".")),"")</f>
        <v/>
      </c>
      <c r="AW43" s="9" t="str">
        <f>IFERROR(VALUE(SUBSTITUTE(MID(Tableau1[[#This Row],[SplitMarge]:[SplitMarge]]:Tableau1[[#This Row],[SplitMarge]:[SplitMarge]],BF43+1,BG43-BF43-1),",",".")),"")</f>
        <v/>
      </c>
      <c r="AX43" s="9" t="str">
        <f>IFERROR(VALUE(SUBSTITUTE(MID(Tableau1[[#This Row],[SplitMarge]:[SplitMarge]]:Tableau1[[#This Row],[SplitMarge]:[SplitMarge]],BG43+1,BH43-BG43-1),",",".")),"")</f>
        <v/>
      </c>
      <c r="AY43" s="9" t="str">
        <f>IFERROR(VALUE(SUBSTITUTE(MID(Tableau1[[#This Row],[SplitMarge]:[SplitMarge]]:Tableau1[[#This Row],[SplitMarge]:[SplitMarge]],BH43+1,BI43-BH43-1),",",".")),"")</f>
        <v/>
      </c>
      <c r="AZ43" s="9" t="str">
        <f>IFERROR(VALUE(SUBSTITUTE(MID(Tableau1[[#This Row],[SplitMarge]:[SplitMarge]]:Tableau1[[#This Row],[SplitMarge]:[SplitMarge]],BI43+1,BJ43-BI43-1),",",".")),"")</f>
        <v/>
      </c>
      <c r="BA43" s="9" t="str">
        <f>IFERROR(VALUE(SUBSTITUTE(MID(Tableau1[[#This Row],[SplitMarge]:[SplitMarge]]:Tableau1[[#This Row],[SplitMarge]:[SplitMarge]],BJ43+1,BK43-BJ43-1),",",".")),"")</f>
        <v/>
      </c>
      <c r="BB43" s="9" t="str">
        <f>IFERROR(VALUE(SUBSTITUTE(MID(Tableau1[[#This Row],[SplitMarge]:[SplitMarge]]:Tableau1[[#This Row],[SplitMarge]:[SplitMarge]],BK43+1,BL43-BK43-1),",",".")),"")</f>
        <v/>
      </c>
      <c r="BC43" s="9" t="str">
        <f>IFERROR(VALUE(SUBSTITUTE(MID(Tableau1[[#This Row],[SplitMarge]:[SplitMarge]]:Tableau1[[#This Row],[SplitMarge]:[SplitMarge]],BL43+1,BM43-BL43-1),",",".")),"")</f>
        <v/>
      </c>
      <c r="BD43" s="9" t="str">
        <f>IFERROR(VALUE(SUBSTITUTE(MID(Tableau1[[#This Row],[SplitMarge]:[SplitMarge]]:Tableau1[[#This Row],[SplitMarge]:[SplitMarge]],BM43+1,BN43-BM43-1),",",".")),"")</f>
        <v/>
      </c>
      <c r="BE43" s="9" t="str">
        <f>IFERROR(VALUE(SUBSTITUTE(MID(Tableau1[[#This Row],[SplitMarge]:[SplitMarge]]:Tableau1[[#This Row],[SplitMarge]:[SplitMarge]],BN43+1,BO43-BN43-1),",",".")),"")</f>
        <v/>
      </c>
      <c r="BF43" s="5">
        <f>IFERROR(SEARCH("/",Tableau1[[#This Row],[SplitMarge]],1+1),LEN(Tableau1[[#This Row],[SplitMarge]])+1)</f>
        <v>1</v>
      </c>
      <c r="BG43" s="5">
        <f>IFERROR(SEARCH("/",Tableau1[[#This Row],[SplitMarge]],SEARCH("/",Tableau1[[#This Row],[SplitMarge]])+1),LEN(Tableau1[[#This Row],[SplitMarge]])+1)</f>
        <v>1</v>
      </c>
      <c r="BH43" s="5">
        <f>IFERROR(SEARCH("/",Tableau1[[#This Row],[SplitMarge]],(SEARCH("/",Tableau1[[#This Row],[SplitMarge]],SEARCH("/",Tableau1[[#This Row],[SplitMarge]])+1))+1),LEN(Tableau1[[#This Row],[SplitMarge]])+1)</f>
        <v>1</v>
      </c>
      <c r="BI43" s="5">
        <f>IFERROR(SEARCH("/",Tableau1[[#This Row],[SplitMarge]],SEARCH("/",Tableau1[[#This Row],[SplitMarge]],(SEARCH("/",Tableau1[[#This Row],[SplitMarge]],SEARCH("/",Tableau1[[#This Row],[SplitMarge]])+1))+1)+1),LEN(Tableau1[[#This Row],[SplitMarge]])+1)</f>
        <v>1</v>
      </c>
      <c r="BJ43" s="5">
        <f>IFERROR(SEARCH("/",Tableau1[[#This Row],[SplitMarge]],SEARCH("/",Tableau1[[#This Row],[SplitMarge]],SEARCH("/",Tableau1[[#This Row],[SplitMarge]],(SEARCH("/",Tableau1[[#This Row],[SplitMarge]],SEARCH("/",Tableau1[[#This Row],[SplitMarge]])+1))+1)+1)+1),LEN(Tableau1[[#This Row],[SplitMarge]])+1)</f>
        <v>1</v>
      </c>
      <c r="BK43" s="5">
        <f>IFERROR(SEARCH("/",Tableau1[[#This Row],[SplitMarge]],SEARCH("/",Tableau1[[#This Row],[SplitMarge]],SEARCH("/",Tableau1[[#This Row],[SplitMarge]],SEARCH("/",Tableau1[[#This Row],[SplitMarge]],(SEARCH("/",Tableau1[[#This Row],[SplitMarge]],SEARCH("/",Tableau1[[#This Row],[SplitMarge]])+1))+1)+1)+1)+1),LEN(Tableau1[[#This Row],[SplitMarge]])+1)</f>
        <v>1</v>
      </c>
      <c r="BL43"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43"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43"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43">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44" spans="1:67" x14ac:dyDescent="0.25">
      <c r="A44" t="s">
        <v>51</v>
      </c>
      <c r="B44">
        <v>409</v>
      </c>
      <c r="C44" t="s">
        <v>76</v>
      </c>
      <c r="D44" t="s">
        <v>66</v>
      </c>
      <c r="E44">
        <v>1625</v>
      </c>
      <c r="F44" t="s">
        <v>76</v>
      </c>
      <c r="G44" t="s">
        <v>55</v>
      </c>
      <c r="H44" t="s">
        <v>19</v>
      </c>
      <c r="I44" t="s">
        <v>20</v>
      </c>
      <c r="J44" t="s">
        <v>20</v>
      </c>
      <c r="K44" t="s">
        <v>20</v>
      </c>
      <c r="L44" t="s">
        <v>37</v>
      </c>
      <c r="M44">
        <v>1625</v>
      </c>
      <c r="N44" t="s">
        <v>42</v>
      </c>
      <c r="O44" t="s">
        <v>76</v>
      </c>
      <c r="P44">
        <v>15</v>
      </c>
      <c r="Q44">
        <v>150</v>
      </c>
      <c r="R44" t="s">
        <v>39</v>
      </c>
      <c r="S44">
        <v>1</v>
      </c>
      <c r="T44">
        <v>1</v>
      </c>
      <c r="U44" t="s">
        <v>40</v>
      </c>
      <c r="V44" t="str" cm="1">
        <f t="array" ref="V44">_xlfn.TEXTJOIN("/",TRUE,_xlfn._xlws.FILTER(Tableau1[value],(Tableau1[SITE]=Tableau1[[#This Row],[SITE]])*(Tableau1[BrandName]=Tableau1[[#This Row],[BrandName]])*(Tableau1[active]=1)))</f>
        <v>15.00 - 150.00/25.00</v>
      </c>
      <c r="W44" s="3"/>
      <c r="X44" s="10" t="str">
        <f>IFERROR(INDEX(splitcol[#This Row],,MATCH(Tableau1[[#This Row],[value]],valeur[#This Row],0)),"")</f>
        <v/>
      </c>
      <c r="AA44" s="4" t="str">
        <f>IFERROR(MID(Tableau1[[#This Row],[AllValue]],1,AK44-1),"")</f>
        <v>15.00 - 150.00</v>
      </c>
      <c r="AB44" s="5" t="str">
        <f>IFERROR(MID(Tableau1[[#This Row],[AllValue]:[AllValue]]:Tableau1[[#This Row],[AllValue]:[AllValue]],AK44+1,AL44-AK44-1),"")</f>
        <v>25.00</v>
      </c>
      <c r="AC44" s="5" t="str">
        <f>IFERROR(MID(Tableau1[[#This Row],[AllValue]:[AllValue]]:Tableau1[[#This Row],[AllValue]:[AllValue]],AL44+1,AM44-AL44-1),"")</f>
        <v/>
      </c>
      <c r="AD44" s="5" t="str">
        <f>IFERROR(MID(Tableau1[[#This Row],[AllValue]],AM44+1,AN44-AM44-1),"")</f>
        <v/>
      </c>
      <c r="AE44" s="5" t="str">
        <f>IFERROR(MID(Tableau1[[#This Row],[AllValue]:[AllValue]]:Tableau1[[#This Row],[AllValue]:[AllValue]],AN44+1,AO44-AN44-1),"")</f>
        <v/>
      </c>
      <c r="AF44" s="5" t="str">
        <f>IFERROR(MID(Tableau1[[#This Row],[AllValue]:[AllValue]]:Tableau1[[#This Row],[AllValue]:[AllValue]],AO44+1,AP44-AO44-1),"")</f>
        <v/>
      </c>
      <c r="AG44" s="5" t="str">
        <f>IFERROR(MID(Tableau1[[#This Row],[AllValue]:[AllValue]]:Tableau1[[#This Row],[AllValue]:[AllValue]],AP44+1,AQ44-AP44-1),"")</f>
        <v/>
      </c>
      <c r="AH44" s="5" t="str">
        <f>IFERROR(MID(Tableau1[[#This Row],[AllValue]:[AllValue]]:Tableau1[[#This Row],[AllValue]:[AllValue]],AQ44+1,AR44-AQ44-1),"")</f>
        <v/>
      </c>
      <c r="AI44" s="5" t="str">
        <f>IFERROR(MID(Tableau1[[#This Row],[AllValue]:[AllValue]]:Tableau1[[#This Row],[AllValue]:[AllValue]],AR44+1,AS44-AR44-1),"")</f>
        <v/>
      </c>
      <c r="AJ44" s="5" t="str">
        <f>IFERROR(MID(Tableau1[[#This Row],[AllValue]:[AllValue]]:Tableau1[[#This Row],[AllValue]:[AllValue]],AS44+1,AT44-AS44-1),"")</f>
        <v/>
      </c>
      <c r="AK44" s="5">
        <f>IFERROR(SEARCH("/",Tableau1[[#This Row],[AllValue]],1+1),LEN(Tableau1[[#This Row],[AllValue]])+1)</f>
        <v>15</v>
      </c>
      <c r="AL44" s="5">
        <f>IFERROR(SEARCH("/",Tableau1[[#This Row],[AllValue]],SEARCH("/",Tableau1[[#This Row],[AllValue]])+1),LEN(Tableau1[[#This Row],[AllValue]])+1)</f>
        <v>21</v>
      </c>
      <c r="AM44" s="5">
        <f>IFERROR(SEARCH("/",Tableau1[[#This Row],[AllValue]],(SEARCH("/",Tableau1[[#This Row],[AllValue]],SEARCH("/",Tableau1[[#This Row],[AllValue]])+1))+1),LEN(Tableau1[[#This Row],[AllValue]])+1)</f>
        <v>21</v>
      </c>
      <c r="AN44" s="5">
        <f>IFERROR(SEARCH("/",Tableau1[[#This Row],[AllValue]],SEARCH("/",Tableau1[[#This Row],[AllValue]],(SEARCH("/",Tableau1[[#This Row],[AllValue]],SEARCH("/",Tableau1[[#This Row],[AllValue]])+1))+1)+1),LEN(Tableau1[[#This Row],[AllValue]])+1)</f>
        <v>21</v>
      </c>
      <c r="AO44" s="5">
        <f>IFERROR(SEARCH("/",Tableau1[[#This Row],[AllValue]],SEARCH("/",Tableau1[[#This Row],[AllValue]],SEARCH("/",Tableau1[[#This Row],[AllValue]],(SEARCH("/",Tableau1[[#This Row],[AllValue]],SEARCH("/",Tableau1[[#This Row],[AllValue]])+1))+1)+1)+1),LEN(Tableau1[[#This Row],[AllValue]])+1)</f>
        <v>21</v>
      </c>
      <c r="AP44" s="5">
        <f>IFERROR(SEARCH("/",Tableau1[[#This Row],[AllValue]],SEARCH("/",Tableau1[[#This Row],[AllValue]],SEARCH("/",Tableau1[[#This Row],[AllValue]],SEARCH("/",Tableau1[[#This Row],[AllValue]],(SEARCH("/",Tableau1[[#This Row],[AllValue]],SEARCH("/",Tableau1[[#This Row],[AllValue]])+1))+1)+1)+1)+1),LEN(Tableau1[[#This Row],[AllValue]])+1)</f>
        <v>21</v>
      </c>
      <c r="AQ44" s="5">
        <f>IFERROR(SEARCH("/",Tableau1[[#This Row],[AllValue]],SEARCH("/",Tableau1[[#This Row],[AllValue]],SEARCH("/",Tableau1[[#This Row],[AllValue]],SEARCH("/",Tableau1[[#This Row],[AllValue]],SEARCH("/",Tableau1[[#This Row],[AllValue]],(SEARCH("/",Tableau1[[#This Row],[AllValue]],SEARCH("/",Tableau1[[#This Row],[AllValue]])+1))+1)+1)+1)+1)+1),LEN(Tableau1[[#This Row],[AllValue]])+1)</f>
        <v>21</v>
      </c>
      <c r="AR44"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21</v>
      </c>
      <c r="AS44"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21</v>
      </c>
      <c r="AT44">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21</v>
      </c>
      <c r="AV44" s="8" t="str">
        <f>IFERROR(VALUE(SUBSTITUTE(MID(Tableau1[[#This Row],[SplitMarge]],1,BF44-1),",",".")),"")</f>
        <v/>
      </c>
      <c r="AW44" s="9" t="str">
        <f>IFERROR(VALUE(SUBSTITUTE(MID(Tableau1[[#This Row],[SplitMarge]:[SplitMarge]]:Tableau1[[#This Row],[SplitMarge]:[SplitMarge]],BF44+1,BG44-BF44-1),",",".")),"")</f>
        <v/>
      </c>
      <c r="AX44" s="9" t="str">
        <f>IFERROR(VALUE(SUBSTITUTE(MID(Tableau1[[#This Row],[SplitMarge]:[SplitMarge]]:Tableau1[[#This Row],[SplitMarge]:[SplitMarge]],BG44+1,BH44-BG44-1),",",".")),"")</f>
        <v/>
      </c>
      <c r="AY44" s="9" t="str">
        <f>IFERROR(VALUE(SUBSTITUTE(MID(Tableau1[[#This Row],[SplitMarge]:[SplitMarge]]:Tableau1[[#This Row],[SplitMarge]:[SplitMarge]],BH44+1,BI44-BH44-1),",",".")),"")</f>
        <v/>
      </c>
      <c r="AZ44" s="9" t="str">
        <f>IFERROR(VALUE(SUBSTITUTE(MID(Tableau1[[#This Row],[SplitMarge]:[SplitMarge]]:Tableau1[[#This Row],[SplitMarge]:[SplitMarge]],BI44+1,BJ44-BI44-1),",",".")),"")</f>
        <v/>
      </c>
      <c r="BA44" s="9" t="str">
        <f>IFERROR(VALUE(SUBSTITUTE(MID(Tableau1[[#This Row],[SplitMarge]:[SplitMarge]]:Tableau1[[#This Row],[SplitMarge]:[SplitMarge]],BJ44+1,BK44-BJ44-1),",",".")),"")</f>
        <v/>
      </c>
      <c r="BB44" s="9" t="str">
        <f>IFERROR(VALUE(SUBSTITUTE(MID(Tableau1[[#This Row],[SplitMarge]:[SplitMarge]]:Tableau1[[#This Row],[SplitMarge]:[SplitMarge]],BK44+1,BL44-BK44-1),",",".")),"")</f>
        <v/>
      </c>
      <c r="BC44" s="9" t="str">
        <f>IFERROR(VALUE(SUBSTITUTE(MID(Tableau1[[#This Row],[SplitMarge]:[SplitMarge]]:Tableau1[[#This Row],[SplitMarge]:[SplitMarge]],BL44+1,BM44-BL44-1),",",".")),"")</f>
        <v/>
      </c>
      <c r="BD44" s="9" t="str">
        <f>IFERROR(VALUE(SUBSTITUTE(MID(Tableau1[[#This Row],[SplitMarge]:[SplitMarge]]:Tableau1[[#This Row],[SplitMarge]:[SplitMarge]],BM44+1,BN44-BM44-1),",",".")),"")</f>
        <v/>
      </c>
      <c r="BE44" s="9" t="str">
        <f>IFERROR(VALUE(SUBSTITUTE(MID(Tableau1[[#This Row],[SplitMarge]:[SplitMarge]]:Tableau1[[#This Row],[SplitMarge]:[SplitMarge]],BN44+1,BO44-BN44-1),",",".")),"")</f>
        <v/>
      </c>
      <c r="BF44" s="5">
        <f>IFERROR(SEARCH("/",Tableau1[[#This Row],[SplitMarge]],1+1),LEN(Tableau1[[#This Row],[SplitMarge]])+1)</f>
        <v>1</v>
      </c>
      <c r="BG44" s="5">
        <f>IFERROR(SEARCH("/",Tableau1[[#This Row],[SplitMarge]],SEARCH("/",Tableau1[[#This Row],[SplitMarge]])+1),LEN(Tableau1[[#This Row],[SplitMarge]])+1)</f>
        <v>1</v>
      </c>
      <c r="BH44" s="5">
        <f>IFERROR(SEARCH("/",Tableau1[[#This Row],[SplitMarge]],(SEARCH("/",Tableau1[[#This Row],[SplitMarge]],SEARCH("/",Tableau1[[#This Row],[SplitMarge]])+1))+1),LEN(Tableau1[[#This Row],[SplitMarge]])+1)</f>
        <v>1</v>
      </c>
      <c r="BI44" s="5">
        <f>IFERROR(SEARCH("/",Tableau1[[#This Row],[SplitMarge]],SEARCH("/",Tableau1[[#This Row],[SplitMarge]],(SEARCH("/",Tableau1[[#This Row],[SplitMarge]],SEARCH("/",Tableau1[[#This Row],[SplitMarge]])+1))+1)+1),LEN(Tableau1[[#This Row],[SplitMarge]])+1)</f>
        <v>1</v>
      </c>
      <c r="BJ44" s="5">
        <f>IFERROR(SEARCH("/",Tableau1[[#This Row],[SplitMarge]],SEARCH("/",Tableau1[[#This Row],[SplitMarge]],SEARCH("/",Tableau1[[#This Row],[SplitMarge]],(SEARCH("/",Tableau1[[#This Row],[SplitMarge]],SEARCH("/",Tableau1[[#This Row],[SplitMarge]])+1))+1)+1)+1),LEN(Tableau1[[#This Row],[SplitMarge]])+1)</f>
        <v>1</v>
      </c>
      <c r="BK44" s="5">
        <f>IFERROR(SEARCH("/",Tableau1[[#This Row],[SplitMarge]],SEARCH("/",Tableau1[[#This Row],[SplitMarge]],SEARCH("/",Tableau1[[#This Row],[SplitMarge]],SEARCH("/",Tableau1[[#This Row],[SplitMarge]],(SEARCH("/",Tableau1[[#This Row],[SplitMarge]],SEARCH("/",Tableau1[[#This Row],[SplitMarge]])+1))+1)+1)+1)+1),LEN(Tableau1[[#This Row],[SplitMarge]])+1)</f>
        <v>1</v>
      </c>
      <c r="BL44"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44"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44"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44">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45" spans="1:67" x14ac:dyDescent="0.25">
      <c r="A45" t="s">
        <v>51</v>
      </c>
      <c r="B45">
        <v>409</v>
      </c>
      <c r="C45" t="s">
        <v>76</v>
      </c>
      <c r="D45" t="s">
        <v>66</v>
      </c>
      <c r="E45">
        <v>1626</v>
      </c>
      <c r="F45" t="s">
        <v>76</v>
      </c>
      <c r="G45" t="s">
        <v>24</v>
      </c>
      <c r="H45" t="s">
        <v>19</v>
      </c>
      <c r="I45" t="s">
        <v>20</v>
      </c>
      <c r="J45" t="s">
        <v>21</v>
      </c>
      <c r="K45" t="s">
        <v>20</v>
      </c>
      <c r="L45" t="s">
        <v>37</v>
      </c>
      <c r="M45">
        <v>1626</v>
      </c>
      <c r="N45" t="s">
        <v>42</v>
      </c>
      <c r="O45" t="s">
        <v>76</v>
      </c>
      <c r="P45">
        <v>25</v>
      </c>
      <c r="Q45">
        <v>25</v>
      </c>
      <c r="R45" t="s">
        <v>39</v>
      </c>
      <c r="S45">
        <v>1</v>
      </c>
      <c r="T45">
        <v>0</v>
      </c>
      <c r="U45" t="s">
        <v>40</v>
      </c>
      <c r="V45" t="str" cm="1">
        <f t="array" ref="V45">_xlfn.TEXTJOIN("/",TRUE,_xlfn._xlws.FILTER(Tableau1[value],(Tableau1[SITE]=Tableau1[[#This Row],[SITE]])*(Tableau1[BrandName]=Tableau1[[#This Row],[BrandName]])*(Tableau1[active]=1)))</f>
        <v>15.00 - 150.00/25.00</v>
      </c>
      <c r="W45" s="3"/>
      <c r="X45" s="10" t="str">
        <f>IFERROR(INDEX(splitcol[#This Row],,MATCH(Tableau1[[#This Row],[value]],valeur[#This Row],0)),"")</f>
        <v/>
      </c>
      <c r="AA45" s="4" t="str">
        <f>IFERROR(MID(Tableau1[[#This Row],[AllValue]],1,AK45-1),"")</f>
        <v>15.00 - 150.00</v>
      </c>
      <c r="AB45" s="5" t="str">
        <f>IFERROR(MID(Tableau1[[#This Row],[AllValue]:[AllValue]]:Tableau1[[#This Row],[AllValue]:[AllValue]],AK45+1,AL45-AK45-1),"")</f>
        <v>25.00</v>
      </c>
      <c r="AC45" s="5" t="str">
        <f>IFERROR(MID(Tableau1[[#This Row],[AllValue]:[AllValue]]:Tableau1[[#This Row],[AllValue]:[AllValue]],AL45+1,AM45-AL45-1),"")</f>
        <v/>
      </c>
      <c r="AD45" s="5" t="str">
        <f>IFERROR(MID(Tableau1[[#This Row],[AllValue]],AM45+1,AN45-AM45-1),"")</f>
        <v/>
      </c>
      <c r="AE45" s="5" t="str">
        <f>IFERROR(MID(Tableau1[[#This Row],[AllValue]:[AllValue]]:Tableau1[[#This Row],[AllValue]:[AllValue]],AN45+1,AO45-AN45-1),"")</f>
        <v/>
      </c>
      <c r="AF45" s="5" t="str">
        <f>IFERROR(MID(Tableau1[[#This Row],[AllValue]:[AllValue]]:Tableau1[[#This Row],[AllValue]:[AllValue]],AO45+1,AP45-AO45-1),"")</f>
        <v/>
      </c>
      <c r="AG45" s="5" t="str">
        <f>IFERROR(MID(Tableau1[[#This Row],[AllValue]:[AllValue]]:Tableau1[[#This Row],[AllValue]:[AllValue]],AP45+1,AQ45-AP45-1),"")</f>
        <v/>
      </c>
      <c r="AH45" s="5" t="str">
        <f>IFERROR(MID(Tableau1[[#This Row],[AllValue]:[AllValue]]:Tableau1[[#This Row],[AllValue]:[AllValue]],AQ45+1,AR45-AQ45-1),"")</f>
        <v/>
      </c>
      <c r="AI45" s="5" t="str">
        <f>IFERROR(MID(Tableau1[[#This Row],[AllValue]:[AllValue]]:Tableau1[[#This Row],[AllValue]:[AllValue]],AR45+1,AS45-AR45-1),"")</f>
        <v/>
      </c>
      <c r="AJ45" s="5" t="str">
        <f>IFERROR(MID(Tableau1[[#This Row],[AllValue]:[AllValue]]:Tableau1[[#This Row],[AllValue]:[AllValue]],AS45+1,AT45-AS45-1),"")</f>
        <v/>
      </c>
      <c r="AK45" s="5">
        <f>IFERROR(SEARCH("/",Tableau1[[#This Row],[AllValue]],1+1),LEN(Tableau1[[#This Row],[AllValue]])+1)</f>
        <v>15</v>
      </c>
      <c r="AL45" s="5">
        <f>IFERROR(SEARCH("/",Tableau1[[#This Row],[AllValue]],SEARCH("/",Tableau1[[#This Row],[AllValue]])+1),LEN(Tableau1[[#This Row],[AllValue]])+1)</f>
        <v>21</v>
      </c>
      <c r="AM45" s="5">
        <f>IFERROR(SEARCH("/",Tableau1[[#This Row],[AllValue]],(SEARCH("/",Tableau1[[#This Row],[AllValue]],SEARCH("/",Tableau1[[#This Row],[AllValue]])+1))+1),LEN(Tableau1[[#This Row],[AllValue]])+1)</f>
        <v>21</v>
      </c>
      <c r="AN45" s="5">
        <f>IFERROR(SEARCH("/",Tableau1[[#This Row],[AllValue]],SEARCH("/",Tableau1[[#This Row],[AllValue]],(SEARCH("/",Tableau1[[#This Row],[AllValue]],SEARCH("/",Tableau1[[#This Row],[AllValue]])+1))+1)+1),LEN(Tableau1[[#This Row],[AllValue]])+1)</f>
        <v>21</v>
      </c>
      <c r="AO45" s="5">
        <f>IFERROR(SEARCH("/",Tableau1[[#This Row],[AllValue]],SEARCH("/",Tableau1[[#This Row],[AllValue]],SEARCH("/",Tableau1[[#This Row],[AllValue]],(SEARCH("/",Tableau1[[#This Row],[AllValue]],SEARCH("/",Tableau1[[#This Row],[AllValue]])+1))+1)+1)+1),LEN(Tableau1[[#This Row],[AllValue]])+1)</f>
        <v>21</v>
      </c>
      <c r="AP45" s="5">
        <f>IFERROR(SEARCH("/",Tableau1[[#This Row],[AllValue]],SEARCH("/",Tableau1[[#This Row],[AllValue]],SEARCH("/",Tableau1[[#This Row],[AllValue]],SEARCH("/",Tableau1[[#This Row],[AllValue]],(SEARCH("/",Tableau1[[#This Row],[AllValue]],SEARCH("/",Tableau1[[#This Row],[AllValue]])+1))+1)+1)+1)+1),LEN(Tableau1[[#This Row],[AllValue]])+1)</f>
        <v>21</v>
      </c>
      <c r="AQ45" s="5">
        <f>IFERROR(SEARCH("/",Tableau1[[#This Row],[AllValue]],SEARCH("/",Tableau1[[#This Row],[AllValue]],SEARCH("/",Tableau1[[#This Row],[AllValue]],SEARCH("/",Tableau1[[#This Row],[AllValue]],SEARCH("/",Tableau1[[#This Row],[AllValue]],(SEARCH("/",Tableau1[[#This Row],[AllValue]],SEARCH("/",Tableau1[[#This Row],[AllValue]])+1))+1)+1)+1)+1)+1),LEN(Tableau1[[#This Row],[AllValue]])+1)</f>
        <v>21</v>
      </c>
      <c r="AR45"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21</v>
      </c>
      <c r="AS45"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21</v>
      </c>
      <c r="AT4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21</v>
      </c>
      <c r="AV45" s="8" t="str">
        <f>IFERROR(VALUE(SUBSTITUTE(MID(Tableau1[[#This Row],[SplitMarge]],1,BF45-1),",",".")),"")</f>
        <v/>
      </c>
      <c r="AW45" s="9" t="str">
        <f>IFERROR(VALUE(SUBSTITUTE(MID(Tableau1[[#This Row],[SplitMarge]:[SplitMarge]]:Tableau1[[#This Row],[SplitMarge]:[SplitMarge]],BF45+1,BG45-BF45-1),",",".")),"")</f>
        <v/>
      </c>
      <c r="AX45" s="9" t="str">
        <f>IFERROR(VALUE(SUBSTITUTE(MID(Tableau1[[#This Row],[SplitMarge]:[SplitMarge]]:Tableau1[[#This Row],[SplitMarge]:[SplitMarge]],BG45+1,BH45-BG45-1),",",".")),"")</f>
        <v/>
      </c>
      <c r="AY45" s="9" t="str">
        <f>IFERROR(VALUE(SUBSTITUTE(MID(Tableau1[[#This Row],[SplitMarge]:[SplitMarge]]:Tableau1[[#This Row],[SplitMarge]:[SplitMarge]],BH45+1,BI45-BH45-1),",",".")),"")</f>
        <v/>
      </c>
      <c r="AZ45" s="9" t="str">
        <f>IFERROR(VALUE(SUBSTITUTE(MID(Tableau1[[#This Row],[SplitMarge]:[SplitMarge]]:Tableau1[[#This Row],[SplitMarge]:[SplitMarge]],BI45+1,BJ45-BI45-1),",",".")),"")</f>
        <v/>
      </c>
      <c r="BA45" s="9" t="str">
        <f>IFERROR(VALUE(SUBSTITUTE(MID(Tableau1[[#This Row],[SplitMarge]:[SplitMarge]]:Tableau1[[#This Row],[SplitMarge]:[SplitMarge]],BJ45+1,BK45-BJ45-1),",",".")),"")</f>
        <v/>
      </c>
      <c r="BB45" s="9" t="str">
        <f>IFERROR(VALUE(SUBSTITUTE(MID(Tableau1[[#This Row],[SplitMarge]:[SplitMarge]]:Tableau1[[#This Row],[SplitMarge]:[SplitMarge]],BK45+1,BL45-BK45-1),",",".")),"")</f>
        <v/>
      </c>
      <c r="BC45" s="9" t="str">
        <f>IFERROR(VALUE(SUBSTITUTE(MID(Tableau1[[#This Row],[SplitMarge]:[SplitMarge]]:Tableau1[[#This Row],[SplitMarge]:[SplitMarge]],BL45+1,BM45-BL45-1),",",".")),"")</f>
        <v/>
      </c>
      <c r="BD45" s="9" t="str">
        <f>IFERROR(VALUE(SUBSTITUTE(MID(Tableau1[[#This Row],[SplitMarge]:[SplitMarge]]:Tableau1[[#This Row],[SplitMarge]:[SplitMarge]],BM45+1,BN45-BM45-1),",",".")),"")</f>
        <v/>
      </c>
      <c r="BE45" s="9" t="str">
        <f>IFERROR(VALUE(SUBSTITUTE(MID(Tableau1[[#This Row],[SplitMarge]:[SplitMarge]]:Tableau1[[#This Row],[SplitMarge]:[SplitMarge]],BN45+1,BO45-BN45-1),",",".")),"")</f>
        <v/>
      </c>
      <c r="BF45" s="5">
        <f>IFERROR(SEARCH("/",Tableau1[[#This Row],[SplitMarge]],1+1),LEN(Tableau1[[#This Row],[SplitMarge]])+1)</f>
        <v>1</v>
      </c>
      <c r="BG45" s="5">
        <f>IFERROR(SEARCH("/",Tableau1[[#This Row],[SplitMarge]],SEARCH("/",Tableau1[[#This Row],[SplitMarge]])+1),LEN(Tableau1[[#This Row],[SplitMarge]])+1)</f>
        <v>1</v>
      </c>
      <c r="BH45" s="5">
        <f>IFERROR(SEARCH("/",Tableau1[[#This Row],[SplitMarge]],(SEARCH("/",Tableau1[[#This Row],[SplitMarge]],SEARCH("/",Tableau1[[#This Row],[SplitMarge]])+1))+1),LEN(Tableau1[[#This Row],[SplitMarge]])+1)</f>
        <v>1</v>
      </c>
      <c r="BI45" s="5">
        <f>IFERROR(SEARCH("/",Tableau1[[#This Row],[SplitMarge]],SEARCH("/",Tableau1[[#This Row],[SplitMarge]],(SEARCH("/",Tableau1[[#This Row],[SplitMarge]],SEARCH("/",Tableau1[[#This Row],[SplitMarge]])+1))+1)+1),LEN(Tableau1[[#This Row],[SplitMarge]])+1)</f>
        <v>1</v>
      </c>
      <c r="BJ45" s="5">
        <f>IFERROR(SEARCH("/",Tableau1[[#This Row],[SplitMarge]],SEARCH("/",Tableau1[[#This Row],[SplitMarge]],SEARCH("/",Tableau1[[#This Row],[SplitMarge]],(SEARCH("/",Tableau1[[#This Row],[SplitMarge]],SEARCH("/",Tableau1[[#This Row],[SplitMarge]])+1))+1)+1)+1),LEN(Tableau1[[#This Row],[SplitMarge]])+1)</f>
        <v>1</v>
      </c>
      <c r="BK45" s="5">
        <f>IFERROR(SEARCH("/",Tableau1[[#This Row],[SplitMarge]],SEARCH("/",Tableau1[[#This Row],[SplitMarge]],SEARCH("/",Tableau1[[#This Row],[SplitMarge]],SEARCH("/",Tableau1[[#This Row],[SplitMarge]],(SEARCH("/",Tableau1[[#This Row],[SplitMarge]],SEARCH("/",Tableau1[[#This Row],[SplitMarge]])+1))+1)+1)+1)+1),LEN(Tableau1[[#This Row],[SplitMarge]])+1)</f>
        <v>1</v>
      </c>
      <c r="BL45"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45"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45"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4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46" spans="1:67" x14ac:dyDescent="0.25">
      <c r="A46" t="s">
        <v>51</v>
      </c>
      <c r="B46">
        <v>305</v>
      </c>
      <c r="C46" t="s">
        <v>77</v>
      </c>
      <c r="D46" t="s">
        <v>65</v>
      </c>
      <c r="E46">
        <v>1194</v>
      </c>
      <c r="F46" t="s">
        <v>77</v>
      </c>
      <c r="G46" t="s">
        <v>27</v>
      </c>
      <c r="H46" t="s">
        <v>19</v>
      </c>
      <c r="I46" t="s">
        <v>20</v>
      </c>
      <c r="J46" t="s">
        <v>21</v>
      </c>
      <c r="K46" t="s">
        <v>20</v>
      </c>
      <c r="L46" t="s">
        <v>37</v>
      </c>
      <c r="M46">
        <v>1194</v>
      </c>
      <c r="N46" t="s">
        <v>43</v>
      </c>
      <c r="O46" t="s">
        <v>77</v>
      </c>
      <c r="P46">
        <v>20</v>
      </c>
      <c r="Q46">
        <v>20</v>
      </c>
      <c r="R46" t="s">
        <v>39</v>
      </c>
      <c r="S46">
        <v>1</v>
      </c>
      <c r="T46">
        <v>0</v>
      </c>
      <c r="U46" t="s">
        <v>40</v>
      </c>
      <c r="V46" t="str" cm="1">
        <f t="array" ref="V46">_xlfn.TEXTJOIN("/",TRUE,_xlfn._xlws.FILTER(Tableau1[value],(Tableau1[SITE]=Tableau1[[#This Row],[SITE]])*(Tableau1[BrandName]=Tableau1[[#This Row],[BrandName]])*(Tableau1[active]=1)))</f>
        <v>20.00/50.00</v>
      </c>
      <c r="W46" s="3"/>
      <c r="X46" s="10" t="str">
        <f>IFERROR(INDEX(splitcol[#This Row],,MATCH(Tableau1[[#This Row],[value]],valeur[#This Row],0)),"")</f>
        <v/>
      </c>
      <c r="AA46" s="4" t="str">
        <f>IFERROR(MID(Tableau1[[#This Row],[AllValue]],1,AK46-1),"")</f>
        <v>20.00</v>
      </c>
      <c r="AB46" s="5" t="str">
        <f>IFERROR(MID(Tableau1[[#This Row],[AllValue]:[AllValue]]:Tableau1[[#This Row],[AllValue]:[AllValue]],AK46+1,AL46-AK46-1),"")</f>
        <v>50.00</v>
      </c>
      <c r="AC46" s="5" t="str">
        <f>IFERROR(MID(Tableau1[[#This Row],[AllValue]:[AllValue]]:Tableau1[[#This Row],[AllValue]:[AllValue]],AL46+1,AM46-AL46-1),"")</f>
        <v/>
      </c>
      <c r="AD46" s="5" t="str">
        <f>IFERROR(MID(Tableau1[[#This Row],[AllValue]],AM46+1,AN46-AM46-1),"")</f>
        <v/>
      </c>
      <c r="AE46" s="5" t="str">
        <f>IFERROR(MID(Tableau1[[#This Row],[AllValue]:[AllValue]]:Tableau1[[#This Row],[AllValue]:[AllValue]],AN46+1,AO46-AN46-1),"")</f>
        <v/>
      </c>
      <c r="AF46" s="5" t="str">
        <f>IFERROR(MID(Tableau1[[#This Row],[AllValue]:[AllValue]]:Tableau1[[#This Row],[AllValue]:[AllValue]],AO46+1,AP46-AO46-1),"")</f>
        <v/>
      </c>
      <c r="AG46" s="5" t="str">
        <f>IFERROR(MID(Tableau1[[#This Row],[AllValue]:[AllValue]]:Tableau1[[#This Row],[AllValue]:[AllValue]],AP46+1,AQ46-AP46-1),"")</f>
        <v/>
      </c>
      <c r="AH46" s="5" t="str">
        <f>IFERROR(MID(Tableau1[[#This Row],[AllValue]:[AllValue]]:Tableau1[[#This Row],[AllValue]:[AllValue]],AQ46+1,AR46-AQ46-1),"")</f>
        <v/>
      </c>
      <c r="AI46" s="5" t="str">
        <f>IFERROR(MID(Tableau1[[#This Row],[AllValue]:[AllValue]]:Tableau1[[#This Row],[AllValue]:[AllValue]],AR46+1,AS46-AR46-1),"")</f>
        <v/>
      </c>
      <c r="AJ46" s="5" t="str">
        <f>IFERROR(MID(Tableau1[[#This Row],[AllValue]:[AllValue]]:Tableau1[[#This Row],[AllValue]:[AllValue]],AS46+1,AT46-AS46-1),"")</f>
        <v/>
      </c>
      <c r="AK46" s="5">
        <f>IFERROR(SEARCH("/",Tableau1[[#This Row],[AllValue]],1+1),LEN(Tableau1[[#This Row],[AllValue]])+1)</f>
        <v>6</v>
      </c>
      <c r="AL46" s="5">
        <f>IFERROR(SEARCH("/",Tableau1[[#This Row],[AllValue]],SEARCH("/",Tableau1[[#This Row],[AllValue]])+1),LEN(Tableau1[[#This Row],[AllValue]])+1)</f>
        <v>12</v>
      </c>
      <c r="AM46" s="5">
        <f>IFERROR(SEARCH("/",Tableau1[[#This Row],[AllValue]],(SEARCH("/",Tableau1[[#This Row],[AllValue]],SEARCH("/",Tableau1[[#This Row],[AllValue]])+1))+1),LEN(Tableau1[[#This Row],[AllValue]])+1)</f>
        <v>12</v>
      </c>
      <c r="AN46" s="5">
        <f>IFERROR(SEARCH("/",Tableau1[[#This Row],[AllValue]],SEARCH("/",Tableau1[[#This Row],[AllValue]],(SEARCH("/",Tableau1[[#This Row],[AllValue]],SEARCH("/",Tableau1[[#This Row],[AllValue]])+1))+1)+1),LEN(Tableau1[[#This Row],[AllValue]])+1)</f>
        <v>12</v>
      </c>
      <c r="AO46" s="5">
        <f>IFERROR(SEARCH("/",Tableau1[[#This Row],[AllValue]],SEARCH("/",Tableau1[[#This Row],[AllValue]],SEARCH("/",Tableau1[[#This Row],[AllValue]],(SEARCH("/",Tableau1[[#This Row],[AllValue]],SEARCH("/",Tableau1[[#This Row],[AllValue]])+1))+1)+1)+1),LEN(Tableau1[[#This Row],[AllValue]])+1)</f>
        <v>12</v>
      </c>
      <c r="AP46" s="5">
        <f>IFERROR(SEARCH("/",Tableau1[[#This Row],[AllValue]],SEARCH("/",Tableau1[[#This Row],[AllValue]],SEARCH("/",Tableau1[[#This Row],[AllValue]],SEARCH("/",Tableau1[[#This Row],[AllValue]],(SEARCH("/",Tableau1[[#This Row],[AllValue]],SEARCH("/",Tableau1[[#This Row],[AllValue]])+1))+1)+1)+1)+1),LEN(Tableau1[[#This Row],[AllValue]])+1)</f>
        <v>12</v>
      </c>
      <c r="AQ46" s="5">
        <f>IFERROR(SEARCH("/",Tableau1[[#This Row],[AllValue]],SEARCH("/",Tableau1[[#This Row],[AllValue]],SEARCH("/",Tableau1[[#This Row],[AllValue]],SEARCH("/",Tableau1[[#This Row],[AllValue]],SEARCH("/",Tableau1[[#This Row],[AllValue]],(SEARCH("/",Tableau1[[#This Row],[AllValue]],SEARCH("/",Tableau1[[#This Row],[AllValue]])+1))+1)+1)+1)+1)+1),LEN(Tableau1[[#This Row],[AllValue]])+1)</f>
        <v>12</v>
      </c>
      <c r="AR46"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12</v>
      </c>
      <c r="AS46"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12</v>
      </c>
      <c r="AT46">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12</v>
      </c>
      <c r="AV46" s="8" t="str">
        <f>IFERROR(VALUE(SUBSTITUTE(MID(Tableau1[[#This Row],[SplitMarge]],1,BF46-1),",",".")),"")</f>
        <v/>
      </c>
      <c r="AW46" s="9" t="str">
        <f>IFERROR(VALUE(SUBSTITUTE(MID(Tableau1[[#This Row],[SplitMarge]:[SplitMarge]]:Tableau1[[#This Row],[SplitMarge]:[SplitMarge]],BF46+1,BG46-BF46-1),",",".")),"")</f>
        <v/>
      </c>
      <c r="AX46" s="9" t="str">
        <f>IFERROR(VALUE(SUBSTITUTE(MID(Tableau1[[#This Row],[SplitMarge]:[SplitMarge]]:Tableau1[[#This Row],[SplitMarge]:[SplitMarge]],BG46+1,BH46-BG46-1),",",".")),"")</f>
        <v/>
      </c>
      <c r="AY46" s="9" t="str">
        <f>IFERROR(VALUE(SUBSTITUTE(MID(Tableau1[[#This Row],[SplitMarge]:[SplitMarge]]:Tableau1[[#This Row],[SplitMarge]:[SplitMarge]],BH46+1,BI46-BH46-1),",",".")),"")</f>
        <v/>
      </c>
      <c r="AZ46" s="9" t="str">
        <f>IFERROR(VALUE(SUBSTITUTE(MID(Tableau1[[#This Row],[SplitMarge]:[SplitMarge]]:Tableau1[[#This Row],[SplitMarge]:[SplitMarge]],BI46+1,BJ46-BI46-1),",",".")),"")</f>
        <v/>
      </c>
      <c r="BA46" s="9" t="str">
        <f>IFERROR(VALUE(SUBSTITUTE(MID(Tableau1[[#This Row],[SplitMarge]:[SplitMarge]]:Tableau1[[#This Row],[SplitMarge]:[SplitMarge]],BJ46+1,BK46-BJ46-1),",",".")),"")</f>
        <v/>
      </c>
      <c r="BB46" s="9" t="str">
        <f>IFERROR(VALUE(SUBSTITUTE(MID(Tableau1[[#This Row],[SplitMarge]:[SplitMarge]]:Tableau1[[#This Row],[SplitMarge]:[SplitMarge]],BK46+1,BL46-BK46-1),",",".")),"")</f>
        <v/>
      </c>
      <c r="BC46" s="9" t="str">
        <f>IFERROR(VALUE(SUBSTITUTE(MID(Tableau1[[#This Row],[SplitMarge]:[SplitMarge]]:Tableau1[[#This Row],[SplitMarge]:[SplitMarge]],BL46+1,BM46-BL46-1),",",".")),"")</f>
        <v/>
      </c>
      <c r="BD46" s="9" t="str">
        <f>IFERROR(VALUE(SUBSTITUTE(MID(Tableau1[[#This Row],[SplitMarge]:[SplitMarge]]:Tableau1[[#This Row],[SplitMarge]:[SplitMarge]],BM46+1,BN46-BM46-1),",",".")),"")</f>
        <v/>
      </c>
      <c r="BE46" s="9" t="str">
        <f>IFERROR(VALUE(SUBSTITUTE(MID(Tableau1[[#This Row],[SplitMarge]:[SplitMarge]]:Tableau1[[#This Row],[SplitMarge]:[SplitMarge]],BN46+1,BO46-BN46-1),",",".")),"")</f>
        <v/>
      </c>
      <c r="BF46" s="5">
        <f>IFERROR(SEARCH("/",Tableau1[[#This Row],[SplitMarge]],1+1),LEN(Tableau1[[#This Row],[SplitMarge]])+1)</f>
        <v>1</v>
      </c>
      <c r="BG46" s="5">
        <f>IFERROR(SEARCH("/",Tableau1[[#This Row],[SplitMarge]],SEARCH("/",Tableau1[[#This Row],[SplitMarge]])+1),LEN(Tableau1[[#This Row],[SplitMarge]])+1)</f>
        <v>1</v>
      </c>
      <c r="BH46" s="5">
        <f>IFERROR(SEARCH("/",Tableau1[[#This Row],[SplitMarge]],(SEARCH("/",Tableau1[[#This Row],[SplitMarge]],SEARCH("/",Tableau1[[#This Row],[SplitMarge]])+1))+1),LEN(Tableau1[[#This Row],[SplitMarge]])+1)</f>
        <v>1</v>
      </c>
      <c r="BI46" s="5">
        <f>IFERROR(SEARCH("/",Tableau1[[#This Row],[SplitMarge]],SEARCH("/",Tableau1[[#This Row],[SplitMarge]],(SEARCH("/",Tableau1[[#This Row],[SplitMarge]],SEARCH("/",Tableau1[[#This Row],[SplitMarge]])+1))+1)+1),LEN(Tableau1[[#This Row],[SplitMarge]])+1)</f>
        <v>1</v>
      </c>
      <c r="BJ46" s="5">
        <f>IFERROR(SEARCH("/",Tableau1[[#This Row],[SplitMarge]],SEARCH("/",Tableau1[[#This Row],[SplitMarge]],SEARCH("/",Tableau1[[#This Row],[SplitMarge]],(SEARCH("/",Tableau1[[#This Row],[SplitMarge]],SEARCH("/",Tableau1[[#This Row],[SplitMarge]])+1))+1)+1)+1),LEN(Tableau1[[#This Row],[SplitMarge]])+1)</f>
        <v>1</v>
      </c>
      <c r="BK46" s="5">
        <f>IFERROR(SEARCH("/",Tableau1[[#This Row],[SplitMarge]],SEARCH("/",Tableau1[[#This Row],[SplitMarge]],SEARCH("/",Tableau1[[#This Row],[SplitMarge]],SEARCH("/",Tableau1[[#This Row],[SplitMarge]],(SEARCH("/",Tableau1[[#This Row],[SplitMarge]],SEARCH("/",Tableau1[[#This Row],[SplitMarge]])+1))+1)+1)+1)+1),LEN(Tableau1[[#This Row],[SplitMarge]])+1)</f>
        <v>1</v>
      </c>
      <c r="BL46"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46"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46"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46">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47" spans="1:67" x14ac:dyDescent="0.25">
      <c r="A47" t="s">
        <v>51</v>
      </c>
      <c r="B47">
        <v>305</v>
      </c>
      <c r="C47" t="s">
        <v>77</v>
      </c>
      <c r="D47" t="s">
        <v>65</v>
      </c>
      <c r="E47">
        <v>1195</v>
      </c>
      <c r="F47" t="s">
        <v>77</v>
      </c>
      <c r="G47" t="s">
        <v>25</v>
      </c>
      <c r="H47" t="s">
        <v>19</v>
      </c>
      <c r="I47" t="s">
        <v>20</v>
      </c>
      <c r="J47" t="s">
        <v>21</v>
      </c>
      <c r="K47" t="s">
        <v>20</v>
      </c>
      <c r="L47" t="s">
        <v>37</v>
      </c>
      <c r="M47">
        <v>1195</v>
      </c>
      <c r="N47" t="s">
        <v>43</v>
      </c>
      <c r="O47" t="s">
        <v>77</v>
      </c>
      <c r="P47">
        <v>50</v>
      </c>
      <c r="Q47">
        <v>50</v>
      </c>
      <c r="R47" t="s">
        <v>39</v>
      </c>
      <c r="S47">
        <v>1</v>
      </c>
      <c r="T47">
        <v>0</v>
      </c>
      <c r="U47" t="s">
        <v>40</v>
      </c>
      <c r="V47" t="str" cm="1">
        <f t="array" ref="V47">_xlfn.TEXTJOIN("/",TRUE,_xlfn._xlws.FILTER(Tableau1[value],(Tableau1[SITE]=Tableau1[[#This Row],[SITE]])*(Tableau1[BrandName]=Tableau1[[#This Row],[BrandName]])*(Tableau1[active]=1)))</f>
        <v>20.00/50.00</v>
      </c>
      <c r="W47" s="3"/>
      <c r="X47" s="10" t="str">
        <f>IFERROR(INDEX(splitcol[#This Row],,MATCH(Tableau1[[#This Row],[value]],valeur[#This Row],0)),"")</f>
        <v/>
      </c>
      <c r="AA47" s="4" t="str">
        <f>IFERROR(MID(Tableau1[[#This Row],[AllValue]],1,AK47-1),"")</f>
        <v>20.00</v>
      </c>
      <c r="AB47" s="5" t="str">
        <f>IFERROR(MID(Tableau1[[#This Row],[AllValue]:[AllValue]]:Tableau1[[#This Row],[AllValue]:[AllValue]],AK47+1,AL47-AK47-1),"")</f>
        <v>50.00</v>
      </c>
      <c r="AC47" s="5" t="str">
        <f>IFERROR(MID(Tableau1[[#This Row],[AllValue]:[AllValue]]:Tableau1[[#This Row],[AllValue]:[AllValue]],AL47+1,AM47-AL47-1),"")</f>
        <v/>
      </c>
      <c r="AD47" s="5" t="str">
        <f>IFERROR(MID(Tableau1[[#This Row],[AllValue]],AM47+1,AN47-AM47-1),"")</f>
        <v/>
      </c>
      <c r="AE47" s="5" t="str">
        <f>IFERROR(MID(Tableau1[[#This Row],[AllValue]:[AllValue]]:Tableau1[[#This Row],[AllValue]:[AllValue]],AN47+1,AO47-AN47-1),"")</f>
        <v/>
      </c>
      <c r="AF47" s="5" t="str">
        <f>IFERROR(MID(Tableau1[[#This Row],[AllValue]:[AllValue]]:Tableau1[[#This Row],[AllValue]:[AllValue]],AO47+1,AP47-AO47-1),"")</f>
        <v/>
      </c>
      <c r="AG47" s="5" t="str">
        <f>IFERROR(MID(Tableau1[[#This Row],[AllValue]:[AllValue]]:Tableau1[[#This Row],[AllValue]:[AllValue]],AP47+1,AQ47-AP47-1),"")</f>
        <v/>
      </c>
      <c r="AH47" s="5" t="str">
        <f>IFERROR(MID(Tableau1[[#This Row],[AllValue]:[AllValue]]:Tableau1[[#This Row],[AllValue]:[AllValue]],AQ47+1,AR47-AQ47-1),"")</f>
        <v/>
      </c>
      <c r="AI47" s="5" t="str">
        <f>IFERROR(MID(Tableau1[[#This Row],[AllValue]:[AllValue]]:Tableau1[[#This Row],[AllValue]:[AllValue]],AR47+1,AS47-AR47-1),"")</f>
        <v/>
      </c>
      <c r="AJ47" s="5" t="str">
        <f>IFERROR(MID(Tableau1[[#This Row],[AllValue]:[AllValue]]:Tableau1[[#This Row],[AllValue]:[AllValue]],AS47+1,AT47-AS47-1),"")</f>
        <v/>
      </c>
      <c r="AK47" s="5">
        <f>IFERROR(SEARCH("/",Tableau1[[#This Row],[AllValue]],1+1),LEN(Tableau1[[#This Row],[AllValue]])+1)</f>
        <v>6</v>
      </c>
      <c r="AL47" s="5">
        <f>IFERROR(SEARCH("/",Tableau1[[#This Row],[AllValue]],SEARCH("/",Tableau1[[#This Row],[AllValue]])+1),LEN(Tableau1[[#This Row],[AllValue]])+1)</f>
        <v>12</v>
      </c>
      <c r="AM47" s="5">
        <f>IFERROR(SEARCH("/",Tableau1[[#This Row],[AllValue]],(SEARCH("/",Tableau1[[#This Row],[AllValue]],SEARCH("/",Tableau1[[#This Row],[AllValue]])+1))+1),LEN(Tableau1[[#This Row],[AllValue]])+1)</f>
        <v>12</v>
      </c>
      <c r="AN47" s="5">
        <f>IFERROR(SEARCH("/",Tableau1[[#This Row],[AllValue]],SEARCH("/",Tableau1[[#This Row],[AllValue]],(SEARCH("/",Tableau1[[#This Row],[AllValue]],SEARCH("/",Tableau1[[#This Row],[AllValue]])+1))+1)+1),LEN(Tableau1[[#This Row],[AllValue]])+1)</f>
        <v>12</v>
      </c>
      <c r="AO47" s="5">
        <f>IFERROR(SEARCH("/",Tableau1[[#This Row],[AllValue]],SEARCH("/",Tableau1[[#This Row],[AllValue]],SEARCH("/",Tableau1[[#This Row],[AllValue]],(SEARCH("/",Tableau1[[#This Row],[AllValue]],SEARCH("/",Tableau1[[#This Row],[AllValue]])+1))+1)+1)+1),LEN(Tableau1[[#This Row],[AllValue]])+1)</f>
        <v>12</v>
      </c>
      <c r="AP47" s="5">
        <f>IFERROR(SEARCH("/",Tableau1[[#This Row],[AllValue]],SEARCH("/",Tableau1[[#This Row],[AllValue]],SEARCH("/",Tableau1[[#This Row],[AllValue]],SEARCH("/",Tableau1[[#This Row],[AllValue]],(SEARCH("/",Tableau1[[#This Row],[AllValue]],SEARCH("/",Tableau1[[#This Row],[AllValue]])+1))+1)+1)+1)+1),LEN(Tableau1[[#This Row],[AllValue]])+1)</f>
        <v>12</v>
      </c>
      <c r="AQ47" s="5">
        <f>IFERROR(SEARCH("/",Tableau1[[#This Row],[AllValue]],SEARCH("/",Tableau1[[#This Row],[AllValue]],SEARCH("/",Tableau1[[#This Row],[AllValue]],SEARCH("/",Tableau1[[#This Row],[AllValue]],SEARCH("/",Tableau1[[#This Row],[AllValue]],(SEARCH("/",Tableau1[[#This Row],[AllValue]],SEARCH("/",Tableau1[[#This Row],[AllValue]])+1))+1)+1)+1)+1)+1),LEN(Tableau1[[#This Row],[AllValue]])+1)</f>
        <v>12</v>
      </c>
      <c r="AR47"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12</v>
      </c>
      <c r="AS47"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12</v>
      </c>
      <c r="AT47">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12</v>
      </c>
      <c r="AV47" s="8" t="str">
        <f>IFERROR(VALUE(SUBSTITUTE(MID(Tableau1[[#This Row],[SplitMarge]],1,BF47-1),",",".")),"")</f>
        <v/>
      </c>
      <c r="AW47" s="9" t="str">
        <f>IFERROR(VALUE(SUBSTITUTE(MID(Tableau1[[#This Row],[SplitMarge]:[SplitMarge]]:Tableau1[[#This Row],[SplitMarge]:[SplitMarge]],BF47+1,BG47-BF47-1),",",".")),"")</f>
        <v/>
      </c>
      <c r="AX47" s="9" t="str">
        <f>IFERROR(VALUE(SUBSTITUTE(MID(Tableau1[[#This Row],[SplitMarge]:[SplitMarge]]:Tableau1[[#This Row],[SplitMarge]:[SplitMarge]],BG47+1,BH47-BG47-1),",",".")),"")</f>
        <v/>
      </c>
      <c r="AY47" s="9" t="str">
        <f>IFERROR(VALUE(SUBSTITUTE(MID(Tableau1[[#This Row],[SplitMarge]:[SplitMarge]]:Tableau1[[#This Row],[SplitMarge]:[SplitMarge]],BH47+1,BI47-BH47-1),",",".")),"")</f>
        <v/>
      </c>
      <c r="AZ47" s="9" t="str">
        <f>IFERROR(VALUE(SUBSTITUTE(MID(Tableau1[[#This Row],[SplitMarge]:[SplitMarge]]:Tableau1[[#This Row],[SplitMarge]:[SplitMarge]],BI47+1,BJ47-BI47-1),",",".")),"")</f>
        <v/>
      </c>
      <c r="BA47" s="9" t="str">
        <f>IFERROR(VALUE(SUBSTITUTE(MID(Tableau1[[#This Row],[SplitMarge]:[SplitMarge]]:Tableau1[[#This Row],[SplitMarge]:[SplitMarge]],BJ47+1,BK47-BJ47-1),",",".")),"")</f>
        <v/>
      </c>
      <c r="BB47" s="9" t="str">
        <f>IFERROR(VALUE(SUBSTITUTE(MID(Tableau1[[#This Row],[SplitMarge]:[SplitMarge]]:Tableau1[[#This Row],[SplitMarge]:[SplitMarge]],BK47+1,BL47-BK47-1),",",".")),"")</f>
        <v/>
      </c>
      <c r="BC47" s="9" t="str">
        <f>IFERROR(VALUE(SUBSTITUTE(MID(Tableau1[[#This Row],[SplitMarge]:[SplitMarge]]:Tableau1[[#This Row],[SplitMarge]:[SplitMarge]],BL47+1,BM47-BL47-1),",",".")),"")</f>
        <v/>
      </c>
      <c r="BD47" s="9" t="str">
        <f>IFERROR(VALUE(SUBSTITUTE(MID(Tableau1[[#This Row],[SplitMarge]:[SplitMarge]]:Tableau1[[#This Row],[SplitMarge]:[SplitMarge]],BM47+1,BN47-BM47-1),",",".")),"")</f>
        <v/>
      </c>
      <c r="BE47" s="9" t="str">
        <f>IFERROR(VALUE(SUBSTITUTE(MID(Tableau1[[#This Row],[SplitMarge]:[SplitMarge]]:Tableau1[[#This Row],[SplitMarge]:[SplitMarge]],BN47+1,BO47-BN47-1),",",".")),"")</f>
        <v/>
      </c>
      <c r="BF47" s="5">
        <f>IFERROR(SEARCH("/",Tableau1[[#This Row],[SplitMarge]],1+1),LEN(Tableau1[[#This Row],[SplitMarge]])+1)</f>
        <v>1</v>
      </c>
      <c r="BG47" s="5">
        <f>IFERROR(SEARCH("/",Tableau1[[#This Row],[SplitMarge]],SEARCH("/",Tableau1[[#This Row],[SplitMarge]])+1),LEN(Tableau1[[#This Row],[SplitMarge]])+1)</f>
        <v>1</v>
      </c>
      <c r="BH47" s="5">
        <f>IFERROR(SEARCH("/",Tableau1[[#This Row],[SplitMarge]],(SEARCH("/",Tableau1[[#This Row],[SplitMarge]],SEARCH("/",Tableau1[[#This Row],[SplitMarge]])+1))+1),LEN(Tableau1[[#This Row],[SplitMarge]])+1)</f>
        <v>1</v>
      </c>
      <c r="BI47" s="5">
        <f>IFERROR(SEARCH("/",Tableau1[[#This Row],[SplitMarge]],SEARCH("/",Tableau1[[#This Row],[SplitMarge]],(SEARCH("/",Tableau1[[#This Row],[SplitMarge]],SEARCH("/",Tableau1[[#This Row],[SplitMarge]])+1))+1)+1),LEN(Tableau1[[#This Row],[SplitMarge]])+1)</f>
        <v>1</v>
      </c>
      <c r="BJ47" s="5">
        <f>IFERROR(SEARCH("/",Tableau1[[#This Row],[SplitMarge]],SEARCH("/",Tableau1[[#This Row],[SplitMarge]],SEARCH("/",Tableau1[[#This Row],[SplitMarge]],(SEARCH("/",Tableau1[[#This Row],[SplitMarge]],SEARCH("/",Tableau1[[#This Row],[SplitMarge]])+1))+1)+1)+1),LEN(Tableau1[[#This Row],[SplitMarge]])+1)</f>
        <v>1</v>
      </c>
      <c r="BK47" s="5">
        <f>IFERROR(SEARCH("/",Tableau1[[#This Row],[SplitMarge]],SEARCH("/",Tableau1[[#This Row],[SplitMarge]],SEARCH("/",Tableau1[[#This Row],[SplitMarge]],SEARCH("/",Tableau1[[#This Row],[SplitMarge]],(SEARCH("/",Tableau1[[#This Row],[SplitMarge]],SEARCH("/",Tableau1[[#This Row],[SplitMarge]])+1))+1)+1)+1)+1),LEN(Tableau1[[#This Row],[SplitMarge]])+1)</f>
        <v>1</v>
      </c>
      <c r="BL47"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47"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47"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47">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48" spans="1:67" x14ac:dyDescent="0.25">
      <c r="A48" t="s">
        <v>59</v>
      </c>
      <c r="B48">
        <v>391</v>
      </c>
      <c r="C48" t="s">
        <v>76</v>
      </c>
      <c r="D48" t="s">
        <v>66</v>
      </c>
      <c r="E48">
        <v>1560</v>
      </c>
      <c r="F48" t="s">
        <v>76</v>
      </c>
      <c r="G48" t="s">
        <v>55</v>
      </c>
      <c r="H48" t="s">
        <v>19</v>
      </c>
      <c r="I48" t="s">
        <v>20</v>
      </c>
      <c r="J48" t="s">
        <v>20</v>
      </c>
      <c r="K48" t="s">
        <v>20</v>
      </c>
      <c r="L48" t="s">
        <v>37</v>
      </c>
      <c r="M48">
        <v>1560</v>
      </c>
      <c r="N48" t="s">
        <v>60</v>
      </c>
      <c r="O48" t="s">
        <v>76</v>
      </c>
      <c r="P48">
        <v>15</v>
      </c>
      <c r="Q48">
        <v>150</v>
      </c>
      <c r="R48" t="s">
        <v>39</v>
      </c>
      <c r="S48">
        <v>1</v>
      </c>
      <c r="T48">
        <v>1</v>
      </c>
      <c r="U48" t="s">
        <v>40</v>
      </c>
      <c r="V48" t="str" cm="1">
        <f t="array" ref="V48">_xlfn.TEXTJOIN("/",TRUE,_xlfn._xlws.FILTER(Tableau1[value],(Tableau1[SITE]=Tableau1[[#This Row],[SITE]])*(Tableau1[BrandName]=Tableau1[[#This Row],[BrandName]])*(Tableau1[active]=1)))</f>
        <v>15.00 - 150.00/15.00/20.00/25.00/30.00/50.00/60.00/100.00/150.00</v>
      </c>
      <c r="W48" s="3"/>
      <c r="X48" s="10" t="str">
        <f>IFERROR(INDEX(splitcol[#This Row],,MATCH(Tableau1[[#This Row],[value]],valeur[#This Row],0)),"")</f>
        <v/>
      </c>
      <c r="AA48" s="4" t="str">
        <f>IFERROR(MID(Tableau1[[#This Row],[AllValue]],1,AK48-1),"")</f>
        <v>15.00 - 150.00</v>
      </c>
      <c r="AB48" s="5" t="str">
        <f>IFERROR(MID(Tableau1[[#This Row],[AllValue]:[AllValue]]:Tableau1[[#This Row],[AllValue]:[AllValue]],AK48+1,AL48-AK48-1),"")</f>
        <v>15.00</v>
      </c>
      <c r="AC48" s="5" t="str">
        <f>IFERROR(MID(Tableau1[[#This Row],[AllValue]:[AllValue]]:Tableau1[[#This Row],[AllValue]:[AllValue]],AL48+1,AM48-AL48-1),"")</f>
        <v>20.00</v>
      </c>
      <c r="AD48" s="5" t="str">
        <f>IFERROR(MID(Tableau1[[#This Row],[AllValue]],AM48+1,AN48-AM48-1),"")</f>
        <v>25.00</v>
      </c>
      <c r="AE48" s="5" t="str">
        <f>IFERROR(MID(Tableau1[[#This Row],[AllValue]:[AllValue]]:Tableau1[[#This Row],[AllValue]:[AllValue]],AN48+1,AO48-AN48-1),"")</f>
        <v>30.00</v>
      </c>
      <c r="AF48" s="5" t="str">
        <f>IFERROR(MID(Tableau1[[#This Row],[AllValue]:[AllValue]]:Tableau1[[#This Row],[AllValue]:[AllValue]],AO48+1,AP48-AO48-1),"")</f>
        <v>50.00</v>
      </c>
      <c r="AG48" s="5" t="str">
        <f>IFERROR(MID(Tableau1[[#This Row],[AllValue]:[AllValue]]:Tableau1[[#This Row],[AllValue]:[AllValue]],AP48+1,AQ48-AP48-1),"")</f>
        <v>60.00</v>
      </c>
      <c r="AH48" s="5" t="str">
        <f>IFERROR(MID(Tableau1[[#This Row],[AllValue]:[AllValue]]:Tableau1[[#This Row],[AllValue]:[AllValue]],AQ48+1,AR48-AQ48-1),"")</f>
        <v>100.00</v>
      </c>
      <c r="AI48" s="5" t="str">
        <f>IFERROR(MID(Tableau1[[#This Row],[AllValue]:[AllValue]]:Tableau1[[#This Row],[AllValue]:[AllValue]],AR48+1,AS48-AR48-1),"")</f>
        <v>150.00</v>
      </c>
      <c r="AJ48" s="5" t="str">
        <f>IFERROR(MID(Tableau1[[#This Row],[AllValue]:[AllValue]]:Tableau1[[#This Row],[AllValue]:[AllValue]],AS48+1,AT48-AS48-1),"")</f>
        <v/>
      </c>
      <c r="AK48" s="5">
        <f>IFERROR(SEARCH("/",Tableau1[[#This Row],[AllValue]],1+1),LEN(Tableau1[[#This Row],[AllValue]])+1)</f>
        <v>15</v>
      </c>
      <c r="AL48" s="5">
        <f>IFERROR(SEARCH("/",Tableau1[[#This Row],[AllValue]],SEARCH("/",Tableau1[[#This Row],[AllValue]])+1),LEN(Tableau1[[#This Row],[AllValue]])+1)</f>
        <v>21</v>
      </c>
      <c r="AM48" s="5">
        <f>IFERROR(SEARCH("/",Tableau1[[#This Row],[AllValue]],(SEARCH("/",Tableau1[[#This Row],[AllValue]],SEARCH("/",Tableau1[[#This Row],[AllValue]])+1))+1),LEN(Tableau1[[#This Row],[AllValue]])+1)</f>
        <v>27</v>
      </c>
      <c r="AN48" s="5">
        <f>IFERROR(SEARCH("/",Tableau1[[#This Row],[AllValue]],SEARCH("/",Tableau1[[#This Row],[AllValue]],(SEARCH("/",Tableau1[[#This Row],[AllValue]],SEARCH("/",Tableau1[[#This Row],[AllValue]])+1))+1)+1),LEN(Tableau1[[#This Row],[AllValue]])+1)</f>
        <v>33</v>
      </c>
      <c r="AO48" s="5">
        <f>IFERROR(SEARCH("/",Tableau1[[#This Row],[AllValue]],SEARCH("/",Tableau1[[#This Row],[AllValue]],SEARCH("/",Tableau1[[#This Row],[AllValue]],(SEARCH("/",Tableau1[[#This Row],[AllValue]],SEARCH("/",Tableau1[[#This Row],[AllValue]])+1))+1)+1)+1),LEN(Tableau1[[#This Row],[AllValue]])+1)</f>
        <v>39</v>
      </c>
      <c r="AP48" s="5">
        <f>IFERROR(SEARCH("/",Tableau1[[#This Row],[AllValue]],SEARCH("/",Tableau1[[#This Row],[AllValue]],SEARCH("/",Tableau1[[#This Row],[AllValue]],SEARCH("/",Tableau1[[#This Row],[AllValue]],(SEARCH("/",Tableau1[[#This Row],[AllValue]],SEARCH("/",Tableau1[[#This Row],[AllValue]])+1))+1)+1)+1)+1),LEN(Tableau1[[#This Row],[AllValue]])+1)</f>
        <v>45</v>
      </c>
      <c r="AQ48" s="5">
        <f>IFERROR(SEARCH("/",Tableau1[[#This Row],[AllValue]],SEARCH("/",Tableau1[[#This Row],[AllValue]],SEARCH("/",Tableau1[[#This Row],[AllValue]],SEARCH("/",Tableau1[[#This Row],[AllValue]],SEARCH("/",Tableau1[[#This Row],[AllValue]],(SEARCH("/",Tableau1[[#This Row],[AllValue]],SEARCH("/",Tableau1[[#This Row],[AllValue]])+1))+1)+1)+1)+1)+1),LEN(Tableau1[[#This Row],[AllValue]])+1)</f>
        <v>51</v>
      </c>
      <c r="AR48"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58</v>
      </c>
      <c r="AS48"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65</v>
      </c>
      <c r="AT48">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65</v>
      </c>
      <c r="AV48" s="8" t="str">
        <f>IFERROR(VALUE(SUBSTITUTE(MID(Tableau1[[#This Row],[SplitMarge]],1,BF48-1),",",".")),"")</f>
        <v/>
      </c>
      <c r="AW48" s="9" t="str">
        <f>IFERROR(VALUE(SUBSTITUTE(MID(Tableau1[[#This Row],[SplitMarge]:[SplitMarge]]:Tableau1[[#This Row],[SplitMarge]:[SplitMarge]],BF48+1,BG48-BF48-1),",",".")),"")</f>
        <v/>
      </c>
      <c r="AX48" s="9" t="str">
        <f>IFERROR(VALUE(SUBSTITUTE(MID(Tableau1[[#This Row],[SplitMarge]:[SplitMarge]]:Tableau1[[#This Row],[SplitMarge]:[SplitMarge]],BG48+1,BH48-BG48-1),",",".")),"")</f>
        <v/>
      </c>
      <c r="AY48" s="9" t="str">
        <f>IFERROR(VALUE(SUBSTITUTE(MID(Tableau1[[#This Row],[SplitMarge]:[SplitMarge]]:Tableau1[[#This Row],[SplitMarge]:[SplitMarge]],BH48+1,BI48-BH48-1),",",".")),"")</f>
        <v/>
      </c>
      <c r="AZ48" s="9" t="str">
        <f>IFERROR(VALUE(SUBSTITUTE(MID(Tableau1[[#This Row],[SplitMarge]:[SplitMarge]]:Tableau1[[#This Row],[SplitMarge]:[SplitMarge]],BI48+1,BJ48-BI48-1),",",".")),"")</f>
        <v/>
      </c>
      <c r="BA48" s="9" t="str">
        <f>IFERROR(VALUE(SUBSTITUTE(MID(Tableau1[[#This Row],[SplitMarge]:[SplitMarge]]:Tableau1[[#This Row],[SplitMarge]:[SplitMarge]],BJ48+1,BK48-BJ48-1),",",".")),"")</f>
        <v/>
      </c>
      <c r="BB48" s="9" t="str">
        <f>IFERROR(VALUE(SUBSTITUTE(MID(Tableau1[[#This Row],[SplitMarge]:[SplitMarge]]:Tableau1[[#This Row],[SplitMarge]:[SplitMarge]],BK48+1,BL48-BK48-1),",",".")),"")</f>
        <v/>
      </c>
      <c r="BC48" s="9" t="str">
        <f>IFERROR(VALUE(SUBSTITUTE(MID(Tableau1[[#This Row],[SplitMarge]:[SplitMarge]]:Tableau1[[#This Row],[SplitMarge]:[SplitMarge]],BL48+1,BM48-BL48-1),",",".")),"")</f>
        <v/>
      </c>
      <c r="BD48" s="9" t="str">
        <f>IFERROR(VALUE(SUBSTITUTE(MID(Tableau1[[#This Row],[SplitMarge]:[SplitMarge]]:Tableau1[[#This Row],[SplitMarge]:[SplitMarge]],BM48+1,BN48-BM48-1),",",".")),"")</f>
        <v/>
      </c>
      <c r="BE48" s="9" t="str">
        <f>IFERROR(VALUE(SUBSTITUTE(MID(Tableau1[[#This Row],[SplitMarge]:[SplitMarge]]:Tableau1[[#This Row],[SplitMarge]:[SplitMarge]],BN48+1,BO48-BN48-1),",",".")),"")</f>
        <v/>
      </c>
      <c r="BF48" s="5">
        <f>IFERROR(SEARCH("/",Tableau1[[#This Row],[SplitMarge]],1+1),LEN(Tableau1[[#This Row],[SplitMarge]])+1)</f>
        <v>1</v>
      </c>
      <c r="BG48" s="5">
        <f>IFERROR(SEARCH("/",Tableau1[[#This Row],[SplitMarge]],SEARCH("/",Tableau1[[#This Row],[SplitMarge]])+1),LEN(Tableau1[[#This Row],[SplitMarge]])+1)</f>
        <v>1</v>
      </c>
      <c r="BH48" s="5">
        <f>IFERROR(SEARCH("/",Tableau1[[#This Row],[SplitMarge]],(SEARCH("/",Tableau1[[#This Row],[SplitMarge]],SEARCH("/",Tableau1[[#This Row],[SplitMarge]])+1))+1),LEN(Tableau1[[#This Row],[SplitMarge]])+1)</f>
        <v>1</v>
      </c>
      <c r="BI48" s="5">
        <f>IFERROR(SEARCH("/",Tableau1[[#This Row],[SplitMarge]],SEARCH("/",Tableau1[[#This Row],[SplitMarge]],(SEARCH("/",Tableau1[[#This Row],[SplitMarge]],SEARCH("/",Tableau1[[#This Row],[SplitMarge]])+1))+1)+1),LEN(Tableau1[[#This Row],[SplitMarge]])+1)</f>
        <v>1</v>
      </c>
      <c r="BJ48" s="5">
        <f>IFERROR(SEARCH("/",Tableau1[[#This Row],[SplitMarge]],SEARCH("/",Tableau1[[#This Row],[SplitMarge]],SEARCH("/",Tableau1[[#This Row],[SplitMarge]],(SEARCH("/",Tableau1[[#This Row],[SplitMarge]],SEARCH("/",Tableau1[[#This Row],[SplitMarge]])+1))+1)+1)+1),LEN(Tableau1[[#This Row],[SplitMarge]])+1)</f>
        <v>1</v>
      </c>
      <c r="BK48" s="5">
        <f>IFERROR(SEARCH("/",Tableau1[[#This Row],[SplitMarge]],SEARCH("/",Tableau1[[#This Row],[SplitMarge]],SEARCH("/",Tableau1[[#This Row],[SplitMarge]],SEARCH("/",Tableau1[[#This Row],[SplitMarge]],(SEARCH("/",Tableau1[[#This Row],[SplitMarge]],SEARCH("/",Tableau1[[#This Row],[SplitMarge]])+1))+1)+1)+1)+1),LEN(Tableau1[[#This Row],[SplitMarge]])+1)</f>
        <v>1</v>
      </c>
      <c r="BL48"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48"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48"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48">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49" spans="1:67" x14ac:dyDescent="0.25">
      <c r="A49" t="s">
        <v>59</v>
      </c>
      <c r="B49">
        <v>391</v>
      </c>
      <c r="C49" t="s">
        <v>76</v>
      </c>
      <c r="D49" t="s">
        <v>66</v>
      </c>
      <c r="E49">
        <v>2295</v>
      </c>
      <c r="F49" t="s">
        <v>76</v>
      </c>
      <c r="G49" t="s">
        <v>23</v>
      </c>
      <c r="H49" t="s">
        <v>19</v>
      </c>
      <c r="I49" t="s">
        <v>20</v>
      </c>
      <c r="J49" t="s">
        <v>21</v>
      </c>
      <c r="K49" t="s">
        <v>20</v>
      </c>
      <c r="L49" t="s">
        <v>37</v>
      </c>
      <c r="M49">
        <v>2295</v>
      </c>
      <c r="N49" t="s">
        <v>59</v>
      </c>
      <c r="O49" t="s">
        <v>76</v>
      </c>
      <c r="P49">
        <v>15</v>
      </c>
      <c r="Q49">
        <v>15</v>
      </c>
      <c r="R49" t="s">
        <v>39</v>
      </c>
      <c r="S49">
        <v>1</v>
      </c>
      <c r="T49">
        <v>0</v>
      </c>
      <c r="U49" t="s">
        <v>40</v>
      </c>
      <c r="V49" t="str" cm="1">
        <f t="array" ref="V49">_xlfn.TEXTJOIN("/",TRUE,_xlfn._xlws.FILTER(Tableau1[value],(Tableau1[SITE]=Tableau1[[#This Row],[SITE]])*(Tableau1[BrandName]=Tableau1[[#This Row],[BrandName]])*(Tableau1[active]=1)))</f>
        <v>15.00 - 150.00/15.00/20.00/25.00/30.00/50.00/60.00/100.00/150.00</v>
      </c>
      <c r="W49" s="3"/>
      <c r="X49" s="10" t="str">
        <f>IFERROR(INDEX(splitcol[#This Row],,MATCH(Tableau1[[#This Row],[value]],valeur[#This Row],0)),"")</f>
        <v/>
      </c>
      <c r="AA49" s="4" t="str">
        <f>IFERROR(MID(Tableau1[[#This Row],[AllValue]],1,AK49-1),"")</f>
        <v>15.00 - 150.00</v>
      </c>
      <c r="AB49" s="5" t="str">
        <f>IFERROR(MID(Tableau1[[#This Row],[AllValue]:[AllValue]]:Tableau1[[#This Row],[AllValue]:[AllValue]],AK49+1,AL49-AK49-1),"")</f>
        <v>15.00</v>
      </c>
      <c r="AC49" s="5" t="str">
        <f>IFERROR(MID(Tableau1[[#This Row],[AllValue]:[AllValue]]:Tableau1[[#This Row],[AllValue]:[AllValue]],AL49+1,AM49-AL49-1),"")</f>
        <v>20.00</v>
      </c>
      <c r="AD49" s="5" t="str">
        <f>IFERROR(MID(Tableau1[[#This Row],[AllValue]],AM49+1,AN49-AM49-1),"")</f>
        <v>25.00</v>
      </c>
      <c r="AE49" s="5" t="str">
        <f>IFERROR(MID(Tableau1[[#This Row],[AllValue]:[AllValue]]:Tableau1[[#This Row],[AllValue]:[AllValue]],AN49+1,AO49-AN49-1),"")</f>
        <v>30.00</v>
      </c>
      <c r="AF49" s="5" t="str">
        <f>IFERROR(MID(Tableau1[[#This Row],[AllValue]:[AllValue]]:Tableau1[[#This Row],[AllValue]:[AllValue]],AO49+1,AP49-AO49-1),"")</f>
        <v>50.00</v>
      </c>
      <c r="AG49" s="5" t="str">
        <f>IFERROR(MID(Tableau1[[#This Row],[AllValue]:[AllValue]]:Tableau1[[#This Row],[AllValue]:[AllValue]],AP49+1,AQ49-AP49-1),"")</f>
        <v>60.00</v>
      </c>
      <c r="AH49" s="5" t="str">
        <f>IFERROR(MID(Tableau1[[#This Row],[AllValue]:[AllValue]]:Tableau1[[#This Row],[AllValue]:[AllValue]],AQ49+1,AR49-AQ49-1),"")</f>
        <v>100.00</v>
      </c>
      <c r="AI49" s="5" t="str">
        <f>IFERROR(MID(Tableau1[[#This Row],[AllValue]:[AllValue]]:Tableau1[[#This Row],[AllValue]:[AllValue]],AR49+1,AS49-AR49-1),"")</f>
        <v>150.00</v>
      </c>
      <c r="AJ49" s="5" t="str">
        <f>IFERROR(MID(Tableau1[[#This Row],[AllValue]:[AllValue]]:Tableau1[[#This Row],[AllValue]:[AllValue]],AS49+1,AT49-AS49-1),"")</f>
        <v/>
      </c>
      <c r="AK49" s="5">
        <f>IFERROR(SEARCH("/",Tableau1[[#This Row],[AllValue]],1+1),LEN(Tableau1[[#This Row],[AllValue]])+1)</f>
        <v>15</v>
      </c>
      <c r="AL49" s="5">
        <f>IFERROR(SEARCH("/",Tableau1[[#This Row],[AllValue]],SEARCH("/",Tableau1[[#This Row],[AllValue]])+1),LEN(Tableau1[[#This Row],[AllValue]])+1)</f>
        <v>21</v>
      </c>
      <c r="AM49" s="5">
        <f>IFERROR(SEARCH("/",Tableau1[[#This Row],[AllValue]],(SEARCH("/",Tableau1[[#This Row],[AllValue]],SEARCH("/",Tableau1[[#This Row],[AllValue]])+1))+1),LEN(Tableau1[[#This Row],[AllValue]])+1)</f>
        <v>27</v>
      </c>
      <c r="AN49" s="5">
        <f>IFERROR(SEARCH("/",Tableau1[[#This Row],[AllValue]],SEARCH("/",Tableau1[[#This Row],[AllValue]],(SEARCH("/",Tableau1[[#This Row],[AllValue]],SEARCH("/",Tableau1[[#This Row],[AllValue]])+1))+1)+1),LEN(Tableau1[[#This Row],[AllValue]])+1)</f>
        <v>33</v>
      </c>
      <c r="AO49" s="5">
        <f>IFERROR(SEARCH("/",Tableau1[[#This Row],[AllValue]],SEARCH("/",Tableau1[[#This Row],[AllValue]],SEARCH("/",Tableau1[[#This Row],[AllValue]],(SEARCH("/",Tableau1[[#This Row],[AllValue]],SEARCH("/",Tableau1[[#This Row],[AllValue]])+1))+1)+1)+1),LEN(Tableau1[[#This Row],[AllValue]])+1)</f>
        <v>39</v>
      </c>
      <c r="AP49" s="5">
        <f>IFERROR(SEARCH("/",Tableau1[[#This Row],[AllValue]],SEARCH("/",Tableau1[[#This Row],[AllValue]],SEARCH("/",Tableau1[[#This Row],[AllValue]],SEARCH("/",Tableau1[[#This Row],[AllValue]],(SEARCH("/",Tableau1[[#This Row],[AllValue]],SEARCH("/",Tableau1[[#This Row],[AllValue]])+1))+1)+1)+1)+1),LEN(Tableau1[[#This Row],[AllValue]])+1)</f>
        <v>45</v>
      </c>
      <c r="AQ49" s="5">
        <f>IFERROR(SEARCH("/",Tableau1[[#This Row],[AllValue]],SEARCH("/",Tableau1[[#This Row],[AllValue]],SEARCH("/",Tableau1[[#This Row],[AllValue]],SEARCH("/",Tableau1[[#This Row],[AllValue]],SEARCH("/",Tableau1[[#This Row],[AllValue]],(SEARCH("/",Tableau1[[#This Row],[AllValue]],SEARCH("/",Tableau1[[#This Row],[AllValue]])+1))+1)+1)+1)+1)+1),LEN(Tableau1[[#This Row],[AllValue]])+1)</f>
        <v>51</v>
      </c>
      <c r="AR49"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58</v>
      </c>
      <c r="AS49"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65</v>
      </c>
      <c r="AT49">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65</v>
      </c>
      <c r="AV49" s="8" t="str">
        <f>IFERROR(VALUE(SUBSTITUTE(MID(Tableau1[[#This Row],[SplitMarge]],1,BF49-1),",",".")),"")</f>
        <v/>
      </c>
      <c r="AW49" s="9" t="str">
        <f>IFERROR(VALUE(SUBSTITUTE(MID(Tableau1[[#This Row],[SplitMarge]:[SplitMarge]]:Tableau1[[#This Row],[SplitMarge]:[SplitMarge]],BF49+1,BG49-BF49-1),",",".")),"")</f>
        <v/>
      </c>
      <c r="AX49" s="9" t="str">
        <f>IFERROR(VALUE(SUBSTITUTE(MID(Tableau1[[#This Row],[SplitMarge]:[SplitMarge]]:Tableau1[[#This Row],[SplitMarge]:[SplitMarge]],BG49+1,BH49-BG49-1),",",".")),"")</f>
        <v/>
      </c>
      <c r="AY49" s="9" t="str">
        <f>IFERROR(VALUE(SUBSTITUTE(MID(Tableau1[[#This Row],[SplitMarge]:[SplitMarge]]:Tableau1[[#This Row],[SplitMarge]:[SplitMarge]],BH49+1,BI49-BH49-1),",",".")),"")</f>
        <v/>
      </c>
      <c r="AZ49" s="9" t="str">
        <f>IFERROR(VALUE(SUBSTITUTE(MID(Tableau1[[#This Row],[SplitMarge]:[SplitMarge]]:Tableau1[[#This Row],[SplitMarge]:[SplitMarge]],BI49+1,BJ49-BI49-1),",",".")),"")</f>
        <v/>
      </c>
      <c r="BA49" s="9" t="str">
        <f>IFERROR(VALUE(SUBSTITUTE(MID(Tableau1[[#This Row],[SplitMarge]:[SplitMarge]]:Tableau1[[#This Row],[SplitMarge]:[SplitMarge]],BJ49+1,BK49-BJ49-1),",",".")),"")</f>
        <v/>
      </c>
      <c r="BB49" s="9" t="str">
        <f>IFERROR(VALUE(SUBSTITUTE(MID(Tableau1[[#This Row],[SplitMarge]:[SplitMarge]]:Tableau1[[#This Row],[SplitMarge]:[SplitMarge]],BK49+1,BL49-BK49-1),",",".")),"")</f>
        <v/>
      </c>
      <c r="BC49" s="9" t="str">
        <f>IFERROR(VALUE(SUBSTITUTE(MID(Tableau1[[#This Row],[SplitMarge]:[SplitMarge]]:Tableau1[[#This Row],[SplitMarge]:[SplitMarge]],BL49+1,BM49-BL49-1),",",".")),"")</f>
        <v/>
      </c>
      <c r="BD49" s="9" t="str">
        <f>IFERROR(VALUE(SUBSTITUTE(MID(Tableau1[[#This Row],[SplitMarge]:[SplitMarge]]:Tableau1[[#This Row],[SplitMarge]:[SplitMarge]],BM49+1,BN49-BM49-1),",",".")),"")</f>
        <v/>
      </c>
      <c r="BE49" s="9" t="str">
        <f>IFERROR(VALUE(SUBSTITUTE(MID(Tableau1[[#This Row],[SplitMarge]:[SplitMarge]]:Tableau1[[#This Row],[SplitMarge]:[SplitMarge]],BN49+1,BO49-BN49-1),",",".")),"")</f>
        <v/>
      </c>
      <c r="BF49" s="5">
        <f>IFERROR(SEARCH("/",Tableau1[[#This Row],[SplitMarge]],1+1),LEN(Tableau1[[#This Row],[SplitMarge]])+1)</f>
        <v>1</v>
      </c>
      <c r="BG49" s="5">
        <f>IFERROR(SEARCH("/",Tableau1[[#This Row],[SplitMarge]],SEARCH("/",Tableau1[[#This Row],[SplitMarge]])+1),LEN(Tableau1[[#This Row],[SplitMarge]])+1)</f>
        <v>1</v>
      </c>
      <c r="BH49" s="5">
        <f>IFERROR(SEARCH("/",Tableau1[[#This Row],[SplitMarge]],(SEARCH("/",Tableau1[[#This Row],[SplitMarge]],SEARCH("/",Tableau1[[#This Row],[SplitMarge]])+1))+1),LEN(Tableau1[[#This Row],[SplitMarge]])+1)</f>
        <v>1</v>
      </c>
      <c r="BI49" s="5">
        <f>IFERROR(SEARCH("/",Tableau1[[#This Row],[SplitMarge]],SEARCH("/",Tableau1[[#This Row],[SplitMarge]],(SEARCH("/",Tableau1[[#This Row],[SplitMarge]],SEARCH("/",Tableau1[[#This Row],[SplitMarge]])+1))+1)+1),LEN(Tableau1[[#This Row],[SplitMarge]])+1)</f>
        <v>1</v>
      </c>
      <c r="BJ49" s="5">
        <f>IFERROR(SEARCH("/",Tableau1[[#This Row],[SplitMarge]],SEARCH("/",Tableau1[[#This Row],[SplitMarge]],SEARCH("/",Tableau1[[#This Row],[SplitMarge]],(SEARCH("/",Tableau1[[#This Row],[SplitMarge]],SEARCH("/",Tableau1[[#This Row],[SplitMarge]])+1))+1)+1)+1),LEN(Tableau1[[#This Row],[SplitMarge]])+1)</f>
        <v>1</v>
      </c>
      <c r="BK49" s="5">
        <f>IFERROR(SEARCH("/",Tableau1[[#This Row],[SplitMarge]],SEARCH("/",Tableau1[[#This Row],[SplitMarge]],SEARCH("/",Tableau1[[#This Row],[SplitMarge]],SEARCH("/",Tableau1[[#This Row],[SplitMarge]],(SEARCH("/",Tableau1[[#This Row],[SplitMarge]],SEARCH("/",Tableau1[[#This Row],[SplitMarge]])+1))+1)+1)+1)+1),LEN(Tableau1[[#This Row],[SplitMarge]])+1)</f>
        <v>1</v>
      </c>
      <c r="BL49"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49"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49"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49">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50" spans="1:67" x14ac:dyDescent="0.25">
      <c r="A50" t="s">
        <v>59</v>
      </c>
      <c r="B50">
        <v>391</v>
      </c>
      <c r="C50" t="s">
        <v>76</v>
      </c>
      <c r="D50" t="s">
        <v>66</v>
      </c>
      <c r="E50">
        <v>2296</v>
      </c>
      <c r="F50" t="s">
        <v>76</v>
      </c>
      <c r="G50" t="s">
        <v>27</v>
      </c>
      <c r="H50" t="s">
        <v>19</v>
      </c>
      <c r="I50" t="s">
        <v>20</v>
      </c>
      <c r="J50" t="s">
        <v>21</v>
      </c>
      <c r="K50" t="s">
        <v>20</v>
      </c>
      <c r="L50" t="s">
        <v>37</v>
      </c>
      <c r="M50">
        <v>2296</v>
      </c>
      <c r="N50" t="s">
        <v>59</v>
      </c>
      <c r="O50" t="s">
        <v>76</v>
      </c>
      <c r="P50">
        <v>20</v>
      </c>
      <c r="Q50">
        <v>20</v>
      </c>
      <c r="R50" t="s">
        <v>39</v>
      </c>
      <c r="S50">
        <v>1</v>
      </c>
      <c r="T50">
        <v>0</v>
      </c>
      <c r="U50" t="s">
        <v>40</v>
      </c>
      <c r="V50" t="str" cm="1">
        <f t="array" ref="V50">_xlfn.TEXTJOIN("/",TRUE,_xlfn._xlws.FILTER(Tableau1[value],(Tableau1[SITE]=Tableau1[[#This Row],[SITE]])*(Tableau1[BrandName]=Tableau1[[#This Row],[BrandName]])*(Tableau1[active]=1)))</f>
        <v>15.00 - 150.00/15.00/20.00/25.00/30.00/50.00/60.00/100.00/150.00</v>
      </c>
      <c r="W50" s="3"/>
      <c r="X50" s="10" t="str">
        <f>IFERROR(INDEX(splitcol[#This Row],,MATCH(Tableau1[[#This Row],[value]],valeur[#This Row],0)),"")</f>
        <v/>
      </c>
      <c r="AA50" s="4" t="str">
        <f>IFERROR(MID(Tableau1[[#This Row],[AllValue]],1,AK50-1),"")</f>
        <v>15.00 - 150.00</v>
      </c>
      <c r="AB50" s="5" t="str">
        <f>IFERROR(MID(Tableau1[[#This Row],[AllValue]:[AllValue]]:Tableau1[[#This Row],[AllValue]:[AllValue]],AK50+1,AL50-AK50-1),"")</f>
        <v>15.00</v>
      </c>
      <c r="AC50" s="5" t="str">
        <f>IFERROR(MID(Tableau1[[#This Row],[AllValue]:[AllValue]]:Tableau1[[#This Row],[AllValue]:[AllValue]],AL50+1,AM50-AL50-1),"")</f>
        <v>20.00</v>
      </c>
      <c r="AD50" s="5" t="str">
        <f>IFERROR(MID(Tableau1[[#This Row],[AllValue]],AM50+1,AN50-AM50-1),"")</f>
        <v>25.00</v>
      </c>
      <c r="AE50" s="5" t="str">
        <f>IFERROR(MID(Tableau1[[#This Row],[AllValue]:[AllValue]]:Tableau1[[#This Row],[AllValue]:[AllValue]],AN50+1,AO50-AN50-1),"")</f>
        <v>30.00</v>
      </c>
      <c r="AF50" s="5" t="str">
        <f>IFERROR(MID(Tableau1[[#This Row],[AllValue]:[AllValue]]:Tableau1[[#This Row],[AllValue]:[AllValue]],AO50+1,AP50-AO50-1),"")</f>
        <v>50.00</v>
      </c>
      <c r="AG50" s="5" t="str">
        <f>IFERROR(MID(Tableau1[[#This Row],[AllValue]:[AllValue]]:Tableau1[[#This Row],[AllValue]:[AllValue]],AP50+1,AQ50-AP50-1),"")</f>
        <v>60.00</v>
      </c>
      <c r="AH50" s="5" t="str">
        <f>IFERROR(MID(Tableau1[[#This Row],[AllValue]:[AllValue]]:Tableau1[[#This Row],[AllValue]:[AllValue]],AQ50+1,AR50-AQ50-1),"")</f>
        <v>100.00</v>
      </c>
      <c r="AI50" s="5" t="str">
        <f>IFERROR(MID(Tableau1[[#This Row],[AllValue]:[AllValue]]:Tableau1[[#This Row],[AllValue]:[AllValue]],AR50+1,AS50-AR50-1),"")</f>
        <v>150.00</v>
      </c>
      <c r="AJ50" s="5" t="str">
        <f>IFERROR(MID(Tableau1[[#This Row],[AllValue]:[AllValue]]:Tableau1[[#This Row],[AllValue]:[AllValue]],AS50+1,AT50-AS50-1),"")</f>
        <v/>
      </c>
      <c r="AK50" s="5">
        <f>IFERROR(SEARCH("/",Tableau1[[#This Row],[AllValue]],1+1),LEN(Tableau1[[#This Row],[AllValue]])+1)</f>
        <v>15</v>
      </c>
      <c r="AL50" s="5">
        <f>IFERROR(SEARCH("/",Tableau1[[#This Row],[AllValue]],SEARCH("/",Tableau1[[#This Row],[AllValue]])+1),LEN(Tableau1[[#This Row],[AllValue]])+1)</f>
        <v>21</v>
      </c>
      <c r="AM50" s="5">
        <f>IFERROR(SEARCH("/",Tableau1[[#This Row],[AllValue]],(SEARCH("/",Tableau1[[#This Row],[AllValue]],SEARCH("/",Tableau1[[#This Row],[AllValue]])+1))+1),LEN(Tableau1[[#This Row],[AllValue]])+1)</f>
        <v>27</v>
      </c>
      <c r="AN50" s="5">
        <f>IFERROR(SEARCH("/",Tableau1[[#This Row],[AllValue]],SEARCH("/",Tableau1[[#This Row],[AllValue]],(SEARCH("/",Tableau1[[#This Row],[AllValue]],SEARCH("/",Tableau1[[#This Row],[AllValue]])+1))+1)+1),LEN(Tableau1[[#This Row],[AllValue]])+1)</f>
        <v>33</v>
      </c>
      <c r="AO50" s="5">
        <f>IFERROR(SEARCH("/",Tableau1[[#This Row],[AllValue]],SEARCH("/",Tableau1[[#This Row],[AllValue]],SEARCH("/",Tableau1[[#This Row],[AllValue]],(SEARCH("/",Tableau1[[#This Row],[AllValue]],SEARCH("/",Tableau1[[#This Row],[AllValue]])+1))+1)+1)+1),LEN(Tableau1[[#This Row],[AllValue]])+1)</f>
        <v>39</v>
      </c>
      <c r="AP50" s="5">
        <f>IFERROR(SEARCH("/",Tableau1[[#This Row],[AllValue]],SEARCH("/",Tableau1[[#This Row],[AllValue]],SEARCH("/",Tableau1[[#This Row],[AllValue]],SEARCH("/",Tableau1[[#This Row],[AllValue]],(SEARCH("/",Tableau1[[#This Row],[AllValue]],SEARCH("/",Tableau1[[#This Row],[AllValue]])+1))+1)+1)+1)+1),LEN(Tableau1[[#This Row],[AllValue]])+1)</f>
        <v>45</v>
      </c>
      <c r="AQ50" s="5">
        <f>IFERROR(SEARCH("/",Tableau1[[#This Row],[AllValue]],SEARCH("/",Tableau1[[#This Row],[AllValue]],SEARCH("/",Tableau1[[#This Row],[AllValue]],SEARCH("/",Tableau1[[#This Row],[AllValue]],SEARCH("/",Tableau1[[#This Row],[AllValue]],(SEARCH("/",Tableau1[[#This Row],[AllValue]],SEARCH("/",Tableau1[[#This Row],[AllValue]])+1))+1)+1)+1)+1)+1),LEN(Tableau1[[#This Row],[AllValue]])+1)</f>
        <v>51</v>
      </c>
      <c r="AR50"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58</v>
      </c>
      <c r="AS50"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65</v>
      </c>
      <c r="AT50">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65</v>
      </c>
      <c r="AV50" s="8" t="str">
        <f>IFERROR(VALUE(SUBSTITUTE(MID(Tableau1[[#This Row],[SplitMarge]],1,BF50-1),",",".")),"")</f>
        <v/>
      </c>
      <c r="AW50" s="9" t="str">
        <f>IFERROR(VALUE(SUBSTITUTE(MID(Tableau1[[#This Row],[SplitMarge]:[SplitMarge]]:Tableau1[[#This Row],[SplitMarge]:[SplitMarge]],BF50+1,BG50-BF50-1),",",".")),"")</f>
        <v/>
      </c>
      <c r="AX50" s="9" t="str">
        <f>IFERROR(VALUE(SUBSTITUTE(MID(Tableau1[[#This Row],[SplitMarge]:[SplitMarge]]:Tableau1[[#This Row],[SplitMarge]:[SplitMarge]],BG50+1,BH50-BG50-1),",",".")),"")</f>
        <v/>
      </c>
      <c r="AY50" s="9" t="str">
        <f>IFERROR(VALUE(SUBSTITUTE(MID(Tableau1[[#This Row],[SplitMarge]:[SplitMarge]]:Tableau1[[#This Row],[SplitMarge]:[SplitMarge]],BH50+1,BI50-BH50-1),",",".")),"")</f>
        <v/>
      </c>
      <c r="AZ50" s="9" t="str">
        <f>IFERROR(VALUE(SUBSTITUTE(MID(Tableau1[[#This Row],[SplitMarge]:[SplitMarge]]:Tableau1[[#This Row],[SplitMarge]:[SplitMarge]],BI50+1,BJ50-BI50-1),",",".")),"")</f>
        <v/>
      </c>
      <c r="BA50" s="9" t="str">
        <f>IFERROR(VALUE(SUBSTITUTE(MID(Tableau1[[#This Row],[SplitMarge]:[SplitMarge]]:Tableau1[[#This Row],[SplitMarge]:[SplitMarge]],BJ50+1,BK50-BJ50-1),",",".")),"")</f>
        <v/>
      </c>
      <c r="BB50" s="9" t="str">
        <f>IFERROR(VALUE(SUBSTITUTE(MID(Tableau1[[#This Row],[SplitMarge]:[SplitMarge]]:Tableau1[[#This Row],[SplitMarge]:[SplitMarge]],BK50+1,BL50-BK50-1),",",".")),"")</f>
        <v/>
      </c>
      <c r="BC50" s="9" t="str">
        <f>IFERROR(VALUE(SUBSTITUTE(MID(Tableau1[[#This Row],[SplitMarge]:[SplitMarge]]:Tableau1[[#This Row],[SplitMarge]:[SplitMarge]],BL50+1,BM50-BL50-1),",",".")),"")</f>
        <v/>
      </c>
      <c r="BD50" s="9" t="str">
        <f>IFERROR(VALUE(SUBSTITUTE(MID(Tableau1[[#This Row],[SplitMarge]:[SplitMarge]]:Tableau1[[#This Row],[SplitMarge]:[SplitMarge]],BM50+1,BN50-BM50-1),",",".")),"")</f>
        <v/>
      </c>
      <c r="BE50" s="9" t="str">
        <f>IFERROR(VALUE(SUBSTITUTE(MID(Tableau1[[#This Row],[SplitMarge]:[SplitMarge]]:Tableau1[[#This Row],[SplitMarge]:[SplitMarge]],BN50+1,BO50-BN50-1),",",".")),"")</f>
        <v/>
      </c>
      <c r="BF50" s="5">
        <f>IFERROR(SEARCH("/",Tableau1[[#This Row],[SplitMarge]],1+1),LEN(Tableau1[[#This Row],[SplitMarge]])+1)</f>
        <v>1</v>
      </c>
      <c r="BG50" s="5">
        <f>IFERROR(SEARCH("/",Tableau1[[#This Row],[SplitMarge]],SEARCH("/",Tableau1[[#This Row],[SplitMarge]])+1),LEN(Tableau1[[#This Row],[SplitMarge]])+1)</f>
        <v>1</v>
      </c>
      <c r="BH50" s="5">
        <f>IFERROR(SEARCH("/",Tableau1[[#This Row],[SplitMarge]],(SEARCH("/",Tableau1[[#This Row],[SplitMarge]],SEARCH("/",Tableau1[[#This Row],[SplitMarge]])+1))+1),LEN(Tableau1[[#This Row],[SplitMarge]])+1)</f>
        <v>1</v>
      </c>
      <c r="BI50" s="5">
        <f>IFERROR(SEARCH("/",Tableau1[[#This Row],[SplitMarge]],SEARCH("/",Tableau1[[#This Row],[SplitMarge]],(SEARCH("/",Tableau1[[#This Row],[SplitMarge]],SEARCH("/",Tableau1[[#This Row],[SplitMarge]])+1))+1)+1),LEN(Tableau1[[#This Row],[SplitMarge]])+1)</f>
        <v>1</v>
      </c>
      <c r="BJ50" s="5">
        <f>IFERROR(SEARCH("/",Tableau1[[#This Row],[SplitMarge]],SEARCH("/",Tableau1[[#This Row],[SplitMarge]],SEARCH("/",Tableau1[[#This Row],[SplitMarge]],(SEARCH("/",Tableau1[[#This Row],[SplitMarge]],SEARCH("/",Tableau1[[#This Row],[SplitMarge]])+1))+1)+1)+1),LEN(Tableau1[[#This Row],[SplitMarge]])+1)</f>
        <v>1</v>
      </c>
      <c r="BK50" s="5">
        <f>IFERROR(SEARCH("/",Tableau1[[#This Row],[SplitMarge]],SEARCH("/",Tableau1[[#This Row],[SplitMarge]],SEARCH("/",Tableau1[[#This Row],[SplitMarge]],SEARCH("/",Tableau1[[#This Row],[SplitMarge]],(SEARCH("/",Tableau1[[#This Row],[SplitMarge]],SEARCH("/",Tableau1[[#This Row],[SplitMarge]])+1))+1)+1)+1)+1),LEN(Tableau1[[#This Row],[SplitMarge]])+1)</f>
        <v>1</v>
      </c>
      <c r="BL50"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50"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50"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50">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51" spans="1:67" x14ac:dyDescent="0.25">
      <c r="A51" t="s">
        <v>59</v>
      </c>
      <c r="B51">
        <v>391</v>
      </c>
      <c r="C51" t="s">
        <v>76</v>
      </c>
      <c r="D51" t="s">
        <v>66</v>
      </c>
      <c r="E51">
        <v>2297</v>
      </c>
      <c r="F51" t="s">
        <v>76</v>
      </c>
      <c r="G51" t="s">
        <v>24</v>
      </c>
      <c r="H51" t="s">
        <v>19</v>
      </c>
      <c r="I51" t="s">
        <v>20</v>
      </c>
      <c r="J51" t="s">
        <v>21</v>
      </c>
      <c r="K51" t="s">
        <v>20</v>
      </c>
      <c r="L51" t="s">
        <v>37</v>
      </c>
      <c r="M51">
        <v>2297</v>
      </c>
      <c r="N51" t="s">
        <v>59</v>
      </c>
      <c r="O51" t="s">
        <v>76</v>
      </c>
      <c r="P51">
        <v>25</v>
      </c>
      <c r="Q51">
        <v>25</v>
      </c>
      <c r="R51" t="s">
        <v>39</v>
      </c>
      <c r="S51">
        <v>1</v>
      </c>
      <c r="T51">
        <v>0</v>
      </c>
      <c r="U51" t="s">
        <v>40</v>
      </c>
      <c r="V51" t="str" cm="1">
        <f t="array" ref="V51">_xlfn.TEXTJOIN("/",TRUE,_xlfn._xlws.FILTER(Tableau1[value],(Tableau1[SITE]=Tableau1[[#This Row],[SITE]])*(Tableau1[BrandName]=Tableau1[[#This Row],[BrandName]])*(Tableau1[active]=1)))</f>
        <v>15.00 - 150.00/15.00/20.00/25.00/30.00/50.00/60.00/100.00/150.00</v>
      </c>
      <c r="W51" s="3"/>
      <c r="X51" s="10" t="str">
        <f>IFERROR(INDEX(splitcol[#This Row],,MATCH(Tableau1[[#This Row],[value]],valeur[#This Row],0)),"")</f>
        <v/>
      </c>
      <c r="AA51" s="4" t="str">
        <f>IFERROR(MID(Tableau1[[#This Row],[AllValue]],1,AK51-1),"")</f>
        <v>15.00 - 150.00</v>
      </c>
      <c r="AB51" s="5" t="str">
        <f>IFERROR(MID(Tableau1[[#This Row],[AllValue]:[AllValue]]:Tableau1[[#This Row],[AllValue]:[AllValue]],AK51+1,AL51-AK51-1),"")</f>
        <v>15.00</v>
      </c>
      <c r="AC51" s="5" t="str">
        <f>IFERROR(MID(Tableau1[[#This Row],[AllValue]:[AllValue]]:Tableau1[[#This Row],[AllValue]:[AllValue]],AL51+1,AM51-AL51-1),"")</f>
        <v>20.00</v>
      </c>
      <c r="AD51" s="5" t="str">
        <f>IFERROR(MID(Tableau1[[#This Row],[AllValue]],AM51+1,AN51-AM51-1),"")</f>
        <v>25.00</v>
      </c>
      <c r="AE51" s="5" t="str">
        <f>IFERROR(MID(Tableau1[[#This Row],[AllValue]:[AllValue]]:Tableau1[[#This Row],[AllValue]:[AllValue]],AN51+1,AO51-AN51-1),"")</f>
        <v>30.00</v>
      </c>
      <c r="AF51" s="5" t="str">
        <f>IFERROR(MID(Tableau1[[#This Row],[AllValue]:[AllValue]]:Tableau1[[#This Row],[AllValue]:[AllValue]],AO51+1,AP51-AO51-1),"")</f>
        <v>50.00</v>
      </c>
      <c r="AG51" s="5" t="str">
        <f>IFERROR(MID(Tableau1[[#This Row],[AllValue]:[AllValue]]:Tableau1[[#This Row],[AllValue]:[AllValue]],AP51+1,AQ51-AP51-1),"")</f>
        <v>60.00</v>
      </c>
      <c r="AH51" s="5" t="str">
        <f>IFERROR(MID(Tableau1[[#This Row],[AllValue]:[AllValue]]:Tableau1[[#This Row],[AllValue]:[AllValue]],AQ51+1,AR51-AQ51-1),"")</f>
        <v>100.00</v>
      </c>
      <c r="AI51" s="5" t="str">
        <f>IFERROR(MID(Tableau1[[#This Row],[AllValue]:[AllValue]]:Tableau1[[#This Row],[AllValue]:[AllValue]],AR51+1,AS51-AR51-1),"")</f>
        <v>150.00</v>
      </c>
      <c r="AJ51" s="5" t="str">
        <f>IFERROR(MID(Tableau1[[#This Row],[AllValue]:[AllValue]]:Tableau1[[#This Row],[AllValue]:[AllValue]],AS51+1,AT51-AS51-1),"")</f>
        <v/>
      </c>
      <c r="AK51" s="5">
        <f>IFERROR(SEARCH("/",Tableau1[[#This Row],[AllValue]],1+1),LEN(Tableau1[[#This Row],[AllValue]])+1)</f>
        <v>15</v>
      </c>
      <c r="AL51" s="5">
        <f>IFERROR(SEARCH("/",Tableau1[[#This Row],[AllValue]],SEARCH("/",Tableau1[[#This Row],[AllValue]])+1),LEN(Tableau1[[#This Row],[AllValue]])+1)</f>
        <v>21</v>
      </c>
      <c r="AM51" s="5">
        <f>IFERROR(SEARCH("/",Tableau1[[#This Row],[AllValue]],(SEARCH("/",Tableau1[[#This Row],[AllValue]],SEARCH("/",Tableau1[[#This Row],[AllValue]])+1))+1),LEN(Tableau1[[#This Row],[AllValue]])+1)</f>
        <v>27</v>
      </c>
      <c r="AN51" s="5">
        <f>IFERROR(SEARCH("/",Tableau1[[#This Row],[AllValue]],SEARCH("/",Tableau1[[#This Row],[AllValue]],(SEARCH("/",Tableau1[[#This Row],[AllValue]],SEARCH("/",Tableau1[[#This Row],[AllValue]])+1))+1)+1),LEN(Tableau1[[#This Row],[AllValue]])+1)</f>
        <v>33</v>
      </c>
      <c r="AO51" s="5">
        <f>IFERROR(SEARCH("/",Tableau1[[#This Row],[AllValue]],SEARCH("/",Tableau1[[#This Row],[AllValue]],SEARCH("/",Tableau1[[#This Row],[AllValue]],(SEARCH("/",Tableau1[[#This Row],[AllValue]],SEARCH("/",Tableau1[[#This Row],[AllValue]])+1))+1)+1)+1),LEN(Tableau1[[#This Row],[AllValue]])+1)</f>
        <v>39</v>
      </c>
      <c r="AP51" s="5">
        <f>IFERROR(SEARCH("/",Tableau1[[#This Row],[AllValue]],SEARCH("/",Tableau1[[#This Row],[AllValue]],SEARCH("/",Tableau1[[#This Row],[AllValue]],SEARCH("/",Tableau1[[#This Row],[AllValue]],(SEARCH("/",Tableau1[[#This Row],[AllValue]],SEARCH("/",Tableau1[[#This Row],[AllValue]])+1))+1)+1)+1)+1),LEN(Tableau1[[#This Row],[AllValue]])+1)</f>
        <v>45</v>
      </c>
      <c r="AQ51" s="5">
        <f>IFERROR(SEARCH("/",Tableau1[[#This Row],[AllValue]],SEARCH("/",Tableau1[[#This Row],[AllValue]],SEARCH("/",Tableau1[[#This Row],[AllValue]],SEARCH("/",Tableau1[[#This Row],[AllValue]],SEARCH("/",Tableau1[[#This Row],[AllValue]],(SEARCH("/",Tableau1[[#This Row],[AllValue]],SEARCH("/",Tableau1[[#This Row],[AllValue]])+1))+1)+1)+1)+1)+1),LEN(Tableau1[[#This Row],[AllValue]])+1)</f>
        <v>51</v>
      </c>
      <c r="AR51"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58</v>
      </c>
      <c r="AS51"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65</v>
      </c>
      <c r="AT51">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65</v>
      </c>
      <c r="AV51" s="8" t="str">
        <f>IFERROR(VALUE(SUBSTITUTE(MID(Tableau1[[#This Row],[SplitMarge]],1,BF51-1),",",".")),"")</f>
        <v/>
      </c>
      <c r="AW51" s="9" t="str">
        <f>IFERROR(VALUE(SUBSTITUTE(MID(Tableau1[[#This Row],[SplitMarge]:[SplitMarge]]:Tableau1[[#This Row],[SplitMarge]:[SplitMarge]],BF51+1,BG51-BF51-1),",",".")),"")</f>
        <v/>
      </c>
      <c r="AX51" s="9" t="str">
        <f>IFERROR(VALUE(SUBSTITUTE(MID(Tableau1[[#This Row],[SplitMarge]:[SplitMarge]]:Tableau1[[#This Row],[SplitMarge]:[SplitMarge]],BG51+1,BH51-BG51-1),",",".")),"")</f>
        <v/>
      </c>
      <c r="AY51" s="9" t="str">
        <f>IFERROR(VALUE(SUBSTITUTE(MID(Tableau1[[#This Row],[SplitMarge]:[SplitMarge]]:Tableau1[[#This Row],[SplitMarge]:[SplitMarge]],BH51+1,BI51-BH51-1),",",".")),"")</f>
        <v/>
      </c>
      <c r="AZ51" s="9" t="str">
        <f>IFERROR(VALUE(SUBSTITUTE(MID(Tableau1[[#This Row],[SplitMarge]:[SplitMarge]]:Tableau1[[#This Row],[SplitMarge]:[SplitMarge]],BI51+1,BJ51-BI51-1),",",".")),"")</f>
        <v/>
      </c>
      <c r="BA51" s="9" t="str">
        <f>IFERROR(VALUE(SUBSTITUTE(MID(Tableau1[[#This Row],[SplitMarge]:[SplitMarge]]:Tableau1[[#This Row],[SplitMarge]:[SplitMarge]],BJ51+1,BK51-BJ51-1),",",".")),"")</f>
        <v/>
      </c>
      <c r="BB51" s="9" t="str">
        <f>IFERROR(VALUE(SUBSTITUTE(MID(Tableau1[[#This Row],[SplitMarge]:[SplitMarge]]:Tableau1[[#This Row],[SplitMarge]:[SplitMarge]],BK51+1,BL51-BK51-1),",",".")),"")</f>
        <v/>
      </c>
      <c r="BC51" s="9" t="str">
        <f>IFERROR(VALUE(SUBSTITUTE(MID(Tableau1[[#This Row],[SplitMarge]:[SplitMarge]]:Tableau1[[#This Row],[SplitMarge]:[SplitMarge]],BL51+1,BM51-BL51-1),",",".")),"")</f>
        <v/>
      </c>
      <c r="BD51" s="9" t="str">
        <f>IFERROR(VALUE(SUBSTITUTE(MID(Tableau1[[#This Row],[SplitMarge]:[SplitMarge]]:Tableau1[[#This Row],[SplitMarge]:[SplitMarge]],BM51+1,BN51-BM51-1),",",".")),"")</f>
        <v/>
      </c>
      <c r="BE51" s="9" t="str">
        <f>IFERROR(VALUE(SUBSTITUTE(MID(Tableau1[[#This Row],[SplitMarge]:[SplitMarge]]:Tableau1[[#This Row],[SplitMarge]:[SplitMarge]],BN51+1,BO51-BN51-1),",",".")),"")</f>
        <v/>
      </c>
      <c r="BF51" s="5">
        <f>IFERROR(SEARCH("/",Tableau1[[#This Row],[SplitMarge]],1+1),LEN(Tableau1[[#This Row],[SplitMarge]])+1)</f>
        <v>1</v>
      </c>
      <c r="BG51" s="5">
        <f>IFERROR(SEARCH("/",Tableau1[[#This Row],[SplitMarge]],SEARCH("/",Tableau1[[#This Row],[SplitMarge]])+1),LEN(Tableau1[[#This Row],[SplitMarge]])+1)</f>
        <v>1</v>
      </c>
      <c r="BH51" s="5">
        <f>IFERROR(SEARCH("/",Tableau1[[#This Row],[SplitMarge]],(SEARCH("/",Tableau1[[#This Row],[SplitMarge]],SEARCH("/",Tableau1[[#This Row],[SplitMarge]])+1))+1),LEN(Tableau1[[#This Row],[SplitMarge]])+1)</f>
        <v>1</v>
      </c>
      <c r="BI51" s="5">
        <f>IFERROR(SEARCH("/",Tableau1[[#This Row],[SplitMarge]],SEARCH("/",Tableau1[[#This Row],[SplitMarge]],(SEARCH("/",Tableau1[[#This Row],[SplitMarge]],SEARCH("/",Tableau1[[#This Row],[SplitMarge]])+1))+1)+1),LEN(Tableau1[[#This Row],[SplitMarge]])+1)</f>
        <v>1</v>
      </c>
      <c r="BJ51" s="5">
        <f>IFERROR(SEARCH("/",Tableau1[[#This Row],[SplitMarge]],SEARCH("/",Tableau1[[#This Row],[SplitMarge]],SEARCH("/",Tableau1[[#This Row],[SplitMarge]],(SEARCH("/",Tableau1[[#This Row],[SplitMarge]],SEARCH("/",Tableau1[[#This Row],[SplitMarge]])+1))+1)+1)+1),LEN(Tableau1[[#This Row],[SplitMarge]])+1)</f>
        <v>1</v>
      </c>
      <c r="BK51" s="5">
        <f>IFERROR(SEARCH("/",Tableau1[[#This Row],[SplitMarge]],SEARCH("/",Tableau1[[#This Row],[SplitMarge]],SEARCH("/",Tableau1[[#This Row],[SplitMarge]],SEARCH("/",Tableau1[[#This Row],[SplitMarge]],(SEARCH("/",Tableau1[[#This Row],[SplitMarge]],SEARCH("/",Tableau1[[#This Row],[SplitMarge]])+1))+1)+1)+1)+1),LEN(Tableau1[[#This Row],[SplitMarge]])+1)</f>
        <v>1</v>
      </c>
      <c r="BL51"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51"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51"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51">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52" spans="1:67" x14ac:dyDescent="0.25">
      <c r="A52" t="s">
        <v>59</v>
      </c>
      <c r="B52">
        <v>391</v>
      </c>
      <c r="C52" t="s">
        <v>76</v>
      </c>
      <c r="D52" t="s">
        <v>66</v>
      </c>
      <c r="E52">
        <v>2298</v>
      </c>
      <c r="F52" t="s">
        <v>76</v>
      </c>
      <c r="G52" t="s">
        <v>32</v>
      </c>
      <c r="H52" t="s">
        <v>19</v>
      </c>
      <c r="I52" t="s">
        <v>20</v>
      </c>
      <c r="J52" t="s">
        <v>21</v>
      </c>
      <c r="K52" t="s">
        <v>20</v>
      </c>
      <c r="L52" t="s">
        <v>37</v>
      </c>
      <c r="M52">
        <v>2298</v>
      </c>
      <c r="N52" t="s">
        <v>59</v>
      </c>
      <c r="O52" t="s">
        <v>76</v>
      </c>
      <c r="P52">
        <v>30</v>
      </c>
      <c r="Q52">
        <v>30</v>
      </c>
      <c r="R52" t="s">
        <v>39</v>
      </c>
      <c r="S52">
        <v>1</v>
      </c>
      <c r="T52">
        <v>0</v>
      </c>
      <c r="U52" t="s">
        <v>40</v>
      </c>
      <c r="V52" t="str" cm="1">
        <f t="array" ref="V52">_xlfn.TEXTJOIN("/",TRUE,_xlfn._xlws.FILTER(Tableau1[value],(Tableau1[SITE]=Tableau1[[#This Row],[SITE]])*(Tableau1[BrandName]=Tableau1[[#This Row],[BrandName]])*(Tableau1[active]=1)))</f>
        <v>15.00 - 150.00/15.00/20.00/25.00/30.00/50.00/60.00/100.00/150.00</v>
      </c>
      <c r="W52" s="3"/>
      <c r="X52" s="10" t="str">
        <f>IFERROR(INDEX(splitcol[#This Row],,MATCH(Tableau1[[#This Row],[value]],valeur[#This Row],0)),"")</f>
        <v/>
      </c>
      <c r="AA52" s="4" t="str">
        <f>IFERROR(MID(Tableau1[[#This Row],[AllValue]],1,AK52-1),"")</f>
        <v>15.00 - 150.00</v>
      </c>
      <c r="AB52" s="5" t="str">
        <f>IFERROR(MID(Tableau1[[#This Row],[AllValue]:[AllValue]]:Tableau1[[#This Row],[AllValue]:[AllValue]],AK52+1,AL52-AK52-1),"")</f>
        <v>15.00</v>
      </c>
      <c r="AC52" s="5" t="str">
        <f>IFERROR(MID(Tableau1[[#This Row],[AllValue]:[AllValue]]:Tableau1[[#This Row],[AllValue]:[AllValue]],AL52+1,AM52-AL52-1),"")</f>
        <v>20.00</v>
      </c>
      <c r="AD52" s="5" t="str">
        <f>IFERROR(MID(Tableau1[[#This Row],[AllValue]],AM52+1,AN52-AM52-1),"")</f>
        <v>25.00</v>
      </c>
      <c r="AE52" s="5" t="str">
        <f>IFERROR(MID(Tableau1[[#This Row],[AllValue]:[AllValue]]:Tableau1[[#This Row],[AllValue]:[AllValue]],AN52+1,AO52-AN52-1),"")</f>
        <v>30.00</v>
      </c>
      <c r="AF52" s="5" t="str">
        <f>IFERROR(MID(Tableau1[[#This Row],[AllValue]:[AllValue]]:Tableau1[[#This Row],[AllValue]:[AllValue]],AO52+1,AP52-AO52-1),"")</f>
        <v>50.00</v>
      </c>
      <c r="AG52" s="5" t="str">
        <f>IFERROR(MID(Tableau1[[#This Row],[AllValue]:[AllValue]]:Tableau1[[#This Row],[AllValue]:[AllValue]],AP52+1,AQ52-AP52-1),"")</f>
        <v>60.00</v>
      </c>
      <c r="AH52" s="5" t="str">
        <f>IFERROR(MID(Tableau1[[#This Row],[AllValue]:[AllValue]]:Tableau1[[#This Row],[AllValue]:[AllValue]],AQ52+1,AR52-AQ52-1),"")</f>
        <v>100.00</v>
      </c>
      <c r="AI52" s="5" t="str">
        <f>IFERROR(MID(Tableau1[[#This Row],[AllValue]:[AllValue]]:Tableau1[[#This Row],[AllValue]:[AllValue]],AR52+1,AS52-AR52-1),"")</f>
        <v>150.00</v>
      </c>
      <c r="AJ52" s="5" t="str">
        <f>IFERROR(MID(Tableau1[[#This Row],[AllValue]:[AllValue]]:Tableau1[[#This Row],[AllValue]:[AllValue]],AS52+1,AT52-AS52-1),"")</f>
        <v/>
      </c>
      <c r="AK52" s="5">
        <f>IFERROR(SEARCH("/",Tableau1[[#This Row],[AllValue]],1+1),LEN(Tableau1[[#This Row],[AllValue]])+1)</f>
        <v>15</v>
      </c>
      <c r="AL52" s="5">
        <f>IFERROR(SEARCH("/",Tableau1[[#This Row],[AllValue]],SEARCH("/",Tableau1[[#This Row],[AllValue]])+1),LEN(Tableau1[[#This Row],[AllValue]])+1)</f>
        <v>21</v>
      </c>
      <c r="AM52" s="5">
        <f>IFERROR(SEARCH("/",Tableau1[[#This Row],[AllValue]],(SEARCH("/",Tableau1[[#This Row],[AllValue]],SEARCH("/",Tableau1[[#This Row],[AllValue]])+1))+1),LEN(Tableau1[[#This Row],[AllValue]])+1)</f>
        <v>27</v>
      </c>
      <c r="AN52" s="5">
        <f>IFERROR(SEARCH("/",Tableau1[[#This Row],[AllValue]],SEARCH("/",Tableau1[[#This Row],[AllValue]],(SEARCH("/",Tableau1[[#This Row],[AllValue]],SEARCH("/",Tableau1[[#This Row],[AllValue]])+1))+1)+1),LEN(Tableau1[[#This Row],[AllValue]])+1)</f>
        <v>33</v>
      </c>
      <c r="AO52" s="5">
        <f>IFERROR(SEARCH("/",Tableau1[[#This Row],[AllValue]],SEARCH("/",Tableau1[[#This Row],[AllValue]],SEARCH("/",Tableau1[[#This Row],[AllValue]],(SEARCH("/",Tableau1[[#This Row],[AllValue]],SEARCH("/",Tableau1[[#This Row],[AllValue]])+1))+1)+1)+1),LEN(Tableau1[[#This Row],[AllValue]])+1)</f>
        <v>39</v>
      </c>
      <c r="AP52" s="5">
        <f>IFERROR(SEARCH("/",Tableau1[[#This Row],[AllValue]],SEARCH("/",Tableau1[[#This Row],[AllValue]],SEARCH("/",Tableau1[[#This Row],[AllValue]],SEARCH("/",Tableau1[[#This Row],[AllValue]],(SEARCH("/",Tableau1[[#This Row],[AllValue]],SEARCH("/",Tableau1[[#This Row],[AllValue]])+1))+1)+1)+1)+1),LEN(Tableau1[[#This Row],[AllValue]])+1)</f>
        <v>45</v>
      </c>
      <c r="AQ52" s="5">
        <f>IFERROR(SEARCH("/",Tableau1[[#This Row],[AllValue]],SEARCH("/",Tableau1[[#This Row],[AllValue]],SEARCH("/",Tableau1[[#This Row],[AllValue]],SEARCH("/",Tableau1[[#This Row],[AllValue]],SEARCH("/",Tableau1[[#This Row],[AllValue]],(SEARCH("/",Tableau1[[#This Row],[AllValue]],SEARCH("/",Tableau1[[#This Row],[AllValue]])+1))+1)+1)+1)+1)+1),LEN(Tableau1[[#This Row],[AllValue]])+1)</f>
        <v>51</v>
      </c>
      <c r="AR52"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58</v>
      </c>
      <c r="AS52"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65</v>
      </c>
      <c r="AT52">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65</v>
      </c>
      <c r="AV52" s="8" t="str">
        <f>IFERROR(VALUE(SUBSTITUTE(MID(Tableau1[[#This Row],[SplitMarge]],1,BF52-1),",",".")),"")</f>
        <v/>
      </c>
      <c r="AW52" s="9" t="str">
        <f>IFERROR(VALUE(SUBSTITUTE(MID(Tableau1[[#This Row],[SplitMarge]:[SplitMarge]]:Tableau1[[#This Row],[SplitMarge]:[SplitMarge]],BF52+1,BG52-BF52-1),",",".")),"")</f>
        <v/>
      </c>
      <c r="AX52" s="9" t="str">
        <f>IFERROR(VALUE(SUBSTITUTE(MID(Tableau1[[#This Row],[SplitMarge]:[SplitMarge]]:Tableau1[[#This Row],[SplitMarge]:[SplitMarge]],BG52+1,BH52-BG52-1),",",".")),"")</f>
        <v/>
      </c>
      <c r="AY52" s="9" t="str">
        <f>IFERROR(VALUE(SUBSTITUTE(MID(Tableau1[[#This Row],[SplitMarge]:[SplitMarge]]:Tableau1[[#This Row],[SplitMarge]:[SplitMarge]],BH52+1,BI52-BH52-1),",",".")),"")</f>
        <v/>
      </c>
      <c r="AZ52" s="9" t="str">
        <f>IFERROR(VALUE(SUBSTITUTE(MID(Tableau1[[#This Row],[SplitMarge]:[SplitMarge]]:Tableau1[[#This Row],[SplitMarge]:[SplitMarge]],BI52+1,BJ52-BI52-1),",",".")),"")</f>
        <v/>
      </c>
      <c r="BA52" s="9" t="str">
        <f>IFERROR(VALUE(SUBSTITUTE(MID(Tableau1[[#This Row],[SplitMarge]:[SplitMarge]]:Tableau1[[#This Row],[SplitMarge]:[SplitMarge]],BJ52+1,BK52-BJ52-1),",",".")),"")</f>
        <v/>
      </c>
      <c r="BB52" s="9" t="str">
        <f>IFERROR(VALUE(SUBSTITUTE(MID(Tableau1[[#This Row],[SplitMarge]:[SplitMarge]]:Tableau1[[#This Row],[SplitMarge]:[SplitMarge]],BK52+1,BL52-BK52-1),",",".")),"")</f>
        <v/>
      </c>
      <c r="BC52" s="9" t="str">
        <f>IFERROR(VALUE(SUBSTITUTE(MID(Tableau1[[#This Row],[SplitMarge]:[SplitMarge]]:Tableau1[[#This Row],[SplitMarge]:[SplitMarge]],BL52+1,BM52-BL52-1),",",".")),"")</f>
        <v/>
      </c>
      <c r="BD52" s="9" t="str">
        <f>IFERROR(VALUE(SUBSTITUTE(MID(Tableau1[[#This Row],[SplitMarge]:[SplitMarge]]:Tableau1[[#This Row],[SplitMarge]:[SplitMarge]],BM52+1,BN52-BM52-1),",",".")),"")</f>
        <v/>
      </c>
      <c r="BE52" s="9" t="str">
        <f>IFERROR(VALUE(SUBSTITUTE(MID(Tableau1[[#This Row],[SplitMarge]:[SplitMarge]]:Tableau1[[#This Row],[SplitMarge]:[SplitMarge]],BN52+1,BO52-BN52-1),",",".")),"")</f>
        <v/>
      </c>
      <c r="BF52" s="5">
        <f>IFERROR(SEARCH("/",Tableau1[[#This Row],[SplitMarge]],1+1),LEN(Tableau1[[#This Row],[SplitMarge]])+1)</f>
        <v>1</v>
      </c>
      <c r="BG52" s="5">
        <f>IFERROR(SEARCH("/",Tableau1[[#This Row],[SplitMarge]],SEARCH("/",Tableau1[[#This Row],[SplitMarge]])+1),LEN(Tableau1[[#This Row],[SplitMarge]])+1)</f>
        <v>1</v>
      </c>
      <c r="BH52" s="5">
        <f>IFERROR(SEARCH("/",Tableau1[[#This Row],[SplitMarge]],(SEARCH("/",Tableau1[[#This Row],[SplitMarge]],SEARCH("/",Tableau1[[#This Row],[SplitMarge]])+1))+1),LEN(Tableau1[[#This Row],[SplitMarge]])+1)</f>
        <v>1</v>
      </c>
      <c r="BI52" s="5">
        <f>IFERROR(SEARCH("/",Tableau1[[#This Row],[SplitMarge]],SEARCH("/",Tableau1[[#This Row],[SplitMarge]],(SEARCH("/",Tableau1[[#This Row],[SplitMarge]],SEARCH("/",Tableau1[[#This Row],[SplitMarge]])+1))+1)+1),LEN(Tableau1[[#This Row],[SplitMarge]])+1)</f>
        <v>1</v>
      </c>
      <c r="BJ52" s="5">
        <f>IFERROR(SEARCH("/",Tableau1[[#This Row],[SplitMarge]],SEARCH("/",Tableau1[[#This Row],[SplitMarge]],SEARCH("/",Tableau1[[#This Row],[SplitMarge]],(SEARCH("/",Tableau1[[#This Row],[SplitMarge]],SEARCH("/",Tableau1[[#This Row],[SplitMarge]])+1))+1)+1)+1),LEN(Tableau1[[#This Row],[SplitMarge]])+1)</f>
        <v>1</v>
      </c>
      <c r="BK52" s="5">
        <f>IFERROR(SEARCH("/",Tableau1[[#This Row],[SplitMarge]],SEARCH("/",Tableau1[[#This Row],[SplitMarge]],SEARCH("/",Tableau1[[#This Row],[SplitMarge]],SEARCH("/",Tableau1[[#This Row],[SplitMarge]],(SEARCH("/",Tableau1[[#This Row],[SplitMarge]],SEARCH("/",Tableau1[[#This Row],[SplitMarge]])+1))+1)+1)+1)+1),LEN(Tableau1[[#This Row],[SplitMarge]])+1)</f>
        <v>1</v>
      </c>
      <c r="BL52"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52"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52"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52">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53" spans="1:67" x14ac:dyDescent="0.25">
      <c r="A53" t="s">
        <v>59</v>
      </c>
      <c r="B53">
        <v>391</v>
      </c>
      <c r="C53" t="s">
        <v>76</v>
      </c>
      <c r="D53" t="s">
        <v>66</v>
      </c>
      <c r="E53">
        <v>2299</v>
      </c>
      <c r="F53" t="s">
        <v>76</v>
      </c>
      <c r="G53" t="s">
        <v>25</v>
      </c>
      <c r="H53" t="s">
        <v>19</v>
      </c>
      <c r="I53" t="s">
        <v>20</v>
      </c>
      <c r="J53" t="s">
        <v>21</v>
      </c>
      <c r="K53" t="s">
        <v>20</v>
      </c>
      <c r="L53" t="s">
        <v>37</v>
      </c>
      <c r="M53">
        <v>2299</v>
      </c>
      <c r="N53" t="s">
        <v>59</v>
      </c>
      <c r="O53" t="s">
        <v>76</v>
      </c>
      <c r="P53">
        <v>50</v>
      </c>
      <c r="Q53">
        <v>50</v>
      </c>
      <c r="R53" t="s">
        <v>39</v>
      </c>
      <c r="S53">
        <v>1</v>
      </c>
      <c r="T53">
        <v>0</v>
      </c>
      <c r="U53" t="s">
        <v>40</v>
      </c>
      <c r="V53" t="str" cm="1">
        <f t="array" ref="V53">_xlfn.TEXTJOIN("/",TRUE,_xlfn._xlws.FILTER(Tableau1[value],(Tableau1[SITE]=Tableau1[[#This Row],[SITE]])*(Tableau1[BrandName]=Tableau1[[#This Row],[BrandName]])*(Tableau1[active]=1)))</f>
        <v>15.00 - 150.00/15.00/20.00/25.00/30.00/50.00/60.00/100.00/150.00</v>
      </c>
      <c r="W53" s="3"/>
      <c r="X53" s="10" t="str">
        <f>IFERROR(INDEX(splitcol[#This Row],,MATCH(Tableau1[[#This Row],[value]],valeur[#This Row],0)),"")</f>
        <v/>
      </c>
      <c r="AA53" s="4" t="str">
        <f>IFERROR(MID(Tableau1[[#This Row],[AllValue]],1,AK53-1),"")</f>
        <v>15.00 - 150.00</v>
      </c>
      <c r="AB53" s="5" t="str">
        <f>IFERROR(MID(Tableau1[[#This Row],[AllValue]:[AllValue]]:Tableau1[[#This Row],[AllValue]:[AllValue]],AK53+1,AL53-AK53-1),"")</f>
        <v>15.00</v>
      </c>
      <c r="AC53" s="5" t="str">
        <f>IFERROR(MID(Tableau1[[#This Row],[AllValue]:[AllValue]]:Tableau1[[#This Row],[AllValue]:[AllValue]],AL53+1,AM53-AL53-1),"")</f>
        <v>20.00</v>
      </c>
      <c r="AD53" s="5" t="str">
        <f>IFERROR(MID(Tableau1[[#This Row],[AllValue]],AM53+1,AN53-AM53-1),"")</f>
        <v>25.00</v>
      </c>
      <c r="AE53" s="5" t="str">
        <f>IFERROR(MID(Tableau1[[#This Row],[AllValue]:[AllValue]]:Tableau1[[#This Row],[AllValue]:[AllValue]],AN53+1,AO53-AN53-1),"")</f>
        <v>30.00</v>
      </c>
      <c r="AF53" s="5" t="str">
        <f>IFERROR(MID(Tableau1[[#This Row],[AllValue]:[AllValue]]:Tableau1[[#This Row],[AllValue]:[AllValue]],AO53+1,AP53-AO53-1),"")</f>
        <v>50.00</v>
      </c>
      <c r="AG53" s="5" t="str">
        <f>IFERROR(MID(Tableau1[[#This Row],[AllValue]:[AllValue]]:Tableau1[[#This Row],[AllValue]:[AllValue]],AP53+1,AQ53-AP53-1),"")</f>
        <v>60.00</v>
      </c>
      <c r="AH53" s="5" t="str">
        <f>IFERROR(MID(Tableau1[[#This Row],[AllValue]:[AllValue]]:Tableau1[[#This Row],[AllValue]:[AllValue]],AQ53+1,AR53-AQ53-1),"")</f>
        <v>100.00</v>
      </c>
      <c r="AI53" s="5" t="str">
        <f>IFERROR(MID(Tableau1[[#This Row],[AllValue]:[AllValue]]:Tableau1[[#This Row],[AllValue]:[AllValue]],AR53+1,AS53-AR53-1),"")</f>
        <v>150.00</v>
      </c>
      <c r="AJ53" s="5" t="str">
        <f>IFERROR(MID(Tableau1[[#This Row],[AllValue]:[AllValue]]:Tableau1[[#This Row],[AllValue]:[AllValue]],AS53+1,AT53-AS53-1),"")</f>
        <v/>
      </c>
      <c r="AK53" s="5">
        <f>IFERROR(SEARCH("/",Tableau1[[#This Row],[AllValue]],1+1),LEN(Tableau1[[#This Row],[AllValue]])+1)</f>
        <v>15</v>
      </c>
      <c r="AL53" s="5">
        <f>IFERROR(SEARCH("/",Tableau1[[#This Row],[AllValue]],SEARCH("/",Tableau1[[#This Row],[AllValue]])+1),LEN(Tableau1[[#This Row],[AllValue]])+1)</f>
        <v>21</v>
      </c>
      <c r="AM53" s="5">
        <f>IFERROR(SEARCH("/",Tableau1[[#This Row],[AllValue]],(SEARCH("/",Tableau1[[#This Row],[AllValue]],SEARCH("/",Tableau1[[#This Row],[AllValue]])+1))+1),LEN(Tableau1[[#This Row],[AllValue]])+1)</f>
        <v>27</v>
      </c>
      <c r="AN53" s="5">
        <f>IFERROR(SEARCH("/",Tableau1[[#This Row],[AllValue]],SEARCH("/",Tableau1[[#This Row],[AllValue]],(SEARCH("/",Tableau1[[#This Row],[AllValue]],SEARCH("/",Tableau1[[#This Row],[AllValue]])+1))+1)+1),LEN(Tableau1[[#This Row],[AllValue]])+1)</f>
        <v>33</v>
      </c>
      <c r="AO53" s="5">
        <f>IFERROR(SEARCH("/",Tableau1[[#This Row],[AllValue]],SEARCH("/",Tableau1[[#This Row],[AllValue]],SEARCH("/",Tableau1[[#This Row],[AllValue]],(SEARCH("/",Tableau1[[#This Row],[AllValue]],SEARCH("/",Tableau1[[#This Row],[AllValue]])+1))+1)+1)+1),LEN(Tableau1[[#This Row],[AllValue]])+1)</f>
        <v>39</v>
      </c>
      <c r="AP53" s="5">
        <f>IFERROR(SEARCH("/",Tableau1[[#This Row],[AllValue]],SEARCH("/",Tableau1[[#This Row],[AllValue]],SEARCH("/",Tableau1[[#This Row],[AllValue]],SEARCH("/",Tableau1[[#This Row],[AllValue]],(SEARCH("/",Tableau1[[#This Row],[AllValue]],SEARCH("/",Tableau1[[#This Row],[AllValue]])+1))+1)+1)+1)+1),LEN(Tableau1[[#This Row],[AllValue]])+1)</f>
        <v>45</v>
      </c>
      <c r="AQ53" s="5">
        <f>IFERROR(SEARCH("/",Tableau1[[#This Row],[AllValue]],SEARCH("/",Tableau1[[#This Row],[AllValue]],SEARCH("/",Tableau1[[#This Row],[AllValue]],SEARCH("/",Tableau1[[#This Row],[AllValue]],SEARCH("/",Tableau1[[#This Row],[AllValue]],(SEARCH("/",Tableau1[[#This Row],[AllValue]],SEARCH("/",Tableau1[[#This Row],[AllValue]])+1))+1)+1)+1)+1)+1),LEN(Tableau1[[#This Row],[AllValue]])+1)</f>
        <v>51</v>
      </c>
      <c r="AR53"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58</v>
      </c>
      <c r="AS53"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65</v>
      </c>
      <c r="AT53">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65</v>
      </c>
      <c r="AV53" s="8" t="str">
        <f>IFERROR(VALUE(SUBSTITUTE(MID(Tableau1[[#This Row],[SplitMarge]],1,BF53-1),",",".")),"")</f>
        <v/>
      </c>
      <c r="AW53" s="9" t="str">
        <f>IFERROR(VALUE(SUBSTITUTE(MID(Tableau1[[#This Row],[SplitMarge]:[SplitMarge]]:Tableau1[[#This Row],[SplitMarge]:[SplitMarge]],BF53+1,BG53-BF53-1),",",".")),"")</f>
        <v/>
      </c>
      <c r="AX53" s="9" t="str">
        <f>IFERROR(VALUE(SUBSTITUTE(MID(Tableau1[[#This Row],[SplitMarge]:[SplitMarge]]:Tableau1[[#This Row],[SplitMarge]:[SplitMarge]],BG53+1,BH53-BG53-1),",",".")),"")</f>
        <v/>
      </c>
      <c r="AY53" s="9" t="str">
        <f>IFERROR(VALUE(SUBSTITUTE(MID(Tableau1[[#This Row],[SplitMarge]:[SplitMarge]]:Tableau1[[#This Row],[SplitMarge]:[SplitMarge]],BH53+1,BI53-BH53-1),",",".")),"")</f>
        <v/>
      </c>
      <c r="AZ53" s="9" t="str">
        <f>IFERROR(VALUE(SUBSTITUTE(MID(Tableau1[[#This Row],[SplitMarge]:[SplitMarge]]:Tableau1[[#This Row],[SplitMarge]:[SplitMarge]],BI53+1,BJ53-BI53-1),",",".")),"")</f>
        <v/>
      </c>
      <c r="BA53" s="9" t="str">
        <f>IFERROR(VALUE(SUBSTITUTE(MID(Tableau1[[#This Row],[SplitMarge]:[SplitMarge]]:Tableau1[[#This Row],[SplitMarge]:[SplitMarge]],BJ53+1,BK53-BJ53-1),",",".")),"")</f>
        <v/>
      </c>
      <c r="BB53" s="9" t="str">
        <f>IFERROR(VALUE(SUBSTITUTE(MID(Tableau1[[#This Row],[SplitMarge]:[SplitMarge]]:Tableau1[[#This Row],[SplitMarge]:[SplitMarge]],BK53+1,BL53-BK53-1),",",".")),"")</f>
        <v/>
      </c>
      <c r="BC53" s="9" t="str">
        <f>IFERROR(VALUE(SUBSTITUTE(MID(Tableau1[[#This Row],[SplitMarge]:[SplitMarge]]:Tableau1[[#This Row],[SplitMarge]:[SplitMarge]],BL53+1,BM53-BL53-1),",",".")),"")</f>
        <v/>
      </c>
      <c r="BD53" s="9" t="str">
        <f>IFERROR(VALUE(SUBSTITUTE(MID(Tableau1[[#This Row],[SplitMarge]:[SplitMarge]]:Tableau1[[#This Row],[SplitMarge]:[SplitMarge]],BM53+1,BN53-BM53-1),",",".")),"")</f>
        <v/>
      </c>
      <c r="BE53" s="9" t="str">
        <f>IFERROR(VALUE(SUBSTITUTE(MID(Tableau1[[#This Row],[SplitMarge]:[SplitMarge]]:Tableau1[[#This Row],[SplitMarge]:[SplitMarge]],BN53+1,BO53-BN53-1),",",".")),"")</f>
        <v/>
      </c>
      <c r="BF53" s="5">
        <f>IFERROR(SEARCH("/",Tableau1[[#This Row],[SplitMarge]],1+1),LEN(Tableau1[[#This Row],[SplitMarge]])+1)</f>
        <v>1</v>
      </c>
      <c r="BG53" s="5">
        <f>IFERROR(SEARCH("/",Tableau1[[#This Row],[SplitMarge]],SEARCH("/",Tableau1[[#This Row],[SplitMarge]])+1),LEN(Tableau1[[#This Row],[SplitMarge]])+1)</f>
        <v>1</v>
      </c>
      <c r="BH53" s="5">
        <f>IFERROR(SEARCH("/",Tableau1[[#This Row],[SplitMarge]],(SEARCH("/",Tableau1[[#This Row],[SplitMarge]],SEARCH("/",Tableau1[[#This Row],[SplitMarge]])+1))+1),LEN(Tableau1[[#This Row],[SplitMarge]])+1)</f>
        <v>1</v>
      </c>
      <c r="BI53" s="5">
        <f>IFERROR(SEARCH("/",Tableau1[[#This Row],[SplitMarge]],SEARCH("/",Tableau1[[#This Row],[SplitMarge]],(SEARCH("/",Tableau1[[#This Row],[SplitMarge]],SEARCH("/",Tableau1[[#This Row],[SplitMarge]])+1))+1)+1),LEN(Tableau1[[#This Row],[SplitMarge]])+1)</f>
        <v>1</v>
      </c>
      <c r="BJ53" s="5">
        <f>IFERROR(SEARCH("/",Tableau1[[#This Row],[SplitMarge]],SEARCH("/",Tableau1[[#This Row],[SplitMarge]],SEARCH("/",Tableau1[[#This Row],[SplitMarge]],(SEARCH("/",Tableau1[[#This Row],[SplitMarge]],SEARCH("/",Tableau1[[#This Row],[SplitMarge]])+1))+1)+1)+1),LEN(Tableau1[[#This Row],[SplitMarge]])+1)</f>
        <v>1</v>
      </c>
      <c r="BK53" s="5">
        <f>IFERROR(SEARCH("/",Tableau1[[#This Row],[SplitMarge]],SEARCH("/",Tableau1[[#This Row],[SplitMarge]],SEARCH("/",Tableau1[[#This Row],[SplitMarge]],SEARCH("/",Tableau1[[#This Row],[SplitMarge]],(SEARCH("/",Tableau1[[#This Row],[SplitMarge]],SEARCH("/",Tableau1[[#This Row],[SplitMarge]])+1))+1)+1)+1)+1),LEN(Tableau1[[#This Row],[SplitMarge]])+1)</f>
        <v>1</v>
      </c>
      <c r="BL53"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53"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53"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53">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54" spans="1:67" x14ac:dyDescent="0.25">
      <c r="A54" t="s">
        <v>59</v>
      </c>
      <c r="B54">
        <v>391</v>
      </c>
      <c r="C54" t="s">
        <v>76</v>
      </c>
      <c r="D54" t="s">
        <v>66</v>
      </c>
      <c r="E54">
        <v>2300</v>
      </c>
      <c r="F54" t="s">
        <v>76</v>
      </c>
      <c r="G54" t="s">
        <v>57</v>
      </c>
      <c r="H54" t="s">
        <v>19</v>
      </c>
      <c r="I54" t="s">
        <v>20</v>
      </c>
      <c r="J54" t="s">
        <v>21</v>
      </c>
      <c r="K54" t="s">
        <v>20</v>
      </c>
      <c r="L54" t="s">
        <v>37</v>
      </c>
      <c r="M54">
        <v>2300</v>
      </c>
      <c r="N54" t="s">
        <v>59</v>
      </c>
      <c r="O54" t="s">
        <v>76</v>
      </c>
      <c r="P54">
        <v>60</v>
      </c>
      <c r="Q54">
        <v>60</v>
      </c>
      <c r="R54" t="s">
        <v>39</v>
      </c>
      <c r="S54">
        <v>1</v>
      </c>
      <c r="T54">
        <v>0</v>
      </c>
      <c r="U54" t="s">
        <v>40</v>
      </c>
      <c r="V54" t="str" cm="1">
        <f t="array" ref="V54">_xlfn.TEXTJOIN("/",TRUE,_xlfn._xlws.FILTER(Tableau1[value],(Tableau1[SITE]=Tableau1[[#This Row],[SITE]])*(Tableau1[BrandName]=Tableau1[[#This Row],[BrandName]])*(Tableau1[active]=1)))</f>
        <v>15.00 - 150.00/15.00/20.00/25.00/30.00/50.00/60.00/100.00/150.00</v>
      </c>
      <c r="W54" s="3"/>
      <c r="X54" s="10" t="str">
        <f>IFERROR(INDEX(splitcol[#This Row],,MATCH(Tableau1[[#This Row],[value]],valeur[#This Row],0)),"")</f>
        <v/>
      </c>
      <c r="AA54" s="4" t="str">
        <f>IFERROR(MID(Tableau1[[#This Row],[AllValue]],1,AK54-1),"")</f>
        <v>15.00 - 150.00</v>
      </c>
      <c r="AB54" s="5" t="str">
        <f>IFERROR(MID(Tableau1[[#This Row],[AllValue]:[AllValue]]:Tableau1[[#This Row],[AllValue]:[AllValue]],AK54+1,AL54-AK54-1),"")</f>
        <v>15.00</v>
      </c>
      <c r="AC54" s="5" t="str">
        <f>IFERROR(MID(Tableau1[[#This Row],[AllValue]:[AllValue]]:Tableau1[[#This Row],[AllValue]:[AllValue]],AL54+1,AM54-AL54-1),"")</f>
        <v>20.00</v>
      </c>
      <c r="AD54" s="5" t="str">
        <f>IFERROR(MID(Tableau1[[#This Row],[AllValue]],AM54+1,AN54-AM54-1),"")</f>
        <v>25.00</v>
      </c>
      <c r="AE54" s="5" t="str">
        <f>IFERROR(MID(Tableau1[[#This Row],[AllValue]:[AllValue]]:Tableau1[[#This Row],[AllValue]:[AllValue]],AN54+1,AO54-AN54-1),"")</f>
        <v>30.00</v>
      </c>
      <c r="AF54" s="5" t="str">
        <f>IFERROR(MID(Tableau1[[#This Row],[AllValue]:[AllValue]]:Tableau1[[#This Row],[AllValue]:[AllValue]],AO54+1,AP54-AO54-1),"")</f>
        <v>50.00</v>
      </c>
      <c r="AG54" s="5" t="str">
        <f>IFERROR(MID(Tableau1[[#This Row],[AllValue]:[AllValue]]:Tableau1[[#This Row],[AllValue]:[AllValue]],AP54+1,AQ54-AP54-1),"")</f>
        <v>60.00</v>
      </c>
      <c r="AH54" s="5" t="str">
        <f>IFERROR(MID(Tableau1[[#This Row],[AllValue]:[AllValue]]:Tableau1[[#This Row],[AllValue]:[AllValue]],AQ54+1,AR54-AQ54-1),"")</f>
        <v>100.00</v>
      </c>
      <c r="AI54" s="5" t="str">
        <f>IFERROR(MID(Tableau1[[#This Row],[AllValue]:[AllValue]]:Tableau1[[#This Row],[AllValue]:[AllValue]],AR54+1,AS54-AR54-1),"")</f>
        <v>150.00</v>
      </c>
      <c r="AJ54" s="5" t="str">
        <f>IFERROR(MID(Tableau1[[#This Row],[AllValue]:[AllValue]]:Tableau1[[#This Row],[AllValue]:[AllValue]],AS54+1,AT54-AS54-1),"")</f>
        <v/>
      </c>
      <c r="AK54" s="5">
        <f>IFERROR(SEARCH("/",Tableau1[[#This Row],[AllValue]],1+1),LEN(Tableau1[[#This Row],[AllValue]])+1)</f>
        <v>15</v>
      </c>
      <c r="AL54" s="5">
        <f>IFERROR(SEARCH("/",Tableau1[[#This Row],[AllValue]],SEARCH("/",Tableau1[[#This Row],[AllValue]])+1),LEN(Tableau1[[#This Row],[AllValue]])+1)</f>
        <v>21</v>
      </c>
      <c r="AM54" s="5">
        <f>IFERROR(SEARCH("/",Tableau1[[#This Row],[AllValue]],(SEARCH("/",Tableau1[[#This Row],[AllValue]],SEARCH("/",Tableau1[[#This Row],[AllValue]])+1))+1),LEN(Tableau1[[#This Row],[AllValue]])+1)</f>
        <v>27</v>
      </c>
      <c r="AN54" s="5">
        <f>IFERROR(SEARCH("/",Tableau1[[#This Row],[AllValue]],SEARCH("/",Tableau1[[#This Row],[AllValue]],(SEARCH("/",Tableau1[[#This Row],[AllValue]],SEARCH("/",Tableau1[[#This Row],[AllValue]])+1))+1)+1),LEN(Tableau1[[#This Row],[AllValue]])+1)</f>
        <v>33</v>
      </c>
      <c r="AO54" s="5">
        <f>IFERROR(SEARCH("/",Tableau1[[#This Row],[AllValue]],SEARCH("/",Tableau1[[#This Row],[AllValue]],SEARCH("/",Tableau1[[#This Row],[AllValue]],(SEARCH("/",Tableau1[[#This Row],[AllValue]],SEARCH("/",Tableau1[[#This Row],[AllValue]])+1))+1)+1)+1),LEN(Tableau1[[#This Row],[AllValue]])+1)</f>
        <v>39</v>
      </c>
      <c r="AP54" s="5">
        <f>IFERROR(SEARCH("/",Tableau1[[#This Row],[AllValue]],SEARCH("/",Tableau1[[#This Row],[AllValue]],SEARCH("/",Tableau1[[#This Row],[AllValue]],SEARCH("/",Tableau1[[#This Row],[AllValue]],(SEARCH("/",Tableau1[[#This Row],[AllValue]],SEARCH("/",Tableau1[[#This Row],[AllValue]])+1))+1)+1)+1)+1),LEN(Tableau1[[#This Row],[AllValue]])+1)</f>
        <v>45</v>
      </c>
      <c r="AQ54" s="5">
        <f>IFERROR(SEARCH("/",Tableau1[[#This Row],[AllValue]],SEARCH("/",Tableau1[[#This Row],[AllValue]],SEARCH("/",Tableau1[[#This Row],[AllValue]],SEARCH("/",Tableau1[[#This Row],[AllValue]],SEARCH("/",Tableau1[[#This Row],[AllValue]],(SEARCH("/",Tableau1[[#This Row],[AllValue]],SEARCH("/",Tableau1[[#This Row],[AllValue]])+1))+1)+1)+1)+1)+1),LEN(Tableau1[[#This Row],[AllValue]])+1)</f>
        <v>51</v>
      </c>
      <c r="AR54"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58</v>
      </c>
      <c r="AS54"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65</v>
      </c>
      <c r="AT54">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65</v>
      </c>
      <c r="AV54" s="8" t="str">
        <f>IFERROR(VALUE(SUBSTITUTE(MID(Tableau1[[#This Row],[SplitMarge]],1,BF54-1),",",".")),"")</f>
        <v/>
      </c>
      <c r="AW54" s="9" t="str">
        <f>IFERROR(VALUE(SUBSTITUTE(MID(Tableau1[[#This Row],[SplitMarge]:[SplitMarge]]:Tableau1[[#This Row],[SplitMarge]:[SplitMarge]],BF54+1,BG54-BF54-1),",",".")),"")</f>
        <v/>
      </c>
      <c r="AX54" s="9" t="str">
        <f>IFERROR(VALUE(SUBSTITUTE(MID(Tableau1[[#This Row],[SplitMarge]:[SplitMarge]]:Tableau1[[#This Row],[SplitMarge]:[SplitMarge]],BG54+1,BH54-BG54-1),",",".")),"")</f>
        <v/>
      </c>
      <c r="AY54" s="9" t="str">
        <f>IFERROR(VALUE(SUBSTITUTE(MID(Tableau1[[#This Row],[SplitMarge]:[SplitMarge]]:Tableau1[[#This Row],[SplitMarge]:[SplitMarge]],BH54+1,BI54-BH54-1),",",".")),"")</f>
        <v/>
      </c>
      <c r="AZ54" s="9" t="str">
        <f>IFERROR(VALUE(SUBSTITUTE(MID(Tableau1[[#This Row],[SplitMarge]:[SplitMarge]]:Tableau1[[#This Row],[SplitMarge]:[SplitMarge]],BI54+1,BJ54-BI54-1),",",".")),"")</f>
        <v/>
      </c>
      <c r="BA54" s="9" t="str">
        <f>IFERROR(VALUE(SUBSTITUTE(MID(Tableau1[[#This Row],[SplitMarge]:[SplitMarge]]:Tableau1[[#This Row],[SplitMarge]:[SplitMarge]],BJ54+1,BK54-BJ54-1),",",".")),"")</f>
        <v/>
      </c>
      <c r="BB54" s="9" t="str">
        <f>IFERROR(VALUE(SUBSTITUTE(MID(Tableau1[[#This Row],[SplitMarge]:[SplitMarge]]:Tableau1[[#This Row],[SplitMarge]:[SplitMarge]],BK54+1,BL54-BK54-1),",",".")),"")</f>
        <v/>
      </c>
      <c r="BC54" s="9" t="str">
        <f>IFERROR(VALUE(SUBSTITUTE(MID(Tableau1[[#This Row],[SplitMarge]:[SplitMarge]]:Tableau1[[#This Row],[SplitMarge]:[SplitMarge]],BL54+1,BM54-BL54-1),",",".")),"")</f>
        <v/>
      </c>
      <c r="BD54" s="9" t="str">
        <f>IFERROR(VALUE(SUBSTITUTE(MID(Tableau1[[#This Row],[SplitMarge]:[SplitMarge]]:Tableau1[[#This Row],[SplitMarge]:[SplitMarge]],BM54+1,BN54-BM54-1),",",".")),"")</f>
        <v/>
      </c>
      <c r="BE54" s="9" t="str">
        <f>IFERROR(VALUE(SUBSTITUTE(MID(Tableau1[[#This Row],[SplitMarge]:[SplitMarge]]:Tableau1[[#This Row],[SplitMarge]:[SplitMarge]],BN54+1,BO54-BN54-1),",",".")),"")</f>
        <v/>
      </c>
      <c r="BF54" s="5">
        <f>IFERROR(SEARCH("/",Tableau1[[#This Row],[SplitMarge]],1+1),LEN(Tableau1[[#This Row],[SplitMarge]])+1)</f>
        <v>1</v>
      </c>
      <c r="BG54" s="5">
        <f>IFERROR(SEARCH("/",Tableau1[[#This Row],[SplitMarge]],SEARCH("/",Tableau1[[#This Row],[SplitMarge]])+1),LEN(Tableau1[[#This Row],[SplitMarge]])+1)</f>
        <v>1</v>
      </c>
      <c r="BH54" s="5">
        <f>IFERROR(SEARCH("/",Tableau1[[#This Row],[SplitMarge]],(SEARCH("/",Tableau1[[#This Row],[SplitMarge]],SEARCH("/",Tableau1[[#This Row],[SplitMarge]])+1))+1),LEN(Tableau1[[#This Row],[SplitMarge]])+1)</f>
        <v>1</v>
      </c>
      <c r="BI54" s="5">
        <f>IFERROR(SEARCH("/",Tableau1[[#This Row],[SplitMarge]],SEARCH("/",Tableau1[[#This Row],[SplitMarge]],(SEARCH("/",Tableau1[[#This Row],[SplitMarge]],SEARCH("/",Tableau1[[#This Row],[SplitMarge]])+1))+1)+1),LEN(Tableau1[[#This Row],[SplitMarge]])+1)</f>
        <v>1</v>
      </c>
      <c r="BJ54" s="5">
        <f>IFERROR(SEARCH("/",Tableau1[[#This Row],[SplitMarge]],SEARCH("/",Tableau1[[#This Row],[SplitMarge]],SEARCH("/",Tableau1[[#This Row],[SplitMarge]],(SEARCH("/",Tableau1[[#This Row],[SplitMarge]],SEARCH("/",Tableau1[[#This Row],[SplitMarge]])+1))+1)+1)+1),LEN(Tableau1[[#This Row],[SplitMarge]])+1)</f>
        <v>1</v>
      </c>
      <c r="BK54" s="5">
        <f>IFERROR(SEARCH("/",Tableau1[[#This Row],[SplitMarge]],SEARCH("/",Tableau1[[#This Row],[SplitMarge]],SEARCH("/",Tableau1[[#This Row],[SplitMarge]],SEARCH("/",Tableau1[[#This Row],[SplitMarge]],(SEARCH("/",Tableau1[[#This Row],[SplitMarge]],SEARCH("/",Tableau1[[#This Row],[SplitMarge]])+1))+1)+1)+1)+1),LEN(Tableau1[[#This Row],[SplitMarge]])+1)</f>
        <v>1</v>
      </c>
      <c r="BL54"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54"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54"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54">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55" spans="1:67" x14ac:dyDescent="0.25">
      <c r="A55" t="s">
        <v>59</v>
      </c>
      <c r="B55">
        <v>391</v>
      </c>
      <c r="C55" t="s">
        <v>76</v>
      </c>
      <c r="D55" t="s">
        <v>66</v>
      </c>
      <c r="E55">
        <v>2301</v>
      </c>
      <c r="F55" t="s">
        <v>76</v>
      </c>
      <c r="G55" t="s">
        <v>29</v>
      </c>
      <c r="H55" t="s">
        <v>19</v>
      </c>
      <c r="I55" t="s">
        <v>20</v>
      </c>
      <c r="J55" t="s">
        <v>21</v>
      </c>
      <c r="K55" t="s">
        <v>20</v>
      </c>
      <c r="L55" t="s">
        <v>37</v>
      </c>
      <c r="M55">
        <v>2301</v>
      </c>
      <c r="N55" t="s">
        <v>59</v>
      </c>
      <c r="O55" t="s">
        <v>76</v>
      </c>
      <c r="P55">
        <v>100</v>
      </c>
      <c r="Q55">
        <v>100</v>
      </c>
      <c r="R55" t="s">
        <v>39</v>
      </c>
      <c r="S55">
        <v>1</v>
      </c>
      <c r="T55">
        <v>0</v>
      </c>
      <c r="U55" t="s">
        <v>40</v>
      </c>
      <c r="V55" t="str" cm="1">
        <f t="array" ref="V55">_xlfn.TEXTJOIN("/",TRUE,_xlfn._xlws.FILTER(Tableau1[value],(Tableau1[SITE]=Tableau1[[#This Row],[SITE]])*(Tableau1[BrandName]=Tableau1[[#This Row],[BrandName]])*(Tableau1[active]=1)))</f>
        <v>15.00 - 150.00/15.00/20.00/25.00/30.00/50.00/60.00/100.00/150.00</v>
      </c>
      <c r="W55" s="3"/>
      <c r="X55" s="10" t="str">
        <f>IFERROR(INDEX(splitcol[#This Row],,MATCH(Tableau1[[#This Row],[value]],valeur[#This Row],0)),"")</f>
        <v/>
      </c>
      <c r="AA55" s="4" t="str">
        <f>IFERROR(MID(Tableau1[[#This Row],[AllValue]],1,AK55-1),"")</f>
        <v>15.00 - 150.00</v>
      </c>
      <c r="AB55" s="5" t="str">
        <f>IFERROR(MID(Tableau1[[#This Row],[AllValue]:[AllValue]]:Tableau1[[#This Row],[AllValue]:[AllValue]],AK55+1,AL55-AK55-1),"")</f>
        <v>15.00</v>
      </c>
      <c r="AC55" s="5" t="str">
        <f>IFERROR(MID(Tableau1[[#This Row],[AllValue]:[AllValue]]:Tableau1[[#This Row],[AllValue]:[AllValue]],AL55+1,AM55-AL55-1),"")</f>
        <v>20.00</v>
      </c>
      <c r="AD55" s="5" t="str">
        <f>IFERROR(MID(Tableau1[[#This Row],[AllValue]],AM55+1,AN55-AM55-1),"")</f>
        <v>25.00</v>
      </c>
      <c r="AE55" s="5" t="str">
        <f>IFERROR(MID(Tableau1[[#This Row],[AllValue]:[AllValue]]:Tableau1[[#This Row],[AllValue]:[AllValue]],AN55+1,AO55-AN55-1),"")</f>
        <v>30.00</v>
      </c>
      <c r="AF55" s="5" t="str">
        <f>IFERROR(MID(Tableau1[[#This Row],[AllValue]:[AllValue]]:Tableau1[[#This Row],[AllValue]:[AllValue]],AO55+1,AP55-AO55-1),"")</f>
        <v>50.00</v>
      </c>
      <c r="AG55" s="5" t="str">
        <f>IFERROR(MID(Tableau1[[#This Row],[AllValue]:[AllValue]]:Tableau1[[#This Row],[AllValue]:[AllValue]],AP55+1,AQ55-AP55-1),"")</f>
        <v>60.00</v>
      </c>
      <c r="AH55" s="5" t="str">
        <f>IFERROR(MID(Tableau1[[#This Row],[AllValue]:[AllValue]]:Tableau1[[#This Row],[AllValue]:[AllValue]],AQ55+1,AR55-AQ55-1),"")</f>
        <v>100.00</v>
      </c>
      <c r="AI55" s="5" t="str">
        <f>IFERROR(MID(Tableau1[[#This Row],[AllValue]:[AllValue]]:Tableau1[[#This Row],[AllValue]:[AllValue]],AR55+1,AS55-AR55-1),"")</f>
        <v>150.00</v>
      </c>
      <c r="AJ55" s="5" t="str">
        <f>IFERROR(MID(Tableau1[[#This Row],[AllValue]:[AllValue]]:Tableau1[[#This Row],[AllValue]:[AllValue]],AS55+1,AT55-AS55-1),"")</f>
        <v/>
      </c>
      <c r="AK55" s="5">
        <f>IFERROR(SEARCH("/",Tableau1[[#This Row],[AllValue]],1+1),LEN(Tableau1[[#This Row],[AllValue]])+1)</f>
        <v>15</v>
      </c>
      <c r="AL55" s="5">
        <f>IFERROR(SEARCH("/",Tableau1[[#This Row],[AllValue]],SEARCH("/",Tableau1[[#This Row],[AllValue]])+1),LEN(Tableau1[[#This Row],[AllValue]])+1)</f>
        <v>21</v>
      </c>
      <c r="AM55" s="5">
        <f>IFERROR(SEARCH("/",Tableau1[[#This Row],[AllValue]],(SEARCH("/",Tableau1[[#This Row],[AllValue]],SEARCH("/",Tableau1[[#This Row],[AllValue]])+1))+1),LEN(Tableau1[[#This Row],[AllValue]])+1)</f>
        <v>27</v>
      </c>
      <c r="AN55" s="5">
        <f>IFERROR(SEARCH("/",Tableau1[[#This Row],[AllValue]],SEARCH("/",Tableau1[[#This Row],[AllValue]],(SEARCH("/",Tableau1[[#This Row],[AllValue]],SEARCH("/",Tableau1[[#This Row],[AllValue]])+1))+1)+1),LEN(Tableau1[[#This Row],[AllValue]])+1)</f>
        <v>33</v>
      </c>
      <c r="AO55" s="5">
        <f>IFERROR(SEARCH("/",Tableau1[[#This Row],[AllValue]],SEARCH("/",Tableau1[[#This Row],[AllValue]],SEARCH("/",Tableau1[[#This Row],[AllValue]],(SEARCH("/",Tableau1[[#This Row],[AllValue]],SEARCH("/",Tableau1[[#This Row],[AllValue]])+1))+1)+1)+1),LEN(Tableau1[[#This Row],[AllValue]])+1)</f>
        <v>39</v>
      </c>
      <c r="AP55" s="5">
        <f>IFERROR(SEARCH("/",Tableau1[[#This Row],[AllValue]],SEARCH("/",Tableau1[[#This Row],[AllValue]],SEARCH("/",Tableau1[[#This Row],[AllValue]],SEARCH("/",Tableau1[[#This Row],[AllValue]],(SEARCH("/",Tableau1[[#This Row],[AllValue]],SEARCH("/",Tableau1[[#This Row],[AllValue]])+1))+1)+1)+1)+1),LEN(Tableau1[[#This Row],[AllValue]])+1)</f>
        <v>45</v>
      </c>
      <c r="AQ55" s="5">
        <f>IFERROR(SEARCH("/",Tableau1[[#This Row],[AllValue]],SEARCH("/",Tableau1[[#This Row],[AllValue]],SEARCH("/",Tableau1[[#This Row],[AllValue]],SEARCH("/",Tableau1[[#This Row],[AllValue]],SEARCH("/",Tableau1[[#This Row],[AllValue]],(SEARCH("/",Tableau1[[#This Row],[AllValue]],SEARCH("/",Tableau1[[#This Row],[AllValue]])+1))+1)+1)+1)+1)+1),LEN(Tableau1[[#This Row],[AllValue]])+1)</f>
        <v>51</v>
      </c>
      <c r="AR55"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58</v>
      </c>
      <c r="AS55"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65</v>
      </c>
      <c r="AT5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65</v>
      </c>
      <c r="AV55" s="8" t="str">
        <f>IFERROR(VALUE(SUBSTITUTE(MID(Tableau1[[#This Row],[SplitMarge]],1,BF55-1),",",".")),"")</f>
        <v/>
      </c>
      <c r="AW55" s="9" t="str">
        <f>IFERROR(VALUE(SUBSTITUTE(MID(Tableau1[[#This Row],[SplitMarge]:[SplitMarge]]:Tableau1[[#This Row],[SplitMarge]:[SplitMarge]],BF55+1,BG55-BF55-1),",",".")),"")</f>
        <v/>
      </c>
      <c r="AX55" s="9" t="str">
        <f>IFERROR(VALUE(SUBSTITUTE(MID(Tableau1[[#This Row],[SplitMarge]:[SplitMarge]]:Tableau1[[#This Row],[SplitMarge]:[SplitMarge]],BG55+1,BH55-BG55-1),",",".")),"")</f>
        <v/>
      </c>
      <c r="AY55" s="9" t="str">
        <f>IFERROR(VALUE(SUBSTITUTE(MID(Tableau1[[#This Row],[SplitMarge]:[SplitMarge]]:Tableau1[[#This Row],[SplitMarge]:[SplitMarge]],BH55+1,BI55-BH55-1),",",".")),"")</f>
        <v/>
      </c>
      <c r="AZ55" s="9" t="str">
        <f>IFERROR(VALUE(SUBSTITUTE(MID(Tableau1[[#This Row],[SplitMarge]:[SplitMarge]]:Tableau1[[#This Row],[SplitMarge]:[SplitMarge]],BI55+1,BJ55-BI55-1),",",".")),"")</f>
        <v/>
      </c>
      <c r="BA55" s="9" t="str">
        <f>IFERROR(VALUE(SUBSTITUTE(MID(Tableau1[[#This Row],[SplitMarge]:[SplitMarge]]:Tableau1[[#This Row],[SplitMarge]:[SplitMarge]],BJ55+1,BK55-BJ55-1),",",".")),"")</f>
        <v/>
      </c>
      <c r="BB55" s="9" t="str">
        <f>IFERROR(VALUE(SUBSTITUTE(MID(Tableau1[[#This Row],[SplitMarge]:[SplitMarge]]:Tableau1[[#This Row],[SplitMarge]:[SplitMarge]],BK55+1,BL55-BK55-1),",",".")),"")</f>
        <v/>
      </c>
      <c r="BC55" s="9" t="str">
        <f>IFERROR(VALUE(SUBSTITUTE(MID(Tableau1[[#This Row],[SplitMarge]:[SplitMarge]]:Tableau1[[#This Row],[SplitMarge]:[SplitMarge]],BL55+1,BM55-BL55-1),",",".")),"")</f>
        <v/>
      </c>
      <c r="BD55" s="9" t="str">
        <f>IFERROR(VALUE(SUBSTITUTE(MID(Tableau1[[#This Row],[SplitMarge]:[SplitMarge]]:Tableau1[[#This Row],[SplitMarge]:[SplitMarge]],BM55+1,BN55-BM55-1),",",".")),"")</f>
        <v/>
      </c>
      <c r="BE55" s="9" t="str">
        <f>IFERROR(VALUE(SUBSTITUTE(MID(Tableau1[[#This Row],[SplitMarge]:[SplitMarge]]:Tableau1[[#This Row],[SplitMarge]:[SplitMarge]],BN55+1,BO55-BN55-1),",",".")),"")</f>
        <v/>
      </c>
      <c r="BF55" s="5">
        <f>IFERROR(SEARCH("/",Tableau1[[#This Row],[SplitMarge]],1+1),LEN(Tableau1[[#This Row],[SplitMarge]])+1)</f>
        <v>1</v>
      </c>
      <c r="BG55" s="5">
        <f>IFERROR(SEARCH("/",Tableau1[[#This Row],[SplitMarge]],SEARCH("/",Tableau1[[#This Row],[SplitMarge]])+1),LEN(Tableau1[[#This Row],[SplitMarge]])+1)</f>
        <v>1</v>
      </c>
      <c r="BH55" s="5">
        <f>IFERROR(SEARCH("/",Tableau1[[#This Row],[SplitMarge]],(SEARCH("/",Tableau1[[#This Row],[SplitMarge]],SEARCH("/",Tableau1[[#This Row],[SplitMarge]])+1))+1),LEN(Tableau1[[#This Row],[SplitMarge]])+1)</f>
        <v>1</v>
      </c>
      <c r="BI55" s="5">
        <f>IFERROR(SEARCH("/",Tableau1[[#This Row],[SplitMarge]],SEARCH("/",Tableau1[[#This Row],[SplitMarge]],(SEARCH("/",Tableau1[[#This Row],[SplitMarge]],SEARCH("/",Tableau1[[#This Row],[SplitMarge]])+1))+1)+1),LEN(Tableau1[[#This Row],[SplitMarge]])+1)</f>
        <v>1</v>
      </c>
      <c r="BJ55" s="5">
        <f>IFERROR(SEARCH("/",Tableau1[[#This Row],[SplitMarge]],SEARCH("/",Tableau1[[#This Row],[SplitMarge]],SEARCH("/",Tableau1[[#This Row],[SplitMarge]],(SEARCH("/",Tableau1[[#This Row],[SplitMarge]],SEARCH("/",Tableau1[[#This Row],[SplitMarge]])+1))+1)+1)+1),LEN(Tableau1[[#This Row],[SplitMarge]])+1)</f>
        <v>1</v>
      </c>
      <c r="BK55" s="5">
        <f>IFERROR(SEARCH("/",Tableau1[[#This Row],[SplitMarge]],SEARCH("/",Tableau1[[#This Row],[SplitMarge]],SEARCH("/",Tableau1[[#This Row],[SplitMarge]],SEARCH("/",Tableau1[[#This Row],[SplitMarge]],(SEARCH("/",Tableau1[[#This Row],[SplitMarge]],SEARCH("/",Tableau1[[#This Row],[SplitMarge]])+1))+1)+1)+1)+1),LEN(Tableau1[[#This Row],[SplitMarge]])+1)</f>
        <v>1</v>
      </c>
      <c r="BL55"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55"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55"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5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56" spans="1:67" x14ac:dyDescent="0.25">
      <c r="A56" t="s">
        <v>59</v>
      </c>
      <c r="B56">
        <v>391</v>
      </c>
      <c r="C56" t="s">
        <v>76</v>
      </c>
      <c r="D56" t="s">
        <v>66</v>
      </c>
      <c r="E56">
        <v>2302</v>
      </c>
      <c r="F56" t="s">
        <v>76</v>
      </c>
      <c r="G56" t="s">
        <v>58</v>
      </c>
      <c r="H56" t="s">
        <v>19</v>
      </c>
      <c r="I56" t="s">
        <v>20</v>
      </c>
      <c r="J56" t="s">
        <v>21</v>
      </c>
      <c r="K56" t="s">
        <v>20</v>
      </c>
      <c r="L56" t="s">
        <v>37</v>
      </c>
      <c r="M56">
        <v>2302</v>
      </c>
      <c r="N56" t="s">
        <v>59</v>
      </c>
      <c r="O56" t="s">
        <v>76</v>
      </c>
      <c r="P56">
        <v>150</v>
      </c>
      <c r="Q56">
        <v>150</v>
      </c>
      <c r="R56" t="s">
        <v>39</v>
      </c>
      <c r="S56">
        <v>1</v>
      </c>
      <c r="T56">
        <v>0</v>
      </c>
      <c r="U56" t="s">
        <v>40</v>
      </c>
      <c r="V56" t="str" cm="1">
        <f t="array" ref="V56">_xlfn.TEXTJOIN("/",TRUE,_xlfn._xlws.FILTER(Tableau1[value],(Tableau1[SITE]=Tableau1[[#This Row],[SITE]])*(Tableau1[BrandName]=Tableau1[[#This Row],[BrandName]])*(Tableau1[active]=1)))</f>
        <v>15.00 - 150.00/15.00/20.00/25.00/30.00/50.00/60.00/100.00/150.00</v>
      </c>
      <c r="W56" s="3"/>
      <c r="X56" s="10" t="str">
        <f>IFERROR(INDEX(splitcol[#This Row],,MATCH(Tableau1[[#This Row],[value]],valeur[#This Row],0)),"")</f>
        <v/>
      </c>
      <c r="AA56" s="4" t="str">
        <f>IFERROR(MID(Tableau1[[#This Row],[AllValue]],1,AK56-1),"")</f>
        <v>15.00 - 150.00</v>
      </c>
      <c r="AB56" s="5" t="str">
        <f>IFERROR(MID(Tableau1[[#This Row],[AllValue]:[AllValue]]:Tableau1[[#This Row],[AllValue]:[AllValue]],AK56+1,AL56-AK56-1),"")</f>
        <v>15.00</v>
      </c>
      <c r="AC56" s="5" t="str">
        <f>IFERROR(MID(Tableau1[[#This Row],[AllValue]:[AllValue]]:Tableau1[[#This Row],[AllValue]:[AllValue]],AL56+1,AM56-AL56-1),"")</f>
        <v>20.00</v>
      </c>
      <c r="AD56" s="5" t="str">
        <f>IFERROR(MID(Tableau1[[#This Row],[AllValue]],AM56+1,AN56-AM56-1),"")</f>
        <v>25.00</v>
      </c>
      <c r="AE56" s="5" t="str">
        <f>IFERROR(MID(Tableau1[[#This Row],[AllValue]:[AllValue]]:Tableau1[[#This Row],[AllValue]:[AllValue]],AN56+1,AO56-AN56-1),"")</f>
        <v>30.00</v>
      </c>
      <c r="AF56" s="5" t="str">
        <f>IFERROR(MID(Tableau1[[#This Row],[AllValue]:[AllValue]]:Tableau1[[#This Row],[AllValue]:[AllValue]],AO56+1,AP56-AO56-1),"")</f>
        <v>50.00</v>
      </c>
      <c r="AG56" s="5" t="str">
        <f>IFERROR(MID(Tableau1[[#This Row],[AllValue]:[AllValue]]:Tableau1[[#This Row],[AllValue]:[AllValue]],AP56+1,AQ56-AP56-1),"")</f>
        <v>60.00</v>
      </c>
      <c r="AH56" s="5" t="str">
        <f>IFERROR(MID(Tableau1[[#This Row],[AllValue]:[AllValue]]:Tableau1[[#This Row],[AllValue]:[AllValue]],AQ56+1,AR56-AQ56-1),"")</f>
        <v>100.00</v>
      </c>
      <c r="AI56" s="5" t="str">
        <f>IFERROR(MID(Tableau1[[#This Row],[AllValue]:[AllValue]]:Tableau1[[#This Row],[AllValue]:[AllValue]],AR56+1,AS56-AR56-1),"")</f>
        <v>150.00</v>
      </c>
      <c r="AJ56" s="5" t="str">
        <f>IFERROR(MID(Tableau1[[#This Row],[AllValue]:[AllValue]]:Tableau1[[#This Row],[AllValue]:[AllValue]],AS56+1,AT56-AS56-1),"")</f>
        <v/>
      </c>
      <c r="AK56" s="5">
        <f>IFERROR(SEARCH("/",Tableau1[[#This Row],[AllValue]],1+1),LEN(Tableau1[[#This Row],[AllValue]])+1)</f>
        <v>15</v>
      </c>
      <c r="AL56" s="5">
        <f>IFERROR(SEARCH("/",Tableau1[[#This Row],[AllValue]],SEARCH("/",Tableau1[[#This Row],[AllValue]])+1),LEN(Tableau1[[#This Row],[AllValue]])+1)</f>
        <v>21</v>
      </c>
      <c r="AM56" s="5">
        <f>IFERROR(SEARCH("/",Tableau1[[#This Row],[AllValue]],(SEARCH("/",Tableau1[[#This Row],[AllValue]],SEARCH("/",Tableau1[[#This Row],[AllValue]])+1))+1),LEN(Tableau1[[#This Row],[AllValue]])+1)</f>
        <v>27</v>
      </c>
      <c r="AN56" s="5">
        <f>IFERROR(SEARCH("/",Tableau1[[#This Row],[AllValue]],SEARCH("/",Tableau1[[#This Row],[AllValue]],(SEARCH("/",Tableau1[[#This Row],[AllValue]],SEARCH("/",Tableau1[[#This Row],[AllValue]])+1))+1)+1),LEN(Tableau1[[#This Row],[AllValue]])+1)</f>
        <v>33</v>
      </c>
      <c r="AO56" s="5">
        <f>IFERROR(SEARCH("/",Tableau1[[#This Row],[AllValue]],SEARCH("/",Tableau1[[#This Row],[AllValue]],SEARCH("/",Tableau1[[#This Row],[AllValue]],(SEARCH("/",Tableau1[[#This Row],[AllValue]],SEARCH("/",Tableau1[[#This Row],[AllValue]])+1))+1)+1)+1),LEN(Tableau1[[#This Row],[AllValue]])+1)</f>
        <v>39</v>
      </c>
      <c r="AP56" s="5">
        <f>IFERROR(SEARCH("/",Tableau1[[#This Row],[AllValue]],SEARCH("/",Tableau1[[#This Row],[AllValue]],SEARCH("/",Tableau1[[#This Row],[AllValue]],SEARCH("/",Tableau1[[#This Row],[AllValue]],(SEARCH("/",Tableau1[[#This Row],[AllValue]],SEARCH("/",Tableau1[[#This Row],[AllValue]])+1))+1)+1)+1)+1),LEN(Tableau1[[#This Row],[AllValue]])+1)</f>
        <v>45</v>
      </c>
      <c r="AQ56" s="5">
        <f>IFERROR(SEARCH("/",Tableau1[[#This Row],[AllValue]],SEARCH("/",Tableau1[[#This Row],[AllValue]],SEARCH("/",Tableau1[[#This Row],[AllValue]],SEARCH("/",Tableau1[[#This Row],[AllValue]],SEARCH("/",Tableau1[[#This Row],[AllValue]],(SEARCH("/",Tableau1[[#This Row],[AllValue]],SEARCH("/",Tableau1[[#This Row],[AllValue]])+1))+1)+1)+1)+1)+1),LEN(Tableau1[[#This Row],[AllValue]])+1)</f>
        <v>51</v>
      </c>
      <c r="AR56"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58</v>
      </c>
      <c r="AS56"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65</v>
      </c>
      <c r="AT56">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65</v>
      </c>
      <c r="AV56" s="8" t="str">
        <f>IFERROR(VALUE(SUBSTITUTE(MID(Tableau1[[#This Row],[SplitMarge]],1,BF56-1),",",".")),"")</f>
        <v/>
      </c>
      <c r="AW56" s="9" t="str">
        <f>IFERROR(VALUE(SUBSTITUTE(MID(Tableau1[[#This Row],[SplitMarge]:[SplitMarge]]:Tableau1[[#This Row],[SplitMarge]:[SplitMarge]],BF56+1,BG56-BF56-1),",",".")),"")</f>
        <v/>
      </c>
      <c r="AX56" s="9" t="str">
        <f>IFERROR(VALUE(SUBSTITUTE(MID(Tableau1[[#This Row],[SplitMarge]:[SplitMarge]]:Tableau1[[#This Row],[SplitMarge]:[SplitMarge]],BG56+1,BH56-BG56-1),",",".")),"")</f>
        <v/>
      </c>
      <c r="AY56" s="9" t="str">
        <f>IFERROR(VALUE(SUBSTITUTE(MID(Tableau1[[#This Row],[SplitMarge]:[SplitMarge]]:Tableau1[[#This Row],[SplitMarge]:[SplitMarge]],BH56+1,BI56-BH56-1),",",".")),"")</f>
        <v/>
      </c>
      <c r="AZ56" s="9" t="str">
        <f>IFERROR(VALUE(SUBSTITUTE(MID(Tableau1[[#This Row],[SplitMarge]:[SplitMarge]]:Tableau1[[#This Row],[SplitMarge]:[SplitMarge]],BI56+1,BJ56-BI56-1),",",".")),"")</f>
        <v/>
      </c>
      <c r="BA56" s="9" t="str">
        <f>IFERROR(VALUE(SUBSTITUTE(MID(Tableau1[[#This Row],[SplitMarge]:[SplitMarge]]:Tableau1[[#This Row],[SplitMarge]:[SplitMarge]],BJ56+1,BK56-BJ56-1),",",".")),"")</f>
        <v/>
      </c>
      <c r="BB56" s="9" t="str">
        <f>IFERROR(VALUE(SUBSTITUTE(MID(Tableau1[[#This Row],[SplitMarge]:[SplitMarge]]:Tableau1[[#This Row],[SplitMarge]:[SplitMarge]],BK56+1,BL56-BK56-1),",",".")),"")</f>
        <v/>
      </c>
      <c r="BC56" s="9" t="str">
        <f>IFERROR(VALUE(SUBSTITUTE(MID(Tableau1[[#This Row],[SplitMarge]:[SplitMarge]]:Tableau1[[#This Row],[SplitMarge]:[SplitMarge]],BL56+1,BM56-BL56-1),",",".")),"")</f>
        <v/>
      </c>
      <c r="BD56" s="9" t="str">
        <f>IFERROR(VALUE(SUBSTITUTE(MID(Tableau1[[#This Row],[SplitMarge]:[SplitMarge]]:Tableau1[[#This Row],[SplitMarge]:[SplitMarge]],BM56+1,BN56-BM56-1),",",".")),"")</f>
        <v/>
      </c>
      <c r="BE56" s="9" t="str">
        <f>IFERROR(VALUE(SUBSTITUTE(MID(Tableau1[[#This Row],[SplitMarge]:[SplitMarge]]:Tableau1[[#This Row],[SplitMarge]:[SplitMarge]],BN56+1,BO56-BN56-1),",",".")),"")</f>
        <v/>
      </c>
      <c r="BF56" s="5">
        <f>IFERROR(SEARCH("/",Tableau1[[#This Row],[SplitMarge]],1+1),LEN(Tableau1[[#This Row],[SplitMarge]])+1)</f>
        <v>1</v>
      </c>
      <c r="BG56" s="5">
        <f>IFERROR(SEARCH("/",Tableau1[[#This Row],[SplitMarge]],SEARCH("/",Tableau1[[#This Row],[SplitMarge]])+1),LEN(Tableau1[[#This Row],[SplitMarge]])+1)</f>
        <v>1</v>
      </c>
      <c r="BH56" s="5">
        <f>IFERROR(SEARCH("/",Tableau1[[#This Row],[SplitMarge]],(SEARCH("/",Tableau1[[#This Row],[SplitMarge]],SEARCH("/",Tableau1[[#This Row],[SplitMarge]])+1))+1),LEN(Tableau1[[#This Row],[SplitMarge]])+1)</f>
        <v>1</v>
      </c>
      <c r="BI56" s="5">
        <f>IFERROR(SEARCH("/",Tableau1[[#This Row],[SplitMarge]],SEARCH("/",Tableau1[[#This Row],[SplitMarge]],(SEARCH("/",Tableau1[[#This Row],[SplitMarge]],SEARCH("/",Tableau1[[#This Row],[SplitMarge]])+1))+1)+1),LEN(Tableau1[[#This Row],[SplitMarge]])+1)</f>
        <v>1</v>
      </c>
      <c r="BJ56" s="5">
        <f>IFERROR(SEARCH("/",Tableau1[[#This Row],[SplitMarge]],SEARCH("/",Tableau1[[#This Row],[SplitMarge]],SEARCH("/",Tableau1[[#This Row],[SplitMarge]],(SEARCH("/",Tableau1[[#This Row],[SplitMarge]],SEARCH("/",Tableau1[[#This Row],[SplitMarge]])+1))+1)+1)+1),LEN(Tableau1[[#This Row],[SplitMarge]])+1)</f>
        <v>1</v>
      </c>
      <c r="BK56" s="5">
        <f>IFERROR(SEARCH("/",Tableau1[[#This Row],[SplitMarge]],SEARCH("/",Tableau1[[#This Row],[SplitMarge]],SEARCH("/",Tableau1[[#This Row],[SplitMarge]],SEARCH("/",Tableau1[[#This Row],[SplitMarge]],(SEARCH("/",Tableau1[[#This Row],[SplitMarge]],SEARCH("/",Tableau1[[#This Row],[SplitMarge]])+1))+1)+1)+1)+1),LEN(Tableau1[[#This Row],[SplitMarge]])+1)</f>
        <v>1</v>
      </c>
      <c r="BL56"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56"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56"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56">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57" spans="1:67" x14ac:dyDescent="0.25">
      <c r="A57" t="s">
        <v>59</v>
      </c>
      <c r="B57">
        <v>305</v>
      </c>
      <c r="C57" t="s">
        <v>77</v>
      </c>
      <c r="D57" t="s">
        <v>65</v>
      </c>
      <c r="E57">
        <v>1194</v>
      </c>
      <c r="F57" t="s">
        <v>77</v>
      </c>
      <c r="G57" t="s">
        <v>27</v>
      </c>
      <c r="H57" t="s">
        <v>19</v>
      </c>
      <c r="I57" t="s">
        <v>20</v>
      </c>
      <c r="J57" t="s">
        <v>21</v>
      </c>
      <c r="K57" t="s">
        <v>20</v>
      </c>
      <c r="L57" t="s">
        <v>37</v>
      </c>
      <c r="M57">
        <v>1194</v>
      </c>
      <c r="N57" t="s">
        <v>43</v>
      </c>
      <c r="O57" t="s">
        <v>77</v>
      </c>
      <c r="P57">
        <v>20</v>
      </c>
      <c r="Q57">
        <v>20</v>
      </c>
      <c r="R57" t="s">
        <v>39</v>
      </c>
      <c r="S57">
        <v>1</v>
      </c>
      <c r="T57">
        <v>0</v>
      </c>
      <c r="U57" t="s">
        <v>40</v>
      </c>
      <c r="V57" t="str" cm="1">
        <f t="array" ref="V57">_xlfn.TEXTJOIN("/",TRUE,_xlfn._xlws.FILTER(Tableau1[value],(Tableau1[SITE]=Tableau1[[#This Row],[SITE]])*(Tableau1[BrandName]=Tableau1[[#This Row],[BrandName]])*(Tableau1[active]=1)))</f>
        <v>20.00/50.00</v>
      </c>
      <c r="W57" s="3"/>
      <c r="X57" s="10" t="str">
        <f>IFERROR(INDEX(splitcol[#This Row],,MATCH(Tableau1[[#This Row],[value]],valeur[#This Row],0)),"")</f>
        <v/>
      </c>
      <c r="AA57" s="4" t="str">
        <f>IFERROR(MID(Tableau1[[#This Row],[AllValue]],1,AK57-1),"")</f>
        <v>20.00</v>
      </c>
      <c r="AB57" s="5" t="str">
        <f>IFERROR(MID(Tableau1[[#This Row],[AllValue]:[AllValue]]:Tableau1[[#This Row],[AllValue]:[AllValue]],AK57+1,AL57-AK57-1),"")</f>
        <v>50.00</v>
      </c>
      <c r="AC57" s="5" t="str">
        <f>IFERROR(MID(Tableau1[[#This Row],[AllValue]:[AllValue]]:Tableau1[[#This Row],[AllValue]:[AllValue]],AL57+1,AM57-AL57-1),"")</f>
        <v/>
      </c>
      <c r="AD57" s="5" t="str">
        <f>IFERROR(MID(Tableau1[[#This Row],[AllValue]],AM57+1,AN57-AM57-1),"")</f>
        <v/>
      </c>
      <c r="AE57" s="5" t="str">
        <f>IFERROR(MID(Tableau1[[#This Row],[AllValue]:[AllValue]]:Tableau1[[#This Row],[AllValue]:[AllValue]],AN57+1,AO57-AN57-1),"")</f>
        <v/>
      </c>
      <c r="AF57" s="5" t="str">
        <f>IFERROR(MID(Tableau1[[#This Row],[AllValue]:[AllValue]]:Tableau1[[#This Row],[AllValue]:[AllValue]],AO57+1,AP57-AO57-1),"")</f>
        <v/>
      </c>
      <c r="AG57" s="5" t="str">
        <f>IFERROR(MID(Tableau1[[#This Row],[AllValue]:[AllValue]]:Tableau1[[#This Row],[AllValue]:[AllValue]],AP57+1,AQ57-AP57-1),"")</f>
        <v/>
      </c>
      <c r="AH57" s="5" t="str">
        <f>IFERROR(MID(Tableau1[[#This Row],[AllValue]:[AllValue]]:Tableau1[[#This Row],[AllValue]:[AllValue]],AQ57+1,AR57-AQ57-1),"")</f>
        <v/>
      </c>
      <c r="AI57" s="5" t="str">
        <f>IFERROR(MID(Tableau1[[#This Row],[AllValue]:[AllValue]]:Tableau1[[#This Row],[AllValue]:[AllValue]],AR57+1,AS57-AR57-1),"")</f>
        <v/>
      </c>
      <c r="AJ57" s="5" t="str">
        <f>IFERROR(MID(Tableau1[[#This Row],[AllValue]:[AllValue]]:Tableau1[[#This Row],[AllValue]:[AllValue]],AS57+1,AT57-AS57-1),"")</f>
        <v/>
      </c>
      <c r="AK57" s="5">
        <f>IFERROR(SEARCH("/",Tableau1[[#This Row],[AllValue]],1+1),LEN(Tableau1[[#This Row],[AllValue]])+1)</f>
        <v>6</v>
      </c>
      <c r="AL57" s="5">
        <f>IFERROR(SEARCH("/",Tableau1[[#This Row],[AllValue]],SEARCH("/",Tableau1[[#This Row],[AllValue]])+1),LEN(Tableau1[[#This Row],[AllValue]])+1)</f>
        <v>12</v>
      </c>
      <c r="AM57" s="5">
        <f>IFERROR(SEARCH("/",Tableau1[[#This Row],[AllValue]],(SEARCH("/",Tableau1[[#This Row],[AllValue]],SEARCH("/",Tableau1[[#This Row],[AllValue]])+1))+1),LEN(Tableau1[[#This Row],[AllValue]])+1)</f>
        <v>12</v>
      </c>
      <c r="AN57" s="5">
        <f>IFERROR(SEARCH("/",Tableau1[[#This Row],[AllValue]],SEARCH("/",Tableau1[[#This Row],[AllValue]],(SEARCH("/",Tableau1[[#This Row],[AllValue]],SEARCH("/",Tableau1[[#This Row],[AllValue]])+1))+1)+1),LEN(Tableau1[[#This Row],[AllValue]])+1)</f>
        <v>12</v>
      </c>
      <c r="AO57" s="5">
        <f>IFERROR(SEARCH("/",Tableau1[[#This Row],[AllValue]],SEARCH("/",Tableau1[[#This Row],[AllValue]],SEARCH("/",Tableau1[[#This Row],[AllValue]],(SEARCH("/",Tableau1[[#This Row],[AllValue]],SEARCH("/",Tableau1[[#This Row],[AllValue]])+1))+1)+1)+1),LEN(Tableau1[[#This Row],[AllValue]])+1)</f>
        <v>12</v>
      </c>
      <c r="AP57" s="5">
        <f>IFERROR(SEARCH("/",Tableau1[[#This Row],[AllValue]],SEARCH("/",Tableau1[[#This Row],[AllValue]],SEARCH("/",Tableau1[[#This Row],[AllValue]],SEARCH("/",Tableau1[[#This Row],[AllValue]],(SEARCH("/",Tableau1[[#This Row],[AllValue]],SEARCH("/",Tableau1[[#This Row],[AllValue]])+1))+1)+1)+1)+1),LEN(Tableau1[[#This Row],[AllValue]])+1)</f>
        <v>12</v>
      </c>
      <c r="AQ57" s="5">
        <f>IFERROR(SEARCH("/",Tableau1[[#This Row],[AllValue]],SEARCH("/",Tableau1[[#This Row],[AllValue]],SEARCH("/",Tableau1[[#This Row],[AllValue]],SEARCH("/",Tableau1[[#This Row],[AllValue]],SEARCH("/",Tableau1[[#This Row],[AllValue]],(SEARCH("/",Tableau1[[#This Row],[AllValue]],SEARCH("/",Tableau1[[#This Row],[AllValue]])+1))+1)+1)+1)+1)+1),LEN(Tableau1[[#This Row],[AllValue]])+1)</f>
        <v>12</v>
      </c>
      <c r="AR57"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12</v>
      </c>
      <c r="AS57"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12</v>
      </c>
      <c r="AT57">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12</v>
      </c>
      <c r="AV57" s="8" t="str">
        <f>IFERROR(VALUE(SUBSTITUTE(MID(Tableau1[[#This Row],[SplitMarge]],1,BF57-1),",",".")),"")</f>
        <v/>
      </c>
      <c r="AW57" s="9" t="str">
        <f>IFERROR(VALUE(SUBSTITUTE(MID(Tableau1[[#This Row],[SplitMarge]:[SplitMarge]]:Tableau1[[#This Row],[SplitMarge]:[SplitMarge]],BF57+1,BG57-BF57-1),",",".")),"")</f>
        <v/>
      </c>
      <c r="AX57" s="9" t="str">
        <f>IFERROR(VALUE(SUBSTITUTE(MID(Tableau1[[#This Row],[SplitMarge]:[SplitMarge]]:Tableau1[[#This Row],[SplitMarge]:[SplitMarge]],BG57+1,BH57-BG57-1),",",".")),"")</f>
        <v/>
      </c>
      <c r="AY57" s="9" t="str">
        <f>IFERROR(VALUE(SUBSTITUTE(MID(Tableau1[[#This Row],[SplitMarge]:[SplitMarge]]:Tableau1[[#This Row],[SplitMarge]:[SplitMarge]],BH57+1,BI57-BH57-1),",",".")),"")</f>
        <v/>
      </c>
      <c r="AZ57" s="9" t="str">
        <f>IFERROR(VALUE(SUBSTITUTE(MID(Tableau1[[#This Row],[SplitMarge]:[SplitMarge]]:Tableau1[[#This Row],[SplitMarge]:[SplitMarge]],BI57+1,BJ57-BI57-1),",",".")),"")</f>
        <v/>
      </c>
      <c r="BA57" s="9" t="str">
        <f>IFERROR(VALUE(SUBSTITUTE(MID(Tableau1[[#This Row],[SplitMarge]:[SplitMarge]]:Tableau1[[#This Row],[SplitMarge]:[SplitMarge]],BJ57+1,BK57-BJ57-1),",",".")),"")</f>
        <v/>
      </c>
      <c r="BB57" s="9" t="str">
        <f>IFERROR(VALUE(SUBSTITUTE(MID(Tableau1[[#This Row],[SplitMarge]:[SplitMarge]]:Tableau1[[#This Row],[SplitMarge]:[SplitMarge]],BK57+1,BL57-BK57-1),",",".")),"")</f>
        <v/>
      </c>
      <c r="BC57" s="9" t="str">
        <f>IFERROR(VALUE(SUBSTITUTE(MID(Tableau1[[#This Row],[SplitMarge]:[SplitMarge]]:Tableau1[[#This Row],[SplitMarge]:[SplitMarge]],BL57+1,BM57-BL57-1),",",".")),"")</f>
        <v/>
      </c>
      <c r="BD57" s="9" t="str">
        <f>IFERROR(VALUE(SUBSTITUTE(MID(Tableau1[[#This Row],[SplitMarge]:[SplitMarge]]:Tableau1[[#This Row],[SplitMarge]:[SplitMarge]],BM57+1,BN57-BM57-1),",",".")),"")</f>
        <v/>
      </c>
      <c r="BE57" s="9" t="str">
        <f>IFERROR(VALUE(SUBSTITUTE(MID(Tableau1[[#This Row],[SplitMarge]:[SplitMarge]]:Tableau1[[#This Row],[SplitMarge]:[SplitMarge]],BN57+1,BO57-BN57-1),",",".")),"")</f>
        <v/>
      </c>
      <c r="BF57" s="5">
        <f>IFERROR(SEARCH("/",Tableau1[[#This Row],[SplitMarge]],1+1),LEN(Tableau1[[#This Row],[SplitMarge]])+1)</f>
        <v>1</v>
      </c>
      <c r="BG57" s="5">
        <f>IFERROR(SEARCH("/",Tableau1[[#This Row],[SplitMarge]],SEARCH("/",Tableau1[[#This Row],[SplitMarge]])+1),LEN(Tableau1[[#This Row],[SplitMarge]])+1)</f>
        <v>1</v>
      </c>
      <c r="BH57" s="5">
        <f>IFERROR(SEARCH("/",Tableau1[[#This Row],[SplitMarge]],(SEARCH("/",Tableau1[[#This Row],[SplitMarge]],SEARCH("/",Tableau1[[#This Row],[SplitMarge]])+1))+1),LEN(Tableau1[[#This Row],[SplitMarge]])+1)</f>
        <v>1</v>
      </c>
      <c r="BI57" s="5">
        <f>IFERROR(SEARCH("/",Tableau1[[#This Row],[SplitMarge]],SEARCH("/",Tableau1[[#This Row],[SplitMarge]],(SEARCH("/",Tableau1[[#This Row],[SplitMarge]],SEARCH("/",Tableau1[[#This Row],[SplitMarge]])+1))+1)+1),LEN(Tableau1[[#This Row],[SplitMarge]])+1)</f>
        <v>1</v>
      </c>
      <c r="BJ57" s="5">
        <f>IFERROR(SEARCH("/",Tableau1[[#This Row],[SplitMarge]],SEARCH("/",Tableau1[[#This Row],[SplitMarge]],SEARCH("/",Tableau1[[#This Row],[SplitMarge]],(SEARCH("/",Tableau1[[#This Row],[SplitMarge]],SEARCH("/",Tableau1[[#This Row],[SplitMarge]])+1))+1)+1)+1),LEN(Tableau1[[#This Row],[SplitMarge]])+1)</f>
        <v>1</v>
      </c>
      <c r="BK57" s="5">
        <f>IFERROR(SEARCH("/",Tableau1[[#This Row],[SplitMarge]],SEARCH("/",Tableau1[[#This Row],[SplitMarge]],SEARCH("/",Tableau1[[#This Row],[SplitMarge]],SEARCH("/",Tableau1[[#This Row],[SplitMarge]],(SEARCH("/",Tableau1[[#This Row],[SplitMarge]],SEARCH("/",Tableau1[[#This Row],[SplitMarge]])+1))+1)+1)+1)+1),LEN(Tableau1[[#This Row],[SplitMarge]])+1)</f>
        <v>1</v>
      </c>
      <c r="BL57"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57"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57"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57">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58" spans="1:67" x14ac:dyDescent="0.25">
      <c r="A58" t="s">
        <v>59</v>
      </c>
      <c r="B58">
        <v>305</v>
      </c>
      <c r="C58" t="s">
        <v>77</v>
      </c>
      <c r="D58" t="s">
        <v>65</v>
      </c>
      <c r="E58">
        <v>1195</v>
      </c>
      <c r="F58" t="s">
        <v>77</v>
      </c>
      <c r="G58" t="s">
        <v>25</v>
      </c>
      <c r="H58" t="s">
        <v>19</v>
      </c>
      <c r="I58" t="s">
        <v>20</v>
      </c>
      <c r="J58" t="s">
        <v>21</v>
      </c>
      <c r="K58" t="s">
        <v>20</v>
      </c>
      <c r="L58" t="s">
        <v>37</v>
      </c>
      <c r="M58">
        <v>1195</v>
      </c>
      <c r="N58" t="s">
        <v>43</v>
      </c>
      <c r="O58" t="s">
        <v>77</v>
      </c>
      <c r="P58">
        <v>50</v>
      </c>
      <c r="Q58">
        <v>50</v>
      </c>
      <c r="R58" t="s">
        <v>39</v>
      </c>
      <c r="S58">
        <v>1</v>
      </c>
      <c r="T58">
        <v>0</v>
      </c>
      <c r="U58" t="s">
        <v>40</v>
      </c>
      <c r="V58" t="str" cm="1">
        <f t="array" ref="V58">_xlfn.TEXTJOIN("/",TRUE,_xlfn._xlws.FILTER(Tableau1[value],(Tableau1[SITE]=Tableau1[[#This Row],[SITE]])*(Tableau1[BrandName]=Tableau1[[#This Row],[BrandName]])*(Tableau1[active]=1)))</f>
        <v>20.00/50.00</v>
      </c>
      <c r="W58" s="3"/>
      <c r="X58" s="10" t="str">
        <f>IFERROR(INDEX(splitcol[#This Row],,MATCH(Tableau1[[#This Row],[value]],valeur[#This Row],0)),"")</f>
        <v/>
      </c>
      <c r="AA58" s="4" t="str">
        <f>IFERROR(MID(Tableau1[[#This Row],[AllValue]],1,AK58-1),"")</f>
        <v>20.00</v>
      </c>
      <c r="AB58" s="5" t="str">
        <f>IFERROR(MID(Tableau1[[#This Row],[AllValue]:[AllValue]]:Tableau1[[#This Row],[AllValue]:[AllValue]],AK58+1,AL58-AK58-1),"")</f>
        <v>50.00</v>
      </c>
      <c r="AC58" s="5" t="str">
        <f>IFERROR(MID(Tableau1[[#This Row],[AllValue]:[AllValue]]:Tableau1[[#This Row],[AllValue]:[AllValue]],AL58+1,AM58-AL58-1),"")</f>
        <v/>
      </c>
      <c r="AD58" s="5" t="str">
        <f>IFERROR(MID(Tableau1[[#This Row],[AllValue]],AM58+1,AN58-AM58-1),"")</f>
        <v/>
      </c>
      <c r="AE58" s="5" t="str">
        <f>IFERROR(MID(Tableau1[[#This Row],[AllValue]:[AllValue]]:Tableau1[[#This Row],[AllValue]:[AllValue]],AN58+1,AO58-AN58-1),"")</f>
        <v/>
      </c>
      <c r="AF58" s="5" t="str">
        <f>IFERROR(MID(Tableau1[[#This Row],[AllValue]:[AllValue]]:Tableau1[[#This Row],[AllValue]:[AllValue]],AO58+1,AP58-AO58-1),"")</f>
        <v/>
      </c>
      <c r="AG58" s="5" t="str">
        <f>IFERROR(MID(Tableau1[[#This Row],[AllValue]:[AllValue]]:Tableau1[[#This Row],[AllValue]:[AllValue]],AP58+1,AQ58-AP58-1),"")</f>
        <v/>
      </c>
      <c r="AH58" s="5" t="str">
        <f>IFERROR(MID(Tableau1[[#This Row],[AllValue]:[AllValue]]:Tableau1[[#This Row],[AllValue]:[AllValue]],AQ58+1,AR58-AQ58-1),"")</f>
        <v/>
      </c>
      <c r="AI58" s="5" t="str">
        <f>IFERROR(MID(Tableau1[[#This Row],[AllValue]:[AllValue]]:Tableau1[[#This Row],[AllValue]:[AllValue]],AR58+1,AS58-AR58-1),"")</f>
        <v/>
      </c>
      <c r="AJ58" s="5" t="str">
        <f>IFERROR(MID(Tableau1[[#This Row],[AllValue]:[AllValue]]:Tableau1[[#This Row],[AllValue]:[AllValue]],AS58+1,AT58-AS58-1),"")</f>
        <v/>
      </c>
      <c r="AK58" s="5">
        <f>IFERROR(SEARCH("/",Tableau1[[#This Row],[AllValue]],1+1),LEN(Tableau1[[#This Row],[AllValue]])+1)</f>
        <v>6</v>
      </c>
      <c r="AL58" s="5">
        <f>IFERROR(SEARCH("/",Tableau1[[#This Row],[AllValue]],SEARCH("/",Tableau1[[#This Row],[AllValue]])+1),LEN(Tableau1[[#This Row],[AllValue]])+1)</f>
        <v>12</v>
      </c>
      <c r="AM58" s="5">
        <f>IFERROR(SEARCH("/",Tableau1[[#This Row],[AllValue]],(SEARCH("/",Tableau1[[#This Row],[AllValue]],SEARCH("/",Tableau1[[#This Row],[AllValue]])+1))+1),LEN(Tableau1[[#This Row],[AllValue]])+1)</f>
        <v>12</v>
      </c>
      <c r="AN58" s="5">
        <f>IFERROR(SEARCH("/",Tableau1[[#This Row],[AllValue]],SEARCH("/",Tableau1[[#This Row],[AllValue]],(SEARCH("/",Tableau1[[#This Row],[AllValue]],SEARCH("/",Tableau1[[#This Row],[AllValue]])+1))+1)+1),LEN(Tableau1[[#This Row],[AllValue]])+1)</f>
        <v>12</v>
      </c>
      <c r="AO58" s="5">
        <f>IFERROR(SEARCH("/",Tableau1[[#This Row],[AllValue]],SEARCH("/",Tableau1[[#This Row],[AllValue]],SEARCH("/",Tableau1[[#This Row],[AllValue]],(SEARCH("/",Tableau1[[#This Row],[AllValue]],SEARCH("/",Tableau1[[#This Row],[AllValue]])+1))+1)+1)+1),LEN(Tableau1[[#This Row],[AllValue]])+1)</f>
        <v>12</v>
      </c>
      <c r="AP58" s="5">
        <f>IFERROR(SEARCH("/",Tableau1[[#This Row],[AllValue]],SEARCH("/",Tableau1[[#This Row],[AllValue]],SEARCH("/",Tableau1[[#This Row],[AllValue]],SEARCH("/",Tableau1[[#This Row],[AllValue]],(SEARCH("/",Tableau1[[#This Row],[AllValue]],SEARCH("/",Tableau1[[#This Row],[AllValue]])+1))+1)+1)+1)+1),LEN(Tableau1[[#This Row],[AllValue]])+1)</f>
        <v>12</v>
      </c>
      <c r="AQ58" s="5">
        <f>IFERROR(SEARCH("/",Tableau1[[#This Row],[AllValue]],SEARCH("/",Tableau1[[#This Row],[AllValue]],SEARCH("/",Tableau1[[#This Row],[AllValue]],SEARCH("/",Tableau1[[#This Row],[AllValue]],SEARCH("/",Tableau1[[#This Row],[AllValue]],(SEARCH("/",Tableau1[[#This Row],[AllValue]],SEARCH("/",Tableau1[[#This Row],[AllValue]])+1))+1)+1)+1)+1)+1),LEN(Tableau1[[#This Row],[AllValue]])+1)</f>
        <v>12</v>
      </c>
      <c r="AR58"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12</v>
      </c>
      <c r="AS58"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12</v>
      </c>
      <c r="AT58">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12</v>
      </c>
      <c r="AV58" s="8" t="str">
        <f>IFERROR(VALUE(SUBSTITUTE(MID(Tableau1[[#This Row],[SplitMarge]],1,BF58-1),",",".")),"")</f>
        <v/>
      </c>
      <c r="AW58" s="9" t="str">
        <f>IFERROR(VALUE(SUBSTITUTE(MID(Tableau1[[#This Row],[SplitMarge]:[SplitMarge]]:Tableau1[[#This Row],[SplitMarge]:[SplitMarge]],BF58+1,BG58-BF58-1),",",".")),"")</f>
        <v/>
      </c>
      <c r="AX58" s="9" t="str">
        <f>IFERROR(VALUE(SUBSTITUTE(MID(Tableau1[[#This Row],[SplitMarge]:[SplitMarge]]:Tableau1[[#This Row],[SplitMarge]:[SplitMarge]],BG58+1,BH58-BG58-1),",",".")),"")</f>
        <v/>
      </c>
      <c r="AY58" s="9" t="str">
        <f>IFERROR(VALUE(SUBSTITUTE(MID(Tableau1[[#This Row],[SplitMarge]:[SplitMarge]]:Tableau1[[#This Row],[SplitMarge]:[SplitMarge]],BH58+1,BI58-BH58-1),",",".")),"")</f>
        <v/>
      </c>
      <c r="AZ58" s="9" t="str">
        <f>IFERROR(VALUE(SUBSTITUTE(MID(Tableau1[[#This Row],[SplitMarge]:[SplitMarge]]:Tableau1[[#This Row],[SplitMarge]:[SplitMarge]],BI58+1,BJ58-BI58-1),",",".")),"")</f>
        <v/>
      </c>
      <c r="BA58" s="9" t="str">
        <f>IFERROR(VALUE(SUBSTITUTE(MID(Tableau1[[#This Row],[SplitMarge]:[SplitMarge]]:Tableau1[[#This Row],[SplitMarge]:[SplitMarge]],BJ58+1,BK58-BJ58-1),",",".")),"")</f>
        <v/>
      </c>
      <c r="BB58" s="9" t="str">
        <f>IFERROR(VALUE(SUBSTITUTE(MID(Tableau1[[#This Row],[SplitMarge]:[SplitMarge]]:Tableau1[[#This Row],[SplitMarge]:[SplitMarge]],BK58+1,BL58-BK58-1),",",".")),"")</f>
        <v/>
      </c>
      <c r="BC58" s="9" t="str">
        <f>IFERROR(VALUE(SUBSTITUTE(MID(Tableau1[[#This Row],[SplitMarge]:[SplitMarge]]:Tableau1[[#This Row],[SplitMarge]:[SplitMarge]],BL58+1,BM58-BL58-1),",",".")),"")</f>
        <v/>
      </c>
      <c r="BD58" s="9" t="str">
        <f>IFERROR(VALUE(SUBSTITUTE(MID(Tableau1[[#This Row],[SplitMarge]:[SplitMarge]]:Tableau1[[#This Row],[SplitMarge]:[SplitMarge]],BM58+1,BN58-BM58-1),",",".")),"")</f>
        <v/>
      </c>
      <c r="BE58" s="9" t="str">
        <f>IFERROR(VALUE(SUBSTITUTE(MID(Tableau1[[#This Row],[SplitMarge]:[SplitMarge]]:Tableau1[[#This Row],[SplitMarge]:[SplitMarge]],BN58+1,BO58-BN58-1),",",".")),"")</f>
        <v/>
      </c>
      <c r="BF58" s="5">
        <f>IFERROR(SEARCH("/",Tableau1[[#This Row],[SplitMarge]],1+1),LEN(Tableau1[[#This Row],[SplitMarge]])+1)</f>
        <v>1</v>
      </c>
      <c r="BG58" s="5">
        <f>IFERROR(SEARCH("/",Tableau1[[#This Row],[SplitMarge]],SEARCH("/",Tableau1[[#This Row],[SplitMarge]])+1),LEN(Tableau1[[#This Row],[SplitMarge]])+1)</f>
        <v>1</v>
      </c>
      <c r="BH58" s="5">
        <f>IFERROR(SEARCH("/",Tableau1[[#This Row],[SplitMarge]],(SEARCH("/",Tableau1[[#This Row],[SplitMarge]],SEARCH("/",Tableau1[[#This Row],[SplitMarge]])+1))+1),LEN(Tableau1[[#This Row],[SplitMarge]])+1)</f>
        <v>1</v>
      </c>
      <c r="BI58" s="5">
        <f>IFERROR(SEARCH("/",Tableau1[[#This Row],[SplitMarge]],SEARCH("/",Tableau1[[#This Row],[SplitMarge]],(SEARCH("/",Tableau1[[#This Row],[SplitMarge]],SEARCH("/",Tableau1[[#This Row],[SplitMarge]])+1))+1)+1),LEN(Tableau1[[#This Row],[SplitMarge]])+1)</f>
        <v>1</v>
      </c>
      <c r="BJ58" s="5">
        <f>IFERROR(SEARCH("/",Tableau1[[#This Row],[SplitMarge]],SEARCH("/",Tableau1[[#This Row],[SplitMarge]],SEARCH("/",Tableau1[[#This Row],[SplitMarge]],(SEARCH("/",Tableau1[[#This Row],[SplitMarge]],SEARCH("/",Tableau1[[#This Row],[SplitMarge]])+1))+1)+1)+1),LEN(Tableau1[[#This Row],[SplitMarge]])+1)</f>
        <v>1</v>
      </c>
      <c r="BK58" s="5">
        <f>IFERROR(SEARCH("/",Tableau1[[#This Row],[SplitMarge]],SEARCH("/",Tableau1[[#This Row],[SplitMarge]],SEARCH("/",Tableau1[[#This Row],[SplitMarge]],SEARCH("/",Tableau1[[#This Row],[SplitMarge]],(SEARCH("/",Tableau1[[#This Row],[SplitMarge]],SEARCH("/",Tableau1[[#This Row],[SplitMarge]])+1))+1)+1)+1)+1),LEN(Tableau1[[#This Row],[SplitMarge]])+1)</f>
        <v>1</v>
      </c>
      <c r="BL58"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58"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58"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58">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59" spans="1:67" x14ac:dyDescent="0.25">
      <c r="A59" t="s">
        <v>52</v>
      </c>
      <c r="B59">
        <v>520</v>
      </c>
      <c r="C59" t="s">
        <v>74</v>
      </c>
      <c r="D59" t="s">
        <v>67</v>
      </c>
      <c r="E59">
        <v>2075</v>
      </c>
      <c r="F59" t="s">
        <v>74</v>
      </c>
      <c r="G59" t="s">
        <v>31</v>
      </c>
      <c r="H59" t="s">
        <v>19</v>
      </c>
      <c r="I59" t="s">
        <v>20</v>
      </c>
      <c r="J59" t="s">
        <v>21</v>
      </c>
      <c r="K59" t="s">
        <v>20</v>
      </c>
      <c r="L59" t="s">
        <v>37</v>
      </c>
      <c r="M59">
        <v>2075</v>
      </c>
      <c r="N59" t="s">
        <v>52</v>
      </c>
      <c r="O59" t="s">
        <v>74</v>
      </c>
      <c r="P59">
        <v>89.9</v>
      </c>
      <c r="Q59">
        <v>89.9</v>
      </c>
      <c r="R59" t="s">
        <v>39</v>
      </c>
      <c r="S59">
        <v>1</v>
      </c>
      <c r="T59">
        <v>0</v>
      </c>
      <c r="U59" t="s">
        <v>40</v>
      </c>
      <c r="V59" t="str" cm="1">
        <f t="array" ref="V59">_xlfn.TEXTJOIN("/",TRUE,_xlfn._xlws.FILTER(Tableau1[value],(Tableau1[SITE]=Tableau1[[#This Row],[SITE]])*(Tableau1[BrandName]=Tableau1[[#This Row],[BrandName]])*(Tableau1[active]=1)))</f>
        <v>89.90</v>
      </c>
      <c r="W59" s="3"/>
      <c r="X59" s="10" t="str">
        <f>IFERROR(INDEX(splitcol[#This Row],,MATCH(Tableau1[[#This Row],[value]],valeur[#This Row],0)),"")</f>
        <v/>
      </c>
      <c r="AA59" s="4" t="str">
        <f>IFERROR(MID(Tableau1[[#This Row],[AllValue]],1,AK59-1),"")</f>
        <v>89.90</v>
      </c>
      <c r="AB59" s="5" t="str">
        <f>IFERROR(MID(Tableau1[[#This Row],[AllValue]:[AllValue]]:Tableau1[[#This Row],[AllValue]:[AllValue]],AK59+1,AL59-AK59-1),"")</f>
        <v/>
      </c>
      <c r="AC59" s="5" t="str">
        <f>IFERROR(MID(Tableau1[[#This Row],[AllValue]:[AllValue]]:Tableau1[[#This Row],[AllValue]:[AllValue]],AL59+1,AM59-AL59-1),"")</f>
        <v/>
      </c>
      <c r="AD59" s="5" t="str">
        <f>IFERROR(MID(Tableau1[[#This Row],[AllValue]],AM59+1,AN59-AM59-1),"")</f>
        <v/>
      </c>
      <c r="AE59" s="5" t="str">
        <f>IFERROR(MID(Tableau1[[#This Row],[AllValue]:[AllValue]]:Tableau1[[#This Row],[AllValue]:[AllValue]],AN59+1,AO59-AN59-1),"")</f>
        <v/>
      </c>
      <c r="AF59" s="5" t="str">
        <f>IFERROR(MID(Tableau1[[#This Row],[AllValue]:[AllValue]]:Tableau1[[#This Row],[AllValue]:[AllValue]],AO59+1,AP59-AO59-1),"")</f>
        <v/>
      </c>
      <c r="AG59" s="5" t="str">
        <f>IFERROR(MID(Tableau1[[#This Row],[AllValue]:[AllValue]]:Tableau1[[#This Row],[AllValue]:[AllValue]],AP59+1,AQ59-AP59-1),"")</f>
        <v/>
      </c>
      <c r="AH59" s="5" t="str">
        <f>IFERROR(MID(Tableau1[[#This Row],[AllValue]:[AllValue]]:Tableau1[[#This Row],[AllValue]:[AllValue]],AQ59+1,AR59-AQ59-1),"")</f>
        <v/>
      </c>
      <c r="AI59" s="5" t="str">
        <f>IFERROR(MID(Tableau1[[#This Row],[AllValue]:[AllValue]]:Tableau1[[#This Row],[AllValue]:[AllValue]],AR59+1,AS59-AR59-1),"")</f>
        <v/>
      </c>
      <c r="AJ59" s="5" t="str">
        <f>IFERROR(MID(Tableau1[[#This Row],[AllValue]:[AllValue]]:Tableau1[[#This Row],[AllValue]:[AllValue]],AS59+1,AT59-AS59-1),"")</f>
        <v/>
      </c>
      <c r="AK59" s="5">
        <f>IFERROR(SEARCH("/",Tableau1[[#This Row],[AllValue]],1+1),LEN(Tableau1[[#This Row],[AllValue]])+1)</f>
        <v>6</v>
      </c>
      <c r="AL59" s="5">
        <f>IFERROR(SEARCH("/",Tableau1[[#This Row],[AllValue]],SEARCH("/",Tableau1[[#This Row],[AllValue]])+1),LEN(Tableau1[[#This Row],[AllValue]])+1)</f>
        <v>6</v>
      </c>
      <c r="AM59" s="5">
        <f>IFERROR(SEARCH("/",Tableau1[[#This Row],[AllValue]],(SEARCH("/",Tableau1[[#This Row],[AllValue]],SEARCH("/",Tableau1[[#This Row],[AllValue]])+1))+1),LEN(Tableau1[[#This Row],[AllValue]])+1)</f>
        <v>6</v>
      </c>
      <c r="AN59" s="5">
        <f>IFERROR(SEARCH("/",Tableau1[[#This Row],[AllValue]],SEARCH("/",Tableau1[[#This Row],[AllValue]],(SEARCH("/",Tableau1[[#This Row],[AllValue]],SEARCH("/",Tableau1[[#This Row],[AllValue]])+1))+1)+1),LEN(Tableau1[[#This Row],[AllValue]])+1)</f>
        <v>6</v>
      </c>
      <c r="AO59" s="5">
        <f>IFERROR(SEARCH("/",Tableau1[[#This Row],[AllValue]],SEARCH("/",Tableau1[[#This Row],[AllValue]],SEARCH("/",Tableau1[[#This Row],[AllValue]],(SEARCH("/",Tableau1[[#This Row],[AllValue]],SEARCH("/",Tableau1[[#This Row],[AllValue]])+1))+1)+1)+1),LEN(Tableau1[[#This Row],[AllValue]])+1)</f>
        <v>6</v>
      </c>
      <c r="AP59" s="5">
        <f>IFERROR(SEARCH("/",Tableau1[[#This Row],[AllValue]],SEARCH("/",Tableau1[[#This Row],[AllValue]],SEARCH("/",Tableau1[[#This Row],[AllValue]],SEARCH("/",Tableau1[[#This Row],[AllValue]],(SEARCH("/",Tableau1[[#This Row],[AllValue]],SEARCH("/",Tableau1[[#This Row],[AllValue]])+1))+1)+1)+1)+1),LEN(Tableau1[[#This Row],[AllValue]])+1)</f>
        <v>6</v>
      </c>
      <c r="AQ59" s="5">
        <f>IFERROR(SEARCH("/",Tableau1[[#This Row],[AllValue]],SEARCH("/",Tableau1[[#This Row],[AllValue]],SEARCH("/",Tableau1[[#This Row],[AllValue]],SEARCH("/",Tableau1[[#This Row],[AllValue]],SEARCH("/",Tableau1[[#This Row],[AllValue]],(SEARCH("/",Tableau1[[#This Row],[AllValue]],SEARCH("/",Tableau1[[#This Row],[AllValue]])+1))+1)+1)+1)+1)+1),LEN(Tableau1[[#This Row],[AllValue]])+1)</f>
        <v>6</v>
      </c>
      <c r="AR59"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6</v>
      </c>
      <c r="AS59"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6</v>
      </c>
      <c r="AT59">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6</v>
      </c>
      <c r="AV59" s="8" t="str">
        <f>IFERROR(VALUE(SUBSTITUTE(MID(Tableau1[[#This Row],[SplitMarge]],1,BF59-1),",",".")),"")</f>
        <v/>
      </c>
      <c r="AW59" s="9" t="str">
        <f>IFERROR(VALUE(SUBSTITUTE(MID(Tableau1[[#This Row],[SplitMarge]:[SplitMarge]]:Tableau1[[#This Row],[SplitMarge]:[SplitMarge]],BF59+1,BG59-BF59-1),",",".")),"")</f>
        <v/>
      </c>
      <c r="AX59" s="9" t="str">
        <f>IFERROR(VALUE(SUBSTITUTE(MID(Tableau1[[#This Row],[SplitMarge]:[SplitMarge]]:Tableau1[[#This Row],[SplitMarge]:[SplitMarge]],BG59+1,BH59-BG59-1),",",".")),"")</f>
        <v/>
      </c>
      <c r="AY59" s="9" t="str">
        <f>IFERROR(VALUE(SUBSTITUTE(MID(Tableau1[[#This Row],[SplitMarge]:[SplitMarge]]:Tableau1[[#This Row],[SplitMarge]:[SplitMarge]],BH59+1,BI59-BH59-1),",",".")),"")</f>
        <v/>
      </c>
      <c r="AZ59" s="9" t="str">
        <f>IFERROR(VALUE(SUBSTITUTE(MID(Tableau1[[#This Row],[SplitMarge]:[SplitMarge]]:Tableau1[[#This Row],[SplitMarge]:[SplitMarge]],BI59+1,BJ59-BI59-1),",",".")),"")</f>
        <v/>
      </c>
      <c r="BA59" s="9" t="str">
        <f>IFERROR(VALUE(SUBSTITUTE(MID(Tableau1[[#This Row],[SplitMarge]:[SplitMarge]]:Tableau1[[#This Row],[SplitMarge]:[SplitMarge]],BJ59+1,BK59-BJ59-1),",",".")),"")</f>
        <v/>
      </c>
      <c r="BB59" s="9" t="str">
        <f>IFERROR(VALUE(SUBSTITUTE(MID(Tableau1[[#This Row],[SplitMarge]:[SplitMarge]]:Tableau1[[#This Row],[SplitMarge]:[SplitMarge]],BK59+1,BL59-BK59-1),",",".")),"")</f>
        <v/>
      </c>
      <c r="BC59" s="9" t="str">
        <f>IFERROR(VALUE(SUBSTITUTE(MID(Tableau1[[#This Row],[SplitMarge]:[SplitMarge]]:Tableau1[[#This Row],[SplitMarge]:[SplitMarge]],BL59+1,BM59-BL59-1),",",".")),"")</f>
        <v/>
      </c>
      <c r="BD59" s="9" t="str">
        <f>IFERROR(VALUE(SUBSTITUTE(MID(Tableau1[[#This Row],[SplitMarge]:[SplitMarge]]:Tableau1[[#This Row],[SplitMarge]:[SplitMarge]],BM59+1,BN59-BM59-1),",",".")),"")</f>
        <v/>
      </c>
      <c r="BE59" s="9" t="str">
        <f>IFERROR(VALUE(SUBSTITUTE(MID(Tableau1[[#This Row],[SplitMarge]:[SplitMarge]]:Tableau1[[#This Row],[SplitMarge]:[SplitMarge]],BN59+1,BO59-BN59-1),",",".")),"")</f>
        <v/>
      </c>
      <c r="BF59" s="5">
        <f>IFERROR(SEARCH("/",Tableau1[[#This Row],[SplitMarge]],1+1),LEN(Tableau1[[#This Row],[SplitMarge]])+1)</f>
        <v>1</v>
      </c>
      <c r="BG59" s="5">
        <f>IFERROR(SEARCH("/",Tableau1[[#This Row],[SplitMarge]],SEARCH("/",Tableau1[[#This Row],[SplitMarge]])+1),LEN(Tableau1[[#This Row],[SplitMarge]])+1)</f>
        <v>1</v>
      </c>
      <c r="BH59" s="5">
        <f>IFERROR(SEARCH("/",Tableau1[[#This Row],[SplitMarge]],(SEARCH("/",Tableau1[[#This Row],[SplitMarge]],SEARCH("/",Tableau1[[#This Row],[SplitMarge]])+1))+1),LEN(Tableau1[[#This Row],[SplitMarge]])+1)</f>
        <v>1</v>
      </c>
      <c r="BI59" s="5">
        <f>IFERROR(SEARCH("/",Tableau1[[#This Row],[SplitMarge]],SEARCH("/",Tableau1[[#This Row],[SplitMarge]],(SEARCH("/",Tableau1[[#This Row],[SplitMarge]],SEARCH("/",Tableau1[[#This Row],[SplitMarge]])+1))+1)+1),LEN(Tableau1[[#This Row],[SplitMarge]])+1)</f>
        <v>1</v>
      </c>
      <c r="BJ59" s="5">
        <f>IFERROR(SEARCH("/",Tableau1[[#This Row],[SplitMarge]],SEARCH("/",Tableau1[[#This Row],[SplitMarge]],SEARCH("/",Tableau1[[#This Row],[SplitMarge]],(SEARCH("/",Tableau1[[#This Row],[SplitMarge]],SEARCH("/",Tableau1[[#This Row],[SplitMarge]])+1))+1)+1)+1),LEN(Tableau1[[#This Row],[SplitMarge]])+1)</f>
        <v>1</v>
      </c>
      <c r="BK59" s="5">
        <f>IFERROR(SEARCH("/",Tableau1[[#This Row],[SplitMarge]],SEARCH("/",Tableau1[[#This Row],[SplitMarge]],SEARCH("/",Tableau1[[#This Row],[SplitMarge]],SEARCH("/",Tableau1[[#This Row],[SplitMarge]],(SEARCH("/",Tableau1[[#This Row],[SplitMarge]],SEARCH("/",Tableau1[[#This Row],[SplitMarge]])+1))+1)+1)+1)+1),LEN(Tableau1[[#This Row],[SplitMarge]])+1)</f>
        <v>1</v>
      </c>
      <c r="BL59"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59"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59"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59">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60" spans="1:67" x14ac:dyDescent="0.25">
      <c r="A60" t="s">
        <v>52</v>
      </c>
      <c r="B60">
        <v>410</v>
      </c>
      <c r="C60" t="s">
        <v>76</v>
      </c>
      <c r="D60" t="s">
        <v>66</v>
      </c>
      <c r="E60">
        <v>1627</v>
      </c>
      <c r="F60" t="s">
        <v>76</v>
      </c>
      <c r="G60" t="s">
        <v>55</v>
      </c>
      <c r="H60" t="s">
        <v>19</v>
      </c>
      <c r="I60" t="s">
        <v>20</v>
      </c>
      <c r="J60" t="s">
        <v>20</v>
      </c>
      <c r="K60" t="s">
        <v>20</v>
      </c>
      <c r="L60" t="s">
        <v>37</v>
      </c>
      <c r="M60">
        <v>1627</v>
      </c>
      <c r="N60" t="s">
        <v>56</v>
      </c>
      <c r="O60" t="s">
        <v>76</v>
      </c>
      <c r="P60">
        <v>15</v>
      </c>
      <c r="Q60">
        <v>150</v>
      </c>
      <c r="R60" t="s">
        <v>39</v>
      </c>
      <c r="S60">
        <v>1</v>
      </c>
      <c r="T60">
        <v>1</v>
      </c>
      <c r="U60" t="s">
        <v>40</v>
      </c>
      <c r="V60" t="str" cm="1">
        <f t="array" ref="V60">_xlfn.TEXTJOIN("/",TRUE,_xlfn._xlws.FILTER(Tableau1[value],(Tableau1[SITE]=Tableau1[[#This Row],[SITE]])*(Tableau1[BrandName]=Tableau1[[#This Row],[BrandName]])*(Tableau1[active]=1)))</f>
        <v>15.00 - 150.00/15.00/20.00/25.00/30.00/50.00/60.00/100.00/150.00</v>
      </c>
      <c r="W60" s="3"/>
      <c r="X60" s="10" t="str">
        <f>IFERROR(INDEX(splitcol[#This Row],,MATCH(Tableau1[[#This Row],[value]],valeur[#This Row],0)),"")</f>
        <v/>
      </c>
      <c r="AA60" s="4" t="str">
        <f>IFERROR(MID(Tableau1[[#This Row],[AllValue]],1,AK60-1),"")</f>
        <v>15.00 - 150.00</v>
      </c>
      <c r="AB60" s="5" t="str">
        <f>IFERROR(MID(Tableau1[[#This Row],[AllValue]:[AllValue]]:Tableau1[[#This Row],[AllValue]:[AllValue]],AK60+1,AL60-AK60-1),"")</f>
        <v>15.00</v>
      </c>
      <c r="AC60" s="5" t="str">
        <f>IFERROR(MID(Tableau1[[#This Row],[AllValue]:[AllValue]]:Tableau1[[#This Row],[AllValue]:[AllValue]],AL60+1,AM60-AL60-1),"")</f>
        <v>20.00</v>
      </c>
      <c r="AD60" s="5" t="str">
        <f>IFERROR(MID(Tableau1[[#This Row],[AllValue]],AM60+1,AN60-AM60-1),"")</f>
        <v>25.00</v>
      </c>
      <c r="AE60" s="5" t="str">
        <f>IFERROR(MID(Tableau1[[#This Row],[AllValue]:[AllValue]]:Tableau1[[#This Row],[AllValue]:[AllValue]],AN60+1,AO60-AN60-1),"")</f>
        <v>30.00</v>
      </c>
      <c r="AF60" s="5" t="str">
        <f>IFERROR(MID(Tableau1[[#This Row],[AllValue]:[AllValue]]:Tableau1[[#This Row],[AllValue]:[AllValue]],AO60+1,AP60-AO60-1),"")</f>
        <v>50.00</v>
      </c>
      <c r="AG60" s="5" t="str">
        <f>IFERROR(MID(Tableau1[[#This Row],[AllValue]:[AllValue]]:Tableau1[[#This Row],[AllValue]:[AllValue]],AP60+1,AQ60-AP60-1),"")</f>
        <v>60.00</v>
      </c>
      <c r="AH60" s="5" t="str">
        <f>IFERROR(MID(Tableau1[[#This Row],[AllValue]:[AllValue]]:Tableau1[[#This Row],[AllValue]:[AllValue]],AQ60+1,AR60-AQ60-1),"")</f>
        <v>100.00</v>
      </c>
      <c r="AI60" s="5" t="str">
        <f>IFERROR(MID(Tableau1[[#This Row],[AllValue]:[AllValue]]:Tableau1[[#This Row],[AllValue]:[AllValue]],AR60+1,AS60-AR60-1),"")</f>
        <v>150.00</v>
      </c>
      <c r="AJ60" s="5" t="str">
        <f>IFERROR(MID(Tableau1[[#This Row],[AllValue]:[AllValue]]:Tableau1[[#This Row],[AllValue]:[AllValue]],AS60+1,AT60-AS60-1),"")</f>
        <v/>
      </c>
      <c r="AK60" s="5">
        <f>IFERROR(SEARCH("/",Tableau1[[#This Row],[AllValue]],1+1),LEN(Tableau1[[#This Row],[AllValue]])+1)</f>
        <v>15</v>
      </c>
      <c r="AL60" s="5">
        <f>IFERROR(SEARCH("/",Tableau1[[#This Row],[AllValue]],SEARCH("/",Tableau1[[#This Row],[AllValue]])+1),LEN(Tableau1[[#This Row],[AllValue]])+1)</f>
        <v>21</v>
      </c>
      <c r="AM60" s="5">
        <f>IFERROR(SEARCH("/",Tableau1[[#This Row],[AllValue]],(SEARCH("/",Tableau1[[#This Row],[AllValue]],SEARCH("/",Tableau1[[#This Row],[AllValue]])+1))+1),LEN(Tableau1[[#This Row],[AllValue]])+1)</f>
        <v>27</v>
      </c>
      <c r="AN60" s="5">
        <f>IFERROR(SEARCH("/",Tableau1[[#This Row],[AllValue]],SEARCH("/",Tableau1[[#This Row],[AllValue]],(SEARCH("/",Tableau1[[#This Row],[AllValue]],SEARCH("/",Tableau1[[#This Row],[AllValue]])+1))+1)+1),LEN(Tableau1[[#This Row],[AllValue]])+1)</f>
        <v>33</v>
      </c>
      <c r="AO60" s="5">
        <f>IFERROR(SEARCH("/",Tableau1[[#This Row],[AllValue]],SEARCH("/",Tableau1[[#This Row],[AllValue]],SEARCH("/",Tableau1[[#This Row],[AllValue]],(SEARCH("/",Tableau1[[#This Row],[AllValue]],SEARCH("/",Tableau1[[#This Row],[AllValue]])+1))+1)+1)+1),LEN(Tableau1[[#This Row],[AllValue]])+1)</f>
        <v>39</v>
      </c>
      <c r="AP60" s="5">
        <f>IFERROR(SEARCH("/",Tableau1[[#This Row],[AllValue]],SEARCH("/",Tableau1[[#This Row],[AllValue]],SEARCH("/",Tableau1[[#This Row],[AllValue]],SEARCH("/",Tableau1[[#This Row],[AllValue]],(SEARCH("/",Tableau1[[#This Row],[AllValue]],SEARCH("/",Tableau1[[#This Row],[AllValue]])+1))+1)+1)+1)+1),LEN(Tableau1[[#This Row],[AllValue]])+1)</f>
        <v>45</v>
      </c>
      <c r="AQ60" s="5">
        <f>IFERROR(SEARCH("/",Tableau1[[#This Row],[AllValue]],SEARCH("/",Tableau1[[#This Row],[AllValue]],SEARCH("/",Tableau1[[#This Row],[AllValue]],SEARCH("/",Tableau1[[#This Row],[AllValue]],SEARCH("/",Tableau1[[#This Row],[AllValue]],(SEARCH("/",Tableau1[[#This Row],[AllValue]],SEARCH("/",Tableau1[[#This Row],[AllValue]])+1))+1)+1)+1)+1)+1),LEN(Tableau1[[#This Row],[AllValue]])+1)</f>
        <v>51</v>
      </c>
      <c r="AR60"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58</v>
      </c>
      <c r="AS60"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65</v>
      </c>
      <c r="AT60">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65</v>
      </c>
      <c r="AV60" s="8" t="str">
        <f>IFERROR(VALUE(SUBSTITUTE(MID(Tableau1[[#This Row],[SplitMarge]],1,BF60-1),",",".")),"")</f>
        <v/>
      </c>
      <c r="AW60" s="9" t="str">
        <f>IFERROR(VALUE(SUBSTITUTE(MID(Tableau1[[#This Row],[SplitMarge]:[SplitMarge]]:Tableau1[[#This Row],[SplitMarge]:[SplitMarge]],BF60+1,BG60-BF60-1),",",".")),"")</f>
        <v/>
      </c>
      <c r="AX60" s="9" t="str">
        <f>IFERROR(VALUE(SUBSTITUTE(MID(Tableau1[[#This Row],[SplitMarge]:[SplitMarge]]:Tableau1[[#This Row],[SplitMarge]:[SplitMarge]],BG60+1,BH60-BG60-1),",",".")),"")</f>
        <v/>
      </c>
      <c r="AY60" s="9" t="str">
        <f>IFERROR(VALUE(SUBSTITUTE(MID(Tableau1[[#This Row],[SplitMarge]:[SplitMarge]]:Tableau1[[#This Row],[SplitMarge]:[SplitMarge]],BH60+1,BI60-BH60-1),",",".")),"")</f>
        <v/>
      </c>
      <c r="AZ60" s="9" t="str">
        <f>IFERROR(VALUE(SUBSTITUTE(MID(Tableau1[[#This Row],[SplitMarge]:[SplitMarge]]:Tableau1[[#This Row],[SplitMarge]:[SplitMarge]],BI60+1,BJ60-BI60-1),",",".")),"")</f>
        <v/>
      </c>
      <c r="BA60" s="9" t="str">
        <f>IFERROR(VALUE(SUBSTITUTE(MID(Tableau1[[#This Row],[SplitMarge]:[SplitMarge]]:Tableau1[[#This Row],[SplitMarge]:[SplitMarge]],BJ60+1,BK60-BJ60-1),",",".")),"")</f>
        <v/>
      </c>
      <c r="BB60" s="9" t="str">
        <f>IFERROR(VALUE(SUBSTITUTE(MID(Tableau1[[#This Row],[SplitMarge]:[SplitMarge]]:Tableau1[[#This Row],[SplitMarge]:[SplitMarge]],BK60+1,BL60-BK60-1),",",".")),"")</f>
        <v/>
      </c>
      <c r="BC60" s="9" t="str">
        <f>IFERROR(VALUE(SUBSTITUTE(MID(Tableau1[[#This Row],[SplitMarge]:[SplitMarge]]:Tableau1[[#This Row],[SplitMarge]:[SplitMarge]],BL60+1,BM60-BL60-1),",",".")),"")</f>
        <v/>
      </c>
      <c r="BD60" s="9" t="str">
        <f>IFERROR(VALUE(SUBSTITUTE(MID(Tableau1[[#This Row],[SplitMarge]:[SplitMarge]]:Tableau1[[#This Row],[SplitMarge]:[SplitMarge]],BM60+1,BN60-BM60-1),",",".")),"")</f>
        <v/>
      </c>
      <c r="BE60" s="9" t="str">
        <f>IFERROR(VALUE(SUBSTITUTE(MID(Tableau1[[#This Row],[SplitMarge]:[SplitMarge]]:Tableau1[[#This Row],[SplitMarge]:[SplitMarge]],BN60+1,BO60-BN60-1),",",".")),"")</f>
        <v/>
      </c>
      <c r="BF60" s="5">
        <f>IFERROR(SEARCH("/",Tableau1[[#This Row],[SplitMarge]],1+1),LEN(Tableau1[[#This Row],[SplitMarge]])+1)</f>
        <v>1</v>
      </c>
      <c r="BG60" s="5">
        <f>IFERROR(SEARCH("/",Tableau1[[#This Row],[SplitMarge]],SEARCH("/",Tableau1[[#This Row],[SplitMarge]])+1),LEN(Tableau1[[#This Row],[SplitMarge]])+1)</f>
        <v>1</v>
      </c>
      <c r="BH60" s="5">
        <f>IFERROR(SEARCH("/",Tableau1[[#This Row],[SplitMarge]],(SEARCH("/",Tableau1[[#This Row],[SplitMarge]],SEARCH("/",Tableau1[[#This Row],[SplitMarge]])+1))+1),LEN(Tableau1[[#This Row],[SplitMarge]])+1)</f>
        <v>1</v>
      </c>
      <c r="BI60" s="5">
        <f>IFERROR(SEARCH("/",Tableau1[[#This Row],[SplitMarge]],SEARCH("/",Tableau1[[#This Row],[SplitMarge]],(SEARCH("/",Tableau1[[#This Row],[SplitMarge]],SEARCH("/",Tableau1[[#This Row],[SplitMarge]])+1))+1)+1),LEN(Tableau1[[#This Row],[SplitMarge]])+1)</f>
        <v>1</v>
      </c>
      <c r="BJ60" s="5">
        <f>IFERROR(SEARCH("/",Tableau1[[#This Row],[SplitMarge]],SEARCH("/",Tableau1[[#This Row],[SplitMarge]],SEARCH("/",Tableau1[[#This Row],[SplitMarge]],(SEARCH("/",Tableau1[[#This Row],[SplitMarge]],SEARCH("/",Tableau1[[#This Row],[SplitMarge]])+1))+1)+1)+1),LEN(Tableau1[[#This Row],[SplitMarge]])+1)</f>
        <v>1</v>
      </c>
      <c r="BK60" s="5">
        <f>IFERROR(SEARCH("/",Tableau1[[#This Row],[SplitMarge]],SEARCH("/",Tableau1[[#This Row],[SplitMarge]],SEARCH("/",Tableau1[[#This Row],[SplitMarge]],SEARCH("/",Tableau1[[#This Row],[SplitMarge]],(SEARCH("/",Tableau1[[#This Row],[SplitMarge]],SEARCH("/",Tableau1[[#This Row],[SplitMarge]])+1))+1)+1)+1)+1),LEN(Tableau1[[#This Row],[SplitMarge]])+1)</f>
        <v>1</v>
      </c>
      <c r="BL60"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60"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60"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60">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61" spans="1:67" x14ac:dyDescent="0.25">
      <c r="A61" t="s">
        <v>52</v>
      </c>
      <c r="B61">
        <v>410</v>
      </c>
      <c r="C61" t="s">
        <v>76</v>
      </c>
      <c r="D61" t="s">
        <v>66</v>
      </c>
      <c r="E61">
        <v>2098</v>
      </c>
      <c r="F61" t="s">
        <v>76</v>
      </c>
      <c r="G61" t="s">
        <v>23</v>
      </c>
      <c r="H61" t="s">
        <v>19</v>
      </c>
      <c r="I61" t="s">
        <v>20</v>
      </c>
      <c r="J61" t="s">
        <v>21</v>
      </c>
      <c r="K61" t="s">
        <v>20</v>
      </c>
      <c r="L61" t="s">
        <v>37</v>
      </c>
      <c r="M61">
        <v>2098</v>
      </c>
      <c r="N61" t="s">
        <v>52</v>
      </c>
      <c r="O61" t="s">
        <v>76</v>
      </c>
      <c r="P61">
        <v>15</v>
      </c>
      <c r="Q61">
        <v>15</v>
      </c>
      <c r="R61" t="s">
        <v>39</v>
      </c>
      <c r="S61">
        <v>1</v>
      </c>
      <c r="T61">
        <v>0</v>
      </c>
      <c r="U61" t="s">
        <v>40</v>
      </c>
      <c r="V61" t="str" cm="1">
        <f t="array" ref="V61">_xlfn.TEXTJOIN("/",TRUE,_xlfn._xlws.FILTER(Tableau1[value],(Tableau1[SITE]=Tableau1[[#This Row],[SITE]])*(Tableau1[BrandName]=Tableau1[[#This Row],[BrandName]])*(Tableau1[active]=1)))</f>
        <v>15.00 - 150.00/15.00/20.00/25.00/30.00/50.00/60.00/100.00/150.00</v>
      </c>
      <c r="W61" s="3"/>
      <c r="X61" s="10" t="str">
        <f>IFERROR(INDEX(splitcol[#This Row],,MATCH(Tableau1[[#This Row],[value]],valeur[#This Row],0)),"")</f>
        <v/>
      </c>
      <c r="AA61" s="4" t="str">
        <f>IFERROR(MID(Tableau1[[#This Row],[AllValue]],1,AK61-1),"")</f>
        <v>15.00 - 150.00</v>
      </c>
      <c r="AB61" s="5" t="str">
        <f>IFERROR(MID(Tableau1[[#This Row],[AllValue]:[AllValue]]:Tableau1[[#This Row],[AllValue]:[AllValue]],AK61+1,AL61-AK61-1),"")</f>
        <v>15.00</v>
      </c>
      <c r="AC61" s="5" t="str">
        <f>IFERROR(MID(Tableau1[[#This Row],[AllValue]:[AllValue]]:Tableau1[[#This Row],[AllValue]:[AllValue]],AL61+1,AM61-AL61-1),"")</f>
        <v>20.00</v>
      </c>
      <c r="AD61" s="5" t="str">
        <f>IFERROR(MID(Tableau1[[#This Row],[AllValue]],AM61+1,AN61-AM61-1),"")</f>
        <v>25.00</v>
      </c>
      <c r="AE61" s="5" t="str">
        <f>IFERROR(MID(Tableau1[[#This Row],[AllValue]:[AllValue]]:Tableau1[[#This Row],[AllValue]:[AllValue]],AN61+1,AO61-AN61-1),"")</f>
        <v>30.00</v>
      </c>
      <c r="AF61" s="5" t="str">
        <f>IFERROR(MID(Tableau1[[#This Row],[AllValue]:[AllValue]]:Tableau1[[#This Row],[AllValue]:[AllValue]],AO61+1,AP61-AO61-1),"")</f>
        <v>50.00</v>
      </c>
      <c r="AG61" s="5" t="str">
        <f>IFERROR(MID(Tableau1[[#This Row],[AllValue]:[AllValue]]:Tableau1[[#This Row],[AllValue]:[AllValue]],AP61+1,AQ61-AP61-1),"")</f>
        <v>60.00</v>
      </c>
      <c r="AH61" s="5" t="str">
        <f>IFERROR(MID(Tableau1[[#This Row],[AllValue]:[AllValue]]:Tableau1[[#This Row],[AllValue]:[AllValue]],AQ61+1,AR61-AQ61-1),"")</f>
        <v>100.00</v>
      </c>
      <c r="AI61" s="5" t="str">
        <f>IFERROR(MID(Tableau1[[#This Row],[AllValue]:[AllValue]]:Tableau1[[#This Row],[AllValue]:[AllValue]],AR61+1,AS61-AR61-1),"")</f>
        <v>150.00</v>
      </c>
      <c r="AJ61" s="5" t="str">
        <f>IFERROR(MID(Tableau1[[#This Row],[AllValue]:[AllValue]]:Tableau1[[#This Row],[AllValue]:[AllValue]],AS61+1,AT61-AS61-1),"")</f>
        <v/>
      </c>
      <c r="AK61" s="5">
        <f>IFERROR(SEARCH("/",Tableau1[[#This Row],[AllValue]],1+1),LEN(Tableau1[[#This Row],[AllValue]])+1)</f>
        <v>15</v>
      </c>
      <c r="AL61" s="5">
        <f>IFERROR(SEARCH("/",Tableau1[[#This Row],[AllValue]],SEARCH("/",Tableau1[[#This Row],[AllValue]])+1),LEN(Tableau1[[#This Row],[AllValue]])+1)</f>
        <v>21</v>
      </c>
      <c r="AM61" s="5">
        <f>IFERROR(SEARCH("/",Tableau1[[#This Row],[AllValue]],(SEARCH("/",Tableau1[[#This Row],[AllValue]],SEARCH("/",Tableau1[[#This Row],[AllValue]])+1))+1),LEN(Tableau1[[#This Row],[AllValue]])+1)</f>
        <v>27</v>
      </c>
      <c r="AN61" s="5">
        <f>IFERROR(SEARCH("/",Tableau1[[#This Row],[AllValue]],SEARCH("/",Tableau1[[#This Row],[AllValue]],(SEARCH("/",Tableau1[[#This Row],[AllValue]],SEARCH("/",Tableau1[[#This Row],[AllValue]])+1))+1)+1),LEN(Tableau1[[#This Row],[AllValue]])+1)</f>
        <v>33</v>
      </c>
      <c r="AO61" s="5">
        <f>IFERROR(SEARCH("/",Tableau1[[#This Row],[AllValue]],SEARCH("/",Tableau1[[#This Row],[AllValue]],SEARCH("/",Tableau1[[#This Row],[AllValue]],(SEARCH("/",Tableau1[[#This Row],[AllValue]],SEARCH("/",Tableau1[[#This Row],[AllValue]])+1))+1)+1)+1),LEN(Tableau1[[#This Row],[AllValue]])+1)</f>
        <v>39</v>
      </c>
      <c r="AP61" s="5">
        <f>IFERROR(SEARCH("/",Tableau1[[#This Row],[AllValue]],SEARCH("/",Tableau1[[#This Row],[AllValue]],SEARCH("/",Tableau1[[#This Row],[AllValue]],SEARCH("/",Tableau1[[#This Row],[AllValue]],(SEARCH("/",Tableau1[[#This Row],[AllValue]],SEARCH("/",Tableau1[[#This Row],[AllValue]])+1))+1)+1)+1)+1),LEN(Tableau1[[#This Row],[AllValue]])+1)</f>
        <v>45</v>
      </c>
      <c r="AQ61" s="5">
        <f>IFERROR(SEARCH("/",Tableau1[[#This Row],[AllValue]],SEARCH("/",Tableau1[[#This Row],[AllValue]],SEARCH("/",Tableau1[[#This Row],[AllValue]],SEARCH("/",Tableau1[[#This Row],[AllValue]],SEARCH("/",Tableau1[[#This Row],[AllValue]],(SEARCH("/",Tableau1[[#This Row],[AllValue]],SEARCH("/",Tableau1[[#This Row],[AllValue]])+1))+1)+1)+1)+1)+1),LEN(Tableau1[[#This Row],[AllValue]])+1)</f>
        <v>51</v>
      </c>
      <c r="AR61"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58</v>
      </c>
      <c r="AS61"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65</v>
      </c>
      <c r="AT61">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65</v>
      </c>
      <c r="AV61" s="8" t="str">
        <f>IFERROR(VALUE(SUBSTITUTE(MID(Tableau1[[#This Row],[SplitMarge]],1,BF61-1),",",".")),"")</f>
        <v/>
      </c>
      <c r="AW61" s="9" t="str">
        <f>IFERROR(VALUE(SUBSTITUTE(MID(Tableau1[[#This Row],[SplitMarge]:[SplitMarge]]:Tableau1[[#This Row],[SplitMarge]:[SplitMarge]],BF61+1,BG61-BF61-1),",",".")),"")</f>
        <v/>
      </c>
      <c r="AX61" s="9" t="str">
        <f>IFERROR(VALUE(SUBSTITUTE(MID(Tableau1[[#This Row],[SplitMarge]:[SplitMarge]]:Tableau1[[#This Row],[SplitMarge]:[SplitMarge]],BG61+1,BH61-BG61-1),",",".")),"")</f>
        <v/>
      </c>
      <c r="AY61" s="9" t="str">
        <f>IFERROR(VALUE(SUBSTITUTE(MID(Tableau1[[#This Row],[SplitMarge]:[SplitMarge]]:Tableau1[[#This Row],[SplitMarge]:[SplitMarge]],BH61+1,BI61-BH61-1),",",".")),"")</f>
        <v/>
      </c>
      <c r="AZ61" s="9" t="str">
        <f>IFERROR(VALUE(SUBSTITUTE(MID(Tableau1[[#This Row],[SplitMarge]:[SplitMarge]]:Tableau1[[#This Row],[SplitMarge]:[SplitMarge]],BI61+1,BJ61-BI61-1),",",".")),"")</f>
        <v/>
      </c>
      <c r="BA61" s="9" t="str">
        <f>IFERROR(VALUE(SUBSTITUTE(MID(Tableau1[[#This Row],[SplitMarge]:[SplitMarge]]:Tableau1[[#This Row],[SplitMarge]:[SplitMarge]],BJ61+1,BK61-BJ61-1),",",".")),"")</f>
        <v/>
      </c>
      <c r="BB61" s="9" t="str">
        <f>IFERROR(VALUE(SUBSTITUTE(MID(Tableau1[[#This Row],[SplitMarge]:[SplitMarge]]:Tableau1[[#This Row],[SplitMarge]:[SplitMarge]],BK61+1,BL61-BK61-1),",",".")),"")</f>
        <v/>
      </c>
      <c r="BC61" s="9" t="str">
        <f>IFERROR(VALUE(SUBSTITUTE(MID(Tableau1[[#This Row],[SplitMarge]:[SplitMarge]]:Tableau1[[#This Row],[SplitMarge]:[SplitMarge]],BL61+1,BM61-BL61-1),",",".")),"")</f>
        <v/>
      </c>
      <c r="BD61" s="9" t="str">
        <f>IFERROR(VALUE(SUBSTITUTE(MID(Tableau1[[#This Row],[SplitMarge]:[SplitMarge]]:Tableau1[[#This Row],[SplitMarge]:[SplitMarge]],BM61+1,BN61-BM61-1),",",".")),"")</f>
        <v/>
      </c>
      <c r="BE61" s="9" t="str">
        <f>IFERROR(VALUE(SUBSTITUTE(MID(Tableau1[[#This Row],[SplitMarge]:[SplitMarge]]:Tableau1[[#This Row],[SplitMarge]:[SplitMarge]],BN61+1,BO61-BN61-1),",",".")),"")</f>
        <v/>
      </c>
      <c r="BF61" s="5">
        <f>IFERROR(SEARCH("/",Tableau1[[#This Row],[SplitMarge]],1+1),LEN(Tableau1[[#This Row],[SplitMarge]])+1)</f>
        <v>1</v>
      </c>
      <c r="BG61" s="5">
        <f>IFERROR(SEARCH("/",Tableau1[[#This Row],[SplitMarge]],SEARCH("/",Tableau1[[#This Row],[SplitMarge]])+1),LEN(Tableau1[[#This Row],[SplitMarge]])+1)</f>
        <v>1</v>
      </c>
      <c r="BH61" s="5">
        <f>IFERROR(SEARCH("/",Tableau1[[#This Row],[SplitMarge]],(SEARCH("/",Tableau1[[#This Row],[SplitMarge]],SEARCH("/",Tableau1[[#This Row],[SplitMarge]])+1))+1),LEN(Tableau1[[#This Row],[SplitMarge]])+1)</f>
        <v>1</v>
      </c>
      <c r="BI61" s="5">
        <f>IFERROR(SEARCH("/",Tableau1[[#This Row],[SplitMarge]],SEARCH("/",Tableau1[[#This Row],[SplitMarge]],(SEARCH("/",Tableau1[[#This Row],[SplitMarge]],SEARCH("/",Tableau1[[#This Row],[SplitMarge]])+1))+1)+1),LEN(Tableau1[[#This Row],[SplitMarge]])+1)</f>
        <v>1</v>
      </c>
      <c r="BJ61" s="5">
        <f>IFERROR(SEARCH("/",Tableau1[[#This Row],[SplitMarge]],SEARCH("/",Tableau1[[#This Row],[SplitMarge]],SEARCH("/",Tableau1[[#This Row],[SplitMarge]],(SEARCH("/",Tableau1[[#This Row],[SplitMarge]],SEARCH("/",Tableau1[[#This Row],[SplitMarge]])+1))+1)+1)+1),LEN(Tableau1[[#This Row],[SplitMarge]])+1)</f>
        <v>1</v>
      </c>
      <c r="BK61" s="5">
        <f>IFERROR(SEARCH("/",Tableau1[[#This Row],[SplitMarge]],SEARCH("/",Tableau1[[#This Row],[SplitMarge]],SEARCH("/",Tableau1[[#This Row],[SplitMarge]],SEARCH("/",Tableau1[[#This Row],[SplitMarge]],(SEARCH("/",Tableau1[[#This Row],[SplitMarge]],SEARCH("/",Tableau1[[#This Row],[SplitMarge]])+1))+1)+1)+1)+1),LEN(Tableau1[[#This Row],[SplitMarge]])+1)</f>
        <v>1</v>
      </c>
      <c r="BL61"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61"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61"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61">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62" spans="1:67" x14ac:dyDescent="0.25">
      <c r="A62" t="s">
        <v>52</v>
      </c>
      <c r="B62">
        <v>410</v>
      </c>
      <c r="C62" t="s">
        <v>76</v>
      </c>
      <c r="D62" t="s">
        <v>66</v>
      </c>
      <c r="E62">
        <v>2099</v>
      </c>
      <c r="F62" t="s">
        <v>76</v>
      </c>
      <c r="G62" t="s">
        <v>27</v>
      </c>
      <c r="H62" t="s">
        <v>19</v>
      </c>
      <c r="I62" t="s">
        <v>20</v>
      </c>
      <c r="J62" t="s">
        <v>21</v>
      </c>
      <c r="K62" t="s">
        <v>20</v>
      </c>
      <c r="L62" t="s">
        <v>37</v>
      </c>
      <c r="M62">
        <v>2099</v>
      </c>
      <c r="N62" t="s">
        <v>52</v>
      </c>
      <c r="O62" t="s">
        <v>76</v>
      </c>
      <c r="P62">
        <v>20</v>
      </c>
      <c r="Q62">
        <v>20</v>
      </c>
      <c r="R62" t="s">
        <v>39</v>
      </c>
      <c r="S62">
        <v>1</v>
      </c>
      <c r="T62">
        <v>0</v>
      </c>
      <c r="U62" t="s">
        <v>40</v>
      </c>
      <c r="V62" t="str" cm="1">
        <f t="array" ref="V62">_xlfn.TEXTJOIN("/",TRUE,_xlfn._xlws.FILTER(Tableau1[value],(Tableau1[SITE]=Tableau1[[#This Row],[SITE]])*(Tableau1[BrandName]=Tableau1[[#This Row],[BrandName]])*(Tableau1[active]=1)))</f>
        <v>15.00 - 150.00/15.00/20.00/25.00/30.00/50.00/60.00/100.00/150.00</v>
      </c>
      <c r="W62" s="3"/>
      <c r="X62" s="10" t="str">
        <f>IFERROR(INDEX(splitcol[#This Row],,MATCH(Tableau1[[#This Row],[value]],valeur[#This Row],0)),"")</f>
        <v/>
      </c>
      <c r="AA62" s="4" t="str">
        <f>IFERROR(MID(Tableau1[[#This Row],[AllValue]],1,AK62-1),"")</f>
        <v>15.00 - 150.00</v>
      </c>
      <c r="AB62" s="5" t="str">
        <f>IFERROR(MID(Tableau1[[#This Row],[AllValue]:[AllValue]]:Tableau1[[#This Row],[AllValue]:[AllValue]],AK62+1,AL62-AK62-1),"")</f>
        <v>15.00</v>
      </c>
      <c r="AC62" s="5" t="str">
        <f>IFERROR(MID(Tableau1[[#This Row],[AllValue]:[AllValue]]:Tableau1[[#This Row],[AllValue]:[AllValue]],AL62+1,AM62-AL62-1),"")</f>
        <v>20.00</v>
      </c>
      <c r="AD62" s="5" t="str">
        <f>IFERROR(MID(Tableau1[[#This Row],[AllValue]],AM62+1,AN62-AM62-1),"")</f>
        <v>25.00</v>
      </c>
      <c r="AE62" s="5" t="str">
        <f>IFERROR(MID(Tableau1[[#This Row],[AllValue]:[AllValue]]:Tableau1[[#This Row],[AllValue]:[AllValue]],AN62+1,AO62-AN62-1),"")</f>
        <v>30.00</v>
      </c>
      <c r="AF62" s="5" t="str">
        <f>IFERROR(MID(Tableau1[[#This Row],[AllValue]:[AllValue]]:Tableau1[[#This Row],[AllValue]:[AllValue]],AO62+1,AP62-AO62-1),"")</f>
        <v>50.00</v>
      </c>
      <c r="AG62" s="5" t="str">
        <f>IFERROR(MID(Tableau1[[#This Row],[AllValue]:[AllValue]]:Tableau1[[#This Row],[AllValue]:[AllValue]],AP62+1,AQ62-AP62-1),"")</f>
        <v>60.00</v>
      </c>
      <c r="AH62" s="5" t="str">
        <f>IFERROR(MID(Tableau1[[#This Row],[AllValue]:[AllValue]]:Tableau1[[#This Row],[AllValue]:[AllValue]],AQ62+1,AR62-AQ62-1),"")</f>
        <v>100.00</v>
      </c>
      <c r="AI62" s="5" t="str">
        <f>IFERROR(MID(Tableau1[[#This Row],[AllValue]:[AllValue]]:Tableau1[[#This Row],[AllValue]:[AllValue]],AR62+1,AS62-AR62-1),"")</f>
        <v>150.00</v>
      </c>
      <c r="AJ62" s="5" t="str">
        <f>IFERROR(MID(Tableau1[[#This Row],[AllValue]:[AllValue]]:Tableau1[[#This Row],[AllValue]:[AllValue]],AS62+1,AT62-AS62-1),"")</f>
        <v/>
      </c>
      <c r="AK62" s="5">
        <f>IFERROR(SEARCH("/",Tableau1[[#This Row],[AllValue]],1+1),LEN(Tableau1[[#This Row],[AllValue]])+1)</f>
        <v>15</v>
      </c>
      <c r="AL62" s="5">
        <f>IFERROR(SEARCH("/",Tableau1[[#This Row],[AllValue]],SEARCH("/",Tableau1[[#This Row],[AllValue]])+1),LEN(Tableau1[[#This Row],[AllValue]])+1)</f>
        <v>21</v>
      </c>
      <c r="AM62" s="5">
        <f>IFERROR(SEARCH("/",Tableau1[[#This Row],[AllValue]],(SEARCH("/",Tableau1[[#This Row],[AllValue]],SEARCH("/",Tableau1[[#This Row],[AllValue]])+1))+1),LEN(Tableau1[[#This Row],[AllValue]])+1)</f>
        <v>27</v>
      </c>
      <c r="AN62" s="5">
        <f>IFERROR(SEARCH("/",Tableau1[[#This Row],[AllValue]],SEARCH("/",Tableau1[[#This Row],[AllValue]],(SEARCH("/",Tableau1[[#This Row],[AllValue]],SEARCH("/",Tableau1[[#This Row],[AllValue]])+1))+1)+1),LEN(Tableau1[[#This Row],[AllValue]])+1)</f>
        <v>33</v>
      </c>
      <c r="AO62" s="5">
        <f>IFERROR(SEARCH("/",Tableau1[[#This Row],[AllValue]],SEARCH("/",Tableau1[[#This Row],[AllValue]],SEARCH("/",Tableau1[[#This Row],[AllValue]],(SEARCH("/",Tableau1[[#This Row],[AllValue]],SEARCH("/",Tableau1[[#This Row],[AllValue]])+1))+1)+1)+1),LEN(Tableau1[[#This Row],[AllValue]])+1)</f>
        <v>39</v>
      </c>
      <c r="AP62" s="5">
        <f>IFERROR(SEARCH("/",Tableau1[[#This Row],[AllValue]],SEARCH("/",Tableau1[[#This Row],[AllValue]],SEARCH("/",Tableau1[[#This Row],[AllValue]],SEARCH("/",Tableau1[[#This Row],[AllValue]],(SEARCH("/",Tableau1[[#This Row],[AllValue]],SEARCH("/",Tableau1[[#This Row],[AllValue]])+1))+1)+1)+1)+1),LEN(Tableau1[[#This Row],[AllValue]])+1)</f>
        <v>45</v>
      </c>
      <c r="AQ62" s="5">
        <f>IFERROR(SEARCH("/",Tableau1[[#This Row],[AllValue]],SEARCH("/",Tableau1[[#This Row],[AllValue]],SEARCH("/",Tableau1[[#This Row],[AllValue]],SEARCH("/",Tableau1[[#This Row],[AllValue]],SEARCH("/",Tableau1[[#This Row],[AllValue]],(SEARCH("/",Tableau1[[#This Row],[AllValue]],SEARCH("/",Tableau1[[#This Row],[AllValue]])+1))+1)+1)+1)+1)+1),LEN(Tableau1[[#This Row],[AllValue]])+1)</f>
        <v>51</v>
      </c>
      <c r="AR62"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58</v>
      </c>
      <c r="AS62"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65</v>
      </c>
      <c r="AT62">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65</v>
      </c>
      <c r="AV62" s="8" t="str">
        <f>IFERROR(VALUE(SUBSTITUTE(MID(Tableau1[[#This Row],[SplitMarge]],1,BF62-1),",",".")),"")</f>
        <v/>
      </c>
      <c r="AW62" s="9" t="str">
        <f>IFERROR(VALUE(SUBSTITUTE(MID(Tableau1[[#This Row],[SplitMarge]:[SplitMarge]]:Tableau1[[#This Row],[SplitMarge]:[SplitMarge]],BF62+1,BG62-BF62-1),",",".")),"")</f>
        <v/>
      </c>
      <c r="AX62" s="9" t="str">
        <f>IFERROR(VALUE(SUBSTITUTE(MID(Tableau1[[#This Row],[SplitMarge]:[SplitMarge]]:Tableau1[[#This Row],[SplitMarge]:[SplitMarge]],BG62+1,BH62-BG62-1),",",".")),"")</f>
        <v/>
      </c>
      <c r="AY62" s="9" t="str">
        <f>IFERROR(VALUE(SUBSTITUTE(MID(Tableau1[[#This Row],[SplitMarge]:[SplitMarge]]:Tableau1[[#This Row],[SplitMarge]:[SplitMarge]],BH62+1,BI62-BH62-1),",",".")),"")</f>
        <v/>
      </c>
      <c r="AZ62" s="9" t="str">
        <f>IFERROR(VALUE(SUBSTITUTE(MID(Tableau1[[#This Row],[SplitMarge]:[SplitMarge]]:Tableau1[[#This Row],[SplitMarge]:[SplitMarge]],BI62+1,BJ62-BI62-1),",",".")),"")</f>
        <v/>
      </c>
      <c r="BA62" s="9" t="str">
        <f>IFERROR(VALUE(SUBSTITUTE(MID(Tableau1[[#This Row],[SplitMarge]:[SplitMarge]]:Tableau1[[#This Row],[SplitMarge]:[SplitMarge]],BJ62+1,BK62-BJ62-1),",",".")),"")</f>
        <v/>
      </c>
      <c r="BB62" s="9" t="str">
        <f>IFERROR(VALUE(SUBSTITUTE(MID(Tableau1[[#This Row],[SplitMarge]:[SplitMarge]]:Tableau1[[#This Row],[SplitMarge]:[SplitMarge]],BK62+1,BL62-BK62-1),",",".")),"")</f>
        <v/>
      </c>
      <c r="BC62" s="9" t="str">
        <f>IFERROR(VALUE(SUBSTITUTE(MID(Tableau1[[#This Row],[SplitMarge]:[SplitMarge]]:Tableau1[[#This Row],[SplitMarge]:[SplitMarge]],BL62+1,BM62-BL62-1),",",".")),"")</f>
        <v/>
      </c>
      <c r="BD62" s="9" t="str">
        <f>IFERROR(VALUE(SUBSTITUTE(MID(Tableau1[[#This Row],[SplitMarge]:[SplitMarge]]:Tableau1[[#This Row],[SplitMarge]:[SplitMarge]],BM62+1,BN62-BM62-1),",",".")),"")</f>
        <v/>
      </c>
      <c r="BE62" s="9" t="str">
        <f>IFERROR(VALUE(SUBSTITUTE(MID(Tableau1[[#This Row],[SplitMarge]:[SplitMarge]]:Tableau1[[#This Row],[SplitMarge]:[SplitMarge]],BN62+1,BO62-BN62-1),",",".")),"")</f>
        <v/>
      </c>
      <c r="BF62" s="5">
        <f>IFERROR(SEARCH("/",Tableau1[[#This Row],[SplitMarge]],1+1),LEN(Tableau1[[#This Row],[SplitMarge]])+1)</f>
        <v>1</v>
      </c>
      <c r="BG62" s="5">
        <f>IFERROR(SEARCH("/",Tableau1[[#This Row],[SplitMarge]],SEARCH("/",Tableau1[[#This Row],[SplitMarge]])+1),LEN(Tableau1[[#This Row],[SplitMarge]])+1)</f>
        <v>1</v>
      </c>
      <c r="BH62" s="5">
        <f>IFERROR(SEARCH("/",Tableau1[[#This Row],[SplitMarge]],(SEARCH("/",Tableau1[[#This Row],[SplitMarge]],SEARCH("/",Tableau1[[#This Row],[SplitMarge]])+1))+1),LEN(Tableau1[[#This Row],[SplitMarge]])+1)</f>
        <v>1</v>
      </c>
      <c r="BI62" s="5">
        <f>IFERROR(SEARCH("/",Tableau1[[#This Row],[SplitMarge]],SEARCH("/",Tableau1[[#This Row],[SplitMarge]],(SEARCH("/",Tableau1[[#This Row],[SplitMarge]],SEARCH("/",Tableau1[[#This Row],[SplitMarge]])+1))+1)+1),LEN(Tableau1[[#This Row],[SplitMarge]])+1)</f>
        <v>1</v>
      </c>
      <c r="BJ62" s="5">
        <f>IFERROR(SEARCH("/",Tableau1[[#This Row],[SplitMarge]],SEARCH("/",Tableau1[[#This Row],[SplitMarge]],SEARCH("/",Tableau1[[#This Row],[SplitMarge]],(SEARCH("/",Tableau1[[#This Row],[SplitMarge]],SEARCH("/",Tableau1[[#This Row],[SplitMarge]])+1))+1)+1)+1),LEN(Tableau1[[#This Row],[SplitMarge]])+1)</f>
        <v>1</v>
      </c>
      <c r="BK62" s="5">
        <f>IFERROR(SEARCH("/",Tableau1[[#This Row],[SplitMarge]],SEARCH("/",Tableau1[[#This Row],[SplitMarge]],SEARCH("/",Tableau1[[#This Row],[SplitMarge]],SEARCH("/",Tableau1[[#This Row],[SplitMarge]],(SEARCH("/",Tableau1[[#This Row],[SplitMarge]],SEARCH("/",Tableau1[[#This Row],[SplitMarge]])+1))+1)+1)+1)+1),LEN(Tableau1[[#This Row],[SplitMarge]])+1)</f>
        <v>1</v>
      </c>
      <c r="BL62"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62"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62"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62">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63" spans="1:67" x14ac:dyDescent="0.25">
      <c r="A63" t="s">
        <v>52</v>
      </c>
      <c r="B63">
        <v>410</v>
      </c>
      <c r="C63" t="s">
        <v>76</v>
      </c>
      <c r="D63" t="s">
        <v>66</v>
      </c>
      <c r="E63">
        <v>1628</v>
      </c>
      <c r="F63" t="s">
        <v>76</v>
      </c>
      <c r="G63" t="s">
        <v>24</v>
      </c>
      <c r="H63" t="s">
        <v>19</v>
      </c>
      <c r="I63" t="s">
        <v>20</v>
      </c>
      <c r="J63" t="s">
        <v>21</v>
      </c>
      <c r="K63" t="s">
        <v>20</v>
      </c>
      <c r="L63" t="s">
        <v>37</v>
      </c>
      <c r="M63">
        <v>1628</v>
      </c>
      <c r="N63" t="s">
        <v>56</v>
      </c>
      <c r="O63" t="s">
        <v>76</v>
      </c>
      <c r="P63">
        <v>25</v>
      </c>
      <c r="Q63">
        <v>25</v>
      </c>
      <c r="R63" t="s">
        <v>39</v>
      </c>
      <c r="S63">
        <v>1</v>
      </c>
      <c r="T63">
        <v>0</v>
      </c>
      <c r="U63" t="s">
        <v>40</v>
      </c>
      <c r="V63" t="str" cm="1">
        <f t="array" ref="V63">_xlfn.TEXTJOIN("/",TRUE,_xlfn._xlws.FILTER(Tableau1[value],(Tableau1[SITE]=Tableau1[[#This Row],[SITE]])*(Tableau1[BrandName]=Tableau1[[#This Row],[BrandName]])*(Tableau1[active]=1)))</f>
        <v>15.00 - 150.00/15.00/20.00/25.00/30.00/50.00/60.00/100.00/150.00</v>
      </c>
      <c r="W63" s="3"/>
      <c r="X63" s="10" t="str">
        <f>IFERROR(INDEX(splitcol[#This Row],,MATCH(Tableau1[[#This Row],[value]],valeur[#This Row],0)),"")</f>
        <v/>
      </c>
      <c r="AA63" s="4" t="str">
        <f>IFERROR(MID(Tableau1[[#This Row],[AllValue]],1,AK63-1),"")</f>
        <v>15.00 - 150.00</v>
      </c>
      <c r="AB63" s="5" t="str">
        <f>IFERROR(MID(Tableau1[[#This Row],[AllValue]:[AllValue]]:Tableau1[[#This Row],[AllValue]:[AllValue]],AK63+1,AL63-AK63-1),"")</f>
        <v>15.00</v>
      </c>
      <c r="AC63" s="5" t="str">
        <f>IFERROR(MID(Tableau1[[#This Row],[AllValue]:[AllValue]]:Tableau1[[#This Row],[AllValue]:[AllValue]],AL63+1,AM63-AL63-1),"")</f>
        <v>20.00</v>
      </c>
      <c r="AD63" s="5" t="str">
        <f>IFERROR(MID(Tableau1[[#This Row],[AllValue]],AM63+1,AN63-AM63-1),"")</f>
        <v>25.00</v>
      </c>
      <c r="AE63" s="5" t="str">
        <f>IFERROR(MID(Tableau1[[#This Row],[AllValue]:[AllValue]]:Tableau1[[#This Row],[AllValue]:[AllValue]],AN63+1,AO63-AN63-1),"")</f>
        <v>30.00</v>
      </c>
      <c r="AF63" s="5" t="str">
        <f>IFERROR(MID(Tableau1[[#This Row],[AllValue]:[AllValue]]:Tableau1[[#This Row],[AllValue]:[AllValue]],AO63+1,AP63-AO63-1),"")</f>
        <v>50.00</v>
      </c>
      <c r="AG63" s="5" t="str">
        <f>IFERROR(MID(Tableau1[[#This Row],[AllValue]:[AllValue]]:Tableau1[[#This Row],[AllValue]:[AllValue]],AP63+1,AQ63-AP63-1),"")</f>
        <v>60.00</v>
      </c>
      <c r="AH63" s="5" t="str">
        <f>IFERROR(MID(Tableau1[[#This Row],[AllValue]:[AllValue]]:Tableau1[[#This Row],[AllValue]:[AllValue]],AQ63+1,AR63-AQ63-1),"")</f>
        <v>100.00</v>
      </c>
      <c r="AI63" s="5" t="str">
        <f>IFERROR(MID(Tableau1[[#This Row],[AllValue]:[AllValue]]:Tableau1[[#This Row],[AllValue]:[AllValue]],AR63+1,AS63-AR63-1),"")</f>
        <v>150.00</v>
      </c>
      <c r="AJ63" s="5" t="str">
        <f>IFERROR(MID(Tableau1[[#This Row],[AllValue]:[AllValue]]:Tableau1[[#This Row],[AllValue]:[AllValue]],AS63+1,AT63-AS63-1),"")</f>
        <v/>
      </c>
      <c r="AK63" s="5">
        <f>IFERROR(SEARCH("/",Tableau1[[#This Row],[AllValue]],1+1),LEN(Tableau1[[#This Row],[AllValue]])+1)</f>
        <v>15</v>
      </c>
      <c r="AL63" s="5">
        <f>IFERROR(SEARCH("/",Tableau1[[#This Row],[AllValue]],SEARCH("/",Tableau1[[#This Row],[AllValue]])+1),LEN(Tableau1[[#This Row],[AllValue]])+1)</f>
        <v>21</v>
      </c>
      <c r="AM63" s="5">
        <f>IFERROR(SEARCH("/",Tableau1[[#This Row],[AllValue]],(SEARCH("/",Tableau1[[#This Row],[AllValue]],SEARCH("/",Tableau1[[#This Row],[AllValue]])+1))+1),LEN(Tableau1[[#This Row],[AllValue]])+1)</f>
        <v>27</v>
      </c>
      <c r="AN63" s="5">
        <f>IFERROR(SEARCH("/",Tableau1[[#This Row],[AllValue]],SEARCH("/",Tableau1[[#This Row],[AllValue]],(SEARCH("/",Tableau1[[#This Row],[AllValue]],SEARCH("/",Tableau1[[#This Row],[AllValue]])+1))+1)+1),LEN(Tableau1[[#This Row],[AllValue]])+1)</f>
        <v>33</v>
      </c>
      <c r="AO63" s="5">
        <f>IFERROR(SEARCH("/",Tableau1[[#This Row],[AllValue]],SEARCH("/",Tableau1[[#This Row],[AllValue]],SEARCH("/",Tableau1[[#This Row],[AllValue]],(SEARCH("/",Tableau1[[#This Row],[AllValue]],SEARCH("/",Tableau1[[#This Row],[AllValue]])+1))+1)+1)+1),LEN(Tableau1[[#This Row],[AllValue]])+1)</f>
        <v>39</v>
      </c>
      <c r="AP63" s="5">
        <f>IFERROR(SEARCH("/",Tableau1[[#This Row],[AllValue]],SEARCH("/",Tableau1[[#This Row],[AllValue]],SEARCH("/",Tableau1[[#This Row],[AllValue]],SEARCH("/",Tableau1[[#This Row],[AllValue]],(SEARCH("/",Tableau1[[#This Row],[AllValue]],SEARCH("/",Tableau1[[#This Row],[AllValue]])+1))+1)+1)+1)+1),LEN(Tableau1[[#This Row],[AllValue]])+1)</f>
        <v>45</v>
      </c>
      <c r="AQ63" s="5">
        <f>IFERROR(SEARCH("/",Tableau1[[#This Row],[AllValue]],SEARCH("/",Tableau1[[#This Row],[AllValue]],SEARCH("/",Tableau1[[#This Row],[AllValue]],SEARCH("/",Tableau1[[#This Row],[AllValue]],SEARCH("/",Tableau1[[#This Row],[AllValue]],(SEARCH("/",Tableau1[[#This Row],[AllValue]],SEARCH("/",Tableau1[[#This Row],[AllValue]])+1))+1)+1)+1)+1)+1),LEN(Tableau1[[#This Row],[AllValue]])+1)</f>
        <v>51</v>
      </c>
      <c r="AR63"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58</v>
      </c>
      <c r="AS63"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65</v>
      </c>
      <c r="AT63">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65</v>
      </c>
      <c r="AV63" s="8" t="str">
        <f>IFERROR(VALUE(SUBSTITUTE(MID(Tableau1[[#This Row],[SplitMarge]],1,BF63-1),",",".")),"")</f>
        <v/>
      </c>
      <c r="AW63" s="9" t="str">
        <f>IFERROR(VALUE(SUBSTITUTE(MID(Tableau1[[#This Row],[SplitMarge]:[SplitMarge]]:Tableau1[[#This Row],[SplitMarge]:[SplitMarge]],BF63+1,BG63-BF63-1),",",".")),"")</f>
        <v/>
      </c>
      <c r="AX63" s="9" t="str">
        <f>IFERROR(VALUE(SUBSTITUTE(MID(Tableau1[[#This Row],[SplitMarge]:[SplitMarge]]:Tableau1[[#This Row],[SplitMarge]:[SplitMarge]],BG63+1,BH63-BG63-1),",",".")),"")</f>
        <v/>
      </c>
      <c r="AY63" s="9" t="str">
        <f>IFERROR(VALUE(SUBSTITUTE(MID(Tableau1[[#This Row],[SplitMarge]:[SplitMarge]]:Tableau1[[#This Row],[SplitMarge]:[SplitMarge]],BH63+1,BI63-BH63-1),",",".")),"")</f>
        <v/>
      </c>
      <c r="AZ63" s="9" t="str">
        <f>IFERROR(VALUE(SUBSTITUTE(MID(Tableau1[[#This Row],[SplitMarge]:[SplitMarge]]:Tableau1[[#This Row],[SplitMarge]:[SplitMarge]],BI63+1,BJ63-BI63-1),",",".")),"")</f>
        <v/>
      </c>
      <c r="BA63" s="9" t="str">
        <f>IFERROR(VALUE(SUBSTITUTE(MID(Tableau1[[#This Row],[SplitMarge]:[SplitMarge]]:Tableau1[[#This Row],[SplitMarge]:[SplitMarge]],BJ63+1,BK63-BJ63-1),",",".")),"")</f>
        <v/>
      </c>
      <c r="BB63" s="9" t="str">
        <f>IFERROR(VALUE(SUBSTITUTE(MID(Tableau1[[#This Row],[SplitMarge]:[SplitMarge]]:Tableau1[[#This Row],[SplitMarge]:[SplitMarge]],BK63+1,BL63-BK63-1),",",".")),"")</f>
        <v/>
      </c>
      <c r="BC63" s="9" t="str">
        <f>IFERROR(VALUE(SUBSTITUTE(MID(Tableau1[[#This Row],[SplitMarge]:[SplitMarge]]:Tableau1[[#This Row],[SplitMarge]:[SplitMarge]],BL63+1,BM63-BL63-1),",",".")),"")</f>
        <v/>
      </c>
      <c r="BD63" s="9" t="str">
        <f>IFERROR(VALUE(SUBSTITUTE(MID(Tableau1[[#This Row],[SplitMarge]:[SplitMarge]]:Tableau1[[#This Row],[SplitMarge]:[SplitMarge]],BM63+1,BN63-BM63-1),",",".")),"")</f>
        <v/>
      </c>
      <c r="BE63" s="9" t="str">
        <f>IFERROR(VALUE(SUBSTITUTE(MID(Tableau1[[#This Row],[SplitMarge]:[SplitMarge]]:Tableau1[[#This Row],[SplitMarge]:[SplitMarge]],BN63+1,BO63-BN63-1),",",".")),"")</f>
        <v/>
      </c>
      <c r="BF63" s="5">
        <f>IFERROR(SEARCH("/",Tableau1[[#This Row],[SplitMarge]],1+1),LEN(Tableau1[[#This Row],[SplitMarge]])+1)</f>
        <v>1</v>
      </c>
      <c r="BG63" s="5">
        <f>IFERROR(SEARCH("/",Tableau1[[#This Row],[SplitMarge]],SEARCH("/",Tableau1[[#This Row],[SplitMarge]])+1),LEN(Tableau1[[#This Row],[SplitMarge]])+1)</f>
        <v>1</v>
      </c>
      <c r="BH63" s="5">
        <f>IFERROR(SEARCH("/",Tableau1[[#This Row],[SplitMarge]],(SEARCH("/",Tableau1[[#This Row],[SplitMarge]],SEARCH("/",Tableau1[[#This Row],[SplitMarge]])+1))+1),LEN(Tableau1[[#This Row],[SplitMarge]])+1)</f>
        <v>1</v>
      </c>
      <c r="BI63" s="5">
        <f>IFERROR(SEARCH("/",Tableau1[[#This Row],[SplitMarge]],SEARCH("/",Tableau1[[#This Row],[SplitMarge]],(SEARCH("/",Tableau1[[#This Row],[SplitMarge]],SEARCH("/",Tableau1[[#This Row],[SplitMarge]])+1))+1)+1),LEN(Tableau1[[#This Row],[SplitMarge]])+1)</f>
        <v>1</v>
      </c>
      <c r="BJ63" s="5">
        <f>IFERROR(SEARCH("/",Tableau1[[#This Row],[SplitMarge]],SEARCH("/",Tableau1[[#This Row],[SplitMarge]],SEARCH("/",Tableau1[[#This Row],[SplitMarge]],(SEARCH("/",Tableau1[[#This Row],[SplitMarge]],SEARCH("/",Tableau1[[#This Row],[SplitMarge]])+1))+1)+1)+1),LEN(Tableau1[[#This Row],[SplitMarge]])+1)</f>
        <v>1</v>
      </c>
      <c r="BK63" s="5">
        <f>IFERROR(SEARCH("/",Tableau1[[#This Row],[SplitMarge]],SEARCH("/",Tableau1[[#This Row],[SplitMarge]],SEARCH("/",Tableau1[[#This Row],[SplitMarge]],SEARCH("/",Tableau1[[#This Row],[SplitMarge]],(SEARCH("/",Tableau1[[#This Row],[SplitMarge]],SEARCH("/",Tableau1[[#This Row],[SplitMarge]])+1))+1)+1)+1)+1),LEN(Tableau1[[#This Row],[SplitMarge]])+1)</f>
        <v>1</v>
      </c>
      <c r="BL63"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63"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63"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63">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64" spans="1:67" x14ac:dyDescent="0.25">
      <c r="A64" t="s">
        <v>52</v>
      </c>
      <c r="B64">
        <v>410</v>
      </c>
      <c r="C64" t="s">
        <v>76</v>
      </c>
      <c r="D64" t="s">
        <v>66</v>
      </c>
      <c r="E64">
        <v>2100</v>
      </c>
      <c r="F64" t="s">
        <v>76</v>
      </c>
      <c r="G64" t="s">
        <v>32</v>
      </c>
      <c r="H64" t="s">
        <v>19</v>
      </c>
      <c r="I64" t="s">
        <v>20</v>
      </c>
      <c r="J64" t="s">
        <v>21</v>
      </c>
      <c r="K64" t="s">
        <v>20</v>
      </c>
      <c r="L64" t="s">
        <v>37</v>
      </c>
      <c r="M64">
        <v>2100</v>
      </c>
      <c r="N64" t="s">
        <v>52</v>
      </c>
      <c r="O64" t="s">
        <v>76</v>
      </c>
      <c r="P64">
        <v>30</v>
      </c>
      <c r="Q64">
        <v>30</v>
      </c>
      <c r="R64" t="s">
        <v>39</v>
      </c>
      <c r="S64">
        <v>1</v>
      </c>
      <c r="T64">
        <v>0</v>
      </c>
      <c r="U64" t="s">
        <v>40</v>
      </c>
      <c r="V64" t="str" cm="1">
        <f t="array" ref="V64">_xlfn.TEXTJOIN("/",TRUE,_xlfn._xlws.FILTER(Tableau1[value],(Tableau1[SITE]=Tableau1[[#This Row],[SITE]])*(Tableau1[BrandName]=Tableau1[[#This Row],[BrandName]])*(Tableau1[active]=1)))</f>
        <v>15.00 - 150.00/15.00/20.00/25.00/30.00/50.00/60.00/100.00/150.00</v>
      </c>
      <c r="W64" s="3"/>
      <c r="X64" s="10" t="str">
        <f>IFERROR(INDEX(splitcol[#This Row],,MATCH(Tableau1[[#This Row],[value]],valeur[#This Row],0)),"")</f>
        <v/>
      </c>
      <c r="AA64" s="4" t="str">
        <f>IFERROR(MID(Tableau1[[#This Row],[AllValue]],1,AK64-1),"")</f>
        <v>15.00 - 150.00</v>
      </c>
      <c r="AB64" s="5" t="str">
        <f>IFERROR(MID(Tableau1[[#This Row],[AllValue]:[AllValue]]:Tableau1[[#This Row],[AllValue]:[AllValue]],AK64+1,AL64-AK64-1),"")</f>
        <v>15.00</v>
      </c>
      <c r="AC64" s="5" t="str">
        <f>IFERROR(MID(Tableau1[[#This Row],[AllValue]:[AllValue]]:Tableau1[[#This Row],[AllValue]:[AllValue]],AL64+1,AM64-AL64-1),"")</f>
        <v>20.00</v>
      </c>
      <c r="AD64" s="5" t="str">
        <f>IFERROR(MID(Tableau1[[#This Row],[AllValue]],AM64+1,AN64-AM64-1),"")</f>
        <v>25.00</v>
      </c>
      <c r="AE64" s="5" t="str">
        <f>IFERROR(MID(Tableau1[[#This Row],[AllValue]:[AllValue]]:Tableau1[[#This Row],[AllValue]:[AllValue]],AN64+1,AO64-AN64-1),"")</f>
        <v>30.00</v>
      </c>
      <c r="AF64" s="5" t="str">
        <f>IFERROR(MID(Tableau1[[#This Row],[AllValue]:[AllValue]]:Tableau1[[#This Row],[AllValue]:[AllValue]],AO64+1,AP64-AO64-1),"")</f>
        <v>50.00</v>
      </c>
      <c r="AG64" s="5" t="str">
        <f>IFERROR(MID(Tableau1[[#This Row],[AllValue]:[AllValue]]:Tableau1[[#This Row],[AllValue]:[AllValue]],AP64+1,AQ64-AP64-1),"")</f>
        <v>60.00</v>
      </c>
      <c r="AH64" s="5" t="str">
        <f>IFERROR(MID(Tableau1[[#This Row],[AllValue]:[AllValue]]:Tableau1[[#This Row],[AllValue]:[AllValue]],AQ64+1,AR64-AQ64-1),"")</f>
        <v>100.00</v>
      </c>
      <c r="AI64" s="5" t="str">
        <f>IFERROR(MID(Tableau1[[#This Row],[AllValue]:[AllValue]]:Tableau1[[#This Row],[AllValue]:[AllValue]],AR64+1,AS64-AR64-1),"")</f>
        <v>150.00</v>
      </c>
      <c r="AJ64" s="5" t="str">
        <f>IFERROR(MID(Tableau1[[#This Row],[AllValue]:[AllValue]]:Tableau1[[#This Row],[AllValue]:[AllValue]],AS64+1,AT64-AS64-1),"")</f>
        <v/>
      </c>
      <c r="AK64" s="5">
        <f>IFERROR(SEARCH("/",Tableau1[[#This Row],[AllValue]],1+1),LEN(Tableau1[[#This Row],[AllValue]])+1)</f>
        <v>15</v>
      </c>
      <c r="AL64" s="5">
        <f>IFERROR(SEARCH("/",Tableau1[[#This Row],[AllValue]],SEARCH("/",Tableau1[[#This Row],[AllValue]])+1),LEN(Tableau1[[#This Row],[AllValue]])+1)</f>
        <v>21</v>
      </c>
      <c r="AM64" s="5">
        <f>IFERROR(SEARCH("/",Tableau1[[#This Row],[AllValue]],(SEARCH("/",Tableau1[[#This Row],[AllValue]],SEARCH("/",Tableau1[[#This Row],[AllValue]])+1))+1),LEN(Tableau1[[#This Row],[AllValue]])+1)</f>
        <v>27</v>
      </c>
      <c r="AN64" s="5">
        <f>IFERROR(SEARCH("/",Tableau1[[#This Row],[AllValue]],SEARCH("/",Tableau1[[#This Row],[AllValue]],(SEARCH("/",Tableau1[[#This Row],[AllValue]],SEARCH("/",Tableau1[[#This Row],[AllValue]])+1))+1)+1),LEN(Tableau1[[#This Row],[AllValue]])+1)</f>
        <v>33</v>
      </c>
      <c r="AO64" s="5">
        <f>IFERROR(SEARCH("/",Tableau1[[#This Row],[AllValue]],SEARCH("/",Tableau1[[#This Row],[AllValue]],SEARCH("/",Tableau1[[#This Row],[AllValue]],(SEARCH("/",Tableau1[[#This Row],[AllValue]],SEARCH("/",Tableau1[[#This Row],[AllValue]])+1))+1)+1)+1),LEN(Tableau1[[#This Row],[AllValue]])+1)</f>
        <v>39</v>
      </c>
      <c r="AP64" s="5">
        <f>IFERROR(SEARCH("/",Tableau1[[#This Row],[AllValue]],SEARCH("/",Tableau1[[#This Row],[AllValue]],SEARCH("/",Tableau1[[#This Row],[AllValue]],SEARCH("/",Tableau1[[#This Row],[AllValue]],(SEARCH("/",Tableau1[[#This Row],[AllValue]],SEARCH("/",Tableau1[[#This Row],[AllValue]])+1))+1)+1)+1)+1),LEN(Tableau1[[#This Row],[AllValue]])+1)</f>
        <v>45</v>
      </c>
      <c r="AQ64" s="5">
        <f>IFERROR(SEARCH("/",Tableau1[[#This Row],[AllValue]],SEARCH("/",Tableau1[[#This Row],[AllValue]],SEARCH("/",Tableau1[[#This Row],[AllValue]],SEARCH("/",Tableau1[[#This Row],[AllValue]],SEARCH("/",Tableau1[[#This Row],[AllValue]],(SEARCH("/",Tableau1[[#This Row],[AllValue]],SEARCH("/",Tableau1[[#This Row],[AllValue]])+1))+1)+1)+1)+1)+1),LEN(Tableau1[[#This Row],[AllValue]])+1)</f>
        <v>51</v>
      </c>
      <c r="AR64"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58</v>
      </c>
      <c r="AS64"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65</v>
      </c>
      <c r="AT64">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65</v>
      </c>
      <c r="AV64" s="8" t="str">
        <f>IFERROR(VALUE(SUBSTITUTE(MID(Tableau1[[#This Row],[SplitMarge]],1,BF64-1),",",".")),"")</f>
        <v/>
      </c>
      <c r="AW64" s="9" t="str">
        <f>IFERROR(VALUE(SUBSTITUTE(MID(Tableau1[[#This Row],[SplitMarge]:[SplitMarge]]:Tableau1[[#This Row],[SplitMarge]:[SplitMarge]],BF64+1,BG64-BF64-1),",",".")),"")</f>
        <v/>
      </c>
      <c r="AX64" s="9" t="str">
        <f>IFERROR(VALUE(SUBSTITUTE(MID(Tableau1[[#This Row],[SplitMarge]:[SplitMarge]]:Tableau1[[#This Row],[SplitMarge]:[SplitMarge]],BG64+1,BH64-BG64-1),",",".")),"")</f>
        <v/>
      </c>
      <c r="AY64" s="9" t="str">
        <f>IFERROR(VALUE(SUBSTITUTE(MID(Tableau1[[#This Row],[SplitMarge]:[SplitMarge]]:Tableau1[[#This Row],[SplitMarge]:[SplitMarge]],BH64+1,BI64-BH64-1),",",".")),"")</f>
        <v/>
      </c>
      <c r="AZ64" s="9" t="str">
        <f>IFERROR(VALUE(SUBSTITUTE(MID(Tableau1[[#This Row],[SplitMarge]:[SplitMarge]]:Tableau1[[#This Row],[SplitMarge]:[SplitMarge]],BI64+1,BJ64-BI64-1),",",".")),"")</f>
        <v/>
      </c>
      <c r="BA64" s="9" t="str">
        <f>IFERROR(VALUE(SUBSTITUTE(MID(Tableau1[[#This Row],[SplitMarge]:[SplitMarge]]:Tableau1[[#This Row],[SplitMarge]:[SplitMarge]],BJ64+1,BK64-BJ64-1),",",".")),"")</f>
        <v/>
      </c>
      <c r="BB64" s="9" t="str">
        <f>IFERROR(VALUE(SUBSTITUTE(MID(Tableau1[[#This Row],[SplitMarge]:[SplitMarge]]:Tableau1[[#This Row],[SplitMarge]:[SplitMarge]],BK64+1,BL64-BK64-1),",",".")),"")</f>
        <v/>
      </c>
      <c r="BC64" s="9" t="str">
        <f>IFERROR(VALUE(SUBSTITUTE(MID(Tableau1[[#This Row],[SplitMarge]:[SplitMarge]]:Tableau1[[#This Row],[SplitMarge]:[SplitMarge]],BL64+1,BM64-BL64-1),",",".")),"")</f>
        <v/>
      </c>
      <c r="BD64" s="9" t="str">
        <f>IFERROR(VALUE(SUBSTITUTE(MID(Tableau1[[#This Row],[SplitMarge]:[SplitMarge]]:Tableau1[[#This Row],[SplitMarge]:[SplitMarge]],BM64+1,BN64-BM64-1),",",".")),"")</f>
        <v/>
      </c>
      <c r="BE64" s="9" t="str">
        <f>IFERROR(VALUE(SUBSTITUTE(MID(Tableau1[[#This Row],[SplitMarge]:[SplitMarge]]:Tableau1[[#This Row],[SplitMarge]:[SplitMarge]],BN64+1,BO64-BN64-1),",",".")),"")</f>
        <v/>
      </c>
      <c r="BF64" s="5">
        <f>IFERROR(SEARCH("/",Tableau1[[#This Row],[SplitMarge]],1+1),LEN(Tableau1[[#This Row],[SplitMarge]])+1)</f>
        <v>1</v>
      </c>
      <c r="BG64" s="5">
        <f>IFERROR(SEARCH("/",Tableau1[[#This Row],[SplitMarge]],SEARCH("/",Tableau1[[#This Row],[SplitMarge]])+1),LEN(Tableau1[[#This Row],[SplitMarge]])+1)</f>
        <v>1</v>
      </c>
      <c r="BH64" s="5">
        <f>IFERROR(SEARCH("/",Tableau1[[#This Row],[SplitMarge]],(SEARCH("/",Tableau1[[#This Row],[SplitMarge]],SEARCH("/",Tableau1[[#This Row],[SplitMarge]])+1))+1),LEN(Tableau1[[#This Row],[SplitMarge]])+1)</f>
        <v>1</v>
      </c>
      <c r="BI64" s="5">
        <f>IFERROR(SEARCH("/",Tableau1[[#This Row],[SplitMarge]],SEARCH("/",Tableau1[[#This Row],[SplitMarge]],(SEARCH("/",Tableau1[[#This Row],[SplitMarge]],SEARCH("/",Tableau1[[#This Row],[SplitMarge]])+1))+1)+1),LEN(Tableau1[[#This Row],[SplitMarge]])+1)</f>
        <v>1</v>
      </c>
      <c r="BJ64" s="5">
        <f>IFERROR(SEARCH("/",Tableau1[[#This Row],[SplitMarge]],SEARCH("/",Tableau1[[#This Row],[SplitMarge]],SEARCH("/",Tableau1[[#This Row],[SplitMarge]],(SEARCH("/",Tableau1[[#This Row],[SplitMarge]],SEARCH("/",Tableau1[[#This Row],[SplitMarge]])+1))+1)+1)+1),LEN(Tableau1[[#This Row],[SplitMarge]])+1)</f>
        <v>1</v>
      </c>
      <c r="BK64" s="5">
        <f>IFERROR(SEARCH("/",Tableau1[[#This Row],[SplitMarge]],SEARCH("/",Tableau1[[#This Row],[SplitMarge]],SEARCH("/",Tableau1[[#This Row],[SplitMarge]],SEARCH("/",Tableau1[[#This Row],[SplitMarge]],(SEARCH("/",Tableau1[[#This Row],[SplitMarge]],SEARCH("/",Tableau1[[#This Row],[SplitMarge]])+1))+1)+1)+1)+1),LEN(Tableau1[[#This Row],[SplitMarge]])+1)</f>
        <v>1</v>
      </c>
      <c r="BL64"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64"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64"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64">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65" spans="1:67" x14ac:dyDescent="0.25">
      <c r="A65" t="s">
        <v>52</v>
      </c>
      <c r="B65">
        <v>410</v>
      </c>
      <c r="C65" t="s">
        <v>76</v>
      </c>
      <c r="D65" t="s">
        <v>66</v>
      </c>
      <c r="E65">
        <v>2101</v>
      </c>
      <c r="F65" t="s">
        <v>76</v>
      </c>
      <c r="G65" t="s">
        <v>25</v>
      </c>
      <c r="H65" t="s">
        <v>19</v>
      </c>
      <c r="I65" t="s">
        <v>20</v>
      </c>
      <c r="J65" t="s">
        <v>21</v>
      </c>
      <c r="K65" t="s">
        <v>20</v>
      </c>
      <c r="L65" t="s">
        <v>37</v>
      </c>
      <c r="M65">
        <v>2101</v>
      </c>
      <c r="N65" t="s">
        <v>52</v>
      </c>
      <c r="O65" t="s">
        <v>76</v>
      </c>
      <c r="P65">
        <v>50</v>
      </c>
      <c r="Q65">
        <v>50</v>
      </c>
      <c r="R65" t="s">
        <v>39</v>
      </c>
      <c r="S65">
        <v>1</v>
      </c>
      <c r="T65">
        <v>0</v>
      </c>
      <c r="U65" t="s">
        <v>40</v>
      </c>
      <c r="V65" t="str" cm="1">
        <f t="array" ref="V65">_xlfn.TEXTJOIN("/",TRUE,_xlfn._xlws.FILTER(Tableau1[value],(Tableau1[SITE]=Tableau1[[#This Row],[SITE]])*(Tableau1[BrandName]=Tableau1[[#This Row],[BrandName]])*(Tableau1[active]=1)))</f>
        <v>15.00 - 150.00/15.00/20.00/25.00/30.00/50.00/60.00/100.00/150.00</v>
      </c>
      <c r="W65" s="3"/>
      <c r="X65" s="10" t="str">
        <f>IFERROR(INDEX(splitcol[#This Row],,MATCH(Tableau1[[#This Row],[value]],valeur[#This Row],0)),"")</f>
        <v/>
      </c>
      <c r="AA65" s="4" t="str">
        <f>IFERROR(MID(Tableau1[[#This Row],[AllValue]],1,AK65-1),"")</f>
        <v>15.00 - 150.00</v>
      </c>
      <c r="AB65" s="5" t="str">
        <f>IFERROR(MID(Tableau1[[#This Row],[AllValue]:[AllValue]]:Tableau1[[#This Row],[AllValue]:[AllValue]],AK65+1,AL65-AK65-1),"")</f>
        <v>15.00</v>
      </c>
      <c r="AC65" s="5" t="str">
        <f>IFERROR(MID(Tableau1[[#This Row],[AllValue]:[AllValue]]:Tableau1[[#This Row],[AllValue]:[AllValue]],AL65+1,AM65-AL65-1),"")</f>
        <v>20.00</v>
      </c>
      <c r="AD65" s="5" t="str">
        <f>IFERROR(MID(Tableau1[[#This Row],[AllValue]],AM65+1,AN65-AM65-1),"")</f>
        <v>25.00</v>
      </c>
      <c r="AE65" s="5" t="str">
        <f>IFERROR(MID(Tableau1[[#This Row],[AllValue]:[AllValue]]:Tableau1[[#This Row],[AllValue]:[AllValue]],AN65+1,AO65-AN65-1),"")</f>
        <v>30.00</v>
      </c>
      <c r="AF65" s="5" t="str">
        <f>IFERROR(MID(Tableau1[[#This Row],[AllValue]:[AllValue]]:Tableau1[[#This Row],[AllValue]:[AllValue]],AO65+1,AP65-AO65-1),"")</f>
        <v>50.00</v>
      </c>
      <c r="AG65" s="5" t="str">
        <f>IFERROR(MID(Tableau1[[#This Row],[AllValue]:[AllValue]]:Tableau1[[#This Row],[AllValue]:[AllValue]],AP65+1,AQ65-AP65-1),"")</f>
        <v>60.00</v>
      </c>
      <c r="AH65" s="5" t="str">
        <f>IFERROR(MID(Tableau1[[#This Row],[AllValue]:[AllValue]]:Tableau1[[#This Row],[AllValue]:[AllValue]],AQ65+1,AR65-AQ65-1),"")</f>
        <v>100.00</v>
      </c>
      <c r="AI65" s="5" t="str">
        <f>IFERROR(MID(Tableau1[[#This Row],[AllValue]:[AllValue]]:Tableau1[[#This Row],[AllValue]:[AllValue]],AR65+1,AS65-AR65-1),"")</f>
        <v>150.00</v>
      </c>
      <c r="AJ65" s="5" t="str">
        <f>IFERROR(MID(Tableau1[[#This Row],[AllValue]:[AllValue]]:Tableau1[[#This Row],[AllValue]:[AllValue]],AS65+1,AT65-AS65-1),"")</f>
        <v/>
      </c>
      <c r="AK65" s="5">
        <f>IFERROR(SEARCH("/",Tableau1[[#This Row],[AllValue]],1+1),LEN(Tableau1[[#This Row],[AllValue]])+1)</f>
        <v>15</v>
      </c>
      <c r="AL65" s="5">
        <f>IFERROR(SEARCH("/",Tableau1[[#This Row],[AllValue]],SEARCH("/",Tableau1[[#This Row],[AllValue]])+1),LEN(Tableau1[[#This Row],[AllValue]])+1)</f>
        <v>21</v>
      </c>
      <c r="AM65" s="5">
        <f>IFERROR(SEARCH("/",Tableau1[[#This Row],[AllValue]],(SEARCH("/",Tableau1[[#This Row],[AllValue]],SEARCH("/",Tableau1[[#This Row],[AllValue]])+1))+1),LEN(Tableau1[[#This Row],[AllValue]])+1)</f>
        <v>27</v>
      </c>
      <c r="AN65" s="5">
        <f>IFERROR(SEARCH("/",Tableau1[[#This Row],[AllValue]],SEARCH("/",Tableau1[[#This Row],[AllValue]],(SEARCH("/",Tableau1[[#This Row],[AllValue]],SEARCH("/",Tableau1[[#This Row],[AllValue]])+1))+1)+1),LEN(Tableau1[[#This Row],[AllValue]])+1)</f>
        <v>33</v>
      </c>
      <c r="AO65" s="5">
        <f>IFERROR(SEARCH("/",Tableau1[[#This Row],[AllValue]],SEARCH("/",Tableau1[[#This Row],[AllValue]],SEARCH("/",Tableau1[[#This Row],[AllValue]],(SEARCH("/",Tableau1[[#This Row],[AllValue]],SEARCH("/",Tableau1[[#This Row],[AllValue]])+1))+1)+1)+1),LEN(Tableau1[[#This Row],[AllValue]])+1)</f>
        <v>39</v>
      </c>
      <c r="AP65" s="5">
        <f>IFERROR(SEARCH("/",Tableau1[[#This Row],[AllValue]],SEARCH("/",Tableau1[[#This Row],[AllValue]],SEARCH("/",Tableau1[[#This Row],[AllValue]],SEARCH("/",Tableau1[[#This Row],[AllValue]],(SEARCH("/",Tableau1[[#This Row],[AllValue]],SEARCH("/",Tableau1[[#This Row],[AllValue]])+1))+1)+1)+1)+1),LEN(Tableau1[[#This Row],[AllValue]])+1)</f>
        <v>45</v>
      </c>
      <c r="AQ65" s="5">
        <f>IFERROR(SEARCH("/",Tableau1[[#This Row],[AllValue]],SEARCH("/",Tableau1[[#This Row],[AllValue]],SEARCH("/",Tableau1[[#This Row],[AllValue]],SEARCH("/",Tableau1[[#This Row],[AllValue]],SEARCH("/",Tableau1[[#This Row],[AllValue]],(SEARCH("/",Tableau1[[#This Row],[AllValue]],SEARCH("/",Tableau1[[#This Row],[AllValue]])+1))+1)+1)+1)+1)+1),LEN(Tableau1[[#This Row],[AllValue]])+1)</f>
        <v>51</v>
      </c>
      <c r="AR65"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58</v>
      </c>
      <c r="AS65"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65</v>
      </c>
      <c r="AT6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65</v>
      </c>
      <c r="AV65" s="8" t="str">
        <f>IFERROR(VALUE(SUBSTITUTE(MID(Tableau1[[#This Row],[SplitMarge]],1,BF65-1),",",".")),"")</f>
        <v/>
      </c>
      <c r="AW65" s="9" t="str">
        <f>IFERROR(VALUE(SUBSTITUTE(MID(Tableau1[[#This Row],[SplitMarge]:[SplitMarge]]:Tableau1[[#This Row],[SplitMarge]:[SplitMarge]],BF65+1,BG65-BF65-1),",",".")),"")</f>
        <v/>
      </c>
      <c r="AX65" s="9" t="str">
        <f>IFERROR(VALUE(SUBSTITUTE(MID(Tableau1[[#This Row],[SplitMarge]:[SplitMarge]]:Tableau1[[#This Row],[SplitMarge]:[SplitMarge]],BG65+1,BH65-BG65-1),",",".")),"")</f>
        <v/>
      </c>
      <c r="AY65" s="9" t="str">
        <f>IFERROR(VALUE(SUBSTITUTE(MID(Tableau1[[#This Row],[SplitMarge]:[SplitMarge]]:Tableau1[[#This Row],[SplitMarge]:[SplitMarge]],BH65+1,BI65-BH65-1),",",".")),"")</f>
        <v/>
      </c>
      <c r="AZ65" s="9" t="str">
        <f>IFERROR(VALUE(SUBSTITUTE(MID(Tableau1[[#This Row],[SplitMarge]:[SplitMarge]]:Tableau1[[#This Row],[SplitMarge]:[SplitMarge]],BI65+1,BJ65-BI65-1),",",".")),"")</f>
        <v/>
      </c>
      <c r="BA65" s="9" t="str">
        <f>IFERROR(VALUE(SUBSTITUTE(MID(Tableau1[[#This Row],[SplitMarge]:[SplitMarge]]:Tableau1[[#This Row],[SplitMarge]:[SplitMarge]],BJ65+1,BK65-BJ65-1),",",".")),"")</f>
        <v/>
      </c>
      <c r="BB65" s="9" t="str">
        <f>IFERROR(VALUE(SUBSTITUTE(MID(Tableau1[[#This Row],[SplitMarge]:[SplitMarge]]:Tableau1[[#This Row],[SplitMarge]:[SplitMarge]],BK65+1,BL65-BK65-1),",",".")),"")</f>
        <v/>
      </c>
      <c r="BC65" s="9" t="str">
        <f>IFERROR(VALUE(SUBSTITUTE(MID(Tableau1[[#This Row],[SplitMarge]:[SplitMarge]]:Tableau1[[#This Row],[SplitMarge]:[SplitMarge]],BL65+1,BM65-BL65-1),",",".")),"")</f>
        <v/>
      </c>
      <c r="BD65" s="9" t="str">
        <f>IFERROR(VALUE(SUBSTITUTE(MID(Tableau1[[#This Row],[SplitMarge]:[SplitMarge]]:Tableau1[[#This Row],[SplitMarge]:[SplitMarge]],BM65+1,BN65-BM65-1),",",".")),"")</f>
        <v/>
      </c>
      <c r="BE65" s="9" t="str">
        <f>IFERROR(VALUE(SUBSTITUTE(MID(Tableau1[[#This Row],[SplitMarge]:[SplitMarge]]:Tableau1[[#This Row],[SplitMarge]:[SplitMarge]],BN65+1,BO65-BN65-1),",",".")),"")</f>
        <v/>
      </c>
      <c r="BF65" s="5">
        <f>IFERROR(SEARCH("/",Tableau1[[#This Row],[SplitMarge]],1+1),LEN(Tableau1[[#This Row],[SplitMarge]])+1)</f>
        <v>1</v>
      </c>
      <c r="BG65" s="5">
        <f>IFERROR(SEARCH("/",Tableau1[[#This Row],[SplitMarge]],SEARCH("/",Tableau1[[#This Row],[SplitMarge]])+1),LEN(Tableau1[[#This Row],[SplitMarge]])+1)</f>
        <v>1</v>
      </c>
      <c r="BH65" s="5">
        <f>IFERROR(SEARCH("/",Tableau1[[#This Row],[SplitMarge]],(SEARCH("/",Tableau1[[#This Row],[SplitMarge]],SEARCH("/",Tableau1[[#This Row],[SplitMarge]])+1))+1),LEN(Tableau1[[#This Row],[SplitMarge]])+1)</f>
        <v>1</v>
      </c>
      <c r="BI65" s="5">
        <f>IFERROR(SEARCH("/",Tableau1[[#This Row],[SplitMarge]],SEARCH("/",Tableau1[[#This Row],[SplitMarge]],(SEARCH("/",Tableau1[[#This Row],[SplitMarge]],SEARCH("/",Tableau1[[#This Row],[SplitMarge]])+1))+1)+1),LEN(Tableau1[[#This Row],[SplitMarge]])+1)</f>
        <v>1</v>
      </c>
      <c r="BJ65" s="5">
        <f>IFERROR(SEARCH("/",Tableau1[[#This Row],[SplitMarge]],SEARCH("/",Tableau1[[#This Row],[SplitMarge]],SEARCH("/",Tableau1[[#This Row],[SplitMarge]],(SEARCH("/",Tableau1[[#This Row],[SplitMarge]],SEARCH("/",Tableau1[[#This Row],[SplitMarge]])+1))+1)+1)+1),LEN(Tableau1[[#This Row],[SplitMarge]])+1)</f>
        <v>1</v>
      </c>
      <c r="BK65" s="5">
        <f>IFERROR(SEARCH("/",Tableau1[[#This Row],[SplitMarge]],SEARCH("/",Tableau1[[#This Row],[SplitMarge]],SEARCH("/",Tableau1[[#This Row],[SplitMarge]],SEARCH("/",Tableau1[[#This Row],[SplitMarge]],(SEARCH("/",Tableau1[[#This Row],[SplitMarge]],SEARCH("/",Tableau1[[#This Row],[SplitMarge]])+1))+1)+1)+1)+1),LEN(Tableau1[[#This Row],[SplitMarge]])+1)</f>
        <v>1</v>
      </c>
      <c r="BL65"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65"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65"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6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66" spans="1:67" x14ac:dyDescent="0.25">
      <c r="A66" t="s">
        <v>52</v>
      </c>
      <c r="B66">
        <v>410</v>
      </c>
      <c r="C66" t="s">
        <v>76</v>
      </c>
      <c r="D66" t="s">
        <v>66</v>
      </c>
      <c r="E66">
        <v>2102</v>
      </c>
      <c r="F66" t="s">
        <v>76</v>
      </c>
      <c r="G66" t="s">
        <v>57</v>
      </c>
      <c r="H66" t="s">
        <v>19</v>
      </c>
      <c r="I66" t="s">
        <v>20</v>
      </c>
      <c r="J66" t="s">
        <v>21</v>
      </c>
      <c r="K66" t="s">
        <v>20</v>
      </c>
      <c r="L66" t="s">
        <v>37</v>
      </c>
      <c r="M66">
        <v>2102</v>
      </c>
      <c r="N66" t="s">
        <v>52</v>
      </c>
      <c r="O66" t="s">
        <v>76</v>
      </c>
      <c r="P66">
        <v>60</v>
      </c>
      <c r="Q66">
        <v>60</v>
      </c>
      <c r="R66" t="s">
        <v>39</v>
      </c>
      <c r="S66">
        <v>1</v>
      </c>
      <c r="T66">
        <v>0</v>
      </c>
      <c r="U66" t="s">
        <v>40</v>
      </c>
      <c r="V66" t="str" cm="1">
        <f t="array" ref="V66">_xlfn.TEXTJOIN("/",TRUE,_xlfn._xlws.FILTER(Tableau1[value],(Tableau1[SITE]=Tableau1[[#This Row],[SITE]])*(Tableau1[BrandName]=Tableau1[[#This Row],[BrandName]])*(Tableau1[active]=1)))</f>
        <v>15.00 - 150.00/15.00/20.00/25.00/30.00/50.00/60.00/100.00/150.00</v>
      </c>
      <c r="W66" s="3"/>
      <c r="X66" s="10" t="str">
        <f>IFERROR(INDEX(splitcol[#This Row],,MATCH(Tableau1[[#This Row],[value]],valeur[#This Row],0)),"")</f>
        <v/>
      </c>
      <c r="AA66" s="4" t="str">
        <f>IFERROR(MID(Tableau1[[#This Row],[AllValue]],1,AK66-1),"")</f>
        <v>15.00 - 150.00</v>
      </c>
      <c r="AB66" s="5" t="str">
        <f>IFERROR(MID(Tableau1[[#This Row],[AllValue]:[AllValue]]:Tableau1[[#This Row],[AllValue]:[AllValue]],AK66+1,AL66-AK66-1),"")</f>
        <v>15.00</v>
      </c>
      <c r="AC66" s="5" t="str">
        <f>IFERROR(MID(Tableau1[[#This Row],[AllValue]:[AllValue]]:Tableau1[[#This Row],[AllValue]:[AllValue]],AL66+1,AM66-AL66-1),"")</f>
        <v>20.00</v>
      </c>
      <c r="AD66" s="5" t="str">
        <f>IFERROR(MID(Tableau1[[#This Row],[AllValue]],AM66+1,AN66-AM66-1),"")</f>
        <v>25.00</v>
      </c>
      <c r="AE66" s="5" t="str">
        <f>IFERROR(MID(Tableau1[[#This Row],[AllValue]:[AllValue]]:Tableau1[[#This Row],[AllValue]:[AllValue]],AN66+1,AO66-AN66-1),"")</f>
        <v>30.00</v>
      </c>
      <c r="AF66" s="5" t="str">
        <f>IFERROR(MID(Tableau1[[#This Row],[AllValue]:[AllValue]]:Tableau1[[#This Row],[AllValue]:[AllValue]],AO66+1,AP66-AO66-1),"")</f>
        <v>50.00</v>
      </c>
      <c r="AG66" s="5" t="str">
        <f>IFERROR(MID(Tableau1[[#This Row],[AllValue]:[AllValue]]:Tableau1[[#This Row],[AllValue]:[AllValue]],AP66+1,AQ66-AP66-1),"")</f>
        <v>60.00</v>
      </c>
      <c r="AH66" s="5" t="str">
        <f>IFERROR(MID(Tableau1[[#This Row],[AllValue]:[AllValue]]:Tableau1[[#This Row],[AllValue]:[AllValue]],AQ66+1,AR66-AQ66-1),"")</f>
        <v>100.00</v>
      </c>
      <c r="AI66" s="5" t="str">
        <f>IFERROR(MID(Tableau1[[#This Row],[AllValue]:[AllValue]]:Tableau1[[#This Row],[AllValue]:[AllValue]],AR66+1,AS66-AR66-1),"")</f>
        <v>150.00</v>
      </c>
      <c r="AJ66" s="5" t="str">
        <f>IFERROR(MID(Tableau1[[#This Row],[AllValue]:[AllValue]]:Tableau1[[#This Row],[AllValue]:[AllValue]],AS66+1,AT66-AS66-1),"")</f>
        <v/>
      </c>
      <c r="AK66" s="5">
        <f>IFERROR(SEARCH("/",Tableau1[[#This Row],[AllValue]],1+1),LEN(Tableau1[[#This Row],[AllValue]])+1)</f>
        <v>15</v>
      </c>
      <c r="AL66" s="5">
        <f>IFERROR(SEARCH("/",Tableau1[[#This Row],[AllValue]],SEARCH("/",Tableau1[[#This Row],[AllValue]])+1),LEN(Tableau1[[#This Row],[AllValue]])+1)</f>
        <v>21</v>
      </c>
      <c r="AM66" s="5">
        <f>IFERROR(SEARCH("/",Tableau1[[#This Row],[AllValue]],(SEARCH("/",Tableau1[[#This Row],[AllValue]],SEARCH("/",Tableau1[[#This Row],[AllValue]])+1))+1),LEN(Tableau1[[#This Row],[AllValue]])+1)</f>
        <v>27</v>
      </c>
      <c r="AN66" s="5">
        <f>IFERROR(SEARCH("/",Tableau1[[#This Row],[AllValue]],SEARCH("/",Tableau1[[#This Row],[AllValue]],(SEARCH("/",Tableau1[[#This Row],[AllValue]],SEARCH("/",Tableau1[[#This Row],[AllValue]])+1))+1)+1),LEN(Tableau1[[#This Row],[AllValue]])+1)</f>
        <v>33</v>
      </c>
      <c r="AO66" s="5">
        <f>IFERROR(SEARCH("/",Tableau1[[#This Row],[AllValue]],SEARCH("/",Tableau1[[#This Row],[AllValue]],SEARCH("/",Tableau1[[#This Row],[AllValue]],(SEARCH("/",Tableau1[[#This Row],[AllValue]],SEARCH("/",Tableau1[[#This Row],[AllValue]])+1))+1)+1)+1),LEN(Tableau1[[#This Row],[AllValue]])+1)</f>
        <v>39</v>
      </c>
      <c r="AP66" s="5">
        <f>IFERROR(SEARCH("/",Tableau1[[#This Row],[AllValue]],SEARCH("/",Tableau1[[#This Row],[AllValue]],SEARCH("/",Tableau1[[#This Row],[AllValue]],SEARCH("/",Tableau1[[#This Row],[AllValue]],(SEARCH("/",Tableau1[[#This Row],[AllValue]],SEARCH("/",Tableau1[[#This Row],[AllValue]])+1))+1)+1)+1)+1),LEN(Tableau1[[#This Row],[AllValue]])+1)</f>
        <v>45</v>
      </c>
      <c r="AQ66" s="5">
        <f>IFERROR(SEARCH("/",Tableau1[[#This Row],[AllValue]],SEARCH("/",Tableau1[[#This Row],[AllValue]],SEARCH("/",Tableau1[[#This Row],[AllValue]],SEARCH("/",Tableau1[[#This Row],[AllValue]],SEARCH("/",Tableau1[[#This Row],[AllValue]],(SEARCH("/",Tableau1[[#This Row],[AllValue]],SEARCH("/",Tableau1[[#This Row],[AllValue]])+1))+1)+1)+1)+1)+1),LEN(Tableau1[[#This Row],[AllValue]])+1)</f>
        <v>51</v>
      </c>
      <c r="AR66"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58</v>
      </c>
      <c r="AS66"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65</v>
      </c>
      <c r="AT66">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65</v>
      </c>
      <c r="AV66" s="8" t="str">
        <f>IFERROR(VALUE(SUBSTITUTE(MID(Tableau1[[#This Row],[SplitMarge]],1,BF66-1),",",".")),"")</f>
        <v/>
      </c>
      <c r="AW66" s="9" t="str">
        <f>IFERROR(VALUE(SUBSTITUTE(MID(Tableau1[[#This Row],[SplitMarge]:[SplitMarge]]:Tableau1[[#This Row],[SplitMarge]:[SplitMarge]],BF66+1,BG66-BF66-1),",",".")),"")</f>
        <v/>
      </c>
      <c r="AX66" s="9" t="str">
        <f>IFERROR(VALUE(SUBSTITUTE(MID(Tableau1[[#This Row],[SplitMarge]:[SplitMarge]]:Tableau1[[#This Row],[SplitMarge]:[SplitMarge]],BG66+1,BH66-BG66-1),",",".")),"")</f>
        <v/>
      </c>
      <c r="AY66" s="9" t="str">
        <f>IFERROR(VALUE(SUBSTITUTE(MID(Tableau1[[#This Row],[SplitMarge]:[SplitMarge]]:Tableau1[[#This Row],[SplitMarge]:[SplitMarge]],BH66+1,BI66-BH66-1),",",".")),"")</f>
        <v/>
      </c>
      <c r="AZ66" s="9" t="str">
        <f>IFERROR(VALUE(SUBSTITUTE(MID(Tableau1[[#This Row],[SplitMarge]:[SplitMarge]]:Tableau1[[#This Row],[SplitMarge]:[SplitMarge]],BI66+1,BJ66-BI66-1),",",".")),"")</f>
        <v/>
      </c>
      <c r="BA66" s="9" t="str">
        <f>IFERROR(VALUE(SUBSTITUTE(MID(Tableau1[[#This Row],[SplitMarge]:[SplitMarge]]:Tableau1[[#This Row],[SplitMarge]:[SplitMarge]],BJ66+1,BK66-BJ66-1),",",".")),"")</f>
        <v/>
      </c>
      <c r="BB66" s="9" t="str">
        <f>IFERROR(VALUE(SUBSTITUTE(MID(Tableau1[[#This Row],[SplitMarge]:[SplitMarge]]:Tableau1[[#This Row],[SplitMarge]:[SplitMarge]],BK66+1,BL66-BK66-1),",",".")),"")</f>
        <v/>
      </c>
      <c r="BC66" s="9" t="str">
        <f>IFERROR(VALUE(SUBSTITUTE(MID(Tableau1[[#This Row],[SplitMarge]:[SplitMarge]]:Tableau1[[#This Row],[SplitMarge]:[SplitMarge]],BL66+1,BM66-BL66-1),",",".")),"")</f>
        <v/>
      </c>
      <c r="BD66" s="9" t="str">
        <f>IFERROR(VALUE(SUBSTITUTE(MID(Tableau1[[#This Row],[SplitMarge]:[SplitMarge]]:Tableau1[[#This Row],[SplitMarge]:[SplitMarge]],BM66+1,BN66-BM66-1),",",".")),"")</f>
        <v/>
      </c>
      <c r="BE66" s="9" t="str">
        <f>IFERROR(VALUE(SUBSTITUTE(MID(Tableau1[[#This Row],[SplitMarge]:[SplitMarge]]:Tableau1[[#This Row],[SplitMarge]:[SplitMarge]],BN66+1,BO66-BN66-1),",",".")),"")</f>
        <v/>
      </c>
      <c r="BF66" s="5">
        <f>IFERROR(SEARCH("/",Tableau1[[#This Row],[SplitMarge]],1+1),LEN(Tableau1[[#This Row],[SplitMarge]])+1)</f>
        <v>1</v>
      </c>
      <c r="BG66" s="5">
        <f>IFERROR(SEARCH("/",Tableau1[[#This Row],[SplitMarge]],SEARCH("/",Tableau1[[#This Row],[SplitMarge]])+1),LEN(Tableau1[[#This Row],[SplitMarge]])+1)</f>
        <v>1</v>
      </c>
      <c r="BH66" s="5">
        <f>IFERROR(SEARCH("/",Tableau1[[#This Row],[SplitMarge]],(SEARCH("/",Tableau1[[#This Row],[SplitMarge]],SEARCH("/",Tableau1[[#This Row],[SplitMarge]])+1))+1),LEN(Tableau1[[#This Row],[SplitMarge]])+1)</f>
        <v>1</v>
      </c>
      <c r="BI66" s="5">
        <f>IFERROR(SEARCH("/",Tableau1[[#This Row],[SplitMarge]],SEARCH("/",Tableau1[[#This Row],[SplitMarge]],(SEARCH("/",Tableau1[[#This Row],[SplitMarge]],SEARCH("/",Tableau1[[#This Row],[SplitMarge]])+1))+1)+1),LEN(Tableau1[[#This Row],[SplitMarge]])+1)</f>
        <v>1</v>
      </c>
      <c r="BJ66" s="5">
        <f>IFERROR(SEARCH("/",Tableau1[[#This Row],[SplitMarge]],SEARCH("/",Tableau1[[#This Row],[SplitMarge]],SEARCH("/",Tableau1[[#This Row],[SplitMarge]],(SEARCH("/",Tableau1[[#This Row],[SplitMarge]],SEARCH("/",Tableau1[[#This Row],[SplitMarge]])+1))+1)+1)+1),LEN(Tableau1[[#This Row],[SplitMarge]])+1)</f>
        <v>1</v>
      </c>
      <c r="BK66" s="5">
        <f>IFERROR(SEARCH("/",Tableau1[[#This Row],[SplitMarge]],SEARCH("/",Tableau1[[#This Row],[SplitMarge]],SEARCH("/",Tableau1[[#This Row],[SplitMarge]],SEARCH("/",Tableau1[[#This Row],[SplitMarge]],(SEARCH("/",Tableau1[[#This Row],[SplitMarge]],SEARCH("/",Tableau1[[#This Row],[SplitMarge]])+1))+1)+1)+1)+1),LEN(Tableau1[[#This Row],[SplitMarge]])+1)</f>
        <v>1</v>
      </c>
      <c r="BL66"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66"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66"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66">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67" spans="1:67" x14ac:dyDescent="0.25">
      <c r="A67" t="s">
        <v>52</v>
      </c>
      <c r="B67">
        <v>410</v>
      </c>
      <c r="C67" t="s">
        <v>76</v>
      </c>
      <c r="D67" t="s">
        <v>66</v>
      </c>
      <c r="E67">
        <v>2103</v>
      </c>
      <c r="F67" t="s">
        <v>76</v>
      </c>
      <c r="G67" t="s">
        <v>29</v>
      </c>
      <c r="H67" t="s">
        <v>19</v>
      </c>
      <c r="I67" t="s">
        <v>20</v>
      </c>
      <c r="J67" t="s">
        <v>21</v>
      </c>
      <c r="K67" t="s">
        <v>20</v>
      </c>
      <c r="L67" t="s">
        <v>37</v>
      </c>
      <c r="M67">
        <v>2103</v>
      </c>
      <c r="N67" t="s">
        <v>52</v>
      </c>
      <c r="O67" t="s">
        <v>76</v>
      </c>
      <c r="P67">
        <v>100</v>
      </c>
      <c r="Q67">
        <v>100</v>
      </c>
      <c r="R67" t="s">
        <v>39</v>
      </c>
      <c r="S67">
        <v>1</v>
      </c>
      <c r="T67">
        <v>0</v>
      </c>
      <c r="U67" t="s">
        <v>40</v>
      </c>
      <c r="V67" t="str" cm="1">
        <f t="array" ref="V67">_xlfn.TEXTJOIN("/",TRUE,_xlfn._xlws.FILTER(Tableau1[value],(Tableau1[SITE]=Tableau1[[#This Row],[SITE]])*(Tableau1[BrandName]=Tableau1[[#This Row],[BrandName]])*(Tableau1[active]=1)))</f>
        <v>15.00 - 150.00/15.00/20.00/25.00/30.00/50.00/60.00/100.00/150.00</v>
      </c>
      <c r="W67" s="3"/>
      <c r="X67" s="10" t="str">
        <f>IFERROR(INDEX(splitcol[#This Row],,MATCH(Tableau1[[#This Row],[value]],valeur[#This Row],0)),"")</f>
        <v/>
      </c>
      <c r="AA67" s="4" t="str">
        <f>IFERROR(MID(Tableau1[[#This Row],[AllValue]],1,AK67-1),"")</f>
        <v>15.00 - 150.00</v>
      </c>
      <c r="AB67" s="5" t="str">
        <f>IFERROR(MID(Tableau1[[#This Row],[AllValue]:[AllValue]]:Tableau1[[#This Row],[AllValue]:[AllValue]],AK67+1,AL67-AK67-1),"")</f>
        <v>15.00</v>
      </c>
      <c r="AC67" s="5" t="str">
        <f>IFERROR(MID(Tableau1[[#This Row],[AllValue]:[AllValue]]:Tableau1[[#This Row],[AllValue]:[AllValue]],AL67+1,AM67-AL67-1),"")</f>
        <v>20.00</v>
      </c>
      <c r="AD67" s="5" t="str">
        <f>IFERROR(MID(Tableau1[[#This Row],[AllValue]],AM67+1,AN67-AM67-1),"")</f>
        <v>25.00</v>
      </c>
      <c r="AE67" s="5" t="str">
        <f>IFERROR(MID(Tableau1[[#This Row],[AllValue]:[AllValue]]:Tableau1[[#This Row],[AllValue]:[AllValue]],AN67+1,AO67-AN67-1),"")</f>
        <v>30.00</v>
      </c>
      <c r="AF67" s="5" t="str">
        <f>IFERROR(MID(Tableau1[[#This Row],[AllValue]:[AllValue]]:Tableau1[[#This Row],[AllValue]:[AllValue]],AO67+1,AP67-AO67-1),"")</f>
        <v>50.00</v>
      </c>
      <c r="AG67" s="5" t="str">
        <f>IFERROR(MID(Tableau1[[#This Row],[AllValue]:[AllValue]]:Tableau1[[#This Row],[AllValue]:[AllValue]],AP67+1,AQ67-AP67-1),"")</f>
        <v>60.00</v>
      </c>
      <c r="AH67" s="5" t="str">
        <f>IFERROR(MID(Tableau1[[#This Row],[AllValue]:[AllValue]]:Tableau1[[#This Row],[AllValue]:[AllValue]],AQ67+1,AR67-AQ67-1),"")</f>
        <v>100.00</v>
      </c>
      <c r="AI67" s="5" t="str">
        <f>IFERROR(MID(Tableau1[[#This Row],[AllValue]:[AllValue]]:Tableau1[[#This Row],[AllValue]:[AllValue]],AR67+1,AS67-AR67-1),"")</f>
        <v>150.00</v>
      </c>
      <c r="AJ67" s="5" t="str">
        <f>IFERROR(MID(Tableau1[[#This Row],[AllValue]:[AllValue]]:Tableau1[[#This Row],[AllValue]:[AllValue]],AS67+1,AT67-AS67-1),"")</f>
        <v/>
      </c>
      <c r="AK67" s="5">
        <f>IFERROR(SEARCH("/",Tableau1[[#This Row],[AllValue]],1+1),LEN(Tableau1[[#This Row],[AllValue]])+1)</f>
        <v>15</v>
      </c>
      <c r="AL67" s="5">
        <f>IFERROR(SEARCH("/",Tableau1[[#This Row],[AllValue]],SEARCH("/",Tableau1[[#This Row],[AllValue]])+1),LEN(Tableau1[[#This Row],[AllValue]])+1)</f>
        <v>21</v>
      </c>
      <c r="AM67" s="5">
        <f>IFERROR(SEARCH("/",Tableau1[[#This Row],[AllValue]],(SEARCH("/",Tableau1[[#This Row],[AllValue]],SEARCH("/",Tableau1[[#This Row],[AllValue]])+1))+1),LEN(Tableau1[[#This Row],[AllValue]])+1)</f>
        <v>27</v>
      </c>
      <c r="AN67" s="5">
        <f>IFERROR(SEARCH("/",Tableau1[[#This Row],[AllValue]],SEARCH("/",Tableau1[[#This Row],[AllValue]],(SEARCH("/",Tableau1[[#This Row],[AllValue]],SEARCH("/",Tableau1[[#This Row],[AllValue]])+1))+1)+1),LEN(Tableau1[[#This Row],[AllValue]])+1)</f>
        <v>33</v>
      </c>
      <c r="AO67" s="5">
        <f>IFERROR(SEARCH("/",Tableau1[[#This Row],[AllValue]],SEARCH("/",Tableau1[[#This Row],[AllValue]],SEARCH("/",Tableau1[[#This Row],[AllValue]],(SEARCH("/",Tableau1[[#This Row],[AllValue]],SEARCH("/",Tableau1[[#This Row],[AllValue]])+1))+1)+1)+1),LEN(Tableau1[[#This Row],[AllValue]])+1)</f>
        <v>39</v>
      </c>
      <c r="AP67" s="5">
        <f>IFERROR(SEARCH("/",Tableau1[[#This Row],[AllValue]],SEARCH("/",Tableau1[[#This Row],[AllValue]],SEARCH("/",Tableau1[[#This Row],[AllValue]],SEARCH("/",Tableau1[[#This Row],[AllValue]],(SEARCH("/",Tableau1[[#This Row],[AllValue]],SEARCH("/",Tableau1[[#This Row],[AllValue]])+1))+1)+1)+1)+1),LEN(Tableau1[[#This Row],[AllValue]])+1)</f>
        <v>45</v>
      </c>
      <c r="AQ67" s="5">
        <f>IFERROR(SEARCH("/",Tableau1[[#This Row],[AllValue]],SEARCH("/",Tableau1[[#This Row],[AllValue]],SEARCH("/",Tableau1[[#This Row],[AllValue]],SEARCH("/",Tableau1[[#This Row],[AllValue]],SEARCH("/",Tableau1[[#This Row],[AllValue]],(SEARCH("/",Tableau1[[#This Row],[AllValue]],SEARCH("/",Tableau1[[#This Row],[AllValue]])+1))+1)+1)+1)+1)+1),LEN(Tableau1[[#This Row],[AllValue]])+1)</f>
        <v>51</v>
      </c>
      <c r="AR67"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58</v>
      </c>
      <c r="AS67"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65</v>
      </c>
      <c r="AT67">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65</v>
      </c>
      <c r="AV67" s="8" t="str">
        <f>IFERROR(VALUE(SUBSTITUTE(MID(Tableau1[[#This Row],[SplitMarge]],1,BF67-1),",",".")),"")</f>
        <v/>
      </c>
      <c r="AW67" s="9" t="str">
        <f>IFERROR(VALUE(SUBSTITUTE(MID(Tableau1[[#This Row],[SplitMarge]:[SplitMarge]]:Tableau1[[#This Row],[SplitMarge]:[SplitMarge]],BF67+1,BG67-BF67-1),",",".")),"")</f>
        <v/>
      </c>
      <c r="AX67" s="9" t="str">
        <f>IFERROR(VALUE(SUBSTITUTE(MID(Tableau1[[#This Row],[SplitMarge]:[SplitMarge]]:Tableau1[[#This Row],[SplitMarge]:[SplitMarge]],BG67+1,BH67-BG67-1),",",".")),"")</f>
        <v/>
      </c>
      <c r="AY67" s="9" t="str">
        <f>IFERROR(VALUE(SUBSTITUTE(MID(Tableau1[[#This Row],[SplitMarge]:[SplitMarge]]:Tableau1[[#This Row],[SplitMarge]:[SplitMarge]],BH67+1,BI67-BH67-1),",",".")),"")</f>
        <v/>
      </c>
      <c r="AZ67" s="9" t="str">
        <f>IFERROR(VALUE(SUBSTITUTE(MID(Tableau1[[#This Row],[SplitMarge]:[SplitMarge]]:Tableau1[[#This Row],[SplitMarge]:[SplitMarge]],BI67+1,BJ67-BI67-1),",",".")),"")</f>
        <v/>
      </c>
      <c r="BA67" s="9" t="str">
        <f>IFERROR(VALUE(SUBSTITUTE(MID(Tableau1[[#This Row],[SplitMarge]:[SplitMarge]]:Tableau1[[#This Row],[SplitMarge]:[SplitMarge]],BJ67+1,BK67-BJ67-1),",",".")),"")</f>
        <v/>
      </c>
      <c r="BB67" s="9" t="str">
        <f>IFERROR(VALUE(SUBSTITUTE(MID(Tableau1[[#This Row],[SplitMarge]:[SplitMarge]]:Tableau1[[#This Row],[SplitMarge]:[SplitMarge]],BK67+1,BL67-BK67-1),",",".")),"")</f>
        <v/>
      </c>
      <c r="BC67" s="9" t="str">
        <f>IFERROR(VALUE(SUBSTITUTE(MID(Tableau1[[#This Row],[SplitMarge]:[SplitMarge]]:Tableau1[[#This Row],[SplitMarge]:[SplitMarge]],BL67+1,BM67-BL67-1),",",".")),"")</f>
        <v/>
      </c>
      <c r="BD67" s="9" t="str">
        <f>IFERROR(VALUE(SUBSTITUTE(MID(Tableau1[[#This Row],[SplitMarge]:[SplitMarge]]:Tableau1[[#This Row],[SplitMarge]:[SplitMarge]],BM67+1,BN67-BM67-1),",",".")),"")</f>
        <v/>
      </c>
      <c r="BE67" s="9" t="str">
        <f>IFERROR(VALUE(SUBSTITUTE(MID(Tableau1[[#This Row],[SplitMarge]:[SplitMarge]]:Tableau1[[#This Row],[SplitMarge]:[SplitMarge]],BN67+1,BO67-BN67-1),",",".")),"")</f>
        <v/>
      </c>
      <c r="BF67" s="5">
        <f>IFERROR(SEARCH("/",Tableau1[[#This Row],[SplitMarge]],1+1),LEN(Tableau1[[#This Row],[SplitMarge]])+1)</f>
        <v>1</v>
      </c>
      <c r="BG67" s="5">
        <f>IFERROR(SEARCH("/",Tableau1[[#This Row],[SplitMarge]],SEARCH("/",Tableau1[[#This Row],[SplitMarge]])+1),LEN(Tableau1[[#This Row],[SplitMarge]])+1)</f>
        <v>1</v>
      </c>
      <c r="BH67" s="5">
        <f>IFERROR(SEARCH("/",Tableau1[[#This Row],[SplitMarge]],(SEARCH("/",Tableau1[[#This Row],[SplitMarge]],SEARCH("/",Tableau1[[#This Row],[SplitMarge]])+1))+1),LEN(Tableau1[[#This Row],[SplitMarge]])+1)</f>
        <v>1</v>
      </c>
      <c r="BI67" s="5">
        <f>IFERROR(SEARCH("/",Tableau1[[#This Row],[SplitMarge]],SEARCH("/",Tableau1[[#This Row],[SplitMarge]],(SEARCH("/",Tableau1[[#This Row],[SplitMarge]],SEARCH("/",Tableau1[[#This Row],[SplitMarge]])+1))+1)+1),LEN(Tableau1[[#This Row],[SplitMarge]])+1)</f>
        <v>1</v>
      </c>
      <c r="BJ67" s="5">
        <f>IFERROR(SEARCH("/",Tableau1[[#This Row],[SplitMarge]],SEARCH("/",Tableau1[[#This Row],[SplitMarge]],SEARCH("/",Tableau1[[#This Row],[SplitMarge]],(SEARCH("/",Tableau1[[#This Row],[SplitMarge]],SEARCH("/",Tableau1[[#This Row],[SplitMarge]])+1))+1)+1)+1),LEN(Tableau1[[#This Row],[SplitMarge]])+1)</f>
        <v>1</v>
      </c>
      <c r="BK67" s="5">
        <f>IFERROR(SEARCH("/",Tableau1[[#This Row],[SplitMarge]],SEARCH("/",Tableau1[[#This Row],[SplitMarge]],SEARCH("/",Tableau1[[#This Row],[SplitMarge]],SEARCH("/",Tableau1[[#This Row],[SplitMarge]],(SEARCH("/",Tableau1[[#This Row],[SplitMarge]],SEARCH("/",Tableau1[[#This Row],[SplitMarge]])+1))+1)+1)+1)+1),LEN(Tableau1[[#This Row],[SplitMarge]])+1)</f>
        <v>1</v>
      </c>
      <c r="BL67"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67"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67"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67">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68" spans="1:67" x14ac:dyDescent="0.25">
      <c r="A68" t="s">
        <v>52</v>
      </c>
      <c r="B68">
        <v>410</v>
      </c>
      <c r="C68" t="s">
        <v>76</v>
      </c>
      <c r="D68" t="s">
        <v>66</v>
      </c>
      <c r="E68">
        <v>2104</v>
      </c>
      <c r="F68" t="s">
        <v>76</v>
      </c>
      <c r="G68" t="s">
        <v>58</v>
      </c>
      <c r="H68" t="s">
        <v>19</v>
      </c>
      <c r="I68" t="s">
        <v>20</v>
      </c>
      <c r="J68" t="s">
        <v>21</v>
      </c>
      <c r="K68" t="s">
        <v>20</v>
      </c>
      <c r="L68" t="s">
        <v>37</v>
      </c>
      <c r="M68">
        <v>2104</v>
      </c>
      <c r="N68" t="s">
        <v>52</v>
      </c>
      <c r="O68" t="s">
        <v>76</v>
      </c>
      <c r="P68">
        <v>150</v>
      </c>
      <c r="Q68">
        <v>150</v>
      </c>
      <c r="R68" t="s">
        <v>39</v>
      </c>
      <c r="S68">
        <v>1</v>
      </c>
      <c r="T68">
        <v>0</v>
      </c>
      <c r="U68" t="s">
        <v>40</v>
      </c>
      <c r="V68" t="str" cm="1">
        <f t="array" ref="V68">_xlfn.TEXTJOIN("/",TRUE,_xlfn._xlws.FILTER(Tableau1[value],(Tableau1[SITE]=Tableau1[[#This Row],[SITE]])*(Tableau1[BrandName]=Tableau1[[#This Row],[BrandName]])*(Tableau1[active]=1)))</f>
        <v>15.00 - 150.00/15.00/20.00/25.00/30.00/50.00/60.00/100.00/150.00</v>
      </c>
      <c r="W68" s="3"/>
      <c r="X68" s="10" t="str">
        <f>IFERROR(INDEX(splitcol[#This Row],,MATCH(Tableau1[[#This Row],[value]],valeur[#This Row],0)),"")</f>
        <v/>
      </c>
      <c r="AA68" s="4" t="str">
        <f>IFERROR(MID(Tableau1[[#This Row],[AllValue]],1,AK68-1),"")</f>
        <v>15.00 - 150.00</v>
      </c>
      <c r="AB68" s="5" t="str">
        <f>IFERROR(MID(Tableau1[[#This Row],[AllValue]:[AllValue]]:Tableau1[[#This Row],[AllValue]:[AllValue]],AK68+1,AL68-AK68-1),"")</f>
        <v>15.00</v>
      </c>
      <c r="AC68" s="5" t="str">
        <f>IFERROR(MID(Tableau1[[#This Row],[AllValue]:[AllValue]]:Tableau1[[#This Row],[AllValue]:[AllValue]],AL68+1,AM68-AL68-1),"")</f>
        <v>20.00</v>
      </c>
      <c r="AD68" s="5" t="str">
        <f>IFERROR(MID(Tableau1[[#This Row],[AllValue]],AM68+1,AN68-AM68-1),"")</f>
        <v>25.00</v>
      </c>
      <c r="AE68" s="5" t="str">
        <f>IFERROR(MID(Tableau1[[#This Row],[AllValue]:[AllValue]]:Tableau1[[#This Row],[AllValue]:[AllValue]],AN68+1,AO68-AN68-1),"")</f>
        <v>30.00</v>
      </c>
      <c r="AF68" s="5" t="str">
        <f>IFERROR(MID(Tableau1[[#This Row],[AllValue]:[AllValue]]:Tableau1[[#This Row],[AllValue]:[AllValue]],AO68+1,AP68-AO68-1),"")</f>
        <v>50.00</v>
      </c>
      <c r="AG68" s="5" t="str">
        <f>IFERROR(MID(Tableau1[[#This Row],[AllValue]:[AllValue]]:Tableau1[[#This Row],[AllValue]:[AllValue]],AP68+1,AQ68-AP68-1),"")</f>
        <v>60.00</v>
      </c>
      <c r="AH68" s="5" t="str">
        <f>IFERROR(MID(Tableau1[[#This Row],[AllValue]:[AllValue]]:Tableau1[[#This Row],[AllValue]:[AllValue]],AQ68+1,AR68-AQ68-1),"")</f>
        <v>100.00</v>
      </c>
      <c r="AI68" s="5" t="str">
        <f>IFERROR(MID(Tableau1[[#This Row],[AllValue]:[AllValue]]:Tableau1[[#This Row],[AllValue]:[AllValue]],AR68+1,AS68-AR68-1),"")</f>
        <v>150.00</v>
      </c>
      <c r="AJ68" s="5" t="str">
        <f>IFERROR(MID(Tableau1[[#This Row],[AllValue]:[AllValue]]:Tableau1[[#This Row],[AllValue]:[AllValue]],AS68+1,AT68-AS68-1),"")</f>
        <v/>
      </c>
      <c r="AK68" s="5">
        <f>IFERROR(SEARCH("/",Tableau1[[#This Row],[AllValue]],1+1),LEN(Tableau1[[#This Row],[AllValue]])+1)</f>
        <v>15</v>
      </c>
      <c r="AL68" s="5">
        <f>IFERROR(SEARCH("/",Tableau1[[#This Row],[AllValue]],SEARCH("/",Tableau1[[#This Row],[AllValue]])+1),LEN(Tableau1[[#This Row],[AllValue]])+1)</f>
        <v>21</v>
      </c>
      <c r="AM68" s="5">
        <f>IFERROR(SEARCH("/",Tableau1[[#This Row],[AllValue]],(SEARCH("/",Tableau1[[#This Row],[AllValue]],SEARCH("/",Tableau1[[#This Row],[AllValue]])+1))+1),LEN(Tableau1[[#This Row],[AllValue]])+1)</f>
        <v>27</v>
      </c>
      <c r="AN68" s="5">
        <f>IFERROR(SEARCH("/",Tableau1[[#This Row],[AllValue]],SEARCH("/",Tableau1[[#This Row],[AllValue]],(SEARCH("/",Tableau1[[#This Row],[AllValue]],SEARCH("/",Tableau1[[#This Row],[AllValue]])+1))+1)+1),LEN(Tableau1[[#This Row],[AllValue]])+1)</f>
        <v>33</v>
      </c>
      <c r="AO68" s="5">
        <f>IFERROR(SEARCH("/",Tableau1[[#This Row],[AllValue]],SEARCH("/",Tableau1[[#This Row],[AllValue]],SEARCH("/",Tableau1[[#This Row],[AllValue]],(SEARCH("/",Tableau1[[#This Row],[AllValue]],SEARCH("/",Tableau1[[#This Row],[AllValue]])+1))+1)+1)+1),LEN(Tableau1[[#This Row],[AllValue]])+1)</f>
        <v>39</v>
      </c>
      <c r="AP68" s="5">
        <f>IFERROR(SEARCH("/",Tableau1[[#This Row],[AllValue]],SEARCH("/",Tableau1[[#This Row],[AllValue]],SEARCH("/",Tableau1[[#This Row],[AllValue]],SEARCH("/",Tableau1[[#This Row],[AllValue]],(SEARCH("/",Tableau1[[#This Row],[AllValue]],SEARCH("/",Tableau1[[#This Row],[AllValue]])+1))+1)+1)+1)+1),LEN(Tableau1[[#This Row],[AllValue]])+1)</f>
        <v>45</v>
      </c>
      <c r="AQ68" s="5">
        <f>IFERROR(SEARCH("/",Tableau1[[#This Row],[AllValue]],SEARCH("/",Tableau1[[#This Row],[AllValue]],SEARCH("/",Tableau1[[#This Row],[AllValue]],SEARCH("/",Tableau1[[#This Row],[AllValue]],SEARCH("/",Tableau1[[#This Row],[AllValue]],(SEARCH("/",Tableau1[[#This Row],[AllValue]],SEARCH("/",Tableau1[[#This Row],[AllValue]])+1))+1)+1)+1)+1)+1),LEN(Tableau1[[#This Row],[AllValue]])+1)</f>
        <v>51</v>
      </c>
      <c r="AR68"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58</v>
      </c>
      <c r="AS68"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65</v>
      </c>
      <c r="AT68">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65</v>
      </c>
      <c r="AV68" s="8" t="str">
        <f>IFERROR(VALUE(SUBSTITUTE(MID(Tableau1[[#This Row],[SplitMarge]],1,BF68-1),",",".")),"")</f>
        <v/>
      </c>
      <c r="AW68" s="9" t="str">
        <f>IFERROR(VALUE(SUBSTITUTE(MID(Tableau1[[#This Row],[SplitMarge]:[SplitMarge]]:Tableau1[[#This Row],[SplitMarge]:[SplitMarge]],BF68+1,BG68-BF68-1),",",".")),"")</f>
        <v/>
      </c>
      <c r="AX68" s="9" t="str">
        <f>IFERROR(VALUE(SUBSTITUTE(MID(Tableau1[[#This Row],[SplitMarge]:[SplitMarge]]:Tableau1[[#This Row],[SplitMarge]:[SplitMarge]],BG68+1,BH68-BG68-1),",",".")),"")</f>
        <v/>
      </c>
      <c r="AY68" s="9" t="str">
        <f>IFERROR(VALUE(SUBSTITUTE(MID(Tableau1[[#This Row],[SplitMarge]:[SplitMarge]]:Tableau1[[#This Row],[SplitMarge]:[SplitMarge]],BH68+1,BI68-BH68-1),",",".")),"")</f>
        <v/>
      </c>
      <c r="AZ68" s="9" t="str">
        <f>IFERROR(VALUE(SUBSTITUTE(MID(Tableau1[[#This Row],[SplitMarge]:[SplitMarge]]:Tableau1[[#This Row],[SplitMarge]:[SplitMarge]],BI68+1,BJ68-BI68-1),",",".")),"")</f>
        <v/>
      </c>
      <c r="BA68" s="9" t="str">
        <f>IFERROR(VALUE(SUBSTITUTE(MID(Tableau1[[#This Row],[SplitMarge]:[SplitMarge]]:Tableau1[[#This Row],[SplitMarge]:[SplitMarge]],BJ68+1,BK68-BJ68-1),",",".")),"")</f>
        <v/>
      </c>
      <c r="BB68" s="9" t="str">
        <f>IFERROR(VALUE(SUBSTITUTE(MID(Tableau1[[#This Row],[SplitMarge]:[SplitMarge]]:Tableau1[[#This Row],[SplitMarge]:[SplitMarge]],BK68+1,BL68-BK68-1),",",".")),"")</f>
        <v/>
      </c>
      <c r="BC68" s="9" t="str">
        <f>IFERROR(VALUE(SUBSTITUTE(MID(Tableau1[[#This Row],[SplitMarge]:[SplitMarge]]:Tableau1[[#This Row],[SplitMarge]:[SplitMarge]],BL68+1,BM68-BL68-1),",",".")),"")</f>
        <v/>
      </c>
      <c r="BD68" s="9" t="str">
        <f>IFERROR(VALUE(SUBSTITUTE(MID(Tableau1[[#This Row],[SplitMarge]:[SplitMarge]]:Tableau1[[#This Row],[SplitMarge]:[SplitMarge]],BM68+1,BN68-BM68-1),",",".")),"")</f>
        <v/>
      </c>
      <c r="BE68" s="9" t="str">
        <f>IFERROR(VALUE(SUBSTITUTE(MID(Tableau1[[#This Row],[SplitMarge]:[SplitMarge]]:Tableau1[[#This Row],[SplitMarge]:[SplitMarge]],BN68+1,BO68-BN68-1),",",".")),"")</f>
        <v/>
      </c>
      <c r="BF68" s="5">
        <f>IFERROR(SEARCH("/",Tableau1[[#This Row],[SplitMarge]],1+1),LEN(Tableau1[[#This Row],[SplitMarge]])+1)</f>
        <v>1</v>
      </c>
      <c r="BG68" s="5">
        <f>IFERROR(SEARCH("/",Tableau1[[#This Row],[SplitMarge]],SEARCH("/",Tableau1[[#This Row],[SplitMarge]])+1),LEN(Tableau1[[#This Row],[SplitMarge]])+1)</f>
        <v>1</v>
      </c>
      <c r="BH68" s="5">
        <f>IFERROR(SEARCH("/",Tableau1[[#This Row],[SplitMarge]],(SEARCH("/",Tableau1[[#This Row],[SplitMarge]],SEARCH("/",Tableau1[[#This Row],[SplitMarge]])+1))+1),LEN(Tableau1[[#This Row],[SplitMarge]])+1)</f>
        <v>1</v>
      </c>
      <c r="BI68" s="5">
        <f>IFERROR(SEARCH("/",Tableau1[[#This Row],[SplitMarge]],SEARCH("/",Tableau1[[#This Row],[SplitMarge]],(SEARCH("/",Tableau1[[#This Row],[SplitMarge]],SEARCH("/",Tableau1[[#This Row],[SplitMarge]])+1))+1)+1),LEN(Tableau1[[#This Row],[SplitMarge]])+1)</f>
        <v>1</v>
      </c>
      <c r="BJ68" s="5">
        <f>IFERROR(SEARCH("/",Tableau1[[#This Row],[SplitMarge]],SEARCH("/",Tableau1[[#This Row],[SplitMarge]],SEARCH("/",Tableau1[[#This Row],[SplitMarge]],(SEARCH("/",Tableau1[[#This Row],[SplitMarge]],SEARCH("/",Tableau1[[#This Row],[SplitMarge]])+1))+1)+1)+1),LEN(Tableau1[[#This Row],[SplitMarge]])+1)</f>
        <v>1</v>
      </c>
      <c r="BK68" s="5">
        <f>IFERROR(SEARCH("/",Tableau1[[#This Row],[SplitMarge]],SEARCH("/",Tableau1[[#This Row],[SplitMarge]],SEARCH("/",Tableau1[[#This Row],[SplitMarge]],SEARCH("/",Tableau1[[#This Row],[SplitMarge]],(SEARCH("/",Tableau1[[#This Row],[SplitMarge]],SEARCH("/",Tableau1[[#This Row],[SplitMarge]])+1))+1)+1)+1)+1),LEN(Tableau1[[#This Row],[SplitMarge]])+1)</f>
        <v>1</v>
      </c>
      <c r="BL68"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68"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68"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68">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69" spans="1:67" x14ac:dyDescent="0.25">
      <c r="A69" t="s">
        <v>52</v>
      </c>
      <c r="B69">
        <v>305</v>
      </c>
      <c r="C69" t="s">
        <v>77</v>
      </c>
      <c r="D69" t="s">
        <v>65</v>
      </c>
      <c r="E69">
        <v>1194</v>
      </c>
      <c r="F69" t="s">
        <v>77</v>
      </c>
      <c r="G69" t="s">
        <v>27</v>
      </c>
      <c r="H69" t="s">
        <v>19</v>
      </c>
      <c r="I69" t="s">
        <v>20</v>
      </c>
      <c r="J69" t="s">
        <v>21</v>
      </c>
      <c r="K69" t="s">
        <v>20</v>
      </c>
      <c r="L69" t="s">
        <v>37</v>
      </c>
      <c r="M69">
        <v>1194</v>
      </c>
      <c r="N69" t="s">
        <v>43</v>
      </c>
      <c r="O69" t="s">
        <v>77</v>
      </c>
      <c r="P69">
        <v>20</v>
      </c>
      <c r="Q69">
        <v>20</v>
      </c>
      <c r="R69" t="s">
        <v>39</v>
      </c>
      <c r="S69">
        <v>1</v>
      </c>
      <c r="T69">
        <v>0</v>
      </c>
      <c r="U69" t="s">
        <v>40</v>
      </c>
      <c r="V69" t="str" cm="1">
        <f t="array" ref="V69">_xlfn.TEXTJOIN("/",TRUE,_xlfn._xlws.FILTER(Tableau1[value],(Tableau1[SITE]=Tableau1[[#This Row],[SITE]])*(Tableau1[BrandName]=Tableau1[[#This Row],[BrandName]])*(Tableau1[active]=1)))</f>
        <v>20.00/50.00</v>
      </c>
      <c r="W69" s="3"/>
      <c r="X69" s="10" t="str">
        <f>IFERROR(INDEX(splitcol[#This Row],,MATCH(Tableau1[[#This Row],[value]],valeur[#This Row],0)),"")</f>
        <v/>
      </c>
      <c r="AA69" s="4" t="str">
        <f>IFERROR(MID(Tableau1[[#This Row],[AllValue]],1,AK69-1),"")</f>
        <v>20.00</v>
      </c>
      <c r="AB69" s="5" t="str">
        <f>IFERROR(MID(Tableau1[[#This Row],[AllValue]:[AllValue]]:Tableau1[[#This Row],[AllValue]:[AllValue]],AK69+1,AL69-AK69-1),"")</f>
        <v>50.00</v>
      </c>
      <c r="AC69" s="5" t="str">
        <f>IFERROR(MID(Tableau1[[#This Row],[AllValue]:[AllValue]]:Tableau1[[#This Row],[AllValue]:[AllValue]],AL69+1,AM69-AL69-1),"")</f>
        <v/>
      </c>
      <c r="AD69" s="5" t="str">
        <f>IFERROR(MID(Tableau1[[#This Row],[AllValue]],AM69+1,AN69-AM69-1),"")</f>
        <v/>
      </c>
      <c r="AE69" s="5" t="str">
        <f>IFERROR(MID(Tableau1[[#This Row],[AllValue]:[AllValue]]:Tableau1[[#This Row],[AllValue]:[AllValue]],AN69+1,AO69-AN69-1),"")</f>
        <v/>
      </c>
      <c r="AF69" s="5" t="str">
        <f>IFERROR(MID(Tableau1[[#This Row],[AllValue]:[AllValue]]:Tableau1[[#This Row],[AllValue]:[AllValue]],AO69+1,AP69-AO69-1),"")</f>
        <v/>
      </c>
      <c r="AG69" s="5" t="str">
        <f>IFERROR(MID(Tableau1[[#This Row],[AllValue]:[AllValue]]:Tableau1[[#This Row],[AllValue]:[AllValue]],AP69+1,AQ69-AP69-1),"")</f>
        <v/>
      </c>
      <c r="AH69" s="5" t="str">
        <f>IFERROR(MID(Tableau1[[#This Row],[AllValue]:[AllValue]]:Tableau1[[#This Row],[AllValue]:[AllValue]],AQ69+1,AR69-AQ69-1),"")</f>
        <v/>
      </c>
      <c r="AI69" s="5" t="str">
        <f>IFERROR(MID(Tableau1[[#This Row],[AllValue]:[AllValue]]:Tableau1[[#This Row],[AllValue]:[AllValue]],AR69+1,AS69-AR69-1),"")</f>
        <v/>
      </c>
      <c r="AJ69" s="5" t="str">
        <f>IFERROR(MID(Tableau1[[#This Row],[AllValue]:[AllValue]]:Tableau1[[#This Row],[AllValue]:[AllValue]],AS69+1,AT69-AS69-1),"")</f>
        <v/>
      </c>
      <c r="AK69" s="5">
        <f>IFERROR(SEARCH("/",Tableau1[[#This Row],[AllValue]],1+1),LEN(Tableau1[[#This Row],[AllValue]])+1)</f>
        <v>6</v>
      </c>
      <c r="AL69" s="5">
        <f>IFERROR(SEARCH("/",Tableau1[[#This Row],[AllValue]],SEARCH("/",Tableau1[[#This Row],[AllValue]])+1),LEN(Tableau1[[#This Row],[AllValue]])+1)</f>
        <v>12</v>
      </c>
      <c r="AM69" s="5">
        <f>IFERROR(SEARCH("/",Tableau1[[#This Row],[AllValue]],(SEARCH("/",Tableau1[[#This Row],[AllValue]],SEARCH("/",Tableau1[[#This Row],[AllValue]])+1))+1),LEN(Tableau1[[#This Row],[AllValue]])+1)</f>
        <v>12</v>
      </c>
      <c r="AN69" s="5">
        <f>IFERROR(SEARCH("/",Tableau1[[#This Row],[AllValue]],SEARCH("/",Tableau1[[#This Row],[AllValue]],(SEARCH("/",Tableau1[[#This Row],[AllValue]],SEARCH("/",Tableau1[[#This Row],[AllValue]])+1))+1)+1),LEN(Tableau1[[#This Row],[AllValue]])+1)</f>
        <v>12</v>
      </c>
      <c r="AO69" s="5">
        <f>IFERROR(SEARCH("/",Tableau1[[#This Row],[AllValue]],SEARCH("/",Tableau1[[#This Row],[AllValue]],SEARCH("/",Tableau1[[#This Row],[AllValue]],(SEARCH("/",Tableau1[[#This Row],[AllValue]],SEARCH("/",Tableau1[[#This Row],[AllValue]])+1))+1)+1)+1),LEN(Tableau1[[#This Row],[AllValue]])+1)</f>
        <v>12</v>
      </c>
      <c r="AP69" s="5">
        <f>IFERROR(SEARCH("/",Tableau1[[#This Row],[AllValue]],SEARCH("/",Tableau1[[#This Row],[AllValue]],SEARCH("/",Tableau1[[#This Row],[AllValue]],SEARCH("/",Tableau1[[#This Row],[AllValue]],(SEARCH("/",Tableau1[[#This Row],[AllValue]],SEARCH("/",Tableau1[[#This Row],[AllValue]])+1))+1)+1)+1)+1),LEN(Tableau1[[#This Row],[AllValue]])+1)</f>
        <v>12</v>
      </c>
      <c r="AQ69" s="5">
        <f>IFERROR(SEARCH("/",Tableau1[[#This Row],[AllValue]],SEARCH("/",Tableau1[[#This Row],[AllValue]],SEARCH("/",Tableau1[[#This Row],[AllValue]],SEARCH("/",Tableau1[[#This Row],[AllValue]],SEARCH("/",Tableau1[[#This Row],[AllValue]],(SEARCH("/",Tableau1[[#This Row],[AllValue]],SEARCH("/",Tableau1[[#This Row],[AllValue]])+1))+1)+1)+1)+1)+1),LEN(Tableau1[[#This Row],[AllValue]])+1)</f>
        <v>12</v>
      </c>
      <c r="AR69"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12</v>
      </c>
      <c r="AS69"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12</v>
      </c>
      <c r="AT69">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12</v>
      </c>
      <c r="AV69" s="8" t="str">
        <f>IFERROR(VALUE(SUBSTITUTE(MID(Tableau1[[#This Row],[SplitMarge]],1,BF69-1),",",".")),"")</f>
        <v/>
      </c>
      <c r="AW69" s="9" t="str">
        <f>IFERROR(VALUE(SUBSTITUTE(MID(Tableau1[[#This Row],[SplitMarge]:[SplitMarge]]:Tableau1[[#This Row],[SplitMarge]:[SplitMarge]],BF69+1,BG69-BF69-1),",",".")),"")</f>
        <v/>
      </c>
      <c r="AX69" s="9" t="str">
        <f>IFERROR(VALUE(SUBSTITUTE(MID(Tableau1[[#This Row],[SplitMarge]:[SplitMarge]]:Tableau1[[#This Row],[SplitMarge]:[SplitMarge]],BG69+1,BH69-BG69-1),",",".")),"")</f>
        <v/>
      </c>
      <c r="AY69" s="9" t="str">
        <f>IFERROR(VALUE(SUBSTITUTE(MID(Tableau1[[#This Row],[SplitMarge]:[SplitMarge]]:Tableau1[[#This Row],[SplitMarge]:[SplitMarge]],BH69+1,BI69-BH69-1),",",".")),"")</f>
        <v/>
      </c>
      <c r="AZ69" s="9" t="str">
        <f>IFERROR(VALUE(SUBSTITUTE(MID(Tableau1[[#This Row],[SplitMarge]:[SplitMarge]]:Tableau1[[#This Row],[SplitMarge]:[SplitMarge]],BI69+1,BJ69-BI69-1),",",".")),"")</f>
        <v/>
      </c>
      <c r="BA69" s="9" t="str">
        <f>IFERROR(VALUE(SUBSTITUTE(MID(Tableau1[[#This Row],[SplitMarge]:[SplitMarge]]:Tableau1[[#This Row],[SplitMarge]:[SplitMarge]],BJ69+1,BK69-BJ69-1),",",".")),"")</f>
        <v/>
      </c>
      <c r="BB69" s="9" t="str">
        <f>IFERROR(VALUE(SUBSTITUTE(MID(Tableau1[[#This Row],[SplitMarge]:[SplitMarge]]:Tableau1[[#This Row],[SplitMarge]:[SplitMarge]],BK69+1,BL69-BK69-1),",",".")),"")</f>
        <v/>
      </c>
      <c r="BC69" s="9" t="str">
        <f>IFERROR(VALUE(SUBSTITUTE(MID(Tableau1[[#This Row],[SplitMarge]:[SplitMarge]]:Tableau1[[#This Row],[SplitMarge]:[SplitMarge]],BL69+1,BM69-BL69-1),",",".")),"")</f>
        <v/>
      </c>
      <c r="BD69" s="9" t="str">
        <f>IFERROR(VALUE(SUBSTITUTE(MID(Tableau1[[#This Row],[SplitMarge]:[SplitMarge]]:Tableau1[[#This Row],[SplitMarge]:[SplitMarge]],BM69+1,BN69-BM69-1),",",".")),"")</f>
        <v/>
      </c>
      <c r="BE69" s="9" t="str">
        <f>IFERROR(VALUE(SUBSTITUTE(MID(Tableau1[[#This Row],[SplitMarge]:[SplitMarge]]:Tableau1[[#This Row],[SplitMarge]:[SplitMarge]],BN69+1,BO69-BN69-1),",",".")),"")</f>
        <v/>
      </c>
      <c r="BF69" s="5">
        <f>IFERROR(SEARCH("/",Tableau1[[#This Row],[SplitMarge]],1+1),LEN(Tableau1[[#This Row],[SplitMarge]])+1)</f>
        <v>1</v>
      </c>
      <c r="BG69" s="5">
        <f>IFERROR(SEARCH("/",Tableau1[[#This Row],[SplitMarge]],SEARCH("/",Tableau1[[#This Row],[SplitMarge]])+1),LEN(Tableau1[[#This Row],[SplitMarge]])+1)</f>
        <v>1</v>
      </c>
      <c r="BH69" s="5">
        <f>IFERROR(SEARCH("/",Tableau1[[#This Row],[SplitMarge]],(SEARCH("/",Tableau1[[#This Row],[SplitMarge]],SEARCH("/",Tableau1[[#This Row],[SplitMarge]])+1))+1),LEN(Tableau1[[#This Row],[SplitMarge]])+1)</f>
        <v>1</v>
      </c>
      <c r="BI69" s="5">
        <f>IFERROR(SEARCH("/",Tableau1[[#This Row],[SplitMarge]],SEARCH("/",Tableau1[[#This Row],[SplitMarge]],(SEARCH("/",Tableau1[[#This Row],[SplitMarge]],SEARCH("/",Tableau1[[#This Row],[SplitMarge]])+1))+1)+1),LEN(Tableau1[[#This Row],[SplitMarge]])+1)</f>
        <v>1</v>
      </c>
      <c r="BJ69" s="5">
        <f>IFERROR(SEARCH("/",Tableau1[[#This Row],[SplitMarge]],SEARCH("/",Tableau1[[#This Row],[SplitMarge]],SEARCH("/",Tableau1[[#This Row],[SplitMarge]],(SEARCH("/",Tableau1[[#This Row],[SplitMarge]],SEARCH("/",Tableau1[[#This Row],[SplitMarge]])+1))+1)+1)+1),LEN(Tableau1[[#This Row],[SplitMarge]])+1)</f>
        <v>1</v>
      </c>
      <c r="BK69" s="5">
        <f>IFERROR(SEARCH("/",Tableau1[[#This Row],[SplitMarge]],SEARCH("/",Tableau1[[#This Row],[SplitMarge]],SEARCH("/",Tableau1[[#This Row],[SplitMarge]],SEARCH("/",Tableau1[[#This Row],[SplitMarge]],(SEARCH("/",Tableau1[[#This Row],[SplitMarge]],SEARCH("/",Tableau1[[#This Row],[SplitMarge]])+1))+1)+1)+1)+1),LEN(Tableau1[[#This Row],[SplitMarge]])+1)</f>
        <v>1</v>
      </c>
      <c r="BL69"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69"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69"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69">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70" spans="1:67" x14ac:dyDescent="0.25">
      <c r="A70" t="s">
        <v>52</v>
      </c>
      <c r="B70">
        <v>305</v>
      </c>
      <c r="C70" t="s">
        <v>77</v>
      </c>
      <c r="D70" t="s">
        <v>65</v>
      </c>
      <c r="E70">
        <v>1195</v>
      </c>
      <c r="F70" t="s">
        <v>77</v>
      </c>
      <c r="G70" t="s">
        <v>25</v>
      </c>
      <c r="H70" t="s">
        <v>19</v>
      </c>
      <c r="I70" t="s">
        <v>20</v>
      </c>
      <c r="J70" t="s">
        <v>21</v>
      </c>
      <c r="K70" t="s">
        <v>20</v>
      </c>
      <c r="L70" t="s">
        <v>37</v>
      </c>
      <c r="M70">
        <v>1195</v>
      </c>
      <c r="N70" t="s">
        <v>43</v>
      </c>
      <c r="O70" t="s">
        <v>77</v>
      </c>
      <c r="P70">
        <v>50</v>
      </c>
      <c r="Q70">
        <v>50</v>
      </c>
      <c r="R70" t="s">
        <v>39</v>
      </c>
      <c r="S70">
        <v>1</v>
      </c>
      <c r="T70">
        <v>0</v>
      </c>
      <c r="U70" t="s">
        <v>40</v>
      </c>
      <c r="V70" t="str" cm="1">
        <f t="array" ref="V70">_xlfn.TEXTJOIN("/",TRUE,_xlfn._xlws.FILTER(Tableau1[value],(Tableau1[SITE]=Tableau1[[#This Row],[SITE]])*(Tableau1[BrandName]=Tableau1[[#This Row],[BrandName]])*(Tableau1[active]=1)))</f>
        <v>20.00/50.00</v>
      </c>
      <c r="W70" s="3"/>
      <c r="X70" s="10" t="str">
        <f>IFERROR(INDEX(splitcol[#This Row],,MATCH(Tableau1[[#This Row],[value]],valeur[#This Row],0)),"")</f>
        <v/>
      </c>
      <c r="AA70" s="4" t="str">
        <f>IFERROR(MID(Tableau1[[#This Row],[AllValue]],1,AK70-1),"")</f>
        <v>20.00</v>
      </c>
      <c r="AB70" s="5" t="str">
        <f>IFERROR(MID(Tableau1[[#This Row],[AllValue]:[AllValue]]:Tableau1[[#This Row],[AllValue]:[AllValue]],AK70+1,AL70-AK70-1),"")</f>
        <v>50.00</v>
      </c>
      <c r="AC70" s="5" t="str">
        <f>IFERROR(MID(Tableau1[[#This Row],[AllValue]:[AllValue]]:Tableau1[[#This Row],[AllValue]:[AllValue]],AL70+1,AM70-AL70-1),"")</f>
        <v/>
      </c>
      <c r="AD70" s="5" t="str">
        <f>IFERROR(MID(Tableau1[[#This Row],[AllValue]],AM70+1,AN70-AM70-1),"")</f>
        <v/>
      </c>
      <c r="AE70" s="5" t="str">
        <f>IFERROR(MID(Tableau1[[#This Row],[AllValue]:[AllValue]]:Tableau1[[#This Row],[AllValue]:[AllValue]],AN70+1,AO70-AN70-1),"")</f>
        <v/>
      </c>
      <c r="AF70" s="5" t="str">
        <f>IFERROR(MID(Tableau1[[#This Row],[AllValue]:[AllValue]]:Tableau1[[#This Row],[AllValue]:[AllValue]],AO70+1,AP70-AO70-1),"")</f>
        <v/>
      </c>
      <c r="AG70" s="5" t="str">
        <f>IFERROR(MID(Tableau1[[#This Row],[AllValue]:[AllValue]]:Tableau1[[#This Row],[AllValue]:[AllValue]],AP70+1,AQ70-AP70-1),"")</f>
        <v/>
      </c>
      <c r="AH70" s="5" t="str">
        <f>IFERROR(MID(Tableau1[[#This Row],[AllValue]:[AllValue]]:Tableau1[[#This Row],[AllValue]:[AllValue]],AQ70+1,AR70-AQ70-1),"")</f>
        <v/>
      </c>
      <c r="AI70" s="5" t="str">
        <f>IFERROR(MID(Tableau1[[#This Row],[AllValue]:[AllValue]]:Tableau1[[#This Row],[AllValue]:[AllValue]],AR70+1,AS70-AR70-1),"")</f>
        <v/>
      </c>
      <c r="AJ70" s="5" t="str">
        <f>IFERROR(MID(Tableau1[[#This Row],[AllValue]:[AllValue]]:Tableau1[[#This Row],[AllValue]:[AllValue]],AS70+1,AT70-AS70-1),"")</f>
        <v/>
      </c>
      <c r="AK70" s="5">
        <f>IFERROR(SEARCH("/",Tableau1[[#This Row],[AllValue]],1+1),LEN(Tableau1[[#This Row],[AllValue]])+1)</f>
        <v>6</v>
      </c>
      <c r="AL70" s="5">
        <f>IFERROR(SEARCH("/",Tableau1[[#This Row],[AllValue]],SEARCH("/",Tableau1[[#This Row],[AllValue]])+1),LEN(Tableau1[[#This Row],[AllValue]])+1)</f>
        <v>12</v>
      </c>
      <c r="AM70" s="5">
        <f>IFERROR(SEARCH("/",Tableau1[[#This Row],[AllValue]],(SEARCH("/",Tableau1[[#This Row],[AllValue]],SEARCH("/",Tableau1[[#This Row],[AllValue]])+1))+1),LEN(Tableau1[[#This Row],[AllValue]])+1)</f>
        <v>12</v>
      </c>
      <c r="AN70" s="5">
        <f>IFERROR(SEARCH("/",Tableau1[[#This Row],[AllValue]],SEARCH("/",Tableau1[[#This Row],[AllValue]],(SEARCH("/",Tableau1[[#This Row],[AllValue]],SEARCH("/",Tableau1[[#This Row],[AllValue]])+1))+1)+1),LEN(Tableau1[[#This Row],[AllValue]])+1)</f>
        <v>12</v>
      </c>
      <c r="AO70" s="5">
        <f>IFERROR(SEARCH("/",Tableau1[[#This Row],[AllValue]],SEARCH("/",Tableau1[[#This Row],[AllValue]],SEARCH("/",Tableau1[[#This Row],[AllValue]],(SEARCH("/",Tableau1[[#This Row],[AllValue]],SEARCH("/",Tableau1[[#This Row],[AllValue]])+1))+1)+1)+1),LEN(Tableau1[[#This Row],[AllValue]])+1)</f>
        <v>12</v>
      </c>
      <c r="AP70" s="5">
        <f>IFERROR(SEARCH("/",Tableau1[[#This Row],[AllValue]],SEARCH("/",Tableau1[[#This Row],[AllValue]],SEARCH("/",Tableau1[[#This Row],[AllValue]],SEARCH("/",Tableau1[[#This Row],[AllValue]],(SEARCH("/",Tableau1[[#This Row],[AllValue]],SEARCH("/",Tableau1[[#This Row],[AllValue]])+1))+1)+1)+1)+1),LEN(Tableau1[[#This Row],[AllValue]])+1)</f>
        <v>12</v>
      </c>
      <c r="AQ70" s="5">
        <f>IFERROR(SEARCH("/",Tableau1[[#This Row],[AllValue]],SEARCH("/",Tableau1[[#This Row],[AllValue]],SEARCH("/",Tableau1[[#This Row],[AllValue]],SEARCH("/",Tableau1[[#This Row],[AllValue]],SEARCH("/",Tableau1[[#This Row],[AllValue]],(SEARCH("/",Tableau1[[#This Row],[AllValue]],SEARCH("/",Tableau1[[#This Row],[AllValue]])+1))+1)+1)+1)+1)+1),LEN(Tableau1[[#This Row],[AllValue]])+1)</f>
        <v>12</v>
      </c>
      <c r="AR70"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12</v>
      </c>
      <c r="AS70"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12</v>
      </c>
      <c r="AT70">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12</v>
      </c>
      <c r="AV70" s="8" t="str">
        <f>IFERROR(VALUE(SUBSTITUTE(MID(Tableau1[[#This Row],[SplitMarge]],1,BF70-1),",",".")),"")</f>
        <v/>
      </c>
      <c r="AW70" s="9" t="str">
        <f>IFERROR(VALUE(SUBSTITUTE(MID(Tableau1[[#This Row],[SplitMarge]:[SplitMarge]]:Tableau1[[#This Row],[SplitMarge]:[SplitMarge]],BF70+1,BG70-BF70-1),",",".")),"")</f>
        <v/>
      </c>
      <c r="AX70" s="9" t="str">
        <f>IFERROR(VALUE(SUBSTITUTE(MID(Tableau1[[#This Row],[SplitMarge]:[SplitMarge]]:Tableau1[[#This Row],[SplitMarge]:[SplitMarge]],BG70+1,BH70-BG70-1),",",".")),"")</f>
        <v/>
      </c>
      <c r="AY70" s="9" t="str">
        <f>IFERROR(VALUE(SUBSTITUTE(MID(Tableau1[[#This Row],[SplitMarge]:[SplitMarge]]:Tableau1[[#This Row],[SplitMarge]:[SplitMarge]],BH70+1,BI70-BH70-1),",",".")),"")</f>
        <v/>
      </c>
      <c r="AZ70" s="9" t="str">
        <f>IFERROR(VALUE(SUBSTITUTE(MID(Tableau1[[#This Row],[SplitMarge]:[SplitMarge]]:Tableau1[[#This Row],[SplitMarge]:[SplitMarge]],BI70+1,BJ70-BI70-1),",",".")),"")</f>
        <v/>
      </c>
      <c r="BA70" s="9" t="str">
        <f>IFERROR(VALUE(SUBSTITUTE(MID(Tableau1[[#This Row],[SplitMarge]:[SplitMarge]]:Tableau1[[#This Row],[SplitMarge]:[SplitMarge]],BJ70+1,BK70-BJ70-1),",",".")),"")</f>
        <v/>
      </c>
      <c r="BB70" s="9" t="str">
        <f>IFERROR(VALUE(SUBSTITUTE(MID(Tableau1[[#This Row],[SplitMarge]:[SplitMarge]]:Tableau1[[#This Row],[SplitMarge]:[SplitMarge]],BK70+1,BL70-BK70-1),",",".")),"")</f>
        <v/>
      </c>
      <c r="BC70" s="9" t="str">
        <f>IFERROR(VALUE(SUBSTITUTE(MID(Tableau1[[#This Row],[SplitMarge]:[SplitMarge]]:Tableau1[[#This Row],[SplitMarge]:[SplitMarge]],BL70+1,BM70-BL70-1),",",".")),"")</f>
        <v/>
      </c>
      <c r="BD70" s="9" t="str">
        <f>IFERROR(VALUE(SUBSTITUTE(MID(Tableau1[[#This Row],[SplitMarge]:[SplitMarge]]:Tableau1[[#This Row],[SplitMarge]:[SplitMarge]],BM70+1,BN70-BM70-1),",",".")),"")</f>
        <v/>
      </c>
      <c r="BE70" s="9" t="str">
        <f>IFERROR(VALUE(SUBSTITUTE(MID(Tableau1[[#This Row],[SplitMarge]:[SplitMarge]]:Tableau1[[#This Row],[SplitMarge]:[SplitMarge]],BN70+1,BO70-BN70-1),",",".")),"")</f>
        <v/>
      </c>
      <c r="BF70" s="5">
        <f>IFERROR(SEARCH("/",Tableau1[[#This Row],[SplitMarge]],1+1),LEN(Tableau1[[#This Row],[SplitMarge]])+1)</f>
        <v>1</v>
      </c>
      <c r="BG70" s="5">
        <f>IFERROR(SEARCH("/",Tableau1[[#This Row],[SplitMarge]],SEARCH("/",Tableau1[[#This Row],[SplitMarge]])+1),LEN(Tableau1[[#This Row],[SplitMarge]])+1)</f>
        <v>1</v>
      </c>
      <c r="BH70" s="5">
        <f>IFERROR(SEARCH("/",Tableau1[[#This Row],[SplitMarge]],(SEARCH("/",Tableau1[[#This Row],[SplitMarge]],SEARCH("/",Tableau1[[#This Row],[SplitMarge]])+1))+1),LEN(Tableau1[[#This Row],[SplitMarge]])+1)</f>
        <v>1</v>
      </c>
      <c r="BI70" s="5">
        <f>IFERROR(SEARCH("/",Tableau1[[#This Row],[SplitMarge]],SEARCH("/",Tableau1[[#This Row],[SplitMarge]],(SEARCH("/",Tableau1[[#This Row],[SplitMarge]],SEARCH("/",Tableau1[[#This Row],[SplitMarge]])+1))+1)+1),LEN(Tableau1[[#This Row],[SplitMarge]])+1)</f>
        <v>1</v>
      </c>
      <c r="BJ70" s="5">
        <f>IFERROR(SEARCH("/",Tableau1[[#This Row],[SplitMarge]],SEARCH("/",Tableau1[[#This Row],[SplitMarge]],SEARCH("/",Tableau1[[#This Row],[SplitMarge]],(SEARCH("/",Tableau1[[#This Row],[SplitMarge]],SEARCH("/",Tableau1[[#This Row],[SplitMarge]])+1))+1)+1)+1),LEN(Tableau1[[#This Row],[SplitMarge]])+1)</f>
        <v>1</v>
      </c>
      <c r="BK70" s="5">
        <f>IFERROR(SEARCH("/",Tableau1[[#This Row],[SplitMarge]],SEARCH("/",Tableau1[[#This Row],[SplitMarge]],SEARCH("/",Tableau1[[#This Row],[SplitMarge]],SEARCH("/",Tableau1[[#This Row],[SplitMarge]],(SEARCH("/",Tableau1[[#This Row],[SplitMarge]],SEARCH("/",Tableau1[[#This Row],[SplitMarge]])+1))+1)+1)+1)+1),LEN(Tableau1[[#This Row],[SplitMarge]])+1)</f>
        <v>1</v>
      </c>
      <c r="BL70"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70"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70"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70">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71" spans="1:67" x14ac:dyDescent="0.25">
      <c r="A71" t="s">
        <v>63</v>
      </c>
      <c r="B71">
        <v>305</v>
      </c>
      <c r="C71" t="s">
        <v>77</v>
      </c>
      <c r="D71" t="s">
        <v>65</v>
      </c>
      <c r="E71">
        <v>1194</v>
      </c>
      <c r="F71" t="s">
        <v>77</v>
      </c>
      <c r="G71" t="s">
        <v>27</v>
      </c>
      <c r="H71" t="s">
        <v>19</v>
      </c>
      <c r="I71" t="s">
        <v>20</v>
      </c>
      <c r="J71" t="s">
        <v>21</v>
      </c>
      <c r="K71" t="s">
        <v>20</v>
      </c>
      <c r="L71" t="s">
        <v>37</v>
      </c>
      <c r="M71">
        <v>1194</v>
      </c>
      <c r="N71" t="s">
        <v>43</v>
      </c>
      <c r="O71" t="s">
        <v>77</v>
      </c>
      <c r="P71">
        <v>20</v>
      </c>
      <c r="Q71">
        <v>20</v>
      </c>
      <c r="R71" t="s">
        <v>39</v>
      </c>
      <c r="S71">
        <v>1</v>
      </c>
      <c r="T71">
        <v>0</v>
      </c>
      <c r="U71" t="s">
        <v>40</v>
      </c>
      <c r="V71" t="str" cm="1">
        <f t="array" ref="V71">_xlfn.TEXTJOIN("/",TRUE,_xlfn._xlws.FILTER(Tableau1[value],(Tableau1[SITE]=Tableau1[[#This Row],[SITE]])*(Tableau1[BrandName]=Tableau1[[#This Row],[BrandName]])*(Tableau1[active]=1)))</f>
        <v>20.00/50.00</v>
      </c>
      <c r="W71" s="3"/>
      <c r="X71" s="10" t="str">
        <f>IFERROR(INDEX(splitcol[#This Row],,MATCH(Tableau1[[#This Row],[value]],valeur[#This Row],0)),"")</f>
        <v/>
      </c>
      <c r="AA71" s="4" t="str">
        <f>IFERROR(MID(Tableau1[[#This Row],[AllValue]],1,AK71-1),"")</f>
        <v>20.00</v>
      </c>
      <c r="AB71" s="5" t="str">
        <f>IFERROR(MID(Tableau1[[#This Row],[AllValue]:[AllValue]]:Tableau1[[#This Row],[AllValue]:[AllValue]],AK71+1,AL71-AK71-1),"")</f>
        <v>50.00</v>
      </c>
      <c r="AC71" s="5" t="str">
        <f>IFERROR(MID(Tableau1[[#This Row],[AllValue]:[AllValue]]:Tableau1[[#This Row],[AllValue]:[AllValue]],AL71+1,AM71-AL71-1),"")</f>
        <v/>
      </c>
      <c r="AD71" s="5" t="str">
        <f>IFERROR(MID(Tableau1[[#This Row],[AllValue]],AM71+1,AN71-AM71-1),"")</f>
        <v/>
      </c>
      <c r="AE71" s="5" t="str">
        <f>IFERROR(MID(Tableau1[[#This Row],[AllValue]:[AllValue]]:Tableau1[[#This Row],[AllValue]:[AllValue]],AN71+1,AO71-AN71-1),"")</f>
        <v/>
      </c>
      <c r="AF71" s="5" t="str">
        <f>IFERROR(MID(Tableau1[[#This Row],[AllValue]:[AllValue]]:Tableau1[[#This Row],[AllValue]:[AllValue]],AO71+1,AP71-AO71-1),"")</f>
        <v/>
      </c>
      <c r="AG71" s="5" t="str">
        <f>IFERROR(MID(Tableau1[[#This Row],[AllValue]:[AllValue]]:Tableau1[[#This Row],[AllValue]:[AllValue]],AP71+1,AQ71-AP71-1),"")</f>
        <v/>
      </c>
      <c r="AH71" s="5" t="str">
        <f>IFERROR(MID(Tableau1[[#This Row],[AllValue]:[AllValue]]:Tableau1[[#This Row],[AllValue]:[AllValue]],AQ71+1,AR71-AQ71-1),"")</f>
        <v/>
      </c>
      <c r="AI71" s="5" t="str">
        <f>IFERROR(MID(Tableau1[[#This Row],[AllValue]:[AllValue]]:Tableau1[[#This Row],[AllValue]:[AllValue]],AR71+1,AS71-AR71-1),"")</f>
        <v/>
      </c>
      <c r="AJ71" s="5" t="str">
        <f>IFERROR(MID(Tableau1[[#This Row],[AllValue]:[AllValue]]:Tableau1[[#This Row],[AllValue]:[AllValue]],AS71+1,AT71-AS71-1),"")</f>
        <v/>
      </c>
      <c r="AK71" s="5">
        <f>IFERROR(SEARCH("/",Tableau1[[#This Row],[AllValue]],1+1),LEN(Tableau1[[#This Row],[AllValue]])+1)</f>
        <v>6</v>
      </c>
      <c r="AL71" s="5">
        <f>IFERROR(SEARCH("/",Tableau1[[#This Row],[AllValue]],SEARCH("/",Tableau1[[#This Row],[AllValue]])+1),LEN(Tableau1[[#This Row],[AllValue]])+1)</f>
        <v>12</v>
      </c>
      <c r="AM71" s="5">
        <f>IFERROR(SEARCH("/",Tableau1[[#This Row],[AllValue]],(SEARCH("/",Tableau1[[#This Row],[AllValue]],SEARCH("/",Tableau1[[#This Row],[AllValue]])+1))+1),LEN(Tableau1[[#This Row],[AllValue]])+1)</f>
        <v>12</v>
      </c>
      <c r="AN71" s="5">
        <f>IFERROR(SEARCH("/",Tableau1[[#This Row],[AllValue]],SEARCH("/",Tableau1[[#This Row],[AllValue]],(SEARCH("/",Tableau1[[#This Row],[AllValue]],SEARCH("/",Tableau1[[#This Row],[AllValue]])+1))+1)+1),LEN(Tableau1[[#This Row],[AllValue]])+1)</f>
        <v>12</v>
      </c>
      <c r="AO71" s="5">
        <f>IFERROR(SEARCH("/",Tableau1[[#This Row],[AllValue]],SEARCH("/",Tableau1[[#This Row],[AllValue]],SEARCH("/",Tableau1[[#This Row],[AllValue]],(SEARCH("/",Tableau1[[#This Row],[AllValue]],SEARCH("/",Tableau1[[#This Row],[AllValue]])+1))+1)+1)+1),LEN(Tableau1[[#This Row],[AllValue]])+1)</f>
        <v>12</v>
      </c>
      <c r="AP71" s="5">
        <f>IFERROR(SEARCH("/",Tableau1[[#This Row],[AllValue]],SEARCH("/",Tableau1[[#This Row],[AllValue]],SEARCH("/",Tableau1[[#This Row],[AllValue]],SEARCH("/",Tableau1[[#This Row],[AllValue]],(SEARCH("/",Tableau1[[#This Row],[AllValue]],SEARCH("/",Tableau1[[#This Row],[AllValue]])+1))+1)+1)+1)+1),LEN(Tableau1[[#This Row],[AllValue]])+1)</f>
        <v>12</v>
      </c>
      <c r="AQ71" s="5">
        <f>IFERROR(SEARCH("/",Tableau1[[#This Row],[AllValue]],SEARCH("/",Tableau1[[#This Row],[AllValue]],SEARCH("/",Tableau1[[#This Row],[AllValue]],SEARCH("/",Tableau1[[#This Row],[AllValue]],SEARCH("/",Tableau1[[#This Row],[AllValue]],(SEARCH("/",Tableau1[[#This Row],[AllValue]],SEARCH("/",Tableau1[[#This Row],[AllValue]])+1))+1)+1)+1)+1)+1),LEN(Tableau1[[#This Row],[AllValue]])+1)</f>
        <v>12</v>
      </c>
      <c r="AR71"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12</v>
      </c>
      <c r="AS71"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12</v>
      </c>
      <c r="AT71">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12</v>
      </c>
      <c r="AV71" s="8" t="str">
        <f>IFERROR(VALUE(SUBSTITUTE(MID(Tableau1[[#This Row],[SplitMarge]],1,BF71-1),",",".")),"")</f>
        <v/>
      </c>
      <c r="AW71" s="9" t="str">
        <f>IFERROR(VALUE(SUBSTITUTE(MID(Tableau1[[#This Row],[SplitMarge]:[SplitMarge]]:Tableau1[[#This Row],[SplitMarge]:[SplitMarge]],BF71+1,BG71-BF71-1),",",".")),"")</f>
        <v/>
      </c>
      <c r="AX71" s="9" t="str">
        <f>IFERROR(VALUE(SUBSTITUTE(MID(Tableau1[[#This Row],[SplitMarge]:[SplitMarge]]:Tableau1[[#This Row],[SplitMarge]:[SplitMarge]],BG71+1,BH71-BG71-1),",",".")),"")</f>
        <v/>
      </c>
      <c r="AY71" s="9" t="str">
        <f>IFERROR(VALUE(SUBSTITUTE(MID(Tableau1[[#This Row],[SplitMarge]:[SplitMarge]]:Tableau1[[#This Row],[SplitMarge]:[SplitMarge]],BH71+1,BI71-BH71-1),",",".")),"")</f>
        <v/>
      </c>
      <c r="AZ71" s="9" t="str">
        <f>IFERROR(VALUE(SUBSTITUTE(MID(Tableau1[[#This Row],[SplitMarge]:[SplitMarge]]:Tableau1[[#This Row],[SplitMarge]:[SplitMarge]],BI71+1,BJ71-BI71-1),",",".")),"")</f>
        <v/>
      </c>
      <c r="BA71" s="9" t="str">
        <f>IFERROR(VALUE(SUBSTITUTE(MID(Tableau1[[#This Row],[SplitMarge]:[SplitMarge]]:Tableau1[[#This Row],[SplitMarge]:[SplitMarge]],BJ71+1,BK71-BJ71-1),",",".")),"")</f>
        <v/>
      </c>
      <c r="BB71" s="9" t="str">
        <f>IFERROR(VALUE(SUBSTITUTE(MID(Tableau1[[#This Row],[SplitMarge]:[SplitMarge]]:Tableau1[[#This Row],[SplitMarge]:[SplitMarge]],BK71+1,BL71-BK71-1),",",".")),"")</f>
        <v/>
      </c>
      <c r="BC71" s="9" t="str">
        <f>IFERROR(VALUE(SUBSTITUTE(MID(Tableau1[[#This Row],[SplitMarge]:[SplitMarge]]:Tableau1[[#This Row],[SplitMarge]:[SplitMarge]],BL71+1,BM71-BL71-1),",",".")),"")</f>
        <v/>
      </c>
      <c r="BD71" s="9" t="str">
        <f>IFERROR(VALUE(SUBSTITUTE(MID(Tableau1[[#This Row],[SplitMarge]:[SplitMarge]]:Tableau1[[#This Row],[SplitMarge]:[SplitMarge]],BM71+1,BN71-BM71-1),",",".")),"")</f>
        <v/>
      </c>
      <c r="BE71" s="9" t="str">
        <f>IFERROR(VALUE(SUBSTITUTE(MID(Tableau1[[#This Row],[SplitMarge]:[SplitMarge]]:Tableau1[[#This Row],[SplitMarge]:[SplitMarge]],BN71+1,BO71-BN71-1),",",".")),"")</f>
        <v/>
      </c>
      <c r="BF71" s="5">
        <f>IFERROR(SEARCH("/",Tableau1[[#This Row],[SplitMarge]],1+1),LEN(Tableau1[[#This Row],[SplitMarge]])+1)</f>
        <v>1</v>
      </c>
      <c r="BG71" s="5">
        <f>IFERROR(SEARCH("/",Tableau1[[#This Row],[SplitMarge]],SEARCH("/",Tableau1[[#This Row],[SplitMarge]])+1),LEN(Tableau1[[#This Row],[SplitMarge]])+1)</f>
        <v>1</v>
      </c>
      <c r="BH71" s="5">
        <f>IFERROR(SEARCH("/",Tableau1[[#This Row],[SplitMarge]],(SEARCH("/",Tableau1[[#This Row],[SplitMarge]],SEARCH("/",Tableau1[[#This Row],[SplitMarge]])+1))+1),LEN(Tableau1[[#This Row],[SplitMarge]])+1)</f>
        <v>1</v>
      </c>
      <c r="BI71" s="5">
        <f>IFERROR(SEARCH("/",Tableau1[[#This Row],[SplitMarge]],SEARCH("/",Tableau1[[#This Row],[SplitMarge]],(SEARCH("/",Tableau1[[#This Row],[SplitMarge]],SEARCH("/",Tableau1[[#This Row],[SplitMarge]])+1))+1)+1),LEN(Tableau1[[#This Row],[SplitMarge]])+1)</f>
        <v>1</v>
      </c>
      <c r="BJ71" s="5">
        <f>IFERROR(SEARCH("/",Tableau1[[#This Row],[SplitMarge]],SEARCH("/",Tableau1[[#This Row],[SplitMarge]],SEARCH("/",Tableau1[[#This Row],[SplitMarge]],(SEARCH("/",Tableau1[[#This Row],[SplitMarge]],SEARCH("/",Tableau1[[#This Row],[SplitMarge]])+1))+1)+1)+1),LEN(Tableau1[[#This Row],[SplitMarge]])+1)</f>
        <v>1</v>
      </c>
      <c r="BK71" s="5">
        <f>IFERROR(SEARCH("/",Tableau1[[#This Row],[SplitMarge]],SEARCH("/",Tableau1[[#This Row],[SplitMarge]],SEARCH("/",Tableau1[[#This Row],[SplitMarge]],SEARCH("/",Tableau1[[#This Row],[SplitMarge]],(SEARCH("/",Tableau1[[#This Row],[SplitMarge]],SEARCH("/",Tableau1[[#This Row],[SplitMarge]])+1))+1)+1)+1)+1),LEN(Tableau1[[#This Row],[SplitMarge]])+1)</f>
        <v>1</v>
      </c>
      <c r="BL71"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71"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71"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71">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72" spans="1:67" x14ac:dyDescent="0.25">
      <c r="A72" t="s">
        <v>63</v>
      </c>
      <c r="B72">
        <v>305</v>
      </c>
      <c r="C72" t="s">
        <v>77</v>
      </c>
      <c r="D72" t="s">
        <v>65</v>
      </c>
      <c r="E72">
        <v>1195</v>
      </c>
      <c r="F72" t="s">
        <v>77</v>
      </c>
      <c r="G72" t="s">
        <v>25</v>
      </c>
      <c r="H72" t="s">
        <v>19</v>
      </c>
      <c r="I72" t="s">
        <v>20</v>
      </c>
      <c r="J72" t="s">
        <v>21</v>
      </c>
      <c r="K72" t="s">
        <v>20</v>
      </c>
      <c r="L72" t="s">
        <v>37</v>
      </c>
      <c r="M72">
        <v>1195</v>
      </c>
      <c r="N72" t="s">
        <v>43</v>
      </c>
      <c r="O72" t="s">
        <v>77</v>
      </c>
      <c r="P72">
        <v>50</v>
      </c>
      <c r="Q72">
        <v>50</v>
      </c>
      <c r="R72" t="s">
        <v>39</v>
      </c>
      <c r="S72">
        <v>1</v>
      </c>
      <c r="T72">
        <v>0</v>
      </c>
      <c r="U72" t="s">
        <v>40</v>
      </c>
      <c r="V72" t="str" cm="1">
        <f t="array" ref="V72">_xlfn.TEXTJOIN("/",TRUE,_xlfn._xlws.FILTER(Tableau1[value],(Tableau1[SITE]=Tableau1[[#This Row],[SITE]])*(Tableau1[BrandName]=Tableau1[[#This Row],[BrandName]])*(Tableau1[active]=1)))</f>
        <v>20.00/50.00</v>
      </c>
      <c r="W72" s="3"/>
      <c r="X72" s="10" t="str">
        <f>IFERROR(INDEX(splitcol[#This Row],,MATCH(Tableau1[[#This Row],[value]],valeur[#This Row],0)),"")</f>
        <v/>
      </c>
      <c r="AA72" s="4" t="str">
        <f>IFERROR(MID(Tableau1[[#This Row],[AllValue]],1,AK72-1),"")</f>
        <v>20.00</v>
      </c>
      <c r="AB72" s="5" t="str">
        <f>IFERROR(MID(Tableau1[[#This Row],[AllValue]:[AllValue]]:Tableau1[[#This Row],[AllValue]:[AllValue]],AK72+1,AL72-AK72-1),"")</f>
        <v>50.00</v>
      </c>
      <c r="AC72" s="5" t="str">
        <f>IFERROR(MID(Tableau1[[#This Row],[AllValue]:[AllValue]]:Tableau1[[#This Row],[AllValue]:[AllValue]],AL72+1,AM72-AL72-1),"")</f>
        <v/>
      </c>
      <c r="AD72" s="5" t="str">
        <f>IFERROR(MID(Tableau1[[#This Row],[AllValue]],AM72+1,AN72-AM72-1),"")</f>
        <v/>
      </c>
      <c r="AE72" s="5" t="str">
        <f>IFERROR(MID(Tableau1[[#This Row],[AllValue]:[AllValue]]:Tableau1[[#This Row],[AllValue]:[AllValue]],AN72+1,AO72-AN72-1),"")</f>
        <v/>
      </c>
      <c r="AF72" s="5" t="str">
        <f>IFERROR(MID(Tableau1[[#This Row],[AllValue]:[AllValue]]:Tableau1[[#This Row],[AllValue]:[AllValue]],AO72+1,AP72-AO72-1),"")</f>
        <v/>
      </c>
      <c r="AG72" s="5" t="str">
        <f>IFERROR(MID(Tableau1[[#This Row],[AllValue]:[AllValue]]:Tableau1[[#This Row],[AllValue]:[AllValue]],AP72+1,AQ72-AP72-1),"")</f>
        <v/>
      </c>
      <c r="AH72" s="5" t="str">
        <f>IFERROR(MID(Tableau1[[#This Row],[AllValue]:[AllValue]]:Tableau1[[#This Row],[AllValue]:[AllValue]],AQ72+1,AR72-AQ72-1),"")</f>
        <v/>
      </c>
      <c r="AI72" s="5" t="str">
        <f>IFERROR(MID(Tableau1[[#This Row],[AllValue]:[AllValue]]:Tableau1[[#This Row],[AllValue]:[AllValue]],AR72+1,AS72-AR72-1),"")</f>
        <v/>
      </c>
      <c r="AJ72" s="5" t="str">
        <f>IFERROR(MID(Tableau1[[#This Row],[AllValue]:[AllValue]]:Tableau1[[#This Row],[AllValue]:[AllValue]],AS72+1,AT72-AS72-1),"")</f>
        <v/>
      </c>
      <c r="AK72" s="5">
        <f>IFERROR(SEARCH("/",Tableau1[[#This Row],[AllValue]],1+1),LEN(Tableau1[[#This Row],[AllValue]])+1)</f>
        <v>6</v>
      </c>
      <c r="AL72" s="5">
        <f>IFERROR(SEARCH("/",Tableau1[[#This Row],[AllValue]],SEARCH("/",Tableau1[[#This Row],[AllValue]])+1),LEN(Tableau1[[#This Row],[AllValue]])+1)</f>
        <v>12</v>
      </c>
      <c r="AM72" s="5">
        <f>IFERROR(SEARCH("/",Tableau1[[#This Row],[AllValue]],(SEARCH("/",Tableau1[[#This Row],[AllValue]],SEARCH("/",Tableau1[[#This Row],[AllValue]])+1))+1),LEN(Tableau1[[#This Row],[AllValue]])+1)</f>
        <v>12</v>
      </c>
      <c r="AN72" s="5">
        <f>IFERROR(SEARCH("/",Tableau1[[#This Row],[AllValue]],SEARCH("/",Tableau1[[#This Row],[AllValue]],(SEARCH("/",Tableau1[[#This Row],[AllValue]],SEARCH("/",Tableau1[[#This Row],[AllValue]])+1))+1)+1),LEN(Tableau1[[#This Row],[AllValue]])+1)</f>
        <v>12</v>
      </c>
      <c r="AO72" s="5">
        <f>IFERROR(SEARCH("/",Tableau1[[#This Row],[AllValue]],SEARCH("/",Tableau1[[#This Row],[AllValue]],SEARCH("/",Tableau1[[#This Row],[AllValue]],(SEARCH("/",Tableau1[[#This Row],[AllValue]],SEARCH("/",Tableau1[[#This Row],[AllValue]])+1))+1)+1)+1),LEN(Tableau1[[#This Row],[AllValue]])+1)</f>
        <v>12</v>
      </c>
      <c r="AP72" s="5">
        <f>IFERROR(SEARCH("/",Tableau1[[#This Row],[AllValue]],SEARCH("/",Tableau1[[#This Row],[AllValue]],SEARCH("/",Tableau1[[#This Row],[AllValue]],SEARCH("/",Tableau1[[#This Row],[AllValue]],(SEARCH("/",Tableau1[[#This Row],[AllValue]],SEARCH("/",Tableau1[[#This Row],[AllValue]])+1))+1)+1)+1)+1),LEN(Tableau1[[#This Row],[AllValue]])+1)</f>
        <v>12</v>
      </c>
      <c r="AQ72" s="5">
        <f>IFERROR(SEARCH("/",Tableau1[[#This Row],[AllValue]],SEARCH("/",Tableau1[[#This Row],[AllValue]],SEARCH("/",Tableau1[[#This Row],[AllValue]],SEARCH("/",Tableau1[[#This Row],[AllValue]],SEARCH("/",Tableau1[[#This Row],[AllValue]],(SEARCH("/",Tableau1[[#This Row],[AllValue]],SEARCH("/",Tableau1[[#This Row],[AllValue]])+1))+1)+1)+1)+1)+1),LEN(Tableau1[[#This Row],[AllValue]])+1)</f>
        <v>12</v>
      </c>
      <c r="AR72"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12</v>
      </c>
      <c r="AS72"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12</v>
      </c>
      <c r="AT72">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12</v>
      </c>
      <c r="AV72" s="8" t="str">
        <f>IFERROR(VALUE(SUBSTITUTE(MID(Tableau1[[#This Row],[SplitMarge]],1,BF72-1),",",".")),"")</f>
        <v/>
      </c>
      <c r="AW72" s="9" t="str">
        <f>IFERROR(VALUE(SUBSTITUTE(MID(Tableau1[[#This Row],[SplitMarge]:[SplitMarge]]:Tableau1[[#This Row],[SplitMarge]:[SplitMarge]],BF72+1,BG72-BF72-1),",",".")),"")</f>
        <v/>
      </c>
      <c r="AX72" s="9" t="str">
        <f>IFERROR(VALUE(SUBSTITUTE(MID(Tableau1[[#This Row],[SplitMarge]:[SplitMarge]]:Tableau1[[#This Row],[SplitMarge]:[SplitMarge]],BG72+1,BH72-BG72-1),",",".")),"")</f>
        <v/>
      </c>
      <c r="AY72" s="9" t="str">
        <f>IFERROR(VALUE(SUBSTITUTE(MID(Tableau1[[#This Row],[SplitMarge]:[SplitMarge]]:Tableau1[[#This Row],[SplitMarge]:[SplitMarge]],BH72+1,BI72-BH72-1),",",".")),"")</f>
        <v/>
      </c>
      <c r="AZ72" s="9" t="str">
        <f>IFERROR(VALUE(SUBSTITUTE(MID(Tableau1[[#This Row],[SplitMarge]:[SplitMarge]]:Tableau1[[#This Row],[SplitMarge]:[SplitMarge]],BI72+1,BJ72-BI72-1),",",".")),"")</f>
        <v/>
      </c>
      <c r="BA72" s="9" t="str">
        <f>IFERROR(VALUE(SUBSTITUTE(MID(Tableau1[[#This Row],[SplitMarge]:[SplitMarge]]:Tableau1[[#This Row],[SplitMarge]:[SplitMarge]],BJ72+1,BK72-BJ72-1),",",".")),"")</f>
        <v/>
      </c>
      <c r="BB72" s="9" t="str">
        <f>IFERROR(VALUE(SUBSTITUTE(MID(Tableau1[[#This Row],[SplitMarge]:[SplitMarge]]:Tableau1[[#This Row],[SplitMarge]:[SplitMarge]],BK72+1,BL72-BK72-1),",",".")),"")</f>
        <v/>
      </c>
      <c r="BC72" s="9" t="str">
        <f>IFERROR(VALUE(SUBSTITUTE(MID(Tableau1[[#This Row],[SplitMarge]:[SplitMarge]]:Tableau1[[#This Row],[SplitMarge]:[SplitMarge]],BL72+1,BM72-BL72-1),",",".")),"")</f>
        <v/>
      </c>
      <c r="BD72" s="9" t="str">
        <f>IFERROR(VALUE(SUBSTITUTE(MID(Tableau1[[#This Row],[SplitMarge]:[SplitMarge]]:Tableau1[[#This Row],[SplitMarge]:[SplitMarge]],BM72+1,BN72-BM72-1),",",".")),"")</f>
        <v/>
      </c>
      <c r="BE72" s="9" t="str">
        <f>IFERROR(VALUE(SUBSTITUTE(MID(Tableau1[[#This Row],[SplitMarge]:[SplitMarge]]:Tableau1[[#This Row],[SplitMarge]:[SplitMarge]],BN72+1,BO72-BN72-1),",",".")),"")</f>
        <v/>
      </c>
      <c r="BF72" s="5">
        <f>IFERROR(SEARCH("/",Tableau1[[#This Row],[SplitMarge]],1+1),LEN(Tableau1[[#This Row],[SplitMarge]])+1)</f>
        <v>1</v>
      </c>
      <c r="BG72" s="5">
        <f>IFERROR(SEARCH("/",Tableau1[[#This Row],[SplitMarge]],SEARCH("/",Tableau1[[#This Row],[SplitMarge]])+1),LEN(Tableau1[[#This Row],[SplitMarge]])+1)</f>
        <v>1</v>
      </c>
      <c r="BH72" s="5">
        <f>IFERROR(SEARCH("/",Tableau1[[#This Row],[SplitMarge]],(SEARCH("/",Tableau1[[#This Row],[SplitMarge]],SEARCH("/",Tableau1[[#This Row],[SplitMarge]])+1))+1),LEN(Tableau1[[#This Row],[SplitMarge]])+1)</f>
        <v>1</v>
      </c>
      <c r="BI72" s="5">
        <f>IFERROR(SEARCH("/",Tableau1[[#This Row],[SplitMarge]],SEARCH("/",Tableau1[[#This Row],[SplitMarge]],(SEARCH("/",Tableau1[[#This Row],[SplitMarge]],SEARCH("/",Tableau1[[#This Row],[SplitMarge]])+1))+1)+1),LEN(Tableau1[[#This Row],[SplitMarge]])+1)</f>
        <v>1</v>
      </c>
      <c r="BJ72" s="5">
        <f>IFERROR(SEARCH("/",Tableau1[[#This Row],[SplitMarge]],SEARCH("/",Tableau1[[#This Row],[SplitMarge]],SEARCH("/",Tableau1[[#This Row],[SplitMarge]],(SEARCH("/",Tableau1[[#This Row],[SplitMarge]],SEARCH("/",Tableau1[[#This Row],[SplitMarge]])+1))+1)+1)+1),LEN(Tableau1[[#This Row],[SplitMarge]])+1)</f>
        <v>1</v>
      </c>
      <c r="BK72" s="5">
        <f>IFERROR(SEARCH("/",Tableau1[[#This Row],[SplitMarge]],SEARCH("/",Tableau1[[#This Row],[SplitMarge]],SEARCH("/",Tableau1[[#This Row],[SplitMarge]],SEARCH("/",Tableau1[[#This Row],[SplitMarge]],(SEARCH("/",Tableau1[[#This Row],[SplitMarge]],SEARCH("/",Tableau1[[#This Row],[SplitMarge]])+1))+1)+1)+1)+1),LEN(Tableau1[[#This Row],[SplitMarge]])+1)</f>
        <v>1</v>
      </c>
      <c r="BL72"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72"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72"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72">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73" spans="1:67" x14ac:dyDescent="0.25">
      <c r="A73" t="s">
        <v>61</v>
      </c>
      <c r="B73">
        <v>408</v>
      </c>
      <c r="C73" t="s">
        <v>76</v>
      </c>
      <c r="D73" t="s">
        <v>66</v>
      </c>
      <c r="E73">
        <v>1624</v>
      </c>
      <c r="F73" t="s">
        <v>76</v>
      </c>
      <c r="G73" t="s">
        <v>55</v>
      </c>
      <c r="H73" t="s">
        <v>19</v>
      </c>
      <c r="I73" t="s">
        <v>20</v>
      </c>
      <c r="J73" t="s">
        <v>20</v>
      </c>
      <c r="K73" t="s">
        <v>20</v>
      </c>
      <c r="L73" t="s">
        <v>37</v>
      </c>
      <c r="M73">
        <v>1624</v>
      </c>
      <c r="N73" t="s">
        <v>62</v>
      </c>
      <c r="O73" t="s">
        <v>76</v>
      </c>
      <c r="P73">
        <v>15</v>
      </c>
      <c r="Q73">
        <v>150</v>
      </c>
      <c r="R73" t="s">
        <v>39</v>
      </c>
      <c r="S73">
        <v>1</v>
      </c>
      <c r="T73">
        <v>1</v>
      </c>
      <c r="U73" t="s">
        <v>40</v>
      </c>
      <c r="V73" t="str" cm="1">
        <f t="array" ref="V73">_xlfn.TEXTJOIN("/",TRUE,_xlfn._xlws.FILTER(Tableau1[value],(Tableau1[SITE]=Tableau1[[#This Row],[SITE]])*(Tableau1[BrandName]=Tableau1[[#This Row],[BrandName]])*(Tableau1[active]=1)))</f>
        <v>15.00 - 150.00/15.00/20.00/25.00/30.00/50.00/60.00/100.00/150.00</v>
      </c>
      <c r="W73" s="3"/>
      <c r="X73" s="10" t="str">
        <f>IFERROR(INDEX(splitcol[#This Row],,MATCH(Tableau1[[#This Row],[value]],valeur[#This Row],0)),"")</f>
        <v/>
      </c>
      <c r="AA73" s="4" t="str">
        <f>IFERROR(MID(Tableau1[[#This Row],[AllValue]],1,AK73-1),"")</f>
        <v>15.00 - 150.00</v>
      </c>
      <c r="AB73" s="5" t="str">
        <f>IFERROR(MID(Tableau1[[#This Row],[AllValue]:[AllValue]]:Tableau1[[#This Row],[AllValue]:[AllValue]],AK73+1,AL73-AK73-1),"")</f>
        <v>15.00</v>
      </c>
      <c r="AC73" s="5" t="str">
        <f>IFERROR(MID(Tableau1[[#This Row],[AllValue]:[AllValue]]:Tableau1[[#This Row],[AllValue]:[AllValue]],AL73+1,AM73-AL73-1),"")</f>
        <v>20.00</v>
      </c>
      <c r="AD73" s="5" t="str">
        <f>IFERROR(MID(Tableau1[[#This Row],[AllValue]],AM73+1,AN73-AM73-1),"")</f>
        <v>25.00</v>
      </c>
      <c r="AE73" s="5" t="str">
        <f>IFERROR(MID(Tableau1[[#This Row],[AllValue]:[AllValue]]:Tableau1[[#This Row],[AllValue]:[AllValue]],AN73+1,AO73-AN73-1),"")</f>
        <v>30.00</v>
      </c>
      <c r="AF73" s="5" t="str">
        <f>IFERROR(MID(Tableau1[[#This Row],[AllValue]:[AllValue]]:Tableau1[[#This Row],[AllValue]:[AllValue]],AO73+1,AP73-AO73-1),"")</f>
        <v>50.00</v>
      </c>
      <c r="AG73" s="5" t="str">
        <f>IFERROR(MID(Tableau1[[#This Row],[AllValue]:[AllValue]]:Tableau1[[#This Row],[AllValue]:[AllValue]],AP73+1,AQ73-AP73-1),"")</f>
        <v>60.00</v>
      </c>
      <c r="AH73" s="5" t="str">
        <f>IFERROR(MID(Tableau1[[#This Row],[AllValue]:[AllValue]]:Tableau1[[#This Row],[AllValue]:[AllValue]],AQ73+1,AR73-AQ73-1),"")</f>
        <v>100.00</v>
      </c>
      <c r="AI73" s="5" t="str">
        <f>IFERROR(MID(Tableau1[[#This Row],[AllValue]:[AllValue]]:Tableau1[[#This Row],[AllValue]:[AllValue]],AR73+1,AS73-AR73-1),"")</f>
        <v>150.00</v>
      </c>
      <c r="AJ73" s="5" t="str">
        <f>IFERROR(MID(Tableau1[[#This Row],[AllValue]:[AllValue]]:Tableau1[[#This Row],[AllValue]:[AllValue]],AS73+1,AT73-AS73-1),"")</f>
        <v/>
      </c>
      <c r="AK73" s="5">
        <f>IFERROR(SEARCH("/",Tableau1[[#This Row],[AllValue]],1+1),LEN(Tableau1[[#This Row],[AllValue]])+1)</f>
        <v>15</v>
      </c>
      <c r="AL73" s="5">
        <f>IFERROR(SEARCH("/",Tableau1[[#This Row],[AllValue]],SEARCH("/",Tableau1[[#This Row],[AllValue]])+1),LEN(Tableau1[[#This Row],[AllValue]])+1)</f>
        <v>21</v>
      </c>
      <c r="AM73" s="5">
        <f>IFERROR(SEARCH("/",Tableau1[[#This Row],[AllValue]],(SEARCH("/",Tableau1[[#This Row],[AllValue]],SEARCH("/",Tableau1[[#This Row],[AllValue]])+1))+1),LEN(Tableau1[[#This Row],[AllValue]])+1)</f>
        <v>27</v>
      </c>
      <c r="AN73" s="5">
        <f>IFERROR(SEARCH("/",Tableau1[[#This Row],[AllValue]],SEARCH("/",Tableau1[[#This Row],[AllValue]],(SEARCH("/",Tableau1[[#This Row],[AllValue]],SEARCH("/",Tableau1[[#This Row],[AllValue]])+1))+1)+1),LEN(Tableau1[[#This Row],[AllValue]])+1)</f>
        <v>33</v>
      </c>
      <c r="AO73" s="5">
        <f>IFERROR(SEARCH("/",Tableau1[[#This Row],[AllValue]],SEARCH("/",Tableau1[[#This Row],[AllValue]],SEARCH("/",Tableau1[[#This Row],[AllValue]],(SEARCH("/",Tableau1[[#This Row],[AllValue]],SEARCH("/",Tableau1[[#This Row],[AllValue]])+1))+1)+1)+1),LEN(Tableau1[[#This Row],[AllValue]])+1)</f>
        <v>39</v>
      </c>
      <c r="AP73" s="5">
        <f>IFERROR(SEARCH("/",Tableau1[[#This Row],[AllValue]],SEARCH("/",Tableau1[[#This Row],[AllValue]],SEARCH("/",Tableau1[[#This Row],[AllValue]],SEARCH("/",Tableau1[[#This Row],[AllValue]],(SEARCH("/",Tableau1[[#This Row],[AllValue]],SEARCH("/",Tableau1[[#This Row],[AllValue]])+1))+1)+1)+1)+1),LEN(Tableau1[[#This Row],[AllValue]])+1)</f>
        <v>45</v>
      </c>
      <c r="AQ73" s="5">
        <f>IFERROR(SEARCH("/",Tableau1[[#This Row],[AllValue]],SEARCH("/",Tableau1[[#This Row],[AllValue]],SEARCH("/",Tableau1[[#This Row],[AllValue]],SEARCH("/",Tableau1[[#This Row],[AllValue]],SEARCH("/",Tableau1[[#This Row],[AllValue]],(SEARCH("/",Tableau1[[#This Row],[AllValue]],SEARCH("/",Tableau1[[#This Row],[AllValue]])+1))+1)+1)+1)+1)+1),LEN(Tableau1[[#This Row],[AllValue]])+1)</f>
        <v>51</v>
      </c>
      <c r="AR73"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58</v>
      </c>
      <c r="AS73"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65</v>
      </c>
      <c r="AT73">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65</v>
      </c>
      <c r="AV73" s="8" t="str">
        <f>IFERROR(VALUE(SUBSTITUTE(MID(Tableau1[[#This Row],[SplitMarge]],1,BF73-1),",",".")),"")</f>
        <v/>
      </c>
      <c r="AW73" s="9" t="str">
        <f>IFERROR(VALUE(SUBSTITUTE(MID(Tableau1[[#This Row],[SplitMarge]:[SplitMarge]]:Tableau1[[#This Row],[SplitMarge]:[SplitMarge]],BF73+1,BG73-BF73-1),",",".")),"")</f>
        <v/>
      </c>
      <c r="AX73" s="9" t="str">
        <f>IFERROR(VALUE(SUBSTITUTE(MID(Tableau1[[#This Row],[SplitMarge]:[SplitMarge]]:Tableau1[[#This Row],[SplitMarge]:[SplitMarge]],BG73+1,BH73-BG73-1),",",".")),"")</f>
        <v/>
      </c>
      <c r="AY73" s="9" t="str">
        <f>IFERROR(VALUE(SUBSTITUTE(MID(Tableau1[[#This Row],[SplitMarge]:[SplitMarge]]:Tableau1[[#This Row],[SplitMarge]:[SplitMarge]],BH73+1,BI73-BH73-1),",",".")),"")</f>
        <v/>
      </c>
      <c r="AZ73" s="9" t="str">
        <f>IFERROR(VALUE(SUBSTITUTE(MID(Tableau1[[#This Row],[SplitMarge]:[SplitMarge]]:Tableau1[[#This Row],[SplitMarge]:[SplitMarge]],BI73+1,BJ73-BI73-1),",",".")),"")</f>
        <v/>
      </c>
      <c r="BA73" s="9" t="str">
        <f>IFERROR(VALUE(SUBSTITUTE(MID(Tableau1[[#This Row],[SplitMarge]:[SplitMarge]]:Tableau1[[#This Row],[SplitMarge]:[SplitMarge]],BJ73+1,BK73-BJ73-1),",",".")),"")</f>
        <v/>
      </c>
      <c r="BB73" s="9" t="str">
        <f>IFERROR(VALUE(SUBSTITUTE(MID(Tableau1[[#This Row],[SplitMarge]:[SplitMarge]]:Tableau1[[#This Row],[SplitMarge]:[SplitMarge]],BK73+1,BL73-BK73-1),",",".")),"")</f>
        <v/>
      </c>
      <c r="BC73" s="9" t="str">
        <f>IFERROR(VALUE(SUBSTITUTE(MID(Tableau1[[#This Row],[SplitMarge]:[SplitMarge]]:Tableau1[[#This Row],[SplitMarge]:[SplitMarge]],BL73+1,BM73-BL73-1),",",".")),"")</f>
        <v/>
      </c>
      <c r="BD73" s="9" t="str">
        <f>IFERROR(VALUE(SUBSTITUTE(MID(Tableau1[[#This Row],[SplitMarge]:[SplitMarge]]:Tableau1[[#This Row],[SplitMarge]:[SplitMarge]],BM73+1,BN73-BM73-1),",",".")),"")</f>
        <v/>
      </c>
      <c r="BE73" s="9" t="str">
        <f>IFERROR(VALUE(SUBSTITUTE(MID(Tableau1[[#This Row],[SplitMarge]:[SplitMarge]]:Tableau1[[#This Row],[SplitMarge]:[SplitMarge]],BN73+1,BO73-BN73-1),",",".")),"")</f>
        <v/>
      </c>
      <c r="BF73" s="5">
        <f>IFERROR(SEARCH("/",Tableau1[[#This Row],[SplitMarge]],1+1),LEN(Tableau1[[#This Row],[SplitMarge]])+1)</f>
        <v>1</v>
      </c>
      <c r="BG73" s="5">
        <f>IFERROR(SEARCH("/",Tableau1[[#This Row],[SplitMarge]],SEARCH("/",Tableau1[[#This Row],[SplitMarge]])+1),LEN(Tableau1[[#This Row],[SplitMarge]])+1)</f>
        <v>1</v>
      </c>
      <c r="BH73" s="5">
        <f>IFERROR(SEARCH("/",Tableau1[[#This Row],[SplitMarge]],(SEARCH("/",Tableau1[[#This Row],[SplitMarge]],SEARCH("/",Tableau1[[#This Row],[SplitMarge]])+1))+1),LEN(Tableau1[[#This Row],[SplitMarge]])+1)</f>
        <v>1</v>
      </c>
      <c r="BI73" s="5">
        <f>IFERROR(SEARCH("/",Tableau1[[#This Row],[SplitMarge]],SEARCH("/",Tableau1[[#This Row],[SplitMarge]],(SEARCH("/",Tableau1[[#This Row],[SplitMarge]],SEARCH("/",Tableau1[[#This Row],[SplitMarge]])+1))+1)+1),LEN(Tableau1[[#This Row],[SplitMarge]])+1)</f>
        <v>1</v>
      </c>
      <c r="BJ73" s="5">
        <f>IFERROR(SEARCH("/",Tableau1[[#This Row],[SplitMarge]],SEARCH("/",Tableau1[[#This Row],[SplitMarge]],SEARCH("/",Tableau1[[#This Row],[SplitMarge]],(SEARCH("/",Tableau1[[#This Row],[SplitMarge]],SEARCH("/",Tableau1[[#This Row],[SplitMarge]])+1))+1)+1)+1),LEN(Tableau1[[#This Row],[SplitMarge]])+1)</f>
        <v>1</v>
      </c>
      <c r="BK73" s="5">
        <f>IFERROR(SEARCH("/",Tableau1[[#This Row],[SplitMarge]],SEARCH("/",Tableau1[[#This Row],[SplitMarge]],SEARCH("/",Tableau1[[#This Row],[SplitMarge]],SEARCH("/",Tableau1[[#This Row],[SplitMarge]],(SEARCH("/",Tableau1[[#This Row],[SplitMarge]],SEARCH("/",Tableau1[[#This Row],[SplitMarge]])+1))+1)+1)+1)+1),LEN(Tableau1[[#This Row],[SplitMarge]])+1)</f>
        <v>1</v>
      </c>
      <c r="BL73"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73"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73"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73">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74" spans="1:67" x14ac:dyDescent="0.25">
      <c r="A74" t="s">
        <v>61</v>
      </c>
      <c r="B74">
        <v>408</v>
      </c>
      <c r="C74" t="s">
        <v>76</v>
      </c>
      <c r="D74" t="s">
        <v>66</v>
      </c>
      <c r="E74">
        <v>2105</v>
      </c>
      <c r="F74" t="s">
        <v>76</v>
      </c>
      <c r="G74" t="s">
        <v>23</v>
      </c>
      <c r="H74" t="s">
        <v>19</v>
      </c>
      <c r="I74" t="s">
        <v>20</v>
      </c>
      <c r="J74" t="s">
        <v>21</v>
      </c>
      <c r="K74" t="s">
        <v>20</v>
      </c>
      <c r="L74" t="s">
        <v>37</v>
      </c>
      <c r="M74">
        <v>2105</v>
      </c>
      <c r="N74" t="s">
        <v>61</v>
      </c>
      <c r="O74" t="s">
        <v>76</v>
      </c>
      <c r="P74">
        <v>15</v>
      </c>
      <c r="Q74">
        <v>15</v>
      </c>
      <c r="R74" t="s">
        <v>39</v>
      </c>
      <c r="S74">
        <v>1</v>
      </c>
      <c r="T74">
        <v>0</v>
      </c>
      <c r="U74" t="s">
        <v>40</v>
      </c>
      <c r="V74" t="str" cm="1">
        <f t="array" ref="V74">_xlfn.TEXTJOIN("/",TRUE,_xlfn._xlws.FILTER(Tableau1[value],(Tableau1[SITE]=Tableau1[[#This Row],[SITE]])*(Tableau1[BrandName]=Tableau1[[#This Row],[BrandName]])*(Tableau1[active]=1)))</f>
        <v>15.00 - 150.00/15.00/20.00/25.00/30.00/50.00/60.00/100.00/150.00</v>
      </c>
      <c r="W74" s="3"/>
      <c r="X74" s="10" t="str">
        <f>IFERROR(INDEX(splitcol[#This Row],,MATCH(Tableau1[[#This Row],[value]],valeur[#This Row],0)),"")</f>
        <v/>
      </c>
      <c r="AA74" s="4" t="str">
        <f>IFERROR(MID(Tableau1[[#This Row],[AllValue]],1,AK74-1),"")</f>
        <v>15.00 - 150.00</v>
      </c>
      <c r="AB74" s="5" t="str">
        <f>IFERROR(MID(Tableau1[[#This Row],[AllValue]:[AllValue]]:Tableau1[[#This Row],[AllValue]:[AllValue]],AK74+1,AL74-AK74-1),"")</f>
        <v>15.00</v>
      </c>
      <c r="AC74" s="5" t="str">
        <f>IFERROR(MID(Tableau1[[#This Row],[AllValue]:[AllValue]]:Tableau1[[#This Row],[AllValue]:[AllValue]],AL74+1,AM74-AL74-1),"")</f>
        <v>20.00</v>
      </c>
      <c r="AD74" s="5" t="str">
        <f>IFERROR(MID(Tableau1[[#This Row],[AllValue]],AM74+1,AN74-AM74-1),"")</f>
        <v>25.00</v>
      </c>
      <c r="AE74" s="5" t="str">
        <f>IFERROR(MID(Tableau1[[#This Row],[AllValue]:[AllValue]]:Tableau1[[#This Row],[AllValue]:[AllValue]],AN74+1,AO74-AN74-1),"")</f>
        <v>30.00</v>
      </c>
      <c r="AF74" s="5" t="str">
        <f>IFERROR(MID(Tableau1[[#This Row],[AllValue]:[AllValue]]:Tableau1[[#This Row],[AllValue]:[AllValue]],AO74+1,AP74-AO74-1),"")</f>
        <v>50.00</v>
      </c>
      <c r="AG74" s="5" t="str">
        <f>IFERROR(MID(Tableau1[[#This Row],[AllValue]:[AllValue]]:Tableau1[[#This Row],[AllValue]:[AllValue]],AP74+1,AQ74-AP74-1),"")</f>
        <v>60.00</v>
      </c>
      <c r="AH74" s="5" t="str">
        <f>IFERROR(MID(Tableau1[[#This Row],[AllValue]:[AllValue]]:Tableau1[[#This Row],[AllValue]:[AllValue]],AQ74+1,AR74-AQ74-1),"")</f>
        <v>100.00</v>
      </c>
      <c r="AI74" s="5" t="str">
        <f>IFERROR(MID(Tableau1[[#This Row],[AllValue]:[AllValue]]:Tableau1[[#This Row],[AllValue]:[AllValue]],AR74+1,AS74-AR74-1),"")</f>
        <v>150.00</v>
      </c>
      <c r="AJ74" s="5" t="str">
        <f>IFERROR(MID(Tableau1[[#This Row],[AllValue]:[AllValue]]:Tableau1[[#This Row],[AllValue]:[AllValue]],AS74+1,AT74-AS74-1),"")</f>
        <v/>
      </c>
      <c r="AK74" s="5">
        <f>IFERROR(SEARCH("/",Tableau1[[#This Row],[AllValue]],1+1),LEN(Tableau1[[#This Row],[AllValue]])+1)</f>
        <v>15</v>
      </c>
      <c r="AL74" s="5">
        <f>IFERROR(SEARCH("/",Tableau1[[#This Row],[AllValue]],SEARCH("/",Tableau1[[#This Row],[AllValue]])+1),LEN(Tableau1[[#This Row],[AllValue]])+1)</f>
        <v>21</v>
      </c>
      <c r="AM74" s="5">
        <f>IFERROR(SEARCH("/",Tableau1[[#This Row],[AllValue]],(SEARCH("/",Tableau1[[#This Row],[AllValue]],SEARCH("/",Tableau1[[#This Row],[AllValue]])+1))+1),LEN(Tableau1[[#This Row],[AllValue]])+1)</f>
        <v>27</v>
      </c>
      <c r="AN74" s="5">
        <f>IFERROR(SEARCH("/",Tableau1[[#This Row],[AllValue]],SEARCH("/",Tableau1[[#This Row],[AllValue]],(SEARCH("/",Tableau1[[#This Row],[AllValue]],SEARCH("/",Tableau1[[#This Row],[AllValue]])+1))+1)+1),LEN(Tableau1[[#This Row],[AllValue]])+1)</f>
        <v>33</v>
      </c>
      <c r="AO74" s="5">
        <f>IFERROR(SEARCH("/",Tableau1[[#This Row],[AllValue]],SEARCH("/",Tableau1[[#This Row],[AllValue]],SEARCH("/",Tableau1[[#This Row],[AllValue]],(SEARCH("/",Tableau1[[#This Row],[AllValue]],SEARCH("/",Tableau1[[#This Row],[AllValue]])+1))+1)+1)+1),LEN(Tableau1[[#This Row],[AllValue]])+1)</f>
        <v>39</v>
      </c>
      <c r="AP74" s="5">
        <f>IFERROR(SEARCH("/",Tableau1[[#This Row],[AllValue]],SEARCH("/",Tableau1[[#This Row],[AllValue]],SEARCH("/",Tableau1[[#This Row],[AllValue]],SEARCH("/",Tableau1[[#This Row],[AllValue]],(SEARCH("/",Tableau1[[#This Row],[AllValue]],SEARCH("/",Tableau1[[#This Row],[AllValue]])+1))+1)+1)+1)+1),LEN(Tableau1[[#This Row],[AllValue]])+1)</f>
        <v>45</v>
      </c>
      <c r="AQ74" s="5">
        <f>IFERROR(SEARCH("/",Tableau1[[#This Row],[AllValue]],SEARCH("/",Tableau1[[#This Row],[AllValue]],SEARCH("/",Tableau1[[#This Row],[AllValue]],SEARCH("/",Tableau1[[#This Row],[AllValue]],SEARCH("/",Tableau1[[#This Row],[AllValue]],(SEARCH("/",Tableau1[[#This Row],[AllValue]],SEARCH("/",Tableau1[[#This Row],[AllValue]])+1))+1)+1)+1)+1)+1),LEN(Tableau1[[#This Row],[AllValue]])+1)</f>
        <v>51</v>
      </c>
      <c r="AR74"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58</v>
      </c>
      <c r="AS74"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65</v>
      </c>
      <c r="AT74">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65</v>
      </c>
      <c r="AV74" s="8" t="str">
        <f>IFERROR(VALUE(SUBSTITUTE(MID(Tableau1[[#This Row],[SplitMarge]],1,BF74-1),",",".")),"")</f>
        <v/>
      </c>
      <c r="AW74" s="9" t="str">
        <f>IFERROR(VALUE(SUBSTITUTE(MID(Tableau1[[#This Row],[SplitMarge]:[SplitMarge]]:Tableau1[[#This Row],[SplitMarge]:[SplitMarge]],BF74+1,BG74-BF74-1),",",".")),"")</f>
        <v/>
      </c>
      <c r="AX74" s="9" t="str">
        <f>IFERROR(VALUE(SUBSTITUTE(MID(Tableau1[[#This Row],[SplitMarge]:[SplitMarge]]:Tableau1[[#This Row],[SplitMarge]:[SplitMarge]],BG74+1,BH74-BG74-1),",",".")),"")</f>
        <v/>
      </c>
      <c r="AY74" s="9" t="str">
        <f>IFERROR(VALUE(SUBSTITUTE(MID(Tableau1[[#This Row],[SplitMarge]:[SplitMarge]]:Tableau1[[#This Row],[SplitMarge]:[SplitMarge]],BH74+1,BI74-BH74-1),",",".")),"")</f>
        <v/>
      </c>
      <c r="AZ74" s="9" t="str">
        <f>IFERROR(VALUE(SUBSTITUTE(MID(Tableau1[[#This Row],[SplitMarge]:[SplitMarge]]:Tableau1[[#This Row],[SplitMarge]:[SplitMarge]],BI74+1,BJ74-BI74-1),",",".")),"")</f>
        <v/>
      </c>
      <c r="BA74" s="9" t="str">
        <f>IFERROR(VALUE(SUBSTITUTE(MID(Tableau1[[#This Row],[SplitMarge]:[SplitMarge]]:Tableau1[[#This Row],[SplitMarge]:[SplitMarge]],BJ74+1,BK74-BJ74-1),",",".")),"")</f>
        <v/>
      </c>
      <c r="BB74" s="9" t="str">
        <f>IFERROR(VALUE(SUBSTITUTE(MID(Tableau1[[#This Row],[SplitMarge]:[SplitMarge]]:Tableau1[[#This Row],[SplitMarge]:[SplitMarge]],BK74+1,BL74-BK74-1),",",".")),"")</f>
        <v/>
      </c>
      <c r="BC74" s="9" t="str">
        <f>IFERROR(VALUE(SUBSTITUTE(MID(Tableau1[[#This Row],[SplitMarge]:[SplitMarge]]:Tableau1[[#This Row],[SplitMarge]:[SplitMarge]],BL74+1,BM74-BL74-1),",",".")),"")</f>
        <v/>
      </c>
      <c r="BD74" s="9" t="str">
        <f>IFERROR(VALUE(SUBSTITUTE(MID(Tableau1[[#This Row],[SplitMarge]:[SplitMarge]]:Tableau1[[#This Row],[SplitMarge]:[SplitMarge]],BM74+1,BN74-BM74-1),",",".")),"")</f>
        <v/>
      </c>
      <c r="BE74" s="9" t="str">
        <f>IFERROR(VALUE(SUBSTITUTE(MID(Tableau1[[#This Row],[SplitMarge]:[SplitMarge]]:Tableau1[[#This Row],[SplitMarge]:[SplitMarge]],BN74+1,BO74-BN74-1),",",".")),"")</f>
        <v/>
      </c>
      <c r="BF74" s="5">
        <f>IFERROR(SEARCH("/",Tableau1[[#This Row],[SplitMarge]],1+1),LEN(Tableau1[[#This Row],[SplitMarge]])+1)</f>
        <v>1</v>
      </c>
      <c r="BG74" s="5">
        <f>IFERROR(SEARCH("/",Tableau1[[#This Row],[SplitMarge]],SEARCH("/",Tableau1[[#This Row],[SplitMarge]])+1),LEN(Tableau1[[#This Row],[SplitMarge]])+1)</f>
        <v>1</v>
      </c>
      <c r="BH74" s="5">
        <f>IFERROR(SEARCH("/",Tableau1[[#This Row],[SplitMarge]],(SEARCH("/",Tableau1[[#This Row],[SplitMarge]],SEARCH("/",Tableau1[[#This Row],[SplitMarge]])+1))+1),LEN(Tableau1[[#This Row],[SplitMarge]])+1)</f>
        <v>1</v>
      </c>
      <c r="BI74" s="5">
        <f>IFERROR(SEARCH("/",Tableau1[[#This Row],[SplitMarge]],SEARCH("/",Tableau1[[#This Row],[SplitMarge]],(SEARCH("/",Tableau1[[#This Row],[SplitMarge]],SEARCH("/",Tableau1[[#This Row],[SplitMarge]])+1))+1)+1),LEN(Tableau1[[#This Row],[SplitMarge]])+1)</f>
        <v>1</v>
      </c>
      <c r="BJ74" s="5">
        <f>IFERROR(SEARCH("/",Tableau1[[#This Row],[SplitMarge]],SEARCH("/",Tableau1[[#This Row],[SplitMarge]],SEARCH("/",Tableau1[[#This Row],[SplitMarge]],(SEARCH("/",Tableau1[[#This Row],[SplitMarge]],SEARCH("/",Tableau1[[#This Row],[SplitMarge]])+1))+1)+1)+1),LEN(Tableau1[[#This Row],[SplitMarge]])+1)</f>
        <v>1</v>
      </c>
      <c r="BK74" s="5">
        <f>IFERROR(SEARCH("/",Tableau1[[#This Row],[SplitMarge]],SEARCH("/",Tableau1[[#This Row],[SplitMarge]],SEARCH("/",Tableau1[[#This Row],[SplitMarge]],SEARCH("/",Tableau1[[#This Row],[SplitMarge]],(SEARCH("/",Tableau1[[#This Row],[SplitMarge]],SEARCH("/",Tableau1[[#This Row],[SplitMarge]])+1))+1)+1)+1)+1),LEN(Tableau1[[#This Row],[SplitMarge]])+1)</f>
        <v>1</v>
      </c>
      <c r="BL74"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74"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74"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74">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75" spans="1:67" x14ac:dyDescent="0.25">
      <c r="A75" t="s">
        <v>61</v>
      </c>
      <c r="B75">
        <v>408</v>
      </c>
      <c r="C75" t="s">
        <v>76</v>
      </c>
      <c r="D75" t="s">
        <v>66</v>
      </c>
      <c r="E75">
        <v>2106</v>
      </c>
      <c r="F75" t="s">
        <v>76</v>
      </c>
      <c r="G75" t="s">
        <v>27</v>
      </c>
      <c r="H75" t="s">
        <v>19</v>
      </c>
      <c r="I75" t="s">
        <v>20</v>
      </c>
      <c r="J75" t="s">
        <v>21</v>
      </c>
      <c r="K75" t="s">
        <v>20</v>
      </c>
      <c r="L75" t="s">
        <v>37</v>
      </c>
      <c r="M75">
        <v>2106</v>
      </c>
      <c r="N75" t="s">
        <v>61</v>
      </c>
      <c r="O75" t="s">
        <v>76</v>
      </c>
      <c r="P75">
        <v>20</v>
      </c>
      <c r="Q75">
        <v>20</v>
      </c>
      <c r="R75" t="s">
        <v>39</v>
      </c>
      <c r="S75">
        <v>1</v>
      </c>
      <c r="T75">
        <v>0</v>
      </c>
      <c r="U75" t="s">
        <v>40</v>
      </c>
      <c r="V75" t="str" cm="1">
        <f t="array" ref="V75">_xlfn.TEXTJOIN("/",TRUE,_xlfn._xlws.FILTER(Tableau1[value],(Tableau1[SITE]=Tableau1[[#This Row],[SITE]])*(Tableau1[BrandName]=Tableau1[[#This Row],[BrandName]])*(Tableau1[active]=1)))</f>
        <v>15.00 - 150.00/15.00/20.00/25.00/30.00/50.00/60.00/100.00/150.00</v>
      </c>
      <c r="W75" s="3"/>
      <c r="X75" s="10" t="str">
        <f>IFERROR(INDEX(splitcol[#This Row],,MATCH(Tableau1[[#This Row],[value]],valeur[#This Row],0)),"")</f>
        <v/>
      </c>
      <c r="AA75" s="4" t="str">
        <f>IFERROR(MID(Tableau1[[#This Row],[AllValue]],1,AK75-1),"")</f>
        <v>15.00 - 150.00</v>
      </c>
      <c r="AB75" s="5" t="str">
        <f>IFERROR(MID(Tableau1[[#This Row],[AllValue]:[AllValue]]:Tableau1[[#This Row],[AllValue]:[AllValue]],AK75+1,AL75-AK75-1),"")</f>
        <v>15.00</v>
      </c>
      <c r="AC75" s="5" t="str">
        <f>IFERROR(MID(Tableau1[[#This Row],[AllValue]:[AllValue]]:Tableau1[[#This Row],[AllValue]:[AllValue]],AL75+1,AM75-AL75-1),"")</f>
        <v>20.00</v>
      </c>
      <c r="AD75" s="5" t="str">
        <f>IFERROR(MID(Tableau1[[#This Row],[AllValue]],AM75+1,AN75-AM75-1),"")</f>
        <v>25.00</v>
      </c>
      <c r="AE75" s="5" t="str">
        <f>IFERROR(MID(Tableau1[[#This Row],[AllValue]:[AllValue]]:Tableau1[[#This Row],[AllValue]:[AllValue]],AN75+1,AO75-AN75-1),"")</f>
        <v>30.00</v>
      </c>
      <c r="AF75" s="5" t="str">
        <f>IFERROR(MID(Tableau1[[#This Row],[AllValue]:[AllValue]]:Tableau1[[#This Row],[AllValue]:[AllValue]],AO75+1,AP75-AO75-1),"")</f>
        <v>50.00</v>
      </c>
      <c r="AG75" s="5" t="str">
        <f>IFERROR(MID(Tableau1[[#This Row],[AllValue]:[AllValue]]:Tableau1[[#This Row],[AllValue]:[AllValue]],AP75+1,AQ75-AP75-1),"")</f>
        <v>60.00</v>
      </c>
      <c r="AH75" s="5" t="str">
        <f>IFERROR(MID(Tableau1[[#This Row],[AllValue]:[AllValue]]:Tableau1[[#This Row],[AllValue]:[AllValue]],AQ75+1,AR75-AQ75-1),"")</f>
        <v>100.00</v>
      </c>
      <c r="AI75" s="5" t="str">
        <f>IFERROR(MID(Tableau1[[#This Row],[AllValue]:[AllValue]]:Tableau1[[#This Row],[AllValue]:[AllValue]],AR75+1,AS75-AR75-1),"")</f>
        <v>150.00</v>
      </c>
      <c r="AJ75" s="5" t="str">
        <f>IFERROR(MID(Tableau1[[#This Row],[AllValue]:[AllValue]]:Tableau1[[#This Row],[AllValue]:[AllValue]],AS75+1,AT75-AS75-1),"")</f>
        <v/>
      </c>
      <c r="AK75" s="5">
        <f>IFERROR(SEARCH("/",Tableau1[[#This Row],[AllValue]],1+1),LEN(Tableau1[[#This Row],[AllValue]])+1)</f>
        <v>15</v>
      </c>
      <c r="AL75" s="5">
        <f>IFERROR(SEARCH("/",Tableau1[[#This Row],[AllValue]],SEARCH("/",Tableau1[[#This Row],[AllValue]])+1),LEN(Tableau1[[#This Row],[AllValue]])+1)</f>
        <v>21</v>
      </c>
      <c r="AM75" s="5">
        <f>IFERROR(SEARCH("/",Tableau1[[#This Row],[AllValue]],(SEARCH("/",Tableau1[[#This Row],[AllValue]],SEARCH("/",Tableau1[[#This Row],[AllValue]])+1))+1),LEN(Tableau1[[#This Row],[AllValue]])+1)</f>
        <v>27</v>
      </c>
      <c r="AN75" s="5">
        <f>IFERROR(SEARCH("/",Tableau1[[#This Row],[AllValue]],SEARCH("/",Tableau1[[#This Row],[AllValue]],(SEARCH("/",Tableau1[[#This Row],[AllValue]],SEARCH("/",Tableau1[[#This Row],[AllValue]])+1))+1)+1),LEN(Tableau1[[#This Row],[AllValue]])+1)</f>
        <v>33</v>
      </c>
      <c r="AO75" s="5">
        <f>IFERROR(SEARCH("/",Tableau1[[#This Row],[AllValue]],SEARCH("/",Tableau1[[#This Row],[AllValue]],SEARCH("/",Tableau1[[#This Row],[AllValue]],(SEARCH("/",Tableau1[[#This Row],[AllValue]],SEARCH("/",Tableau1[[#This Row],[AllValue]])+1))+1)+1)+1),LEN(Tableau1[[#This Row],[AllValue]])+1)</f>
        <v>39</v>
      </c>
      <c r="AP75" s="5">
        <f>IFERROR(SEARCH("/",Tableau1[[#This Row],[AllValue]],SEARCH("/",Tableau1[[#This Row],[AllValue]],SEARCH("/",Tableau1[[#This Row],[AllValue]],SEARCH("/",Tableau1[[#This Row],[AllValue]],(SEARCH("/",Tableau1[[#This Row],[AllValue]],SEARCH("/",Tableau1[[#This Row],[AllValue]])+1))+1)+1)+1)+1),LEN(Tableau1[[#This Row],[AllValue]])+1)</f>
        <v>45</v>
      </c>
      <c r="AQ75" s="5">
        <f>IFERROR(SEARCH("/",Tableau1[[#This Row],[AllValue]],SEARCH("/",Tableau1[[#This Row],[AllValue]],SEARCH("/",Tableau1[[#This Row],[AllValue]],SEARCH("/",Tableau1[[#This Row],[AllValue]],SEARCH("/",Tableau1[[#This Row],[AllValue]],(SEARCH("/",Tableau1[[#This Row],[AllValue]],SEARCH("/",Tableau1[[#This Row],[AllValue]])+1))+1)+1)+1)+1)+1),LEN(Tableau1[[#This Row],[AllValue]])+1)</f>
        <v>51</v>
      </c>
      <c r="AR75"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58</v>
      </c>
      <c r="AS75"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65</v>
      </c>
      <c r="AT7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65</v>
      </c>
      <c r="AV75" s="8" t="str">
        <f>IFERROR(VALUE(SUBSTITUTE(MID(Tableau1[[#This Row],[SplitMarge]],1,BF75-1),",",".")),"")</f>
        <v/>
      </c>
      <c r="AW75" s="9" t="str">
        <f>IFERROR(VALUE(SUBSTITUTE(MID(Tableau1[[#This Row],[SplitMarge]:[SplitMarge]]:Tableau1[[#This Row],[SplitMarge]:[SplitMarge]],BF75+1,BG75-BF75-1),",",".")),"")</f>
        <v/>
      </c>
      <c r="AX75" s="9" t="str">
        <f>IFERROR(VALUE(SUBSTITUTE(MID(Tableau1[[#This Row],[SplitMarge]:[SplitMarge]]:Tableau1[[#This Row],[SplitMarge]:[SplitMarge]],BG75+1,BH75-BG75-1),",",".")),"")</f>
        <v/>
      </c>
      <c r="AY75" s="9" t="str">
        <f>IFERROR(VALUE(SUBSTITUTE(MID(Tableau1[[#This Row],[SplitMarge]:[SplitMarge]]:Tableau1[[#This Row],[SplitMarge]:[SplitMarge]],BH75+1,BI75-BH75-1),",",".")),"")</f>
        <v/>
      </c>
      <c r="AZ75" s="9" t="str">
        <f>IFERROR(VALUE(SUBSTITUTE(MID(Tableau1[[#This Row],[SplitMarge]:[SplitMarge]]:Tableau1[[#This Row],[SplitMarge]:[SplitMarge]],BI75+1,BJ75-BI75-1),",",".")),"")</f>
        <v/>
      </c>
      <c r="BA75" s="9" t="str">
        <f>IFERROR(VALUE(SUBSTITUTE(MID(Tableau1[[#This Row],[SplitMarge]:[SplitMarge]]:Tableau1[[#This Row],[SplitMarge]:[SplitMarge]],BJ75+1,BK75-BJ75-1),",",".")),"")</f>
        <v/>
      </c>
      <c r="BB75" s="9" t="str">
        <f>IFERROR(VALUE(SUBSTITUTE(MID(Tableau1[[#This Row],[SplitMarge]:[SplitMarge]]:Tableau1[[#This Row],[SplitMarge]:[SplitMarge]],BK75+1,BL75-BK75-1),",",".")),"")</f>
        <v/>
      </c>
      <c r="BC75" s="9" t="str">
        <f>IFERROR(VALUE(SUBSTITUTE(MID(Tableau1[[#This Row],[SplitMarge]:[SplitMarge]]:Tableau1[[#This Row],[SplitMarge]:[SplitMarge]],BL75+1,BM75-BL75-1),",",".")),"")</f>
        <v/>
      </c>
      <c r="BD75" s="9" t="str">
        <f>IFERROR(VALUE(SUBSTITUTE(MID(Tableau1[[#This Row],[SplitMarge]:[SplitMarge]]:Tableau1[[#This Row],[SplitMarge]:[SplitMarge]],BM75+1,BN75-BM75-1),",",".")),"")</f>
        <v/>
      </c>
      <c r="BE75" s="9" t="str">
        <f>IFERROR(VALUE(SUBSTITUTE(MID(Tableau1[[#This Row],[SplitMarge]:[SplitMarge]]:Tableau1[[#This Row],[SplitMarge]:[SplitMarge]],BN75+1,BO75-BN75-1),",",".")),"")</f>
        <v/>
      </c>
      <c r="BF75" s="5">
        <f>IFERROR(SEARCH("/",Tableau1[[#This Row],[SplitMarge]],1+1),LEN(Tableau1[[#This Row],[SplitMarge]])+1)</f>
        <v>1</v>
      </c>
      <c r="BG75" s="5">
        <f>IFERROR(SEARCH("/",Tableau1[[#This Row],[SplitMarge]],SEARCH("/",Tableau1[[#This Row],[SplitMarge]])+1),LEN(Tableau1[[#This Row],[SplitMarge]])+1)</f>
        <v>1</v>
      </c>
      <c r="BH75" s="5">
        <f>IFERROR(SEARCH("/",Tableau1[[#This Row],[SplitMarge]],(SEARCH("/",Tableau1[[#This Row],[SplitMarge]],SEARCH("/",Tableau1[[#This Row],[SplitMarge]])+1))+1),LEN(Tableau1[[#This Row],[SplitMarge]])+1)</f>
        <v>1</v>
      </c>
      <c r="BI75" s="5">
        <f>IFERROR(SEARCH("/",Tableau1[[#This Row],[SplitMarge]],SEARCH("/",Tableau1[[#This Row],[SplitMarge]],(SEARCH("/",Tableau1[[#This Row],[SplitMarge]],SEARCH("/",Tableau1[[#This Row],[SplitMarge]])+1))+1)+1),LEN(Tableau1[[#This Row],[SplitMarge]])+1)</f>
        <v>1</v>
      </c>
      <c r="BJ75" s="5">
        <f>IFERROR(SEARCH("/",Tableau1[[#This Row],[SplitMarge]],SEARCH("/",Tableau1[[#This Row],[SplitMarge]],SEARCH("/",Tableau1[[#This Row],[SplitMarge]],(SEARCH("/",Tableau1[[#This Row],[SplitMarge]],SEARCH("/",Tableau1[[#This Row],[SplitMarge]])+1))+1)+1)+1),LEN(Tableau1[[#This Row],[SplitMarge]])+1)</f>
        <v>1</v>
      </c>
      <c r="BK75" s="5">
        <f>IFERROR(SEARCH("/",Tableau1[[#This Row],[SplitMarge]],SEARCH("/",Tableau1[[#This Row],[SplitMarge]],SEARCH("/",Tableau1[[#This Row],[SplitMarge]],SEARCH("/",Tableau1[[#This Row],[SplitMarge]],(SEARCH("/",Tableau1[[#This Row],[SplitMarge]],SEARCH("/",Tableau1[[#This Row],[SplitMarge]])+1))+1)+1)+1)+1),LEN(Tableau1[[#This Row],[SplitMarge]])+1)</f>
        <v>1</v>
      </c>
      <c r="BL75"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75"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75"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7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76" spans="1:67" x14ac:dyDescent="0.25">
      <c r="A76" t="s">
        <v>61</v>
      </c>
      <c r="B76">
        <v>408</v>
      </c>
      <c r="C76" t="s">
        <v>76</v>
      </c>
      <c r="D76" t="s">
        <v>66</v>
      </c>
      <c r="E76">
        <v>1623</v>
      </c>
      <c r="F76" t="s">
        <v>76</v>
      </c>
      <c r="G76" t="s">
        <v>24</v>
      </c>
      <c r="H76" t="s">
        <v>19</v>
      </c>
      <c r="I76" t="s">
        <v>20</v>
      </c>
      <c r="J76" t="s">
        <v>21</v>
      </c>
      <c r="K76" t="s">
        <v>20</v>
      </c>
      <c r="L76" t="s">
        <v>37</v>
      </c>
      <c r="M76">
        <v>1623</v>
      </c>
      <c r="N76" t="s">
        <v>62</v>
      </c>
      <c r="O76" t="s">
        <v>76</v>
      </c>
      <c r="P76">
        <v>25</v>
      </c>
      <c r="Q76">
        <v>25</v>
      </c>
      <c r="R76" t="s">
        <v>39</v>
      </c>
      <c r="S76">
        <v>1</v>
      </c>
      <c r="T76">
        <v>0</v>
      </c>
      <c r="U76" t="s">
        <v>40</v>
      </c>
      <c r="V76" t="str" cm="1">
        <f t="array" ref="V76">_xlfn.TEXTJOIN("/",TRUE,_xlfn._xlws.FILTER(Tableau1[value],(Tableau1[SITE]=Tableau1[[#This Row],[SITE]])*(Tableau1[BrandName]=Tableau1[[#This Row],[BrandName]])*(Tableau1[active]=1)))</f>
        <v>15.00 - 150.00/15.00/20.00/25.00/30.00/50.00/60.00/100.00/150.00</v>
      </c>
      <c r="W76" s="3"/>
      <c r="X76" s="10" t="str">
        <f>IFERROR(INDEX(splitcol[#This Row],,MATCH(Tableau1[[#This Row],[value]],valeur[#This Row],0)),"")</f>
        <v/>
      </c>
      <c r="AA76" s="4" t="str">
        <f>IFERROR(MID(Tableau1[[#This Row],[AllValue]],1,AK76-1),"")</f>
        <v>15.00 - 150.00</v>
      </c>
      <c r="AB76" s="5" t="str">
        <f>IFERROR(MID(Tableau1[[#This Row],[AllValue]:[AllValue]]:Tableau1[[#This Row],[AllValue]:[AllValue]],AK76+1,AL76-AK76-1),"")</f>
        <v>15.00</v>
      </c>
      <c r="AC76" s="5" t="str">
        <f>IFERROR(MID(Tableau1[[#This Row],[AllValue]:[AllValue]]:Tableau1[[#This Row],[AllValue]:[AllValue]],AL76+1,AM76-AL76-1),"")</f>
        <v>20.00</v>
      </c>
      <c r="AD76" s="5" t="str">
        <f>IFERROR(MID(Tableau1[[#This Row],[AllValue]],AM76+1,AN76-AM76-1),"")</f>
        <v>25.00</v>
      </c>
      <c r="AE76" s="5" t="str">
        <f>IFERROR(MID(Tableau1[[#This Row],[AllValue]:[AllValue]]:Tableau1[[#This Row],[AllValue]:[AllValue]],AN76+1,AO76-AN76-1),"")</f>
        <v>30.00</v>
      </c>
      <c r="AF76" s="5" t="str">
        <f>IFERROR(MID(Tableau1[[#This Row],[AllValue]:[AllValue]]:Tableau1[[#This Row],[AllValue]:[AllValue]],AO76+1,AP76-AO76-1),"")</f>
        <v>50.00</v>
      </c>
      <c r="AG76" s="5" t="str">
        <f>IFERROR(MID(Tableau1[[#This Row],[AllValue]:[AllValue]]:Tableau1[[#This Row],[AllValue]:[AllValue]],AP76+1,AQ76-AP76-1),"")</f>
        <v>60.00</v>
      </c>
      <c r="AH76" s="5" t="str">
        <f>IFERROR(MID(Tableau1[[#This Row],[AllValue]:[AllValue]]:Tableau1[[#This Row],[AllValue]:[AllValue]],AQ76+1,AR76-AQ76-1),"")</f>
        <v>100.00</v>
      </c>
      <c r="AI76" s="5" t="str">
        <f>IFERROR(MID(Tableau1[[#This Row],[AllValue]:[AllValue]]:Tableau1[[#This Row],[AllValue]:[AllValue]],AR76+1,AS76-AR76-1),"")</f>
        <v>150.00</v>
      </c>
      <c r="AJ76" s="5" t="str">
        <f>IFERROR(MID(Tableau1[[#This Row],[AllValue]:[AllValue]]:Tableau1[[#This Row],[AllValue]:[AllValue]],AS76+1,AT76-AS76-1),"")</f>
        <v/>
      </c>
      <c r="AK76" s="5">
        <f>IFERROR(SEARCH("/",Tableau1[[#This Row],[AllValue]],1+1),LEN(Tableau1[[#This Row],[AllValue]])+1)</f>
        <v>15</v>
      </c>
      <c r="AL76" s="5">
        <f>IFERROR(SEARCH("/",Tableau1[[#This Row],[AllValue]],SEARCH("/",Tableau1[[#This Row],[AllValue]])+1),LEN(Tableau1[[#This Row],[AllValue]])+1)</f>
        <v>21</v>
      </c>
      <c r="AM76" s="5">
        <f>IFERROR(SEARCH("/",Tableau1[[#This Row],[AllValue]],(SEARCH("/",Tableau1[[#This Row],[AllValue]],SEARCH("/",Tableau1[[#This Row],[AllValue]])+1))+1),LEN(Tableau1[[#This Row],[AllValue]])+1)</f>
        <v>27</v>
      </c>
      <c r="AN76" s="5">
        <f>IFERROR(SEARCH("/",Tableau1[[#This Row],[AllValue]],SEARCH("/",Tableau1[[#This Row],[AllValue]],(SEARCH("/",Tableau1[[#This Row],[AllValue]],SEARCH("/",Tableau1[[#This Row],[AllValue]])+1))+1)+1),LEN(Tableau1[[#This Row],[AllValue]])+1)</f>
        <v>33</v>
      </c>
      <c r="AO76" s="5">
        <f>IFERROR(SEARCH("/",Tableau1[[#This Row],[AllValue]],SEARCH("/",Tableau1[[#This Row],[AllValue]],SEARCH("/",Tableau1[[#This Row],[AllValue]],(SEARCH("/",Tableau1[[#This Row],[AllValue]],SEARCH("/",Tableau1[[#This Row],[AllValue]])+1))+1)+1)+1),LEN(Tableau1[[#This Row],[AllValue]])+1)</f>
        <v>39</v>
      </c>
      <c r="AP76" s="5">
        <f>IFERROR(SEARCH("/",Tableau1[[#This Row],[AllValue]],SEARCH("/",Tableau1[[#This Row],[AllValue]],SEARCH("/",Tableau1[[#This Row],[AllValue]],SEARCH("/",Tableau1[[#This Row],[AllValue]],(SEARCH("/",Tableau1[[#This Row],[AllValue]],SEARCH("/",Tableau1[[#This Row],[AllValue]])+1))+1)+1)+1)+1),LEN(Tableau1[[#This Row],[AllValue]])+1)</f>
        <v>45</v>
      </c>
      <c r="AQ76" s="5">
        <f>IFERROR(SEARCH("/",Tableau1[[#This Row],[AllValue]],SEARCH("/",Tableau1[[#This Row],[AllValue]],SEARCH("/",Tableau1[[#This Row],[AllValue]],SEARCH("/",Tableau1[[#This Row],[AllValue]],SEARCH("/",Tableau1[[#This Row],[AllValue]],(SEARCH("/",Tableau1[[#This Row],[AllValue]],SEARCH("/",Tableau1[[#This Row],[AllValue]])+1))+1)+1)+1)+1)+1),LEN(Tableau1[[#This Row],[AllValue]])+1)</f>
        <v>51</v>
      </c>
      <c r="AR76"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58</v>
      </c>
      <c r="AS76"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65</v>
      </c>
      <c r="AT76">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65</v>
      </c>
      <c r="AV76" s="8" t="str">
        <f>IFERROR(VALUE(SUBSTITUTE(MID(Tableau1[[#This Row],[SplitMarge]],1,BF76-1),",",".")),"")</f>
        <v/>
      </c>
      <c r="AW76" s="9" t="str">
        <f>IFERROR(VALUE(SUBSTITUTE(MID(Tableau1[[#This Row],[SplitMarge]:[SplitMarge]]:Tableau1[[#This Row],[SplitMarge]:[SplitMarge]],BF76+1,BG76-BF76-1),",",".")),"")</f>
        <v/>
      </c>
      <c r="AX76" s="9" t="str">
        <f>IFERROR(VALUE(SUBSTITUTE(MID(Tableau1[[#This Row],[SplitMarge]:[SplitMarge]]:Tableau1[[#This Row],[SplitMarge]:[SplitMarge]],BG76+1,BH76-BG76-1),",",".")),"")</f>
        <v/>
      </c>
      <c r="AY76" s="9" t="str">
        <f>IFERROR(VALUE(SUBSTITUTE(MID(Tableau1[[#This Row],[SplitMarge]:[SplitMarge]]:Tableau1[[#This Row],[SplitMarge]:[SplitMarge]],BH76+1,BI76-BH76-1),",",".")),"")</f>
        <v/>
      </c>
      <c r="AZ76" s="9" t="str">
        <f>IFERROR(VALUE(SUBSTITUTE(MID(Tableau1[[#This Row],[SplitMarge]:[SplitMarge]]:Tableau1[[#This Row],[SplitMarge]:[SplitMarge]],BI76+1,BJ76-BI76-1),",",".")),"")</f>
        <v/>
      </c>
      <c r="BA76" s="9" t="str">
        <f>IFERROR(VALUE(SUBSTITUTE(MID(Tableau1[[#This Row],[SplitMarge]:[SplitMarge]]:Tableau1[[#This Row],[SplitMarge]:[SplitMarge]],BJ76+1,BK76-BJ76-1),",",".")),"")</f>
        <v/>
      </c>
      <c r="BB76" s="9" t="str">
        <f>IFERROR(VALUE(SUBSTITUTE(MID(Tableau1[[#This Row],[SplitMarge]:[SplitMarge]]:Tableau1[[#This Row],[SplitMarge]:[SplitMarge]],BK76+1,BL76-BK76-1),",",".")),"")</f>
        <v/>
      </c>
      <c r="BC76" s="9" t="str">
        <f>IFERROR(VALUE(SUBSTITUTE(MID(Tableau1[[#This Row],[SplitMarge]:[SplitMarge]]:Tableau1[[#This Row],[SplitMarge]:[SplitMarge]],BL76+1,BM76-BL76-1),",",".")),"")</f>
        <v/>
      </c>
      <c r="BD76" s="9" t="str">
        <f>IFERROR(VALUE(SUBSTITUTE(MID(Tableau1[[#This Row],[SplitMarge]:[SplitMarge]]:Tableau1[[#This Row],[SplitMarge]:[SplitMarge]],BM76+1,BN76-BM76-1),",",".")),"")</f>
        <v/>
      </c>
      <c r="BE76" s="9" t="str">
        <f>IFERROR(VALUE(SUBSTITUTE(MID(Tableau1[[#This Row],[SplitMarge]:[SplitMarge]]:Tableau1[[#This Row],[SplitMarge]:[SplitMarge]],BN76+1,BO76-BN76-1),",",".")),"")</f>
        <v/>
      </c>
      <c r="BF76" s="5">
        <f>IFERROR(SEARCH("/",Tableau1[[#This Row],[SplitMarge]],1+1),LEN(Tableau1[[#This Row],[SplitMarge]])+1)</f>
        <v>1</v>
      </c>
      <c r="BG76" s="5">
        <f>IFERROR(SEARCH("/",Tableau1[[#This Row],[SplitMarge]],SEARCH("/",Tableau1[[#This Row],[SplitMarge]])+1),LEN(Tableau1[[#This Row],[SplitMarge]])+1)</f>
        <v>1</v>
      </c>
      <c r="BH76" s="5">
        <f>IFERROR(SEARCH("/",Tableau1[[#This Row],[SplitMarge]],(SEARCH("/",Tableau1[[#This Row],[SplitMarge]],SEARCH("/",Tableau1[[#This Row],[SplitMarge]])+1))+1),LEN(Tableau1[[#This Row],[SplitMarge]])+1)</f>
        <v>1</v>
      </c>
      <c r="BI76" s="5">
        <f>IFERROR(SEARCH("/",Tableau1[[#This Row],[SplitMarge]],SEARCH("/",Tableau1[[#This Row],[SplitMarge]],(SEARCH("/",Tableau1[[#This Row],[SplitMarge]],SEARCH("/",Tableau1[[#This Row],[SplitMarge]])+1))+1)+1),LEN(Tableau1[[#This Row],[SplitMarge]])+1)</f>
        <v>1</v>
      </c>
      <c r="BJ76" s="5">
        <f>IFERROR(SEARCH("/",Tableau1[[#This Row],[SplitMarge]],SEARCH("/",Tableau1[[#This Row],[SplitMarge]],SEARCH("/",Tableau1[[#This Row],[SplitMarge]],(SEARCH("/",Tableau1[[#This Row],[SplitMarge]],SEARCH("/",Tableau1[[#This Row],[SplitMarge]])+1))+1)+1)+1),LEN(Tableau1[[#This Row],[SplitMarge]])+1)</f>
        <v>1</v>
      </c>
      <c r="BK76" s="5">
        <f>IFERROR(SEARCH("/",Tableau1[[#This Row],[SplitMarge]],SEARCH("/",Tableau1[[#This Row],[SplitMarge]],SEARCH("/",Tableau1[[#This Row],[SplitMarge]],SEARCH("/",Tableau1[[#This Row],[SplitMarge]],(SEARCH("/",Tableau1[[#This Row],[SplitMarge]],SEARCH("/",Tableau1[[#This Row],[SplitMarge]])+1))+1)+1)+1)+1),LEN(Tableau1[[#This Row],[SplitMarge]])+1)</f>
        <v>1</v>
      </c>
      <c r="BL76"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76"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76"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76">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77" spans="1:67" x14ac:dyDescent="0.25">
      <c r="A77" t="s">
        <v>61</v>
      </c>
      <c r="B77">
        <v>408</v>
      </c>
      <c r="C77" t="s">
        <v>76</v>
      </c>
      <c r="D77" t="s">
        <v>66</v>
      </c>
      <c r="E77">
        <v>2107</v>
      </c>
      <c r="F77" t="s">
        <v>76</v>
      </c>
      <c r="G77" t="s">
        <v>32</v>
      </c>
      <c r="H77" t="s">
        <v>19</v>
      </c>
      <c r="I77" t="s">
        <v>20</v>
      </c>
      <c r="J77" t="s">
        <v>21</v>
      </c>
      <c r="K77" t="s">
        <v>20</v>
      </c>
      <c r="L77" t="s">
        <v>37</v>
      </c>
      <c r="M77">
        <v>2107</v>
      </c>
      <c r="N77" t="s">
        <v>61</v>
      </c>
      <c r="O77" t="s">
        <v>76</v>
      </c>
      <c r="P77">
        <v>30</v>
      </c>
      <c r="Q77">
        <v>30</v>
      </c>
      <c r="R77" t="s">
        <v>39</v>
      </c>
      <c r="S77">
        <v>1</v>
      </c>
      <c r="T77">
        <v>0</v>
      </c>
      <c r="U77" t="s">
        <v>40</v>
      </c>
      <c r="V77" t="str" cm="1">
        <f t="array" ref="V77">_xlfn.TEXTJOIN("/",TRUE,_xlfn._xlws.FILTER(Tableau1[value],(Tableau1[SITE]=Tableau1[[#This Row],[SITE]])*(Tableau1[BrandName]=Tableau1[[#This Row],[BrandName]])*(Tableau1[active]=1)))</f>
        <v>15.00 - 150.00/15.00/20.00/25.00/30.00/50.00/60.00/100.00/150.00</v>
      </c>
      <c r="W77" s="3"/>
      <c r="X77" s="10" t="str">
        <f>IFERROR(INDEX(splitcol[#This Row],,MATCH(Tableau1[[#This Row],[value]],valeur[#This Row],0)),"")</f>
        <v/>
      </c>
      <c r="AA77" s="4" t="str">
        <f>IFERROR(MID(Tableau1[[#This Row],[AllValue]],1,AK77-1),"")</f>
        <v>15.00 - 150.00</v>
      </c>
      <c r="AB77" s="5" t="str">
        <f>IFERROR(MID(Tableau1[[#This Row],[AllValue]:[AllValue]]:Tableau1[[#This Row],[AllValue]:[AllValue]],AK77+1,AL77-AK77-1),"")</f>
        <v>15.00</v>
      </c>
      <c r="AC77" s="5" t="str">
        <f>IFERROR(MID(Tableau1[[#This Row],[AllValue]:[AllValue]]:Tableau1[[#This Row],[AllValue]:[AllValue]],AL77+1,AM77-AL77-1),"")</f>
        <v>20.00</v>
      </c>
      <c r="AD77" s="5" t="str">
        <f>IFERROR(MID(Tableau1[[#This Row],[AllValue]],AM77+1,AN77-AM77-1),"")</f>
        <v>25.00</v>
      </c>
      <c r="AE77" s="5" t="str">
        <f>IFERROR(MID(Tableau1[[#This Row],[AllValue]:[AllValue]]:Tableau1[[#This Row],[AllValue]:[AllValue]],AN77+1,AO77-AN77-1),"")</f>
        <v>30.00</v>
      </c>
      <c r="AF77" s="5" t="str">
        <f>IFERROR(MID(Tableau1[[#This Row],[AllValue]:[AllValue]]:Tableau1[[#This Row],[AllValue]:[AllValue]],AO77+1,AP77-AO77-1),"")</f>
        <v>50.00</v>
      </c>
      <c r="AG77" s="5" t="str">
        <f>IFERROR(MID(Tableau1[[#This Row],[AllValue]:[AllValue]]:Tableau1[[#This Row],[AllValue]:[AllValue]],AP77+1,AQ77-AP77-1),"")</f>
        <v>60.00</v>
      </c>
      <c r="AH77" s="5" t="str">
        <f>IFERROR(MID(Tableau1[[#This Row],[AllValue]:[AllValue]]:Tableau1[[#This Row],[AllValue]:[AllValue]],AQ77+1,AR77-AQ77-1),"")</f>
        <v>100.00</v>
      </c>
      <c r="AI77" s="5" t="str">
        <f>IFERROR(MID(Tableau1[[#This Row],[AllValue]:[AllValue]]:Tableau1[[#This Row],[AllValue]:[AllValue]],AR77+1,AS77-AR77-1),"")</f>
        <v>150.00</v>
      </c>
      <c r="AJ77" s="5" t="str">
        <f>IFERROR(MID(Tableau1[[#This Row],[AllValue]:[AllValue]]:Tableau1[[#This Row],[AllValue]:[AllValue]],AS77+1,AT77-AS77-1),"")</f>
        <v/>
      </c>
      <c r="AK77" s="5">
        <f>IFERROR(SEARCH("/",Tableau1[[#This Row],[AllValue]],1+1),LEN(Tableau1[[#This Row],[AllValue]])+1)</f>
        <v>15</v>
      </c>
      <c r="AL77" s="5">
        <f>IFERROR(SEARCH("/",Tableau1[[#This Row],[AllValue]],SEARCH("/",Tableau1[[#This Row],[AllValue]])+1),LEN(Tableau1[[#This Row],[AllValue]])+1)</f>
        <v>21</v>
      </c>
      <c r="AM77" s="5">
        <f>IFERROR(SEARCH("/",Tableau1[[#This Row],[AllValue]],(SEARCH("/",Tableau1[[#This Row],[AllValue]],SEARCH("/",Tableau1[[#This Row],[AllValue]])+1))+1),LEN(Tableau1[[#This Row],[AllValue]])+1)</f>
        <v>27</v>
      </c>
      <c r="AN77" s="5">
        <f>IFERROR(SEARCH("/",Tableau1[[#This Row],[AllValue]],SEARCH("/",Tableau1[[#This Row],[AllValue]],(SEARCH("/",Tableau1[[#This Row],[AllValue]],SEARCH("/",Tableau1[[#This Row],[AllValue]])+1))+1)+1),LEN(Tableau1[[#This Row],[AllValue]])+1)</f>
        <v>33</v>
      </c>
      <c r="AO77" s="5">
        <f>IFERROR(SEARCH("/",Tableau1[[#This Row],[AllValue]],SEARCH("/",Tableau1[[#This Row],[AllValue]],SEARCH("/",Tableau1[[#This Row],[AllValue]],(SEARCH("/",Tableau1[[#This Row],[AllValue]],SEARCH("/",Tableau1[[#This Row],[AllValue]])+1))+1)+1)+1),LEN(Tableau1[[#This Row],[AllValue]])+1)</f>
        <v>39</v>
      </c>
      <c r="AP77" s="5">
        <f>IFERROR(SEARCH("/",Tableau1[[#This Row],[AllValue]],SEARCH("/",Tableau1[[#This Row],[AllValue]],SEARCH("/",Tableau1[[#This Row],[AllValue]],SEARCH("/",Tableau1[[#This Row],[AllValue]],(SEARCH("/",Tableau1[[#This Row],[AllValue]],SEARCH("/",Tableau1[[#This Row],[AllValue]])+1))+1)+1)+1)+1),LEN(Tableau1[[#This Row],[AllValue]])+1)</f>
        <v>45</v>
      </c>
      <c r="AQ77" s="5">
        <f>IFERROR(SEARCH("/",Tableau1[[#This Row],[AllValue]],SEARCH("/",Tableau1[[#This Row],[AllValue]],SEARCH("/",Tableau1[[#This Row],[AllValue]],SEARCH("/",Tableau1[[#This Row],[AllValue]],SEARCH("/",Tableau1[[#This Row],[AllValue]],(SEARCH("/",Tableau1[[#This Row],[AllValue]],SEARCH("/",Tableau1[[#This Row],[AllValue]])+1))+1)+1)+1)+1)+1),LEN(Tableau1[[#This Row],[AllValue]])+1)</f>
        <v>51</v>
      </c>
      <c r="AR77"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58</v>
      </c>
      <c r="AS77"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65</v>
      </c>
      <c r="AT77">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65</v>
      </c>
      <c r="AV77" s="8" t="str">
        <f>IFERROR(VALUE(SUBSTITUTE(MID(Tableau1[[#This Row],[SplitMarge]],1,BF77-1),",",".")),"")</f>
        <v/>
      </c>
      <c r="AW77" s="9" t="str">
        <f>IFERROR(VALUE(SUBSTITUTE(MID(Tableau1[[#This Row],[SplitMarge]:[SplitMarge]]:Tableau1[[#This Row],[SplitMarge]:[SplitMarge]],BF77+1,BG77-BF77-1),",",".")),"")</f>
        <v/>
      </c>
      <c r="AX77" s="9" t="str">
        <f>IFERROR(VALUE(SUBSTITUTE(MID(Tableau1[[#This Row],[SplitMarge]:[SplitMarge]]:Tableau1[[#This Row],[SplitMarge]:[SplitMarge]],BG77+1,BH77-BG77-1),",",".")),"")</f>
        <v/>
      </c>
      <c r="AY77" s="9" t="str">
        <f>IFERROR(VALUE(SUBSTITUTE(MID(Tableau1[[#This Row],[SplitMarge]:[SplitMarge]]:Tableau1[[#This Row],[SplitMarge]:[SplitMarge]],BH77+1,BI77-BH77-1),",",".")),"")</f>
        <v/>
      </c>
      <c r="AZ77" s="9" t="str">
        <f>IFERROR(VALUE(SUBSTITUTE(MID(Tableau1[[#This Row],[SplitMarge]:[SplitMarge]]:Tableau1[[#This Row],[SplitMarge]:[SplitMarge]],BI77+1,BJ77-BI77-1),",",".")),"")</f>
        <v/>
      </c>
      <c r="BA77" s="9" t="str">
        <f>IFERROR(VALUE(SUBSTITUTE(MID(Tableau1[[#This Row],[SplitMarge]:[SplitMarge]]:Tableau1[[#This Row],[SplitMarge]:[SplitMarge]],BJ77+1,BK77-BJ77-1),",",".")),"")</f>
        <v/>
      </c>
      <c r="BB77" s="9" t="str">
        <f>IFERROR(VALUE(SUBSTITUTE(MID(Tableau1[[#This Row],[SplitMarge]:[SplitMarge]]:Tableau1[[#This Row],[SplitMarge]:[SplitMarge]],BK77+1,BL77-BK77-1),",",".")),"")</f>
        <v/>
      </c>
      <c r="BC77" s="9" t="str">
        <f>IFERROR(VALUE(SUBSTITUTE(MID(Tableau1[[#This Row],[SplitMarge]:[SplitMarge]]:Tableau1[[#This Row],[SplitMarge]:[SplitMarge]],BL77+1,BM77-BL77-1),",",".")),"")</f>
        <v/>
      </c>
      <c r="BD77" s="9" t="str">
        <f>IFERROR(VALUE(SUBSTITUTE(MID(Tableau1[[#This Row],[SplitMarge]:[SplitMarge]]:Tableau1[[#This Row],[SplitMarge]:[SplitMarge]],BM77+1,BN77-BM77-1),",",".")),"")</f>
        <v/>
      </c>
      <c r="BE77" s="9" t="str">
        <f>IFERROR(VALUE(SUBSTITUTE(MID(Tableau1[[#This Row],[SplitMarge]:[SplitMarge]]:Tableau1[[#This Row],[SplitMarge]:[SplitMarge]],BN77+1,BO77-BN77-1),",",".")),"")</f>
        <v/>
      </c>
      <c r="BF77" s="5">
        <f>IFERROR(SEARCH("/",Tableau1[[#This Row],[SplitMarge]],1+1),LEN(Tableau1[[#This Row],[SplitMarge]])+1)</f>
        <v>1</v>
      </c>
      <c r="BG77" s="5">
        <f>IFERROR(SEARCH("/",Tableau1[[#This Row],[SplitMarge]],SEARCH("/",Tableau1[[#This Row],[SplitMarge]])+1),LEN(Tableau1[[#This Row],[SplitMarge]])+1)</f>
        <v>1</v>
      </c>
      <c r="BH77" s="5">
        <f>IFERROR(SEARCH("/",Tableau1[[#This Row],[SplitMarge]],(SEARCH("/",Tableau1[[#This Row],[SplitMarge]],SEARCH("/",Tableau1[[#This Row],[SplitMarge]])+1))+1),LEN(Tableau1[[#This Row],[SplitMarge]])+1)</f>
        <v>1</v>
      </c>
      <c r="BI77" s="5">
        <f>IFERROR(SEARCH("/",Tableau1[[#This Row],[SplitMarge]],SEARCH("/",Tableau1[[#This Row],[SplitMarge]],(SEARCH("/",Tableau1[[#This Row],[SplitMarge]],SEARCH("/",Tableau1[[#This Row],[SplitMarge]])+1))+1)+1),LEN(Tableau1[[#This Row],[SplitMarge]])+1)</f>
        <v>1</v>
      </c>
      <c r="BJ77" s="5">
        <f>IFERROR(SEARCH("/",Tableau1[[#This Row],[SplitMarge]],SEARCH("/",Tableau1[[#This Row],[SplitMarge]],SEARCH("/",Tableau1[[#This Row],[SplitMarge]],(SEARCH("/",Tableau1[[#This Row],[SplitMarge]],SEARCH("/",Tableau1[[#This Row],[SplitMarge]])+1))+1)+1)+1),LEN(Tableau1[[#This Row],[SplitMarge]])+1)</f>
        <v>1</v>
      </c>
      <c r="BK77" s="5">
        <f>IFERROR(SEARCH("/",Tableau1[[#This Row],[SplitMarge]],SEARCH("/",Tableau1[[#This Row],[SplitMarge]],SEARCH("/",Tableau1[[#This Row],[SplitMarge]],SEARCH("/",Tableau1[[#This Row],[SplitMarge]],(SEARCH("/",Tableau1[[#This Row],[SplitMarge]],SEARCH("/",Tableau1[[#This Row],[SplitMarge]])+1))+1)+1)+1)+1),LEN(Tableau1[[#This Row],[SplitMarge]])+1)</f>
        <v>1</v>
      </c>
      <c r="BL77"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77"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77"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77">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78" spans="1:67" x14ac:dyDescent="0.25">
      <c r="A78" t="s">
        <v>61</v>
      </c>
      <c r="B78">
        <v>408</v>
      </c>
      <c r="C78" t="s">
        <v>76</v>
      </c>
      <c r="D78" t="s">
        <v>66</v>
      </c>
      <c r="E78">
        <v>2108</v>
      </c>
      <c r="F78" t="s">
        <v>76</v>
      </c>
      <c r="G78" t="s">
        <v>25</v>
      </c>
      <c r="H78" t="s">
        <v>19</v>
      </c>
      <c r="I78" t="s">
        <v>20</v>
      </c>
      <c r="J78" t="s">
        <v>21</v>
      </c>
      <c r="K78" t="s">
        <v>20</v>
      </c>
      <c r="L78" t="s">
        <v>37</v>
      </c>
      <c r="M78">
        <v>2108</v>
      </c>
      <c r="N78" t="s">
        <v>61</v>
      </c>
      <c r="O78" t="s">
        <v>76</v>
      </c>
      <c r="P78">
        <v>50</v>
      </c>
      <c r="Q78">
        <v>50</v>
      </c>
      <c r="R78" t="s">
        <v>39</v>
      </c>
      <c r="S78">
        <v>1</v>
      </c>
      <c r="T78">
        <v>0</v>
      </c>
      <c r="U78" t="s">
        <v>40</v>
      </c>
      <c r="V78" t="str" cm="1">
        <f t="array" ref="V78">_xlfn.TEXTJOIN("/",TRUE,_xlfn._xlws.FILTER(Tableau1[value],(Tableau1[SITE]=Tableau1[[#This Row],[SITE]])*(Tableau1[BrandName]=Tableau1[[#This Row],[BrandName]])*(Tableau1[active]=1)))</f>
        <v>15.00 - 150.00/15.00/20.00/25.00/30.00/50.00/60.00/100.00/150.00</v>
      </c>
      <c r="W78" s="3"/>
      <c r="X78" s="10" t="str">
        <f>IFERROR(INDEX(splitcol[#This Row],,MATCH(Tableau1[[#This Row],[value]],valeur[#This Row],0)),"")</f>
        <v/>
      </c>
      <c r="AA78" s="4" t="str">
        <f>IFERROR(MID(Tableau1[[#This Row],[AllValue]],1,AK78-1),"")</f>
        <v>15.00 - 150.00</v>
      </c>
      <c r="AB78" s="5" t="str">
        <f>IFERROR(MID(Tableau1[[#This Row],[AllValue]:[AllValue]]:Tableau1[[#This Row],[AllValue]:[AllValue]],AK78+1,AL78-AK78-1),"")</f>
        <v>15.00</v>
      </c>
      <c r="AC78" s="5" t="str">
        <f>IFERROR(MID(Tableau1[[#This Row],[AllValue]:[AllValue]]:Tableau1[[#This Row],[AllValue]:[AllValue]],AL78+1,AM78-AL78-1),"")</f>
        <v>20.00</v>
      </c>
      <c r="AD78" s="5" t="str">
        <f>IFERROR(MID(Tableau1[[#This Row],[AllValue]],AM78+1,AN78-AM78-1),"")</f>
        <v>25.00</v>
      </c>
      <c r="AE78" s="5" t="str">
        <f>IFERROR(MID(Tableau1[[#This Row],[AllValue]:[AllValue]]:Tableau1[[#This Row],[AllValue]:[AllValue]],AN78+1,AO78-AN78-1),"")</f>
        <v>30.00</v>
      </c>
      <c r="AF78" s="5" t="str">
        <f>IFERROR(MID(Tableau1[[#This Row],[AllValue]:[AllValue]]:Tableau1[[#This Row],[AllValue]:[AllValue]],AO78+1,AP78-AO78-1),"")</f>
        <v>50.00</v>
      </c>
      <c r="AG78" s="5" t="str">
        <f>IFERROR(MID(Tableau1[[#This Row],[AllValue]:[AllValue]]:Tableau1[[#This Row],[AllValue]:[AllValue]],AP78+1,AQ78-AP78-1),"")</f>
        <v>60.00</v>
      </c>
      <c r="AH78" s="5" t="str">
        <f>IFERROR(MID(Tableau1[[#This Row],[AllValue]:[AllValue]]:Tableau1[[#This Row],[AllValue]:[AllValue]],AQ78+1,AR78-AQ78-1),"")</f>
        <v>100.00</v>
      </c>
      <c r="AI78" s="5" t="str">
        <f>IFERROR(MID(Tableau1[[#This Row],[AllValue]:[AllValue]]:Tableau1[[#This Row],[AllValue]:[AllValue]],AR78+1,AS78-AR78-1),"")</f>
        <v>150.00</v>
      </c>
      <c r="AJ78" s="5" t="str">
        <f>IFERROR(MID(Tableau1[[#This Row],[AllValue]:[AllValue]]:Tableau1[[#This Row],[AllValue]:[AllValue]],AS78+1,AT78-AS78-1),"")</f>
        <v/>
      </c>
      <c r="AK78" s="5">
        <f>IFERROR(SEARCH("/",Tableau1[[#This Row],[AllValue]],1+1),LEN(Tableau1[[#This Row],[AllValue]])+1)</f>
        <v>15</v>
      </c>
      <c r="AL78" s="5">
        <f>IFERROR(SEARCH("/",Tableau1[[#This Row],[AllValue]],SEARCH("/",Tableau1[[#This Row],[AllValue]])+1),LEN(Tableau1[[#This Row],[AllValue]])+1)</f>
        <v>21</v>
      </c>
      <c r="AM78" s="5">
        <f>IFERROR(SEARCH("/",Tableau1[[#This Row],[AllValue]],(SEARCH("/",Tableau1[[#This Row],[AllValue]],SEARCH("/",Tableau1[[#This Row],[AllValue]])+1))+1),LEN(Tableau1[[#This Row],[AllValue]])+1)</f>
        <v>27</v>
      </c>
      <c r="AN78" s="5">
        <f>IFERROR(SEARCH("/",Tableau1[[#This Row],[AllValue]],SEARCH("/",Tableau1[[#This Row],[AllValue]],(SEARCH("/",Tableau1[[#This Row],[AllValue]],SEARCH("/",Tableau1[[#This Row],[AllValue]])+1))+1)+1),LEN(Tableau1[[#This Row],[AllValue]])+1)</f>
        <v>33</v>
      </c>
      <c r="AO78" s="5">
        <f>IFERROR(SEARCH("/",Tableau1[[#This Row],[AllValue]],SEARCH("/",Tableau1[[#This Row],[AllValue]],SEARCH("/",Tableau1[[#This Row],[AllValue]],(SEARCH("/",Tableau1[[#This Row],[AllValue]],SEARCH("/",Tableau1[[#This Row],[AllValue]])+1))+1)+1)+1),LEN(Tableau1[[#This Row],[AllValue]])+1)</f>
        <v>39</v>
      </c>
      <c r="AP78" s="5">
        <f>IFERROR(SEARCH("/",Tableau1[[#This Row],[AllValue]],SEARCH("/",Tableau1[[#This Row],[AllValue]],SEARCH("/",Tableau1[[#This Row],[AllValue]],SEARCH("/",Tableau1[[#This Row],[AllValue]],(SEARCH("/",Tableau1[[#This Row],[AllValue]],SEARCH("/",Tableau1[[#This Row],[AllValue]])+1))+1)+1)+1)+1),LEN(Tableau1[[#This Row],[AllValue]])+1)</f>
        <v>45</v>
      </c>
      <c r="AQ78" s="5">
        <f>IFERROR(SEARCH("/",Tableau1[[#This Row],[AllValue]],SEARCH("/",Tableau1[[#This Row],[AllValue]],SEARCH("/",Tableau1[[#This Row],[AllValue]],SEARCH("/",Tableau1[[#This Row],[AllValue]],SEARCH("/",Tableau1[[#This Row],[AllValue]],(SEARCH("/",Tableau1[[#This Row],[AllValue]],SEARCH("/",Tableau1[[#This Row],[AllValue]])+1))+1)+1)+1)+1)+1),LEN(Tableau1[[#This Row],[AllValue]])+1)</f>
        <v>51</v>
      </c>
      <c r="AR78"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58</v>
      </c>
      <c r="AS78"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65</v>
      </c>
      <c r="AT78">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65</v>
      </c>
      <c r="AV78" s="8" t="str">
        <f>IFERROR(VALUE(SUBSTITUTE(MID(Tableau1[[#This Row],[SplitMarge]],1,BF78-1),",",".")),"")</f>
        <v/>
      </c>
      <c r="AW78" s="9" t="str">
        <f>IFERROR(VALUE(SUBSTITUTE(MID(Tableau1[[#This Row],[SplitMarge]:[SplitMarge]]:Tableau1[[#This Row],[SplitMarge]:[SplitMarge]],BF78+1,BG78-BF78-1),",",".")),"")</f>
        <v/>
      </c>
      <c r="AX78" s="9" t="str">
        <f>IFERROR(VALUE(SUBSTITUTE(MID(Tableau1[[#This Row],[SplitMarge]:[SplitMarge]]:Tableau1[[#This Row],[SplitMarge]:[SplitMarge]],BG78+1,BH78-BG78-1),",",".")),"")</f>
        <v/>
      </c>
      <c r="AY78" s="9" t="str">
        <f>IFERROR(VALUE(SUBSTITUTE(MID(Tableau1[[#This Row],[SplitMarge]:[SplitMarge]]:Tableau1[[#This Row],[SplitMarge]:[SplitMarge]],BH78+1,BI78-BH78-1),",",".")),"")</f>
        <v/>
      </c>
      <c r="AZ78" s="9" t="str">
        <f>IFERROR(VALUE(SUBSTITUTE(MID(Tableau1[[#This Row],[SplitMarge]:[SplitMarge]]:Tableau1[[#This Row],[SplitMarge]:[SplitMarge]],BI78+1,BJ78-BI78-1),",",".")),"")</f>
        <v/>
      </c>
      <c r="BA78" s="9" t="str">
        <f>IFERROR(VALUE(SUBSTITUTE(MID(Tableau1[[#This Row],[SplitMarge]:[SplitMarge]]:Tableau1[[#This Row],[SplitMarge]:[SplitMarge]],BJ78+1,BK78-BJ78-1),",",".")),"")</f>
        <v/>
      </c>
      <c r="BB78" s="9" t="str">
        <f>IFERROR(VALUE(SUBSTITUTE(MID(Tableau1[[#This Row],[SplitMarge]:[SplitMarge]]:Tableau1[[#This Row],[SplitMarge]:[SplitMarge]],BK78+1,BL78-BK78-1),",",".")),"")</f>
        <v/>
      </c>
      <c r="BC78" s="9" t="str">
        <f>IFERROR(VALUE(SUBSTITUTE(MID(Tableau1[[#This Row],[SplitMarge]:[SplitMarge]]:Tableau1[[#This Row],[SplitMarge]:[SplitMarge]],BL78+1,BM78-BL78-1),",",".")),"")</f>
        <v/>
      </c>
      <c r="BD78" s="9" t="str">
        <f>IFERROR(VALUE(SUBSTITUTE(MID(Tableau1[[#This Row],[SplitMarge]:[SplitMarge]]:Tableau1[[#This Row],[SplitMarge]:[SplitMarge]],BM78+1,BN78-BM78-1),",",".")),"")</f>
        <v/>
      </c>
      <c r="BE78" s="9" t="str">
        <f>IFERROR(VALUE(SUBSTITUTE(MID(Tableau1[[#This Row],[SplitMarge]:[SplitMarge]]:Tableau1[[#This Row],[SplitMarge]:[SplitMarge]],BN78+1,BO78-BN78-1),",",".")),"")</f>
        <v/>
      </c>
      <c r="BF78" s="5">
        <f>IFERROR(SEARCH("/",Tableau1[[#This Row],[SplitMarge]],1+1),LEN(Tableau1[[#This Row],[SplitMarge]])+1)</f>
        <v>1</v>
      </c>
      <c r="BG78" s="5">
        <f>IFERROR(SEARCH("/",Tableau1[[#This Row],[SplitMarge]],SEARCH("/",Tableau1[[#This Row],[SplitMarge]])+1),LEN(Tableau1[[#This Row],[SplitMarge]])+1)</f>
        <v>1</v>
      </c>
      <c r="BH78" s="5">
        <f>IFERROR(SEARCH("/",Tableau1[[#This Row],[SplitMarge]],(SEARCH("/",Tableau1[[#This Row],[SplitMarge]],SEARCH("/",Tableau1[[#This Row],[SplitMarge]])+1))+1),LEN(Tableau1[[#This Row],[SplitMarge]])+1)</f>
        <v>1</v>
      </c>
      <c r="BI78" s="5">
        <f>IFERROR(SEARCH("/",Tableau1[[#This Row],[SplitMarge]],SEARCH("/",Tableau1[[#This Row],[SplitMarge]],(SEARCH("/",Tableau1[[#This Row],[SplitMarge]],SEARCH("/",Tableau1[[#This Row],[SplitMarge]])+1))+1)+1),LEN(Tableau1[[#This Row],[SplitMarge]])+1)</f>
        <v>1</v>
      </c>
      <c r="BJ78" s="5">
        <f>IFERROR(SEARCH("/",Tableau1[[#This Row],[SplitMarge]],SEARCH("/",Tableau1[[#This Row],[SplitMarge]],SEARCH("/",Tableau1[[#This Row],[SplitMarge]],(SEARCH("/",Tableau1[[#This Row],[SplitMarge]],SEARCH("/",Tableau1[[#This Row],[SplitMarge]])+1))+1)+1)+1),LEN(Tableau1[[#This Row],[SplitMarge]])+1)</f>
        <v>1</v>
      </c>
      <c r="BK78" s="5">
        <f>IFERROR(SEARCH("/",Tableau1[[#This Row],[SplitMarge]],SEARCH("/",Tableau1[[#This Row],[SplitMarge]],SEARCH("/",Tableau1[[#This Row],[SplitMarge]],SEARCH("/",Tableau1[[#This Row],[SplitMarge]],(SEARCH("/",Tableau1[[#This Row],[SplitMarge]],SEARCH("/",Tableau1[[#This Row],[SplitMarge]])+1))+1)+1)+1)+1),LEN(Tableau1[[#This Row],[SplitMarge]])+1)</f>
        <v>1</v>
      </c>
      <c r="BL78"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78"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78"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78">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79" spans="1:67" x14ac:dyDescent="0.25">
      <c r="A79" t="s">
        <v>61</v>
      </c>
      <c r="B79">
        <v>408</v>
      </c>
      <c r="C79" t="s">
        <v>76</v>
      </c>
      <c r="D79" t="s">
        <v>66</v>
      </c>
      <c r="E79">
        <v>2109</v>
      </c>
      <c r="F79" t="s">
        <v>76</v>
      </c>
      <c r="G79" t="s">
        <v>57</v>
      </c>
      <c r="H79" t="s">
        <v>19</v>
      </c>
      <c r="I79" t="s">
        <v>20</v>
      </c>
      <c r="J79" t="s">
        <v>21</v>
      </c>
      <c r="K79" t="s">
        <v>20</v>
      </c>
      <c r="L79" t="s">
        <v>37</v>
      </c>
      <c r="M79">
        <v>2109</v>
      </c>
      <c r="N79" t="s">
        <v>61</v>
      </c>
      <c r="O79" t="s">
        <v>76</v>
      </c>
      <c r="P79">
        <v>60</v>
      </c>
      <c r="Q79">
        <v>60</v>
      </c>
      <c r="R79" t="s">
        <v>39</v>
      </c>
      <c r="S79">
        <v>1</v>
      </c>
      <c r="T79">
        <v>0</v>
      </c>
      <c r="U79" t="s">
        <v>40</v>
      </c>
      <c r="V79" t="str" cm="1">
        <f t="array" ref="V79">_xlfn.TEXTJOIN("/",TRUE,_xlfn._xlws.FILTER(Tableau1[value],(Tableau1[SITE]=Tableau1[[#This Row],[SITE]])*(Tableau1[BrandName]=Tableau1[[#This Row],[BrandName]])*(Tableau1[active]=1)))</f>
        <v>15.00 - 150.00/15.00/20.00/25.00/30.00/50.00/60.00/100.00/150.00</v>
      </c>
      <c r="W79" s="3"/>
      <c r="X79" s="10" t="str">
        <f>IFERROR(INDEX(splitcol[#This Row],,MATCH(Tableau1[[#This Row],[value]],valeur[#This Row],0)),"")</f>
        <v/>
      </c>
      <c r="AA79" s="4" t="str">
        <f>IFERROR(MID(Tableau1[[#This Row],[AllValue]],1,AK79-1),"")</f>
        <v>15.00 - 150.00</v>
      </c>
      <c r="AB79" s="5" t="str">
        <f>IFERROR(MID(Tableau1[[#This Row],[AllValue]:[AllValue]]:Tableau1[[#This Row],[AllValue]:[AllValue]],AK79+1,AL79-AK79-1),"")</f>
        <v>15.00</v>
      </c>
      <c r="AC79" s="5" t="str">
        <f>IFERROR(MID(Tableau1[[#This Row],[AllValue]:[AllValue]]:Tableau1[[#This Row],[AllValue]:[AllValue]],AL79+1,AM79-AL79-1),"")</f>
        <v>20.00</v>
      </c>
      <c r="AD79" s="5" t="str">
        <f>IFERROR(MID(Tableau1[[#This Row],[AllValue]],AM79+1,AN79-AM79-1),"")</f>
        <v>25.00</v>
      </c>
      <c r="AE79" s="5" t="str">
        <f>IFERROR(MID(Tableau1[[#This Row],[AllValue]:[AllValue]]:Tableau1[[#This Row],[AllValue]:[AllValue]],AN79+1,AO79-AN79-1),"")</f>
        <v>30.00</v>
      </c>
      <c r="AF79" s="5" t="str">
        <f>IFERROR(MID(Tableau1[[#This Row],[AllValue]:[AllValue]]:Tableau1[[#This Row],[AllValue]:[AllValue]],AO79+1,AP79-AO79-1),"")</f>
        <v>50.00</v>
      </c>
      <c r="AG79" s="5" t="str">
        <f>IFERROR(MID(Tableau1[[#This Row],[AllValue]:[AllValue]]:Tableau1[[#This Row],[AllValue]:[AllValue]],AP79+1,AQ79-AP79-1),"")</f>
        <v>60.00</v>
      </c>
      <c r="AH79" s="5" t="str">
        <f>IFERROR(MID(Tableau1[[#This Row],[AllValue]:[AllValue]]:Tableau1[[#This Row],[AllValue]:[AllValue]],AQ79+1,AR79-AQ79-1),"")</f>
        <v>100.00</v>
      </c>
      <c r="AI79" s="5" t="str">
        <f>IFERROR(MID(Tableau1[[#This Row],[AllValue]:[AllValue]]:Tableau1[[#This Row],[AllValue]:[AllValue]],AR79+1,AS79-AR79-1),"")</f>
        <v>150.00</v>
      </c>
      <c r="AJ79" s="5" t="str">
        <f>IFERROR(MID(Tableau1[[#This Row],[AllValue]:[AllValue]]:Tableau1[[#This Row],[AllValue]:[AllValue]],AS79+1,AT79-AS79-1),"")</f>
        <v/>
      </c>
      <c r="AK79" s="5">
        <f>IFERROR(SEARCH("/",Tableau1[[#This Row],[AllValue]],1+1),LEN(Tableau1[[#This Row],[AllValue]])+1)</f>
        <v>15</v>
      </c>
      <c r="AL79" s="5">
        <f>IFERROR(SEARCH("/",Tableau1[[#This Row],[AllValue]],SEARCH("/",Tableau1[[#This Row],[AllValue]])+1),LEN(Tableau1[[#This Row],[AllValue]])+1)</f>
        <v>21</v>
      </c>
      <c r="AM79" s="5">
        <f>IFERROR(SEARCH("/",Tableau1[[#This Row],[AllValue]],(SEARCH("/",Tableau1[[#This Row],[AllValue]],SEARCH("/",Tableau1[[#This Row],[AllValue]])+1))+1),LEN(Tableau1[[#This Row],[AllValue]])+1)</f>
        <v>27</v>
      </c>
      <c r="AN79" s="5">
        <f>IFERROR(SEARCH("/",Tableau1[[#This Row],[AllValue]],SEARCH("/",Tableau1[[#This Row],[AllValue]],(SEARCH("/",Tableau1[[#This Row],[AllValue]],SEARCH("/",Tableau1[[#This Row],[AllValue]])+1))+1)+1),LEN(Tableau1[[#This Row],[AllValue]])+1)</f>
        <v>33</v>
      </c>
      <c r="AO79" s="5">
        <f>IFERROR(SEARCH("/",Tableau1[[#This Row],[AllValue]],SEARCH("/",Tableau1[[#This Row],[AllValue]],SEARCH("/",Tableau1[[#This Row],[AllValue]],(SEARCH("/",Tableau1[[#This Row],[AllValue]],SEARCH("/",Tableau1[[#This Row],[AllValue]])+1))+1)+1)+1),LEN(Tableau1[[#This Row],[AllValue]])+1)</f>
        <v>39</v>
      </c>
      <c r="AP79" s="5">
        <f>IFERROR(SEARCH("/",Tableau1[[#This Row],[AllValue]],SEARCH("/",Tableau1[[#This Row],[AllValue]],SEARCH("/",Tableau1[[#This Row],[AllValue]],SEARCH("/",Tableau1[[#This Row],[AllValue]],(SEARCH("/",Tableau1[[#This Row],[AllValue]],SEARCH("/",Tableau1[[#This Row],[AllValue]])+1))+1)+1)+1)+1),LEN(Tableau1[[#This Row],[AllValue]])+1)</f>
        <v>45</v>
      </c>
      <c r="AQ79" s="5">
        <f>IFERROR(SEARCH("/",Tableau1[[#This Row],[AllValue]],SEARCH("/",Tableau1[[#This Row],[AllValue]],SEARCH("/",Tableau1[[#This Row],[AllValue]],SEARCH("/",Tableau1[[#This Row],[AllValue]],SEARCH("/",Tableau1[[#This Row],[AllValue]],(SEARCH("/",Tableau1[[#This Row],[AllValue]],SEARCH("/",Tableau1[[#This Row],[AllValue]])+1))+1)+1)+1)+1)+1),LEN(Tableau1[[#This Row],[AllValue]])+1)</f>
        <v>51</v>
      </c>
      <c r="AR79"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58</v>
      </c>
      <c r="AS79"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65</v>
      </c>
      <c r="AT79">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65</v>
      </c>
      <c r="AV79" s="8" t="str">
        <f>IFERROR(VALUE(SUBSTITUTE(MID(Tableau1[[#This Row],[SplitMarge]],1,BF79-1),",",".")),"")</f>
        <v/>
      </c>
      <c r="AW79" s="9" t="str">
        <f>IFERROR(VALUE(SUBSTITUTE(MID(Tableau1[[#This Row],[SplitMarge]:[SplitMarge]]:Tableau1[[#This Row],[SplitMarge]:[SplitMarge]],BF79+1,BG79-BF79-1),",",".")),"")</f>
        <v/>
      </c>
      <c r="AX79" s="9" t="str">
        <f>IFERROR(VALUE(SUBSTITUTE(MID(Tableau1[[#This Row],[SplitMarge]:[SplitMarge]]:Tableau1[[#This Row],[SplitMarge]:[SplitMarge]],BG79+1,BH79-BG79-1),",",".")),"")</f>
        <v/>
      </c>
      <c r="AY79" s="9" t="str">
        <f>IFERROR(VALUE(SUBSTITUTE(MID(Tableau1[[#This Row],[SplitMarge]:[SplitMarge]]:Tableau1[[#This Row],[SplitMarge]:[SplitMarge]],BH79+1,BI79-BH79-1),",",".")),"")</f>
        <v/>
      </c>
      <c r="AZ79" s="9" t="str">
        <f>IFERROR(VALUE(SUBSTITUTE(MID(Tableau1[[#This Row],[SplitMarge]:[SplitMarge]]:Tableau1[[#This Row],[SplitMarge]:[SplitMarge]],BI79+1,BJ79-BI79-1),",",".")),"")</f>
        <v/>
      </c>
      <c r="BA79" s="9" t="str">
        <f>IFERROR(VALUE(SUBSTITUTE(MID(Tableau1[[#This Row],[SplitMarge]:[SplitMarge]]:Tableau1[[#This Row],[SplitMarge]:[SplitMarge]],BJ79+1,BK79-BJ79-1),",",".")),"")</f>
        <v/>
      </c>
      <c r="BB79" s="9" t="str">
        <f>IFERROR(VALUE(SUBSTITUTE(MID(Tableau1[[#This Row],[SplitMarge]:[SplitMarge]]:Tableau1[[#This Row],[SplitMarge]:[SplitMarge]],BK79+1,BL79-BK79-1),",",".")),"")</f>
        <v/>
      </c>
      <c r="BC79" s="9" t="str">
        <f>IFERROR(VALUE(SUBSTITUTE(MID(Tableau1[[#This Row],[SplitMarge]:[SplitMarge]]:Tableau1[[#This Row],[SplitMarge]:[SplitMarge]],BL79+1,BM79-BL79-1),",",".")),"")</f>
        <v/>
      </c>
      <c r="BD79" s="9" t="str">
        <f>IFERROR(VALUE(SUBSTITUTE(MID(Tableau1[[#This Row],[SplitMarge]:[SplitMarge]]:Tableau1[[#This Row],[SplitMarge]:[SplitMarge]],BM79+1,BN79-BM79-1),",",".")),"")</f>
        <v/>
      </c>
      <c r="BE79" s="9" t="str">
        <f>IFERROR(VALUE(SUBSTITUTE(MID(Tableau1[[#This Row],[SplitMarge]:[SplitMarge]]:Tableau1[[#This Row],[SplitMarge]:[SplitMarge]],BN79+1,BO79-BN79-1),",",".")),"")</f>
        <v/>
      </c>
      <c r="BF79" s="5">
        <f>IFERROR(SEARCH("/",Tableau1[[#This Row],[SplitMarge]],1+1),LEN(Tableau1[[#This Row],[SplitMarge]])+1)</f>
        <v>1</v>
      </c>
      <c r="BG79" s="5">
        <f>IFERROR(SEARCH("/",Tableau1[[#This Row],[SplitMarge]],SEARCH("/",Tableau1[[#This Row],[SplitMarge]])+1),LEN(Tableau1[[#This Row],[SplitMarge]])+1)</f>
        <v>1</v>
      </c>
      <c r="BH79" s="5">
        <f>IFERROR(SEARCH("/",Tableau1[[#This Row],[SplitMarge]],(SEARCH("/",Tableau1[[#This Row],[SplitMarge]],SEARCH("/",Tableau1[[#This Row],[SplitMarge]])+1))+1),LEN(Tableau1[[#This Row],[SplitMarge]])+1)</f>
        <v>1</v>
      </c>
      <c r="BI79" s="5">
        <f>IFERROR(SEARCH("/",Tableau1[[#This Row],[SplitMarge]],SEARCH("/",Tableau1[[#This Row],[SplitMarge]],(SEARCH("/",Tableau1[[#This Row],[SplitMarge]],SEARCH("/",Tableau1[[#This Row],[SplitMarge]])+1))+1)+1),LEN(Tableau1[[#This Row],[SplitMarge]])+1)</f>
        <v>1</v>
      </c>
      <c r="BJ79" s="5">
        <f>IFERROR(SEARCH("/",Tableau1[[#This Row],[SplitMarge]],SEARCH("/",Tableau1[[#This Row],[SplitMarge]],SEARCH("/",Tableau1[[#This Row],[SplitMarge]],(SEARCH("/",Tableau1[[#This Row],[SplitMarge]],SEARCH("/",Tableau1[[#This Row],[SplitMarge]])+1))+1)+1)+1),LEN(Tableau1[[#This Row],[SplitMarge]])+1)</f>
        <v>1</v>
      </c>
      <c r="BK79" s="5">
        <f>IFERROR(SEARCH("/",Tableau1[[#This Row],[SplitMarge]],SEARCH("/",Tableau1[[#This Row],[SplitMarge]],SEARCH("/",Tableau1[[#This Row],[SplitMarge]],SEARCH("/",Tableau1[[#This Row],[SplitMarge]],(SEARCH("/",Tableau1[[#This Row],[SplitMarge]],SEARCH("/",Tableau1[[#This Row],[SplitMarge]])+1))+1)+1)+1)+1),LEN(Tableau1[[#This Row],[SplitMarge]])+1)</f>
        <v>1</v>
      </c>
      <c r="BL79"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79"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79"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79">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80" spans="1:67" x14ac:dyDescent="0.25">
      <c r="A80" t="s">
        <v>61</v>
      </c>
      <c r="B80">
        <v>408</v>
      </c>
      <c r="C80" t="s">
        <v>76</v>
      </c>
      <c r="D80" t="s">
        <v>66</v>
      </c>
      <c r="E80">
        <v>2110</v>
      </c>
      <c r="F80" t="s">
        <v>76</v>
      </c>
      <c r="G80" t="s">
        <v>29</v>
      </c>
      <c r="H80" t="s">
        <v>19</v>
      </c>
      <c r="I80" t="s">
        <v>20</v>
      </c>
      <c r="J80" t="s">
        <v>21</v>
      </c>
      <c r="K80" t="s">
        <v>20</v>
      </c>
      <c r="L80" t="s">
        <v>37</v>
      </c>
      <c r="M80">
        <v>2110</v>
      </c>
      <c r="N80" t="s">
        <v>61</v>
      </c>
      <c r="O80" t="s">
        <v>76</v>
      </c>
      <c r="P80">
        <v>100</v>
      </c>
      <c r="Q80">
        <v>100</v>
      </c>
      <c r="R80" t="s">
        <v>39</v>
      </c>
      <c r="S80">
        <v>1</v>
      </c>
      <c r="T80">
        <v>0</v>
      </c>
      <c r="U80" t="s">
        <v>40</v>
      </c>
      <c r="V80" t="str" cm="1">
        <f t="array" ref="V80">_xlfn.TEXTJOIN("/",TRUE,_xlfn._xlws.FILTER(Tableau1[value],(Tableau1[SITE]=Tableau1[[#This Row],[SITE]])*(Tableau1[BrandName]=Tableau1[[#This Row],[BrandName]])*(Tableau1[active]=1)))</f>
        <v>15.00 - 150.00/15.00/20.00/25.00/30.00/50.00/60.00/100.00/150.00</v>
      </c>
      <c r="W80" s="3"/>
      <c r="X80" s="10" t="str">
        <f>IFERROR(INDEX(splitcol[#This Row],,MATCH(Tableau1[[#This Row],[value]],valeur[#This Row],0)),"")</f>
        <v/>
      </c>
      <c r="AA80" s="4" t="str">
        <f>IFERROR(MID(Tableau1[[#This Row],[AllValue]],1,AK80-1),"")</f>
        <v>15.00 - 150.00</v>
      </c>
      <c r="AB80" s="5" t="str">
        <f>IFERROR(MID(Tableau1[[#This Row],[AllValue]:[AllValue]]:Tableau1[[#This Row],[AllValue]:[AllValue]],AK80+1,AL80-AK80-1),"")</f>
        <v>15.00</v>
      </c>
      <c r="AC80" s="5" t="str">
        <f>IFERROR(MID(Tableau1[[#This Row],[AllValue]:[AllValue]]:Tableau1[[#This Row],[AllValue]:[AllValue]],AL80+1,AM80-AL80-1),"")</f>
        <v>20.00</v>
      </c>
      <c r="AD80" s="5" t="str">
        <f>IFERROR(MID(Tableau1[[#This Row],[AllValue]],AM80+1,AN80-AM80-1),"")</f>
        <v>25.00</v>
      </c>
      <c r="AE80" s="5" t="str">
        <f>IFERROR(MID(Tableau1[[#This Row],[AllValue]:[AllValue]]:Tableau1[[#This Row],[AllValue]:[AllValue]],AN80+1,AO80-AN80-1),"")</f>
        <v>30.00</v>
      </c>
      <c r="AF80" s="5" t="str">
        <f>IFERROR(MID(Tableau1[[#This Row],[AllValue]:[AllValue]]:Tableau1[[#This Row],[AllValue]:[AllValue]],AO80+1,AP80-AO80-1),"")</f>
        <v>50.00</v>
      </c>
      <c r="AG80" s="5" t="str">
        <f>IFERROR(MID(Tableau1[[#This Row],[AllValue]:[AllValue]]:Tableau1[[#This Row],[AllValue]:[AllValue]],AP80+1,AQ80-AP80-1),"")</f>
        <v>60.00</v>
      </c>
      <c r="AH80" s="5" t="str">
        <f>IFERROR(MID(Tableau1[[#This Row],[AllValue]:[AllValue]]:Tableau1[[#This Row],[AllValue]:[AllValue]],AQ80+1,AR80-AQ80-1),"")</f>
        <v>100.00</v>
      </c>
      <c r="AI80" s="5" t="str">
        <f>IFERROR(MID(Tableau1[[#This Row],[AllValue]:[AllValue]]:Tableau1[[#This Row],[AllValue]:[AllValue]],AR80+1,AS80-AR80-1),"")</f>
        <v>150.00</v>
      </c>
      <c r="AJ80" s="5" t="str">
        <f>IFERROR(MID(Tableau1[[#This Row],[AllValue]:[AllValue]]:Tableau1[[#This Row],[AllValue]:[AllValue]],AS80+1,AT80-AS80-1),"")</f>
        <v/>
      </c>
      <c r="AK80" s="5">
        <f>IFERROR(SEARCH("/",Tableau1[[#This Row],[AllValue]],1+1),LEN(Tableau1[[#This Row],[AllValue]])+1)</f>
        <v>15</v>
      </c>
      <c r="AL80" s="5">
        <f>IFERROR(SEARCH("/",Tableau1[[#This Row],[AllValue]],SEARCH("/",Tableau1[[#This Row],[AllValue]])+1),LEN(Tableau1[[#This Row],[AllValue]])+1)</f>
        <v>21</v>
      </c>
      <c r="AM80" s="5">
        <f>IFERROR(SEARCH("/",Tableau1[[#This Row],[AllValue]],(SEARCH("/",Tableau1[[#This Row],[AllValue]],SEARCH("/",Tableau1[[#This Row],[AllValue]])+1))+1),LEN(Tableau1[[#This Row],[AllValue]])+1)</f>
        <v>27</v>
      </c>
      <c r="AN80" s="5">
        <f>IFERROR(SEARCH("/",Tableau1[[#This Row],[AllValue]],SEARCH("/",Tableau1[[#This Row],[AllValue]],(SEARCH("/",Tableau1[[#This Row],[AllValue]],SEARCH("/",Tableau1[[#This Row],[AllValue]])+1))+1)+1),LEN(Tableau1[[#This Row],[AllValue]])+1)</f>
        <v>33</v>
      </c>
      <c r="AO80" s="5">
        <f>IFERROR(SEARCH("/",Tableau1[[#This Row],[AllValue]],SEARCH("/",Tableau1[[#This Row],[AllValue]],SEARCH("/",Tableau1[[#This Row],[AllValue]],(SEARCH("/",Tableau1[[#This Row],[AllValue]],SEARCH("/",Tableau1[[#This Row],[AllValue]])+1))+1)+1)+1),LEN(Tableau1[[#This Row],[AllValue]])+1)</f>
        <v>39</v>
      </c>
      <c r="AP80" s="5">
        <f>IFERROR(SEARCH("/",Tableau1[[#This Row],[AllValue]],SEARCH("/",Tableau1[[#This Row],[AllValue]],SEARCH("/",Tableau1[[#This Row],[AllValue]],SEARCH("/",Tableau1[[#This Row],[AllValue]],(SEARCH("/",Tableau1[[#This Row],[AllValue]],SEARCH("/",Tableau1[[#This Row],[AllValue]])+1))+1)+1)+1)+1),LEN(Tableau1[[#This Row],[AllValue]])+1)</f>
        <v>45</v>
      </c>
      <c r="AQ80" s="5">
        <f>IFERROR(SEARCH("/",Tableau1[[#This Row],[AllValue]],SEARCH("/",Tableau1[[#This Row],[AllValue]],SEARCH("/",Tableau1[[#This Row],[AllValue]],SEARCH("/",Tableau1[[#This Row],[AllValue]],SEARCH("/",Tableau1[[#This Row],[AllValue]],(SEARCH("/",Tableau1[[#This Row],[AllValue]],SEARCH("/",Tableau1[[#This Row],[AllValue]])+1))+1)+1)+1)+1)+1),LEN(Tableau1[[#This Row],[AllValue]])+1)</f>
        <v>51</v>
      </c>
      <c r="AR80"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58</v>
      </c>
      <c r="AS80"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65</v>
      </c>
      <c r="AT80">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65</v>
      </c>
      <c r="AV80" s="8" t="str">
        <f>IFERROR(VALUE(SUBSTITUTE(MID(Tableau1[[#This Row],[SplitMarge]],1,BF80-1),",",".")),"")</f>
        <v/>
      </c>
      <c r="AW80" s="9" t="str">
        <f>IFERROR(VALUE(SUBSTITUTE(MID(Tableau1[[#This Row],[SplitMarge]:[SplitMarge]]:Tableau1[[#This Row],[SplitMarge]:[SplitMarge]],BF80+1,BG80-BF80-1),",",".")),"")</f>
        <v/>
      </c>
      <c r="AX80" s="9" t="str">
        <f>IFERROR(VALUE(SUBSTITUTE(MID(Tableau1[[#This Row],[SplitMarge]:[SplitMarge]]:Tableau1[[#This Row],[SplitMarge]:[SplitMarge]],BG80+1,BH80-BG80-1),",",".")),"")</f>
        <v/>
      </c>
      <c r="AY80" s="9" t="str">
        <f>IFERROR(VALUE(SUBSTITUTE(MID(Tableau1[[#This Row],[SplitMarge]:[SplitMarge]]:Tableau1[[#This Row],[SplitMarge]:[SplitMarge]],BH80+1,BI80-BH80-1),",",".")),"")</f>
        <v/>
      </c>
      <c r="AZ80" s="9" t="str">
        <f>IFERROR(VALUE(SUBSTITUTE(MID(Tableau1[[#This Row],[SplitMarge]:[SplitMarge]]:Tableau1[[#This Row],[SplitMarge]:[SplitMarge]],BI80+1,BJ80-BI80-1),",",".")),"")</f>
        <v/>
      </c>
      <c r="BA80" s="9" t="str">
        <f>IFERROR(VALUE(SUBSTITUTE(MID(Tableau1[[#This Row],[SplitMarge]:[SplitMarge]]:Tableau1[[#This Row],[SplitMarge]:[SplitMarge]],BJ80+1,BK80-BJ80-1),",",".")),"")</f>
        <v/>
      </c>
      <c r="BB80" s="9" t="str">
        <f>IFERROR(VALUE(SUBSTITUTE(MID(Tableau1[[#This Row],[SplitMarge]:[SplitMarge]]:Tableau1[[#This Row],[SplitMarge]:[SplitMarge]],BK80+1,BL80-BK80-1),",",".")),"")</f>
        <v/>
      </c>
      <c r="BC80" s="9" t="str">
        <f>IFERROR(VALUE(SUBSTITUTE(MID(Tableau1[[#This Row],[SplitMarge]:[SplitMarge]]:Tableau1[[#This Row],[SplitMarge]:[SplitMarge]],BL80+1,BM80-BL80-1),",",".")),"")</f>
        <v/>
      </c>
      <c r="BD80" s="9" t="str">
        <f>IFERROR(VALUE(SUBSTITUTE(MID(Tableau1[[#This Row],[SplitMarge]:[SplitMarge]]:Tableau1[[#This Row],[SplitMarge]:[SplitMarge]],BM80+1,BN80-BM80-1),",",".")),"")</f>
        <v/>
      </c>
      <c r="BE80" s="9" t="str">
        <f>IFERROR(VALUE(SUBSTITUTE(MID(Tableau1[[#This Row],[SplitMarge]:[SplitMarge]]:Tableau1[[#This Row],[SplitMarge]:[SplitMarge]],BN80+1,BO80-BN80-1),",",".")),"")</f>
        <v/>
      </c>
      <c r="BF80" s="5">
        <f>IFERROR(SEARCH("/",Tableau1[[#This Row],[SplitMarge]],1+1),LEN(Tableau1[[#This Row],[SplitMarge]])+1)</f>
        <v>1</v>
      </c>
      <c r="BG80" s="5">
        <f>IFERROR(SEARCH("/",Tableau1[[#This Row],[SplitMarge]],SEARCH("/",Tableau1[[#This Row],[SplitMarge]])+1),LEN(Tableau1[[#This Row],[SplitMarge]])+1)</f>
        <v>1</v>
      </c>
      <c r="BH80" s="5">
        <f>IFERROR(SEARCH("/",Tableau1[[#This Row],[SplitMarge]],(SEARCH("/",Tableau1[[#This Row],[SplitMarge]],SEARCH("/",Tableau1[[#This Row],[SplitMarge]])+1))+1),LEN(Tableau1[[#This Row],[SplitMarge]])+1)</f>
        <v>1</v>
      </c>
      <c r="BI80" s="5">
        <f>IFERROR(SEARCH("/",Tableau1[[#This Row],[SplitMarge]],SEARCH("/",Tableau1[[#This Row],[SplitMarge]],(SEARCH("/",Tableau1[[#This Row],[SplitMarge]],SEARCH("/",Tableau1[[#This Row],[SplitMarge]])+1))+1)+1),LEN(Tableau1[[#This Row],[SplitMarge]])+1)</f>
        <v>1</v>
      </c>
      <c r="BJ80" s="5">
        <f>IFERROR(SEARCH("/",Tableau1[[#This Row],[SplitMarge]],SEARCH("/",Tableau1[[#This Row],[SplitMarge]],SEARCH("/",Tableau1[[#This Row],[SplitMarge]],(SEARCH("/",Tableau1[[#This Row],[SplitMarge]],SEARCH("/",Tableau1[[#This Row],[SplitMarge]])+1))+1)+1)+1),LEN(Tableau1[[#This Row],[SplitMarge]])+1)</f>
        <v>1</v>
      </c>
      <c r="BK80" s="5">
        <f>IFERROR(SEARCH("/",Tableau1[[#This Row],[SplitMarge]],SEARCH("/",Tableau1[[#This Row],[SplitMarge]],SEARCH("/",Tableau1[[#This Row],[SplitMarge]],SEARCH("/",Tableau1[[#This Row],[SplitMarge]],(SEARCH("/",Tableau1[[#This Row],[SplitMarge]],SEARCH("/",Tableau1[[#This Row],[SplitMarge]])+1))+1)+1)+1)+1),LEN(Tableau1[[#This Row],[SplitMarge]])+1)</f>
        <v>1</v>
      </c>
      <c r="BL80"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80"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80"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80">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81" spans="1:67" x14ac:dyDescent="0.25">
      <c r="A81" t="s">
        <v>61</v>
      </c>
      <c r="B81">
        <v>408</v>
      </c>
      <c r="C81" t="s">
        <v>76</v>
      </c>
      <c r="D81" t="s">
        <v>66</v>
      </c>
      <c r="E81">
        <v>2111</v>
      </c>
      <c r="F81" t="s">
        <v>76</v>
      </c>
      <c r="G81" t="s">
        <v>58</v>
      </c>
      <c r="H81" t="s">
        <v>19</v>
      </c>
      <c r="I81" t="s">
        <v>20</v>
      </c>
      <c r="J81" t="s">
        <v>21</v>
      </c>
      <c r="K81" t="s">
        <v>20</v>
      </c>
      <c r="L81" t="s">
        <v>37</v>
      </c>
      <c r="M81">
        <v>2111</v>
      </c>
      <c r="N81" t="s">
        <v>61</v>
      </c>
      <c r="O81" t="s">
        <v>76</v>
      </c>
      <c r="P81">
        <v>150</v>
      </c>
      <c r="Q81">
        <v>150</v>
      </c>
      <c r="R81" t="s">
        <v>39</v>
      </c>
      <c r="S81">
        <v>1</v>
      </c>
      <c r="T81">
        <v>0</v>
      </c>
      <c r="U81" t="s">
        <v>40</v>
      </c>
      <c r="V81" t="str" cm="1">
        <f t="array" ref="V81">_xlfn.TEXTJOIN("/",TRUE,_xlfn._xlws.FILTER(Tableau1[value],(Tableau1[SITE]=Tableau1[[#This Row],[SITE]])*(Tableau1[BrandName]=Tableau1[[#This Row],[BrandName]])*(Tableau1[active]=1)))</f>
        <v>15.00 - 150.00/15.00/20.00/25.00/30.00/50.00/60.00/100.00/150.00</v>
      </c>
      <c r="W81" s="3"/>
      <c r="X81" s="10" t="str">
        <f>IFERROR(INDEX(splitcol[#This Row],,MATCH(Tableau1[[#This Row],[value]],valeur[#This Row],0)),"")</f>
        <v/>
      </c>
      <c r="AA81" s="4" t="str">
        <f>IFERROR(MID(Tableau1[[#This Row],[AllValue]],1,AK81-1),"")</f>
        <v>15.00 - 150.00</v>
      </c>
      <c r="AB81" s="5" t="str">
        <f>IFERROR(MID(Tableau1[[#This Row],[AllValue]:[AllValue]]:Tableau1[[#This Row],[AllValue]:[AllValue]],AK81+1,AL81-AK81-1),"")</f>
        <v>15.00</v>
      </c>
      <c r="AC81" s="5" t="str">
        <f>IFERROR(MID(Tableau1[[#This Row],[AllValue]:[AllValue]]:Tableau1[[#This Row],[AllValue]:[AllValue]],AL81+1,AM81-AL81-1),"")</f>
        <v>20.00</v>
      </c>
      <c r="AD81" s="5" t="str">
        <f>IFERROR(MID(Tableau1[[#This Row],[AllValue]],AM81+1,AN81-AM81-1),"")</f>
        <v>25.00</v>
      </c>
      <c r="AE81" s="5" t="str">
        <f>IFERROR(MID(Tableau1[[#This Row],[AllValue]:[AllValue]]:Tableau1[[#This Row],[AllValue]:[AllValue]],AN81+1,AO81-AN81-1),"")</f>
        <v>30.00</v>
      </c>
      <c r="AF81" s="5" t="str">
        <f>IFERROR(MID(Tableau1[[#This Row],[AllValue]:[AllValue]]:Tableau1[[#This Row],[AllValue]:[AllValue]],AO81+1,AP81-AO81-1),"")</f>
        <v>50.00</v>
      </c>
      <c r="AG81" s="5" t="str">
        <f>IFERROR(MID(Tableau1[[#This Row],[AllValue]:[AllValue]]:Tableau1[[#This Row],[AllValue]:[AllValue]],AP81+1,AQ81-AP81-1),"")</f>
        <v>60.00</v>
      </c>
      <c r="AH81" s="5" t="str">
        <f>IFERROR(MID(Tableau1[[#This Row],[AllValue]:[AllValue]]:Tableau1[[#This Row],[AllValue]:[AllValue]],AQ81+1,AR81-AQ81-1),"")</f>
        <v>100.00</v>
      </c>
      <c r="AI81" s="5" t="str">
        <f>IFERROR(MID(Tableau1[[#This Row],[AllValue]:[AllValue]]:Tableau1[[#This Row],[AllValue]:[AllValue]],AR81+1,AS81-AR81-1),"")</f>
        <v>150.00</v>
      </c>
      <c r="AJ81" s="5" t="str">
        <f>IFERROR(MID(Tableau1[[#This Row],[AllValue]:[AllValue]]:Tableau1[[#This Row],[AllValue]:[AllValue]],AS81+1,AT81-AS81-1),"")</f>
        <v/>
      </c>
      <c r="AK81" s="5">
        <f>IFERROR(SEARCH("/",Tableau1[[#This Row],[AllValue]],1+1),LEN(Tableau1[[#This Row],[AllValue]])+1)</f>
        <v>15</v>
      </c>
      <c r="AL81" s="5">
        <f>IFERROR(SEARCH("/",Tableau1[[#This Row],[AllValue]],SEARCH("/",Tableau1[[#This Row],[AllValue]])+1),LEN(Tableau1[[#This Row],[AllValue]])+1)</f>
        <v>21</v>
      </c>
      <c r="AM81" s="5">
        <f>IFERROR(SEARCH("/",Tableau1[[#This Row],[AllValue]],(SEARCH("/",Tableau1[[#This Row],[AllValue]],SEARCH("/",Tableau1[[#This Row],[AllValue]])+1))+1),LEN(Tableau1[[#This Row],[AllValue]])+1)</f>
        <v>27</v>
      </c>
      <c r="AN81" s="5">
        <f>IFERROR(SEARCH("/",Tableau1[[#This Row],[AllValue]],SEARCH("/",Tableau1[[#This Row],[AllValue]],(SEARCH("/",Tableau1[[#This Row],[AllValue]],SEARCH("/",Tableau1[[#This Row],[AllValue]])+1))+1)+1),LEN(Tableau1[[#This Row],[AllValue]])+1)</f>
        <v>33</v>
      </c>
      <c r="AO81" s="5">
        <f>IFERROR(SEARCH("/",Tableau1[[#This Row],[AllValue]],SEARCH("/",Tableau1[[#This Row],[AllValue]],SEARCH("/",Tableau1[[#This Row],[AllValue]],(SEARCH("/",Tableau1[[#This Row],[AllValue]],SEARCH("/",Tableau1[[#This Row],[AllValue]])+1))+1)+1)+1),LEN(Tableau1[[#This Row],[AllValue]])+1)</f>
        <v>39</v>
      </c>
      <c r="AP81" s="5">
        <f>IFERROR(SEARCH("/",Tableau1[[#This Row],[AllValue]],SEARCH("/",Tableau1[[#This Row],[AllValue]],SEARCH("/",Tableau1[[#This Row],[AllValue]],SEARCH("/",Tableau1[[#This Row],[AllValue]],(SEARCH("/",Tableau1[[#This Row],[AllValue]],SEARCH("/",Tableau1[[#This Row],[AllValue]])+1))+1)+1)+1)+1),LEN(Tableau1[[#This Row],[AllValue]])+1)</f>
        <v>45</v>
      </c>
      <c r="AQ81" s="5">
        <f>IFERROR(SEARCH("/",Tableau1[[#This Row],[AllValue]],SEARCH("/",Tableau1[[#This Row],[AllValue]],SEARCH("/",Tableau1[[#This Row],[AllValue]],SEARCH("/",Tableau1[[#This Row],[AllValue]],SEARCH("/",Tableau1[[#This Row],[AllValue]],(SEARCH("/",Tableau1[[#This Row],[AllValue]],SEARCH("/",Tableau1[[#This Row],[AllValue]])+1))+1)+1)+1)+1)+1),LEN(Tableau1[[#This Row],[AllValue]])+1)</f>
        <v>51</v>
      </c>
      <c r="AR81"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58</v>
      </c>
      <c r="AS81"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65</v>
      </c>
      <c r="AT81">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65</v>
      </c>
      <c r="AV81" s="8" t="str">
        <f>IFERROR(VALUE(SUBSTITUTE(MID(Tableau1[[#This Row],[SplitMarge]],1,BF81-1),",",".")),"")</f>
        <v/>
      </c>
      <c r="AW81" s="9" t="str">
        <f>IFERROR(VALUE(SUBSTITUTE(MID(Tableau1[[#This Row],[SplitMarge]:[SplitMarge]]:Tableau1[[#This Row],[SplitMarge]:[SplitMarge]],BF81+1,BG81-BF81-1),",",".")),"")</f>
        <v/>
      </c>
      <c r="AX81" s="9" t="str">
        <f>IFERROR(VALUE(SUBSTITUTE(MID(Tableau1[[#This Row],[SplitMarge]:[SplitMarge]]:Tableau1[[#This Row],[SplitMarge]:[SplitMarge]],BG81+1,BH81-BG81-1),",",".")),"")</f>
        <v/>
      </c>
      <c r="AY81" s="9" t="str">
        <f>IFERROR(VALUE(SUBSTITUTE(MID(Tableau1[[#This Row],[SplitMarge]:[SplitMarge]]:Tableau1[[#This Row],[SplitMarge]:[SplitMarge]],BH81+1,BI81-BH81-1),",",".")),"")</f>
        <v/>
      </c>
      <c r="AZ81" s="9" t="str">
        <f>IFERROR(VALUE(SUBSTITUTE(MID(Tableau1[[#This Row],[SplitMarge]:[SplitMarge]]:Tableau1[[#This Row],[SplitMarge]:[SplitMarge]],BI81+1,BJ81-BI81-1),",",".")),"")</f>
        <v/>
      </c>
      <c r="BA81" s="9" t="str">
        <f>IFERROR(VALUE(SUBSTITUTE(MID(Tableau1[[#This Row],[SplitMarge]:[SplitMarge]]:Tableau1[[#This Row],[SplitMarge]:[SplitMarge]],BJ81+1,BK81-BJ81-1),",",".")),"")</f>
        <v/>
      </c>
      <c r="BB81" s="9" t="str">
        <f>IFERROR(VALUE(SUBSTITUTE(MID(Tableau1[[#This Row],[SplitMarge]:[SplitMarge]]:Tableau1[[#This Row],[SplitMarge]:[SplitMarge]],BK81+1,BL81-BK81-1),",",".")),"")</f>
        <v/>
      </c>
      <c r="BC81" s="9" t="str">
        <f>IFERROR(VALUE(SUBSTITUTE(MID(Tableau1[[#This Row],[SplitMarge]:[SplitMarge]]:Tableau1[[#This Row],[SplitMarge]:[SplitMarge]],BL81+1,BM81-BL81-1),",",".")),"")</f>
        <v/>
      </c>
      <c r="BD81" s="9" t="str">
        <f>IFERROR(VALUE(SUBSTITUTE(MID(Tableau1[[#This Row],[SplitMarge]:[SplitMarge]]:Tableau1[[#This Row],[SplitMarge]:[SplitMarge]],BM81+1,BN81-BM81-1),",",".")),"")</f>
        <v/>
      </c>
      <c r="BE81" s="9" t="str">
        <f>IFERROR(VALUE(SUBSTITUTE(MID(Tableau1[[#This Row],[SplitMarge]:[SplitMarge]]:Tableau1[[#This Row],[SplitMarge]:[SplitMarge]],BN81+1,BO81-BN81-1),",",".")),"")</f>
        <v/>
      </c>
      <c r="BF81" s="5">
        <f>IFERROR(SEARCH("/",Tableau1[[#This Row],[SplitMarge]],1+1),LEN(Tableau1[[#This Row],[SplitMarge]])+1)</f>
        <v>1</v>
      </c>
      <c r="BG81" s="5">
        <f>IFERROR(SEARCH("/",Tableau1[[#This Row],[SplitMarge]],SEARCH("/",Tableau1[[#This Row],[SplitMarge]])+1),LEN(Tableau1[[#This Row],[SplitMarge]])+1)</f>
        <v>1</v>
      </c>
      <c r="BH81" s="5">
        <f>IFERROR(SEARCH("/",Tableau1[[#This Row],[SplitMarge]],(SEARCH("/",Tableau1[[#This Row],[SplitMarge]],SEARCH("/",Tableau1[[#This Row],[SplitMarge]])+1))+1),LEN(Tableau1[[#This Row],[SplitMarge]])+1)</f>
        <v>1</v>
      </c>
      <c r="BI81" s="5">
        <f>IFERROR(SEARCH("/",Tableau1[[#This Row],[SplitMarge]],SEARCH("/",Tableau1[[#This Row],[SplitMarge]],(SEARCH("/",Tableau1[[#This Row],[SplitMarge]],SEARCH("/",Tableau1[[#This Row],[SplitMarge]])+1))+1)+1),LEN(Tableau1[[#This Row],[SplitMarge]])+1)</f>
        <v>1</v>
      </c>
      <c r="BJ81" s="5">
        <f>IFERROR(SEARCH("/",Tableau1[[#This Row],[SplitMarge]],SEARCH("/",Tableau1[[#This Row],[SplitMarge]],SEARCH("/",Tableau1[[#This Row],[SplitMarge]],(SEARCH("/",Tableau1[[#This Row],[SplitMarge]],SEARCH("/",Tableau1[[#This Row],[SplitMarge]])+1))+1)+1)+1),LEN(Tableau1[[#This Row],[SplitMarge]])+1)</f>
        <v>1</v>
      </c>
      <c r="BK81" s="5">
        <f>IFERROR(SEARCH("/",Tableau1[[#This Row],[SplitMarge]],SEARCH("/",Tableau1[[#This Row],[SplitMarge]],SEARCH("/",Tableau1[[#This Row],[SplitMarge]],SEARCH("/",Tableau1[[#This Row],[SplitMarge]],(SEARCH("/",Tableau1[[#This Row],[SplitMarge]],SEARCH("/",Tableau1[[#This Row],[SplitMarge]])+1))+1)+1)+1)+1),LEN(Tableau1[[#This Row],[SplitMarge]])+1)</f>
        <v>1</v>
      </c>
      <c r="BL81"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81"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81"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81">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82" spans="1:67" x14ac:dyDescent="0.25">
      <c r="A82" t="s">
        <v>61</v>
      </c>
      <c r="B82">
        <v>305</v>
      </c>
      <c r="C82" t="s">
        <v>77</v>
      </c>
      <c r="D82" t="s">
        <v>65</v>
      </c>
      <c r="E82">
        <v>1194</v>
      </c>
      <c r="F82" t="s">
        <v>77</v>
      </c>
      <c r="G82" t="s">
        <v>27</v>
      </c>
      <c r="H82" t="s">
        <v>19</v>
      </c>
      <c r="I82" t="s">
        <v>20</v>
      </c>
      <c r="J82" t="s">
        <v>21</v>
      </c>
      <c r="K82" t="s">
        <v>20</v>
      </c>
      <c r="L82" t="s">
        <v>37</v>
      </c>
      <c r="M82">
        <v>1194</v>
      </c>
      <c r="N82" t="s">
        <v>43</v>
      </c>
      <c r="O82" t="s">
        <v>77</v>
      </c>
      <c r="P82">
        <v>20</v>
      </c>
      <c r="Q82">
        <v>20</v>
      </c>
      <c r="R82" t="s">
        <v>39</v>
      </c>
      <c r="S82">
        <v>1</v>
      </c>
      <c r="T82">
        <v>0</v>
      </c>
      <c r="U82" t="s">
        <v>40</v>
      </c>
      <c r="V82" t="str" cm="1">
        <f t="array" ref="V82">_xlfn.TEXTJOIN("/",TRUE,_xlfn._xlws.FILTER(Tableau1[value],(Tableau1[SITE]=Tableau1[[#This Row],[SITE]])*(Tableau1[BrandName]=Tableau1[[#This Row],[BrandName]])*(Tableau1[active]=1)))</f>
        <v>20.00/50.00</v>
      </c>
      <c r="W82" s="3"/>
      <c r="X82" s="10" t="str">
        <f>IFERROR(INDEX(splitcol[#This Row],,MATCH(Tableau1[[#This Row],[value]],valeur[#This Row],0)),"")</f>
        <v/>
      </c>
      <c r="AA82" s="4" t="str">
        <f>IFERROR(MID(Tableau1[[#This Row],[AllValue]],1,AK82-1),"")</f>
        <v>20.00</v>
      </c>
      <c r="AB82" s="5" t="str">
        <f>IFERROR(MID(Tableau1[[#This Row],[AllValue]:[AllValue]]:Tableau1[[#This Row],[AllValue]:[AllValue]],AK82+1,AL82-AK82-1),"")</f>
        <v>50.00</v>
      </c>
      <c r="AC82" s="5" t="str">
        <f>IFERROR(MID(Tableau1[[#This Row],[AllValue]:[AllValue]]:Tableau1[[#This Row],[AllValue]:[AllValue]],AL82+1,AM82-AL82-1),"")</f>
        <v/>
      </c>
      <c r="AD82" s="5" t="str">
        <f>IFERROR(MID(Tableau1[[#This Row],[AllValue]],AM82+1,AN82-AM82-1),"")</f>
        <v/>
      </c>
      <c r="AE82" s="5" t="str">
        <f>IFERROR(MID(Tableau1[[#This Row],[AllValue]:[AllValue]]:Tableau1[[#This Row],[AllValue]:[AllValue]],AN82+1,AO82-AN82-1),"")</f>
        <v/>
      </c>
      <c r="AF82" s="5" t="str">
        <f>IFERROR(MID(Tableau1[[#This Row],[AllValue]:[AllValue]]:Tableau1[[#This Row],[AllValue]:[AllValue]],AO82+1,AP82-AO82-1),"")</f>
        <v/>
      </c>
      <c r="AG82" s="5" t="str">
        <f>IFERROR(MID(Tableau1[[#This Row],[AllValue]:[AllValue]]:Tableau1[[#This Row],[AllValue]:[AllValue]],AP82+1,AQ82-AP82-1),"")</f>
        <v/>
      </c>
      <c r="AH82" s="5" t="str">
        <f>IFERROR(MID(Tableau1[[#This Row],[AllValue]:[AllValue]]:Tableau1[[#This Row],[AllValue]:[AllValue]],AQ82+1,AR82-AQ82-1),"")</f>
        <v/>
      </c>
      <c r="AI82" s="5" t="str">
        <f>IFERROR(MID(Tableau1[[#This Row],[AllValue]:[AllValue]]:Tableau1[[#This Row],[AllValue]:[AllValue]],AR82+1,AS82-AR82-1),"")</f>
        <v/>
      </c>
      <c r="AJ82" s="5" t="str">
        <f>IFERROR(MID(Tableau1[[#This Row],[AllValue]:[AllValue]]:Tableau1[[#This Row],[AllValue]:[AllValue]],AS82+1,AT82-AS82-1),"")</f>
        <v/>
      </c>
      <c r="AK82" s="5">
        <f>IFERROR(SEARCH("/",Tableau1[[#This Row],[AllValue]],1+1),LEN(Tableau1[[#This Row],[AllValue]])+1)</f>
        <v>6</v>
      </c>
      <c r="AL82" s="5">
        <f>IFERROR(SEARCH("/",Tableau1[[#This Row],[AllValue]],SEARCH("/",Tableau1[[#This Row],[AllValue]])+1),LEN(Tableau1[[#This Row],[AllValue]])+1)</f>
        <v>12</v>
      </c>
      <c r="AM82" s="5">
        <f>IFERROR(SEARCH("/",Tableau1[[#This Row],[AllValue]],(SEARCH("/",Tableau1[[#This Row],[AllValue]],SEARCH("/",Tableau1[[#This Row],[AllValue]])+1))+1),LEN(Tableau1[[#This Row],[AllValue]])+1)</f>
        <v>12</v>
      </c>
      <c r="AN82" s="5">
        <f>IFERROR(SEARCH("/",Tableau1[[#This Row],[AllValue]],SEARCH("/",Tableau1[[#This Row],[AllValue]],(SEARCH("/",Tableau1[[#This Row],[AllValue]],SEARCH("/",Tableau1[[#This Row],[AllValue]])+1))+1)+1),LEN(Tableau1[[#This Row],[AllValue]])+1)</f>
        <v>12</v>
      </c>
      <c r="AO82" s="5">
        <f>IFERROR(SEARCH("/",Tableau1[[#This Row],[AllValue]],SEARCH("/",Tableau1[[#This Row],[AllValue]],SEARCH("/",Tableau1[[#This Row],[AllValue]],(SEARCH("/",Tableau1[[#This Row],[AllValue]],SEARCH("/",Tableau1[[#This Row],[AllValue]])+1))+1)+1)+1),LEN(Tableau1[[#This Row],[AllValue]])+1)</f>
        <v>12</v>
      </c>
      <c r="AP82" s="5">
        <f>IFERROR(SEARCH("/",Tableau1[[#This Row],[AllValue]],SEARCH("/",Tableau1[[#This Row],[AllValue]],SEARCH("/",Tableau1[[#This Row],[AllValue]],SEARCH("/",Tableau1[[#This Row],[AllValue]],(SEARCH("/",Tableau1[[#This Row],[AllValue]],SEARCH("/",Tableau1[[#This Row],[AllValue]])+1))+1)+1)+1)+1),LEN(Tableau1[[#This Row],[AllValue]])+1)</f>
        <v>12</v>
      </c>
      <c r="AQ82" s="5">
        <f>IFERROR(SEARCH("/",Tableau1[[#This Row],[AllValue]],SEARCH("/",Tableau1[[#This Row],[AllValue]],SEARCH("/",Tableau1[[#This Row],[AllValue]],SEARCH("/",Tableau1[[#This Row],[AllValue]],SEARCH("/",Tableau1[[#This Row],[AllValue]],(SEARCH("/",Tableau1[[#This Row],[AllValue]],SEARCH("/",Tableau1[[#This Row],[AllValue]])+1))+1)+1)+1)+1)+1),LEN(Tableau1[[#This Row],[AllValue]])+1)</f>
        <v>12</v>
      </c>
      <c r="AR82"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12</v>
      </c>
      <c r="AS82"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12</v>
      </c>
      <c r="AT82">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12</v>
      </c>
      <c r="AV82" s="8" t="str">
        <f>IFERROR(VALUE(SUBSTITUTE(MID(Tableau1[[#This Row],[SplitMarge]],1,BF82-1),",",".")),"")</f>
        <v/>
      </c>
      <c r="AW82" s="9" t="str">
        <f>IFERROR(VALUE(SUBSTITUTE(MID(Tableau1[[#This Row],[SplitMarge]:[SplitMarge]]:Tableau1[[#This Row],[SplitMarge]:[SplitMarge]],BF82+1,BG82-BF82-1),",",".")),"")</f>
        <v/>
      </c>
      <c r="AX82" s="9" t="str">
        <f>IFERROR(VALUE(SUBSTITUTE(MID(Tableau1[[#This Row],[SplitMarge]:[SplitMarge]]:Tableau1[[#This Row],[SplitMarge]:[SplitMarge]],BG82+1,BH82-BG82-1),",",".")),"")</f>
        <v/>
      </c>
      <c r="AY82" s="9" t="str">
        <f>IFERROR(VALUE(SUBSTITUTE(MID(Tableau1[[#This Row],[SplitMarge]:[SplitMarge]]:Tableau1[[#This Row],[SplitMarge]:[SplitMarge]],BH82+1,BI82-BH82-1),",",".")),"")</f>
        <v/>
      </c>
      <c r="AZ82" s="9" t="str">
        <f>IFERROR(VALUE(SUBSTITUTE(MID(Tableau1[[#This Row],[SplitMarge]:[SplitMarge]]:Tableau1[[#This Row],[SplitMarge]:[SplitMarge]],BI82+1,BJ82-BI82-1),",",".")),"")</f>
        <v/>
      </c>
      <c r="BA82" s="9" t="str">
        <f>IFERROR(VALUE(SUBSTITUTE(MID(Tableau1[[#This Row],[SplitMarge]:[SplitMarge]]:Tableau1[[#This Row],[SplitMarge]:[SplitMarge]],BJ82+1,BK82-BJ82-1),",",".")),"")</f>
        <v/>
      </c>
      <c r="BB82" s="9" t="str">
        <f>IFERROR(VALUE(SUBSTITUTE(MID(Tableau1[[#This Row],[SplitMarge]:[SplitMarge]]:Tableau1[[#This Row],[SplitMarge]:[SplitMarge]],BK82+1,BL82-BK82-1),",",".")),"")</f>
        <v/>
      </c>
      <c r="BC82" s="9" t="str">
        <f>IFERROR(VALUE(SUBSTITUTE(MID(Tableau1[[#This Row],[SplitMarge]:[SplitMarge]]:Tableau1[[#This Row],[SplitMarge]:[SplitMarge]],BL82+1,BM82-BL82-1),",",".")),"")</f>
        <v/>
      </c>
      <c r="BD82" s="9" t="str">
        <f>IFERROR(VALUE(SUBSTITUTE(MID(Tableau1[[#This Row],[SplitMarge]:[SplitMarge]]:Tableau1[[#This Row],[SplitMarge]:[SplitMarge]],BM82+1,BN82-BM82-1),",",".")),"")</f>
        <v/>
      </c>
      <c r="BE82" s="9" t="str">
        <f>IFERROR(VALUE(SUBSTITUTE(MID(Tableau1[[#This Row],[SplitMarge]:[SplitMarge]]:Tableau1[[#This Row],[SplitMarge]:[SplitMarge]],BN82+1,BO82-BN82-1),",",".")),"")</f>
        <v/>
      </c>
      <c r="BF82" s="5">
        <f>IFERROR(SEARCH("/",Tableau1[[#This Row],[SplitMarge]],1+1),LEN(Tableau1[[#This Row],[SplitMarge]])+1)</f>
        <v>1</v>
      </c>
      <c r="BG82" s="5">
        <f>IFERROR(SEARCH("/",Tableau1[[#This Row],[SplitMarge]],SEARCH("/",Tableau1[[#This Row],[SplitMarge]])+1),LEN(Tableau1[[#This Row],[SplitMarge]])+1)</f>
        <v>1</v>
      </c>
      <c r="BH82" s="5">
        <f>IFERROR(SEARCH("/",Tableau1[[#This Row],[SplitMarge]],(SEARCH("/",Tableau1[[#This Row],[SplitMarge]],SEARCH("/",Tableau1[[#This Row],[SplitMarge]])+1))+1),LEN(Tableau1[[#This Row],[SplitMarge]])+1)</f>
        <v>1</v>
      </c>
      <c r="BI82" s="5">
        <f>IFERROR(SEARCH("/",Tableau1[[#This Row],[SplitMarge]],SEARCH("/",Tableau1[[#This Row],[SplitMarge]],(SEARCH("/",Tableau1[[#This Row],[SplitMarge]],SEARCH("/",Tableau1[[#This Row],[SplitMarge]])+1))+1)+1),LEN(Tableau1[[#This Row],[SplitMarge]])+1)</f>
        <v>1</v>
      </c>
      <c r="BJ82" s="5">
        <f>IFERROR(SEARCH("/",Tableau1[[#This Row],[SplitMarge]],SEARCH("/",Tableau1[[#This Row],[SplitMarge]],SEARCH("/",Tableau1[[#This Row],[SplitMarge]],(SEARCH("/",Tableau1[[#This Row],[SplitMarge]],SEARCH("/",Tableau1[[#This Row],[SplitMarge]])+1))+1)+1)+1),LEN(Tableau1[[#This Row],[SplitMarge]])+1)</f>
        <v>1</v>
      </c>
      <c r="BK82" s="5">
        <f>IFERROR(SEARCH("/",Tableau1[[#This Row],[SplitMarge]],SEARCH("/",Tableau1[[#This Row],[SplitMarge]],SEARCH("/",Tableau1[[#This Row],[SplitMarge]],SEARCH("/",Tableau1[[#This Row],[SplitMarge]],(SEARCH("/",Tableau1[[#This Row],[SplitMarge]],SEARCH("/",Tableau1[[#This Row],[SplitMarge]])+1))+1)+1)+1)+1),LEN(Tableau1[[#This Row],[SplitMarge]])+1)</f>
        <v>1</v>
      </c>
      <c r="BL82"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82"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82"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82">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83" spans="1:67" x14ac:dyDescent="0.25">
      <c r="A83" t="s">
        <v>61</v>
      </c>
      <c r="B83">
        <v>305</v>
      </c>
      <c r="C83" t="s">
        <v>77</v>
      </c>
      <c r="D83" t="s">
        <v>65</v>
      </c>
      <c r="E83">
        <v>1195</v>
      </c>
      <c r="F83" t="s">
        <v>77</v>
      </c>
      <c r="G83" t="s">
        <v>25</v>
      </c>
      <c r="H83" t="s">
        <v>19</v>
      </c>
      <c r="I83" t="s">
        <v>20</v>
      </c>
      <c r="J83" t="s">
        <v>21</v>
      </c>
      <c r="K83" t="s">
        <v>20</v>
      </c>
      <c r="L83" t="s">
        <v>37</v>
      </c>
      <c r="M83">
        <v>1195</v>
      </c>
      <c r="N83" t="s">
        <v>43</v>
      </c>
      <c r="O83" t="s">
        <v>77</v>
      </c>
      <c r="P83">
        <v>50</v>
      </c>
      <c r="Q83">
        <v>50</v>
      </c>
      <c r="R83" t="s">
        <v>39</v>
      </c>
      <c r="S83">
        <v>1</v>
      </c>
      <c r="T83">
        <v>0</v>
      </c>
      <c r="U83" t="s">
        <v>40</v>
      </c>
      <c r="V83" t="str" cm="1">
        <f t="array" ref="V83">_xlfn.TEXTJOIN("/",TRUE,_xlfn._xlws.FILTER(Tableau1[value],(Tableau1[SITE]=Tableau1[[#This Row],[SITE]])*(Tableau1[BrandName]=Tableau1[[#This Row],[BrandName]])*(Tableau1[active]=1)))</f>
        <v>20.00/50.00</v>
      </c>
      <c r="W83" s="3"/>
      <c r="X83" s="10" t="str">
        <f>IFERROR(INDEX(splitcol[#This Row],,MATCH(Tableau1[[#This Row],[value]],valeur[#This Row],0)),"")</f>
        <v/>
      </c>
      <c r="AA83" s="4" t="str">
        <f>IFERROR(MID(Tableau1[[#This Row],[AllValue]],1,AK83-1),"")</f>
        <v>20.00</v>
      </c>
      <c r="AB83" s="5" t="str">
        <f>IFERROR(MID(Tableau1[[#This Row],[AllValue]:[AllValue]]:Tableau1[[#This Row],[AllValue]:[AllValue]],AK83+1,AL83-AK83-1),"")</f>
        <v>50.00</v>
      </c>
      <c r="AC83" s="5" t="str">
        <f>IFERROR(MID(Tableau1[[#This Row],[AllValue]:[AllValue]]:Tableau1[[#This Row],[AllValue]:[AllValue]],AL83+1,AM83-AL83-1),"")</f>
        <v/>
      </c>
      <c r="AD83" s="5" t="str">
        <f>IFERROR(MID(Tableau1[[#This Row],[AllValue]],AM83+1,AN83-AM83-1),"")</f>
        <v/>
      </c>
      <c r="AE83" s="5" t="str">
        <f>IFERROR(MID(Tableau1[[#This Row],[AllValue]:[AllValue]]:Tableau1[[#This Row],[AllValue]:[AllValue]],AN83+1,AO83-AN83-1),"")</f>
        <v/>
      </c>
      <c r="AF83" s="5" t="str">
        <f>IFERROR(MID(Tableau1[[#This Row],[AllValue]:[AllValue]]:Tableau1[[#This Row],[AllValue]:[AllValue]],AO83+1,AP83-AO83-1),"")</f>
        <v/>
      </c>
      <c r="AG83" s="5" t="str">
        <f>IFERROR(MID(Tableau1[[#This Row],[AllValue]:[AllValue]]:Tableau1[[#This Row],[AllValue]:[AllValue]],AP83+1,AQ83-AP83-1),"")</f>
        <v/>
      </c>
      <c r="AH83" s="5" t="str">
        <f>IFERROR(MID(Tableau1[[#This Row],[AllValue]:[AllValue]]:Tableau1[[#This Row],[AllValue]:[AllValue]],AQ83+1,AR83-AQ83-1),"")</f>
        <v/>
      </c>
      <c r="AI83" s="5" t="str">
        <f>IFERROR(MID(Tableau1[[#This Row],[AllValue]:[AllValue]]:Tableau1[[#This Row],[AllValue]:[AllValue]],AR83+1,AS83-AR83-1),"")</f>
        <v/>
      </c>
      <c r="AJ83" s="5" t="str">
        <f>IFERROR(MID(Tableau1[[#This Row],[AllValue]:[AllValue]]:Tableau1[[#This Row],[AllValue]:[AllValue]],AS83+1,AT83-AS83-1),"")</f>
        <v/>
      </c>
      <c r="AK83" s="5">
        <f>IFERROR(SEARCH("/",Tableau1[[#This Row],[AllValue]],1+1),LEN(Tableau1[[#This Row],[AllValue]])+1)</f>
        <v>6</v>
      </c>
      <c r="AL83" s="5">
        <f>IFERROR(SEARCH("/",Tableau1[[#This Row],[AllValue]],SEARCH("/",Tableau1[[#This Row],[AllValue]])+1),LEN(Tableau1[[#This Row],[AllValue]])+1)</f>
        <v>12</v>
      </c>
      <c r="AM83" s="5">
        <f>IFERROR(SEARCH("/",Tableau1[[#This Row],[AllValue]],(SEARCH("/",Tableau1[[#This Row],[AllValue]],SEARCH("/",Tableau1[[#This Row],[AllValue]])+1))+1),LEN(Tableau1[[#This Row],[AllValue]])+1)</f>
        <v>12</v>
      </c>
      <c r="AN83" s="5">
        <f>IFERROR(SEARCH("/",Tableau1[[#This Row],[AllValue]],SEARCH("/",Tableau1[[#This Row],[AllValue]],(SEARCH("/",Tableau1[[#This Row],[AllValue]],SEARCH("/",Tableau1[[#This Row],[AllValue]])+1))+1)+1),LEN(Tableau1[[#This Row],[AllValue]])+1)</f>
        <v>12</v>
      </c>
      <c r="AO83" s="5">
        <f>IFERROR(SEARCH("/",Tableau1[[#This Row],[AllValue]],SEARCH("/",Tableau1[[#This Row],[AllValue]],SEARCH("/",Tableau1[[#This Row],[AllValue]],(SEARCH("/",Tableau1[[#This Row],[AllValue]],SEARCH("/",Tableau1[[#This Row],[AllValue]])+1))+1)+1)+1),LEN(Tableau1[[#This Row],[AllValue]])+1)</f>
        <v>12</v>
      </c>
      <c r="AP83" s="5">
        <f>IFERROR(SEARCH("/",Tableau1[[#This Row],[AllValue]],SEARCH("/",Tableau1[[#This Row],[AllValue]],SEARCH("/",Tableau1[[#This Row],[AllValue]],SEARCH("/",Tableau1[[#This Row],[AllValue]],(SEARCH("/",Tableau1[[#This Row],[AllValue]],SEARCH("/",Tableau1[[#This Row],[AllValue]])+1))+1)+1)+1)+1),LEN(Tableau1[[#This Row],[AllValue]])+1)</f>
        <v>12</v>
      </c>
      <c r="AQ83" s="5">
        <f>IFERROR(SEARCH("/",Tableau1[[#This Row],[AllValue]],SEARCH("/",Tableau1[[#This Row],[AllValue]],SEARCH("/",Tableau1[[#This Row],[AllValue]],SEARCH("/",Tableau1[[#This Row],[AllValue]],SEARCH("/",Tableau1[[#This Row],[AllValue]],(SEARCH("/",Tableau1[[#This Row],[AllValue]],SEARCH("/",Tableau1[[#This Row],[AllValue]])+1))+1)+1)+1)+1)+1),LEN(Tableau1[[#This Row],[AllValue]])+1)</f>
        <v>12</v>
      </c>
      <c r="AR83"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12</v>
      </c>
      <c r="AS83"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12</v>
      </c>
      <c r="AT83">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12</v>
      </c>
      <c r="AV83" s="8" t="str">
        <f>IFERROR(VALUE(SUBSTITUTE(MID(Tableau1[[#This Row],[SplitMarge]],1,BF83-1),",",".")),"")</f>
        <v/>
      </c>
      <c r="AW83" s="9" t="str">
        <f>IFERROR(VALUE(SUBSTITUTE(MID(Tableau1[[#This Row],[SplitMarge]:[SplitMarge]]:Tableau1[[#This Row],[SplitMarge]:[SplitMarge]],BF83+1,BG83-BF83-1),",",".")),"")</f>
        <v/>
      </c>
      <c r="AX83" s="9" t="str">
        <f>IFERROR(VALUE(SUBSTITUTE(MID(Tableau1[[#This Row],[SplitMarge]:[SplitMarge]]:Tableau1[[#This Row],[SplitMarge]:[SplitMarge]],BG83+1,BH83-BG83-1),",",".")),"")</f>
        <v/>
      </c>
      <c r="AY83" s="9" t="str">
        <f>IFERROR(VALUE(SUBSTITUTE(MID(Tableau1[[#This Row],[SplitMarge]:[SplitMarge]]:Tableau1[[#This Row],[SplitMarge]:[SplitMarge]],BH83+1,BI83-BH83-1),",",".")),"")</f>
        <v/>
      </c>
      <c r="AZ83" s="9" t="str">
        <f>IFERROR(VALUE(SUBSTITUTE(MID(Tableau1[[#This Row],[SplitMarge]:[SplitMarge]]:Tableau1[[#This Row],[SplitMarge]:[SplitMarge]],BI83+1,BJ83-BI83-1),",",".")),"")</f>
        <v/>
      </c>
      <c r="BA83" s="9" t="str">
        <f>IFERROR(VALUE(SUBSTITUTE(MID(Tableau1[[#This Row],[SplitMarge]:[SplitMarge]]:Tableau1[[#This Row],[SplitMarge]:[SplitMarge]],BJ83+1,BK83-BJ83-1),",",".")),"")</f>
        <v/>
      </c>
      <c r="BB83" s="9" t="str">
        <f>IFERROR(VALUE(SUBSTITUTE(MID(Tableau1[[#This Row],[SplitMarge]:[SplitMarge]]:Tableau1[[#This Row],[SplitMarge]:[SplitMarge]],BK83+1,BL83-BK83-1),",",".")),"")</f>
        <v/>
      </c>
      <c r="BC83" s="9" t="str">
        <f>IFERROR(VALUE(SUBSTITUTE(MID(Tableau1[[#This Row],[SplitMarge]:[SplitMarge]]:Tableau1[[#This Row],[SplitMarge]:[SplitMarge]],BL83+1,BM83-BL83-1),",",".")),"")</f>
        <v/>
      </c>
      <c r="BD83" s="9" t="str">
        <f>IFERROR(VALUE(SUBSTITUTE(MID(Tableau1[[#This Row],[SplitMarge]:[SplitMarge]]:Tableau1[[#This Row],[SplitMarge]:[SplitMarge]],BM83+1,BN83-BM83-1),",",".")),"")</f>
        <v/>
      </c>
      <c r="BE83" s="9" t="str">
        <f>IFERROR(VALUE(SUBSTITUTE(MID(Tableau1[[#This Row],[SplitMarge]:[SplitMarge]]:Tableau1[[#This Row],[SplitMarge]:[SplitMarge]],BN83+1,BO83-BN83-1),",",".")),"")</f>
        <v/>
      </c>
      <c r="BF83" s="5">
        <f>IFERROR(SEARCH("/",Tableau1[[#This Row],[SplitMarge]],1+1),LEN(Tableau1[[#This Row],[SplitMarge]])+1)</f>
        <v>1</v>
      </c>
      <c r="BG83" s="5">
        <f>IFERROR(SEARCH("/",Tableau1[[#This Row],[SplitMarge]],SEARCH("/",Tableau1[[#This Row],[SplitMarge]])+1),LEN(Tableau1[[#This Row],[SplitMarge]])+1)</f>
        <v>1</v>
      </c>
      <c r="BH83" s="5">
        <f>IFERROR(SEARCH("/",Tableau1[[#This Row],[SplitMarge]],(SEARCH("/",Tableau1[[#This Row],[SplitMarge]],SEARCH("/",Tableau1[[#This Row],[SplitMarge]])+1))+1),LEN(Tableau1[[#This Row],[SplitMarge]])+1)</f>
        <v>1</v>
      </c>
      <c r="BI83" s="5">
        <f>IFERROR(SEARCH("/",Tableau1[[#This Row],[SplitMarge]],SEARCH("/",Tableau1[[#This Row],[SplitMarge]],(SEARCH("/",Tableau1[[#This Row],[SplitMarge]],SEARCH("/",Tableau1[[#This Row],[SplitMarge]])+1))+1)+1),LEN(Tableau1[[#This Row],[SplitMarge]])+1)</f>
        <v>1</v>
      </c>
      <c r="BJ83" s="5">
        <f>IFERROR(SEARCH("/",Tableau1[[#This Row],[SplitMarge]],SEARCH("/",Tableau1[[#This Row],[SplitMarge]],SEARCH("/",Tableau1[[#This Row],[SplitMarge]],(SEARCH("/",Tableau1[[#This Row],[SplitMarge]],SEARCH("/",Tableau1[[#This Row],[SplitMarge]])+1))+1)+1)+1),LEN(Tableau1[[#This Row],[SplitMarge]])+1)</f>
        <v>1</v>
      </c>
      <c r="BK83" s="5">
        <f>IFERROR(SEARCH("/",Tableau1[[#This Row],[SplitMarge]],SEARCH("/",Tableau1[[#This Row],[SplitMarge]],SEARCH("/",Tableau1[[#This Row],[SplitMarge]],SEARCH("/",Tableau1[[#This Row],[SplitMarge]],(SEARCH("/",Tableau1[[#This Row],[SplitMarge]],SEARCH("/",Tableau1[[#This Row],[SplitMarge]])+1))+1)+1)+1)+1),LEN(Tableau1[[#This Row],[SplitMarge]])+1)</f>
        <v>1</v>
      </c>
      <c r="BL83"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83"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83"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83">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84" spans="1:67" x14ac:dyDescent="0.25">
      <c r="A84" t="s">
        <v>53</v>
      </c>
      <c r="B84">
        <v>254</v>
      </c>
      <c r="C84" t="s">
        <v>71</v>
      </c>
      <c r="D84" t="s">
        <v>66</v>
      </c>
      <c r="E84">
        <v>994</v>
      </c>
      <c r="F84" t="s">
        <v>72</v>
      </c>
      <c r="G84" t="s">
        <v>24</v>
      </c>
      <c r="H84" t="s">
        <v>19</v>
      </c>
      <c r="I84" t="s">
        <v>20</v>
      </c>
      <c r="J84" t="s">
        <v>21</v>
      </c>
      <c r="K84" t="s">
        <v>20</v>
      </c>
      <c r="L84" t="s">
        <v>37</v>
      </c>
      <c r="M84">
        <v>994</v>
      </c>
      <c r="N84" t="s">
        <v>42</v>
      </c>
      <c r="O84" t="s">
        <v>72</v>
      </c>
      <c r="P84">
        <v>25</v>
      </c>
      <c r="Q84">
        <v>25</v>
      </c>
      <c r="R84" t="s">
        <v>39</v>
      </c>
      <c r="S84">
        <v>1</v>
      </c>
      <c r="T84">
        <v>0</v>
      </c>
      <c r="U84" t="s">
        <v>40</v>
      </c>
      <c r="V84" t="str" cm="1">
        <f t="array" ref="V84">_xlfn.TEXTJOIN("/",TRUE,_xlfn._xlws.FILTER(Tableau1[value],(Tableau1[SITE]=Tableau1[[#This Row],[SITE]])*(Tableau1[BrandName]=Tableau1[[#This Row],[BrandName]])*(Tableau1[active]=1)))</f>
        <v>25.00/50.00/100.00</v>
      </c>
      <c r="W84" s="3"/>
      <c r="X84" s="10" t="str">
        <f>IFERROR(INDEX(splitcol[#This Row],,MATCH(Tableau1[[#This Row],[value]],valeur[#This Row],0)),"")</f>
        <v/>
      </c>
      <c r="AA84" s="4" t="str">
        <f>IFERROR(MID(Tableau1[[#This Row],[AllValue]],1,AK84-1),"")</f>
        <v>25.00</v>
      </c>
      <c r="AB84" s="5" t="str">
        <f>IFERROR(MID(Tableau1[[#This Row],[AllValue]:[AllValue]]:Tableau1[[#This Row],[AllValue]:[AllValue]],AK84+1,AL84-AK84-1),"")</f>
        <v>50.00</v>
      </c>
      <c r="AC84" s="5" t="str">
        <f>IFERROR(MID(Tableau1[[#This Row],[AllValue]:[AllValue]]:Tableau1[[#This Row],[AllValue]:[AllValue]],AL84+1,AM84-AL84-1),"")</f>
        <v>100.00</v>
      </c>
      <c r="AD84" s="5" t="str">
        <f>IFERROR(MID(Tableau1[[#This Row],[AllValue]],AM84+1,AN84-AM84-1),"")</f>
        <v/>
      </c>
      <c r="AE84" s="5" t="str">
        <f>IFERROR(MID(Tableau1[[#This Row],[AllValue]:[AllValue]]:Tableau1[[#This Row],[AllValue]:[AllValue]],AN84+1,AO84-AN84-1),"")</f>
        <v/>
      </c>
      <c r="AF84" s="5" t="str">
        <f>IFERROR(MID(Tableau1[[#This Row],[AllValue]:[AllValue]]:Tableau1[[#This Row],[AllValue]:[AllValue]],AO84+1,AP84-AO84-1),"")</f>
        <v/>
      </c>
      <c r="AG84" s="5" t="str">
        <f>IFERROR(MID(Tableau1[[#This Row],[AllValue]:[AllValue]]:Tableau1[[#This Row],[AllValue]:[AllValue]],AP84+1,AQ84-AP84-1),"")</f>
        <v/>
      </c>
      <c r="AH84" s="5" t="str">
        <f>IFERROR(MID(Tableau1[[#This Row],[AllValue]:[AllValue]]:Tableau1[[#This Row],[AllValue]:[AllValue]],AQ84+1,AR84-AQ84-1),"")</f>
        <v/>
      </c>
      <c r="AI84" s="5" t="str">
        <f>IFERROR(MID(Tableau1[[#This Row],[AllValue]:[AllValue]]:Tableau1[[#This Row],[AllValue]:[AllValue]],AR84+1,AS84-AR84-1),"")</f>
        <v/>
      </c>
      <c r="AJ84" s="5" t="str">
        <f>IFERROR(MID(Tableau1[[#This Row],[AllValue]:[AllValue]]:Tableau1[[#This Row],[AllValue]:[AllValue]],AS84+1,AT84-AS84-1),"")</f>
        <v/>
      </c>
      <c r="AK84" s="5">
        <f>IFERROR(SEARCH("/",Tableau1[[#This Row],[AllValue]],1+1),LEN(Tableau1[[#This Row],[AllValue]])+1)</f>
        <v>6</v>
      </c>
      <c r="AL84" s="5">
        <f>IFERROR(SEARCH("/",Tableau1[[#This Row],[AllValue]],SEARCH("/",Tableau1[[#This Row],[AllValue]])+1),LEN(Tableau1[[#This Row],[AllValue]])+1)</f>
        <v>12</v>
      </c>
      <c r="AM84" s="5">
        <f>IFERROR(SEARCH("/",Tableau1[[#This Row],[AllValue]],(SEARCH("/",Tableau1[[#This Row],[AllValue]],SEARCH("/",Tableau1[[#This Row],[AllValue]])+1))+1),LEN(Tableau1[[#This Row],[AllValue]])+1)</f>
        <v>19</v>
      </c>
      <c r="AN84" s="5">
        <f>IFERROR(SEARCH("/",Tableau1[[#This Row],[AllValue]],SEARCH("/",Tableau1[[#This Row],[AllValue]],(SEARCH("/",Tableau1[[#This Row],[AllValue]],SEARCH("/",Tableau1[[#This Row],[AllValue]])+1))+1)+1),LEN(Tableau1[[#This Row],[AllValue]])+1)</f>
        <v>19</v>
      </c>
      <c r="AO84" s="5">
        <f>IFERROR(SEARCH("/",Tableau1[[#This Row],[AllValue]],SEARCH("/",Tableau1[[#This Row],[AllValue]],SEARCH("/",Tableau1[[#This Row],[AllValue]],(SEARCH("/",Tableau1[[#This Row],[AllValue]],SEARCH("/",Tableau1[[#This Row],[AllValue]])+1))+1)+1)+1),LEN(Tableau1[[#This Row],[AllValue]])+1)</f>
        <v>19</v>
      </c>
      <c r="AP84" s="5">
        <f>IFERROR(SEARCH("/",Tableau1[[#This Row],[AllValue]],SEARCH("/",Tableau1[[#This Row],[AllValue]],SEARCH("/",Tableau1[[#This Row],[AllValue]],SEARCH("/",Tableau1[[#This Row],[AllValue]],(SEARCH("/",Tableau1[[#This Row],[AllValue]],SEARCH("/",Tableau1[[#This Row],[AllValue]])+1))+1)+1)+1)+1),LEN(Tableau1[[#This Row],[AllValue]])+1)</f>
        <v>19</v>
      </c>
      <c r="AQ84" s="5">
        <f>IFERROR(SEARCH("/",Tableau1[[#This Row],[AllValue]],SEARCH("/",Tableau1[[#This Row],[AllValue]],SEARCH("/",Tableau1[[#This Row],[AllValue]],SEARCH("/",Tableau1[[#This Row],[AllValue]],SEARCH("/",Tableau1[[#This Row],[AllValue]],(SEARCH("/",Tableau1[[#This Row],[AllValue]],SEARCH("/",Tableau1[[#This Row],[AllValue]])+1))+1)+1)+1)+1)+1),LEN(Tableau1[[#This Row],[AllValue]])+1)</f>
        <v>19</v>
      </c>
      <c r="AR84"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19</v>
      </c>
      <c r="AS84"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19</v>
      </c>
      <c r="AT84">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19</v>
      </c>
      <c r="AV84" s="8" t="str">
        <f>IFERROR(VALUE(SUBSTITUTE(MID(Tableau1[[#This Row],[SplitMarge]],1,BF84-1),",",".")),"")</f>
        <v/>
      </c>
      <c r="AW84" s="9" t="str">
        <f>IFERROR(VALUE(SUBSTITUTE(MID(Tableau1[[#This Row],[SplitMarge]:[SplitMarge]]:Tableau1[[#This Row],[SplitMarge]:[SplitMarge]],BF84+1,BG84-BF84-1),",",".")),"")</f>
        <v/>
      </c>
      <c r="AX84" s="9" t="str">
        <f>IFERROR(VALUE(SUBSTITUTE(MID(Tableau1[[#This Row],[SplitMarge]:[SplitMarge]]:Tableau1[[#This Row],[SplitMarge]:[SplitMarge]],BG84+1,BH84-BG84-1),",",".")),"")</f>
        <v/>
      </c>
      <c r="AY84" s="9" t="str">
        <f>IFERROR(VALUE(SUBSTITUTE(MID(Tableau1[[#This Row],[SplitMarge]:[SplitMarge]]:Tableau1[[#This Row],[SplitMarge]:[SplitMarge]],BH84+1,BI84-BH84-1),",",".")),"")</f>
        <v/>
      </c>
      <c r="AZ84" s="9" t="str">
        <f>IFERROR(VALUE(SUBSTITUTE(MID(Tableau1[[#This Row],[SplitMarge]:[SplitMarge]]:Tableau1[[#This Row],[SplitMarge]:[SplitMarge]],BI84+1,BJ84-BI84-1),",",".")),"")</f>
        <v/>
      </c>
      <c r="BA84" s="9" t="str">
        <f>IFERROR(VALUE(SUBSTITUTE(MID(Tableau1[[#This Row],[SplitMarge]:[SplitMarge]]:Tableau1[[#This Row],[SplitMarge]:[SplitMarge]],BJ84+1,BK84-BJ84-1),",",".")),"")</f>
        <v/>
      </c>
      <c r="BB84" s="9" t="str">
        <f>IFERROR(VALUE(SUBSTITUTE(MID(Tableau1[[#This Row],[SplitMarge]:[SplitMarge]]:Tableau1[[#This Row],[SplitMarge]:[SplitMarge]],BK84+1,BL84-BK84-1),",",".")),"")</f>
        <v/>
      </c>
      <c r="BC84" s="9" t="str">
        <f>IFERROR(VALUE(SUBSTITUTE(MID(Tableau1[[#This Row],[SplitMarge]:[SplitMarge]]:Tableau1[[#This Row],[SplitMarge]:[SplitMarge]],BL84+1,BM84-BL84-1),",",".")),"")</f>
        <v/>
      </c>
      <c r="BD84" s="9" t="str">
        <f>IFERROR(VALUE(SUBSTITUTE(MID(Tableau1[[#This Row],[SplitMarge]:[SplitMarge]]:Tableau1[[#This Row],[SplitMarge]:[SplitMarge]],BM84+1,BN84-BM84-1),",",".")),"")</f>
        <v/>
      </c>
      <c r="BE84" s="9" t="str">
        <f>IFERROR(VALUE(SUBSTITUTE(MID(Tableau1[[#This Row],[SplitMarge]:[SplitMarge]]:Tableau1[[#This Row],[SplitMarge]:[SplitMarge]],BN84+1,BO84-BN84-1),",",".")),"")</f>
        <v/>
      </c>
      <c r="BF84" s="5">
        <f>IFERROR(SEARCH("/",Tableau1[[#This Row],[SplitMarge]],1+1),LEN(Tableau1[[#This Row],[SplitMarge]])+1)</f>
        <v>1</v>
      </c>
      <c r="BG84" s="5">
        <f>IFERROR(SEARCH("/",Tableau1[[#This Row],[SplitMarge]],SEARCH("/",Tableau1[[#This Row],[SplitMarge]])+1),LEN(Tableau1[[#This Row],[SplitMarge]])+1)</f>
        <v>1</v>
      </c>
      <c r="BH84" s="5">
        <f>IFERROR(SEARCH("/",Tableau1[[#This Row],[SplitMarge]],(SEARCH("/",Tableau1[[#This Row],[SplitMarge]],SEARCH("/",Tableau1[[#This Row],[SplitMarge]])+1))+1),LEN(Tableau1[[#This Row],[SplitMarge]])+1)</f>
        <v>1</v>
      </c>
      <c r="BI84" s="5">
        <f>IFERROR(SEARCH("/",Tableau1[[#This Row],[SplitMarge]],SEARCH("/",Tableau1[[#This Row],[SplitMarge]],(SEARCH("/",Tableau1[[#This Row],[SplitMarge]],SEARCH("/",Tableau1[[#This Row],[SplitMarge]])+1))+1)+1),LEN(Tableau1[[#This Row],[SplitMarge]])+1)</f>
        <v>1</v>
      </c>
      <c r="BJ84" s="5">
        <f>IFERROR(SEARCH("/",Tableau1[[#This Row],[SplitMarge]],SEARCH("/",Tableau1[[#This Row],[SplitMarge]],SEARCH("/",Tableau1[[#This Row],[SplitMarge]],(SEARCH("/",Tableau1[[#This Row],[SplitMarge]],SEARCH("/",Tableau1[[#This Row],[SplitMarge]])+1))+1)+1)+1),LEN(Tableau1[[#This Row],[SplitMarge]])+1)</f>
        <v>1</v>
      </c>
      <c r="BK84" s="5">
        <f>IFERROR(SEARCH("/",Tableau1[[#This Row],[SplitMarge]],SEARCH("/",Tableau1[[#This Row],[SplitMarge]],SEARCH("/",Tableau1[[#This Row],[SplitMarge]],SEARCH("/",Tableau1[[#This Row],[SplitMarge]],(SEARCH("/",Tableau1[[#This Row],[SplitMarge]],SEARCH("/",Tableau1[[#This Row],[SplitMarge]])+1))+1)+1)+1)+1),LEN(Tableau1[[#This Row],[SplitMarge]])+1)</f>
        <v>1</v>
      </c>
      <c r="BL84"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84"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84"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84">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85" spans="1:67" x14ac:dyDescent="0.25">
      <c r="A85" t="s">
        <v>53</v>
      </c>
      <c r="B85">
        <v>254</v>
      </c>
      <c r="C85" t="s">
        <v>71</v>
      </c>
      <c r="D85" t="s">
        <v>66</v>
      </c>
      <c r="E85">
        <v>995</v>
      </c>
      <c r="F85" t="s">
        <v>72</v>
      </c>
      <c r="G85" t="s">
        <v>25</v>
      </c>
      <c r="H85" t="s">
        <v>19</v>
      </c>
      <c r="I85" t="s">
        <v>20</v>
      </c>
      <c r="J85" t="s">
        <v>21</v>
      </c>
      <c r="K85" t="s">
        <v>20</v>
      </c>
      <c r="L85" t="s">
        <v>37</v>
      </c>
      <c r="M85">
        <v>995</v>
      </c>
      <c r="N85" t="s">
        <v>42</v>
      </c>
      <c r="O85" t="s">
        <v>72</v>
      </c>
      <c r="P85">
        <v>50</v>
      </c>
      <c r="Q85">
        <v>50</v>
      </c>
      <c r="R85" t="s">
        <v>39</v>
      </c>
      <c r="S85">
        <v>1</v>
      </c>
      <c r="T85">
        <v>0</v>
      </c>
      <c r="U85" t="s">
        <v>40</v>
      </c>
      <c r="V85" t="str" cm="1">
        <f t="array" ref="V85">_xlfn.TEXTJOIN("/",TRUE,_xlfn._xlws.FILTER(Tableau1[value],(Tableau1[SITE]=Tableau1[[#This Row],[SITE]])*(Tableau1[BrandName]=Tableau1[[#This Row],[BrandName]])*(Tableau1[active]=1)))</f>
        <v>25.00/50.00/100.00</v>
      </c>
      <c r="W85" s="3"/>
      <c r="X85" s="10" t="str">
        <f>IFERROR(INDEX(splitcol[#This Row],,MATCH(Tableau1[[#This Row],[value]],valeur[#This Row],0)),"")</f>
        <v/>
      </c>
      <c r="AA85" s="4" t="str">
        <f>IFERROR(MID(Tableau1[[#This Row],[AllValue]],1,AK85-1),"")</f>
        <v>25.00</v>
      </c>
      <c r="AB85" s="5" t="str">
        <f>IFERROR(MID(Tableau1[[#This Row],[AllValue]:[AllValue]]:Tableau1[[#This Row],[AllValue]:[AllValue]],AK85+1,AL85-AK85-1),"")</f>
        <v>50.00</v>
      </c>
      <c r="AC85" s="5" t="str">
        <f>IFERROR(MID(Tableau1[[#This Row],[AllValue]:[AllValue]]:Tableau1[[#This Row],[AllValue]:[AllValue]],AL85+1,AM85-AL85-1),"")</f>
        <v>100.00</v>
      </c>
      <c r="AD85" s="5" t="str">
        <f>IFERROR(MID(Tableau1[[#This Row],[AllValue]],AM85+1,AN85-AM85-1),"")</f>
        <v/>
      </c>
      <c r="AE85" s="5" t="str">
        <f>IFERROR(MID(Tableau1[[#This Row],[AllValue]:[AllValue]]:Tableau1[[#This Row],[AllValue]:[AllValue]],AN85+1,AO85-AN85-1),"")</f>
        <v/>
      </c>
      <c r="AF85" s="5" t="str">
        <f>IFERROR(MID(Tableau1[[#This Row],[AllValue]:[AllValue]]:Tableau1[[#This Row],[AllValue]:[AllValue]],AO85+1,AP85-AO85-1),"")</f>
        <v/>
      </c>
      <c r="AG85" s="5" t="str">
        <f>IFERROR(MID(Tableau1[[#This Row],[AllValue]:[AllValue]]:Tableau1[[#This Row],[AllValue]:[AllValue]],AP85+1,AQ85-AP85-1),"")</f>
        <v/>
      </c>
      <c r="AH85" s="5" t="str">
        <f>IFERROR(MID(Tableau1[[#This Row],[AllValue]:[AllValue]]:Tableau1[[#This Row],[AllValue]:[AllValue]],AQ85+1,AR85-AQ85-1),"")</f>
        <v/>
      </c>
      <c r="AI85" s="5" t="str">
        <f>IFERROR(MID(Tableau1[[#This Row],[AllValue]:[AllValue]]:Tableau1[[#This Row],[AllValue]:[AllValue]],AR85+1,AS85-AR85-1),"")</f>
        <v/>
      </c>
      <c r="AJ85" s="5" t="str">
        <f>IFERROR(MID(Tableau1[[#This Row],[AllValue]:[AllValue]]:Tableau1[[#This Row],[AllValue]:[AllValue]],AS85+1,AT85-AS85-1),"")</f>
        <v/>
      </c>
      <c r="AK85" s="5">
        <f>IFERROR(SEARCH("/",Tableau1[[#This Row],[AllValue]],1+1),LEN(Tableau1[[#This Row],[AllValue]])+1)</f>
        <v>6</v>
      </c>
      <c r="AL85" s="5">
        <f>IFERROR(SEARCH("/",Tableau1[[#This Row],[AllValue]],SEARCH("/",Tableau1[[#This Row],[AllValue]])+1),LEN(Tableau1[[#This Row],[AllValue]])+1)</f>
        <v>12</v>
      </c>
      <c r="AM85" s="5">
        <f>IFERROR(SEARCH("/",Tableau1[[#This Row],[AllValue]],(SEARCH("/",Tableau1[[#This Row],[AllValue]],SEARCH("/",Tableau1[[#This Row],[AllValue]])+1))+1),LEN(Tableau1[[#This Row],[AllValue]])+1)</f>
        <v>19</v>
      </c>
      <c r="AN85" s="5">
        <f>IFERROR(SEARCH("/",Tableau1[[#This Row],[AllValue]],SEARCH("/",Tableau1[[#This Row],[AllValue]],(SEARCH("/",Tableau1[[#This Row],[AllValue]],SEARCH("/",Tableau1[[#This Row],[AllValue]])+1))+1)+1),LEN(Tableau1[[#This Row],[AllValue]])+1)</f>
        <v>19</v>
      </c>
      <c r="AO85" s="5">
        <f>IFERROR(SEARCH("/",Tableau1[[#This Row],[AllValue]],SEARCH("/",Tableau1[[#This Row],[AllValue]],SEARCH("/",Tableau1[[#This Row],[AllValue]],(SEARCH("/",Tableau1[[#This Row],[AllValue]],SEARCH("/",Tableau1[[#This Row],[AllValue]])+1))+1)+1)+1),LEN(Tableau1[[#This Row],[AllValue]])+1)</f>
        <v>19</v>
      </c>
      <c r="AP85" s="5">
        <f>IFERROR(SEARCH("/",Tableau1[[#This Row],[AllValue]],SEARCH("/",Tableau1[[#This Row],[AllValue]],SEARCH("/",Tableau1[[#This Row],[AllValue]],SEARCH("/",Tableau1[[#This Row],[AllValue]],(SEARCH("/",Tableau1[[#This Row],[AllValue]],SEARCH("/",Tableau1[[#This Row],[AllValue]])+1))+1)+1)+1)+1),LEN(Tableau1[[#This Row],[AllValue]])+1)</f>
        <v>19</v>
      </c>
      <c r="AQ85" s="5">
        <f>IFERROR(SEARCH("/",Tableau1[[#This Row],[AllValue]],SEARCH("/",Tableau1[[#This Row],[AllValue]],SEARCH("/",Tableau1[[#This Row],[AllValue]],SEARCH("/",Tableau1[[#This Row],[AllValue]],SEARCH("/",Tableau1[[#This Row],[AllValue]],(SEARCH("/",Tableau1[[#This Row],[AllValue]],SEARCH("/",Tableau1[[#This Row],[AllValue]])+1))+1)+1)+1)+1)+1),LEN(Tableau1[[#This Row],[AllValue]])+1)</f>
        <v>19</v>
      </c>
      <c r="AR85"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19</v>
      </c>
      <c r="AS85"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19</v>
      </c>
      <c r="AT8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19</v>
      </c>
      <c r="AV85" s="8" t="str">
        <f>IFERROR(VALUE(SUBSTITUTE(MID(Tableau1[[#This Row],[SplitMarge]],1,BF85-1),",",".")),"")</f>
        <v/>
      </c>
      <c r="AW85" s="9" t="str">
        <f>IFERROR(VALUE(SUBSTITUTE(MID(Tableau1[[#This Row],[SplitMarge]:[SplitMarge]]:Tableau1[[#This Row],[SplitMarge]:[SplitMarge]],BF85+1,BG85-BF85-1),",",".")),"")</f>
        <v/>
      </c>
      <c r="AX85" s="9" t="str">
        <f>IFERROR(VALUE(SUBSTITUTE(MID(Tableau1[[#This Row],[SplitMarge]:[SplitMarge]]:Tableau1[[#This Row],[SplitMarge]:[SplitMarge]],BG85+1,BH85-BG85-1),",",".")),"")</f>
        <v/>
      </c>
      <c r="AY85" s="9" t="str">
        <f>IFERROR(VALUE(SUBSTITUTE(MID(Tableau1[[#This Row],[SplitMarge]:[SplitMarge]]:Tableau1[[#This Row],[SplitMarge]:[SplitMarge]],BH85+1,BI85-BH85-1),",",".")),"")</f>
        <v/>
      </c>
      <c r="AZ85" s="9" t="str">
        <f>IFERROR(VALUE(SUBSTITUTE(MID(Tableau1[[#This Row],[SplitMarge]:[SplitMarge]]:Tableau1[[#This Row],[SplitMarge]:[SplitMarge]],BI85+1,BJ85-BI85-1),",",".")),"")</f>
        <v/>
      </c>
      <c r="BA85" s="9" t="str">
        <f>IFERROR(VALUE(SUBSTITUTE(MID(Tableau1[[#This Row],[SplitMarge]:[SplitMarge]]:Tableau1[[#This Row],[SplitMarge]:[SplitMarge]],BJ85+1,BK85-BJ85-1),",",".")),"")</f>
        <v/>
      </c>
      <c r="BB85" s="9" t="str">
        <f>IFERROR(VALUE(SUBSTITUTE(MID(Tableau1[[#This Row],[SplitMarge]:[SplitMarge]]:Tableau1[[#This Row],[SplitMarge]:[SplitMarge]],BK85+1,BL85-BK85-1),",",".")),"")</f>
        <v/>
      </c>
      <c r="BC85" s="9" t="str">
        <f>IFERROR(VALUE(SUBSTITUTE(MID(Tableau1[[#This Row],[SplitMarge]:[SplitMarge]]:Tableau1[[#This Row],[SplitMarge]:[SplitMarge]],BL85+1,BM85-BL85-1),",",".")),"")</f>
        <v/>
      </c>
      <c r="BD85" s="9" t="str">
        <f>IFERROR(VALUE(SUBSTITUTE(MID(Tableau1[[#This Row],[SplitMarge]:[SplitMarge]]:Tableau1[[#This Row],[SplitMarge]:[SplitMarge]],BM85+1,BN85-BM85-1),",",".")),"")</f>
        <v/>
      </c>
      <c r="BE85" s="9" t="str">
        <f>IFERROR(VALUE(SUBSTITUTE(MID(Tableau1[[#This Row],[SplitMarge]:[SplitMarge]]:Tableau1[[#This Row],[SplitMarge]:[SplitMarge]],BN85+1,BO85-BN85-1),",",".")),"")</f>
        <v/>
      </c>
      <c r="BF85" s="5">
        <f>IFERROR(SEARCH("/",Tableau1[[#This Row],[SplitMarge]],1+1),LEN(Tableau1[[#This Row],[SplitMarge]])+1)</f>
        <v>1</v>
      </c>
      <c r="BG85" s="5">
        <f>IFERROR(SEARCH("/",Tableau1[[#This Row],[SplitMarge]],SEARCH("/",Tableau1[[#This Row],[SplitMarge]])+1),LEN(Tableau1[[#This Row],[SplitMarge]])+1)</f>
        <v>1</v>
      </c>
      <c r="BH85" s="5">
        <f>IFERROR(SEARCH("/",Tableau1[[#This Row],[SplitMarge]],(SEARCH("/",Tableau1[[#This Row],[SplitMarge]],SEARCH("/",Tableau1[[#This Row],[SplitMarge]])+1))+1),LEN(Tableau1[[#This Row],[SplitMarge]])+1)</f>
        <v>1</v>
      </c>
      <c r="BI85" s="5">
        <f>IFERROR(SEARCH("/",Tableau1[[#This Row],[SplitMarge]],SEARCH("/",Tableau1[[#This Row],[SplitMarge]],(SEARCH("/",Tableau1[[#This Row],[SplitMarge]],SEARCH("/",Tableau1[[#This Row],[SplitMarge]])+1))+1)+1),LEN(Tableau1[[#This Row],[SplitMarge]])+1)</f>
        <v>1</v>
      </c>
      <c r="BJ85" s="5">
        <f>IFERROR(SEARCH("/",Tableau1[[#This Row],[SplitMarge]],SEARCH("/",Tableau1[[#This Row],[SplitMarge]],SEARCH("/",Tableau1[[#This Row],[SplitMarge]],(SEARCH("/",Tableau1[[#This Row],[SplitMarge]],SEARCH("/",Tableau1[[#This Row],[SplitMarge]])+1))+1)+1)+1),LEN(Tableau1[[#This Row],[SplitMarge]])+1)</f>
        <v>1</v>
      </c>
      <c r="BK85" s="5">
        <f>IFERROR(SEARCH("/",Tableau1[[#This Row],[SplitMarge]],SEARCH("/",Tableau1[[#This Row],[SplitMarge]],SEARCH("/",Tableau1[[#This Row],[SplitMarge]],SEARCH("/",Tableau1[[#This Row],[SplitMarge]],(SEARCH("/",Tableau1[[#This Row],[SplitMarge]],SEARCH("/",Tableau1[[#This Row],[SplitMarge]])+1))+1)+1)+1)+1),LEN(Tableau1[[#This Row],[SplitMarge]])+1)</f>
        <v>1</v>
      </c>
      <c r="BL85"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85"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85"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8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86" spans="1:67" x14ac:dyDescent="0.25">
      <c r="A86" t="s">
        <v>53</v>
      </c>
      <c r="B86">
        <v>254</v>
      </c>
      <c r="C86" t="s">
        <v>71</v>
      </c>
      <c r="D86" t="s">
        <v>66</v>
      </c>
      <c r="E86">
        <v>996</v>
      </c>
      <c r="F86" t="s">
        <v>72</v>
      </c>
      <c r="G86" t="s">
        <v>29</v>
      </c>
      <c r="H86" t="s">
        <v>19</v>
      </c>
      <c r="I86" t="s">
        <v>20</v>
      </c>
      <c r="J86" t="s">
        <v>21</v>
      </c>
      <c r="K86" t="s">
        <v>20</v>
      </c>
      <c r="L86" t="s">
        <v>37</v>
      </c>
      <c r="M86">
        <v>996</v>
      </c>
      <c r="N86" t="s">
        <v>42</v>
      </c>
      <c r="O86" t="s">
        <v>72</v>
      </c>
      <c r="P86">
        <v>100</v>
      </c>
      <c r="Q86">
        <v>100</v>
      </c>
      <c r="R86" t="s">
        <v>39</v>
      </c>
      <c r="S86">
        <v>1</v>
      </c>
      <c r="T86">
        <v>0</v>
      </c>
      <c r="U86" t="s">
        <v>40</v>
      </c>
      <c r="V86" t="str" cm="1">
        <f t="array" ref="V86">_xlfn.TEXTJOIN("/",TRUE,_xlfn._xlws.FILTER(Tableau1[value],(Tableau1[SITE]=Tableau1[[#This Row],[SITE]])*(Tableau1[BrandName]=Tableau1[[#This Row],[BrandName]])*(Tableau1[active]=1)))</f>
        <v>25.00/50.00/100.00</v>
      </c>
      <c r="W86" s="3"/>
      <c r="X86" s="10" t="str">
        <f>IFERROR(INDEX(splitcol[#This Row],,MATCH(Tableau1[[#This Row],[value]],valeur[#This Row],0)),"")</f>
        <v/>
      </c>
      <c r="AA86" s="4" t="str">
        <f>IFERROR(MID(Tableau1[[#This Row],[AllValue]],1,AK86-1),"")</f>
        <v>25.00</v>
      </c>
      <c r="AB86" s="5" t="str">
        <f>IFERROR(MID(Tableau1[[#This Row],[AllValue]:[AllValue]]:Tableau1[[#This Row],[AllValue]:[AllValue]],AK86+1,AL86-AK86-1),"")</f>
        <v>50.00</v>
      </c>
      <c r="AC86" s="5" t="str">
        <f>IFERROR(MID(Tableau1[[#This Row],[AllValue]:[AllValue]]:Tableau1[[#This Row],[AllValue]:[AllValue]],AL86+1,AM86-AL86-1),"")</f>
        <v>100.00</v>
      </c>
      <c r="AD86" s="5" t="str">
        <f>IFERROR(MID(Tableau1[[#This Row],[AllValue]],AM86+1,AN86-AM86-1),"")</f>
        <v/>
      </c>
      <c r="AE86" s="5" t="str">
        <f>IFERROR(MID(Tableau1[[#This Row],[AllValue]:[AllValue]]:Tableau1[[#This Row],[AllValue]:[AllValue]],AN86+1,AO86-AN86-1),"")</f>
        <v/>
      </c>
      <c r="AF86" s="5" t="str">
        <f>IFERROR(MID(Tableau1[[#This Row],[AllValue]:[AllValue]]:Tableau1[[#This Row],[AllValue]:[AllValue]],AO86+1,AP86-AO86-1),"")</f>
        <v/>
      </c>
      <c r="AG86" s="5" t="str">
        <f>IFERROR(MID(Tableau1[[#This Row],[AllValue]:[AllValue]]:Tableau1[[#This Row],[AllValue]:[AllValue]],AP86+1,AQ86-AP86-1),"")</f>
        <v/>
      </c>
      <c r="AH86" s="5" t="str">
        <f>IFERROR(MID(Tableau1[[#This Row],[AllValue]:[AllValue]]:Tableau1[[#This Row],[AllValue]:[AllValue]],AQ86+1,AR86-AQ86-1),"")</f>
        <v/>
      </c>
      <c r="AI86" s="5" t="str">
        <f>IFERROR(MID(Tableau1[[#This Row],[AllValue]:[AllValue]]:Tableau1[[#This Row],[AllValue]:[AllValue]],AR86+1,AS86-AR86-1),"")</f>
        <v/>
      </c>
      <c r="AJ86" s="5" t="str">
        <f>IFERROR(MID(Tableau1[[#This Row],[AllValue]:[AllValue]]:Tableau1[[#This Row],[AllValue]:[AllValue]],AS86+1,AT86-AS86-1),"")</f>
        <v/>
      </c>
      <c r="AK86" s="5">
        <f>IFERROR(SEARCH("/",Tableau1[[#This Row],[AllValue]],1+1),LEN(Tableau1[[#This Row],[AllValue]])+1)</f>
        <v>6</v>
      </c>
      <c r="AL86" s="5">
        <f>IFERROR(SEARCH("/",Tableau1[[#This Row],[AllValue]],SEARCH("/",Tableau1[[#This Row],[AllValue]])+1),LEN(Tableau1[[#This Row],[AllValue]])+1)</f>
        <v>12</v>
      </c>
      <c r="AM86" s="5">
        <f>IFERROR(SEARCH("/",Tableau1[[#This Row],[AllValue]],(SEARCH("/",Tableau1[[#This Row],[AllValue]],SEARCH("/",Tableau1[[#This Row],[AllValue]])+1))+1),LEN(Tableau1[[#This Row],[AllValue]])+1)</f>
        <v>19</v>
      </c>
      <c r="AN86" s="5">
        <f>IFERROR(SEARCH("/",Tableau1[[#This Row],[AllValue]],SEARCH("/",Tableau1[[#This Row],[AllValue]],(SEARCH("/",Tableau1[[#This Row],[AllValue]],SEARCH("/",Tableau1[[#This Row],[AllValue]])+1))+1)+1),LEN(Tableau1[[#This Row],[AllValue]])+1)</f>
        <v>19</v>
      </c>
      <c r="AO86" s="5">
        <f>IFERROR(SEARCH("/",Tableau1[[#This Row],[AllValue]],SEARCH("/",Tableau1[[#This Row],[AllValue]],SEARCH("/",Tableau1[[#This Row],[AllValue]],(SEARCH("/",Tableau1[[#This Row],[AllValue]],SEARCH("/",Tableau1[[#This Row],[AllValue]])+1))+1)+1)+1),LEN(Tableau1[[#This Row],[AllValue]])+1)</f>
        <v>19</v>
      </c>
      <c r="AP86" s="5">
        <f>IFERROR(SEARCH("/",Tableau1[[#This Row],[AllValue]],SEARCH("/",Tableau1[[#This Row],[AllValue]],SEARCH("/",Tableau1[[#This Row],[AllValue]],SEARCH("/",Tableau1[[#This Row],[AllValue]],(SEARCH("/",Tableau1[[#This Row],[AllValue]],SEARCH("/",Tableau1[[#This Row],[AllValue]])+1))+1)+1)+1)+1),LEN(Tableau1[[#This Row],[AllValue]])+1)</f>
        <v>19</v>
      </c>
      <c r="AQ86" s="5">
        <f>IFERROR(SEARCH("/",Tableau1[[#This Row],[AllValue]],SEARCH("/",Tableau1[[#This Row],[AllValue]],SEARCH("/",Tableau1[[#This Row],[AllValue]],SEARCH("/",Tableau1[[#This Row],[AllValue]],SEARCH("/",Tableau1[[#This Row],[AllValue]],(SEARCH("/",Tableau1[[#This Row],[AllValue]],SEARCH("/",Tableau1[[#This Row],[AllValue]])+1))+1)+1)+1)+1)+1),LEN(Tableau1[[#This Row],[AllValue]])+1)</f>
        <v>19</v>
      </c>
      <c r="AR86"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19</v>
      </c>
      <c r="AS86"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19</v>
      </c>
      <c r="AT86">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19</v>
      </c>
      <c r="AV86" s="8" t="str">
        <f>IFERROR(VALUE(SUBSTITUTE(MID(Tableau1[[#This Row],[SplitMarge]],1,BF86-1),",",".")),"")</f>
        <v/>
      </c>
      <c r="AW86" s="9" t="str">
        <f>IFERROR(VALUE(SUBSTITUTE(MID(Tableau1[[#This Row],[SplitMarge]:[SplitMarge]]:Tableau1[[#This Row],[SplitMarge]:[SplitMarge]],BF86+1,BG86-BF86-1),",",".")),"")</f>
        <v/>
      </c>
      <c r="AX86" s="9" t="str">
        <f>IFERROR(VALUE(SUBSTITUTE(MID(Tableau1[[#This Row],[SplitMarge]:[SplitMarge]]:Tableau1[[#This Row],[SplitMarge]:[SplitMarge]],BG86+1,BH86-BG86-1),",",".")),"")</f>
        <v/>
      </c>
      <c r="AY86" s="9" t="str">
        <f>IFERROR(VALUE(SUBSTITUTE(MID(Tableau1[[#This Row],[SplitMarge]:[SplitMarge]]:Tableau1[[#This Row],[SplitMarge]:[SplitMarge]],BH86+1,BI86-BH86-1),",",".")),"")</f>
        <v/>
      </c>
      <c r="AZ86" s="9" t="str">
        <f>IFERROR(VALUE(SUBSTITUTE(MID(Tableau1[[#This Row],[SplitMarge]:[SplitMarge]]:Tableau1[[#This Row],[SplitMarge]:[SplitMarge]],BI86+1,BJ86-BI86-1),",",".")),"")</f>
        <v/>
      </c>
      <c r="BA86" s="9" t="str">
        <f>IFERROR(VALUE(SUBSTITUTE(MID(Tableau1[[#This Row],[SplitMarge]:[SplitMarge]]:Tableau1[[#This Row],[SplitMarge]:[SplitMarge]],BJ86+1,BK86-BJ86-1),",",".")),"")</f>
        <v/>
      </c>
      <c r="BB86" s="9" t="str">
        <f>IFERROR(VALUE(SUBSTITUTE(MID(Tableau1[[#This Row],[SplitMarge]:[SplitMarge]]:Tableau1[[#This Row],[SplitMarge]:[SplitMarge]],BK86+1,BL86-BK86-1),",",".")),"")</f>
        <v/>
      </c>
      <c r="BC86" s="9" t="str">
        <f>IFERROR(VALUE(SUBSTITUTE(MID(Tableau1[[#This Row],[SplitMarge]:[SplitMarge]]:Tableau1[[#This Row],[SplitMarge]:[SplitMarge]],BL86+1,BM86-BL86-1),",",".")),"")</f>
        <v/>
      </c>
      <c r="BD86" s="9" t="str">
        <f>IFERROR(VALUE(SUBSTITUTE(MID(Tableau1[[#This Row],[SplitMarge]:[SplitMarge]]:Tableau1[[#This Row],[SplitMarge]:[SplitMarge]],BM86+1,BN86-BM86-1),",",".")),"")</f>
        <v/>
      </c>
      <c r="BE86" s="9" t="str">
        <f>IFERROR(VALUE(SUBSTITUTE(MID(Tableau1[[#This Row],[SplitMarge]:[SplitMarge]]:Tableau1[[#This Row],[SplitMarge]:[SplitMarge]],BN86+1,BO86-BN86-1),",",".")),"")</f>
        <v/>
      </c>
      <c r="BF86" s="5">
        <f>IFERROR(SEARCH("/",Tableau1[[#This Row],[SplitMarge]],1+1),LEN(Tableau1[[#This Row],[SplitMarge]])+1)</f>
        <v>1</v>
      </c>
      <c r="BG86" s="5">
        <f>IFERROR(SEARCH("/",Tableau1[[#This Row],[SplitMarge]],SEARCH("/",Tableau1[[#This Row],[SplitMarge]])+1),LEN(Tableau1[[#This Row],[SplitMarge]])+1)</f>
        <v>1</v>
      </c>
      <c r="BH86" s="5">
        <f>IFERROR(SEARCH("/",Tableau1[[#This Row],[SplitMarge]],(SEARCH("/",Tableau1[[#This Row],[SplitMarge]],SEARCH("/",Tableau1[[#This Row],[SplitMarge]])+1))+1),LEN(Tableau1[[#This Row],[SplitMarge]])+1)</f>
        <v>1</v>
      </c>
      <c r="BI86" s="5">
        <f>IFERROR(SEARCH("/",Tableau1[[#This Row],[SplitMarge]],SEARCH("/",Tableau1[[#This Row],[SplitMarge]],(SEARCH("/",Tableau1[[#This Row],[SplitMarge]],SEARCH("/",Tableau1[[#This Row],[SplitMarge]])+1))+1)+1),LEN(Tableau1[[#This Row],[SplitMarge]])+1)</f>
        <v>1</v>
      </c>
      <c r="BJ86" s="5">
        <f>IFERROR(SEARCH("/",Tableau1[[#This Row],[SplitMarge]],SEARCH("/",Tableau1[[#This Row],[SplitMarge]],SEARCH("/",Tableau1[[#This Row],[SplitMarge]],(SEARCH("/",Tableau1[[#This Row],[SplitMarge]],SEARCH("/",Tableau1[[#This Row],[SplitMarge]])+1))+1)+1)+1),LEN(Tableau1[[#This Row],[SplitMarge]])+1)</f>
        <v>1</v>
      </c>
      <c r="BK86" s="5">
        <f>IFERROR(SEARCH("/",Tableau1[[#This Row],[SplitMarge]],SEARCH("/",Tableau1[[#This Row],[SplitMarge]],SEARCH("/",Tableau1[[#This Row],[SplitMarge]],SEARCH("/",Tableau1[[#This Row],[SplitMarge]],(SEARCH("/",Tableau1[[#This Row],[SplitMarge]],SEARCH("/",Tableau1[[#This Row],[SplitMarge]])+1))+1)+1)+1)+1),LEN(Tableau1[[#This Row],[SplitMarge]])+1)</f>
        <v>1</v>
      </c>
      <c r="BL86"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86"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86"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86">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87" spans="1:67" x14ac:dyDescent="0.25">
      <c r="A87" t="s">
        <v>53</v>
      </c>
      <c r="B87">
        <v>565</v>
      </c>
      <c r="C87" t="s">
        <v>77</v>
      </c>
      <c r="D87" t="s">
        <v>65</v>
      </c>
      <c r="E87">
        <v>1196</v>
      </c>
      <c r="F87" t="s">
        <v>77</v>
      </c>
      <c r="G87" t="s">
        <v>29</v>
      </c>
      <c r="H87" t="s">
        <v>19</v>
      </c>
      <c r="I87" t="s">
        <v>20</v>
      </c>
      <c r="J87" t="s">
        <v>21</v>
      </c>
      <c r="K87" t="s">
        <v>20</v>
      </c>
      <c r="L87" t="s">
        <v>37</v>
      </c>
      <c r="M87">
        <v>1196</v>
      </c>
      <c r="N87" t="s">
        <v>43</v>
      </c>
      <c r="O87" t="s">
        <v>77</v>
      </c>
      <c r="P87">
        <v>100</v>
      </c>
      <c r="Q87">
        <v>100</v>
      </c>
      <c r="R87" t="s">
        <v>39</v>
      </c>
      <c r="S87">
        <v>1</v>
      </c>
      <c r="T87">
        <v>0</v>
      </c>
      <c r="U87" t="s">
        <v>40</v>
      </c>
      <c r="V87" t="str" cm="1">
        <f t="array" ref="V87">_xlfn.TEXTJOIN("/",TRUE,_xlfn._xlws.FILTER(Tableau1[value],(Tableau1[SITE]=Tableau1[[#This Row],[SITE]])*(Tableau1[BrandName]=Tableau1[[#This Row],[BrandName]])*(Tableau1[active]=1)))</f>
        <v>100.00</v>
      </c>
      <c r="W87" s="3"/>
      <c r="X87" s="10" t="str">
        <f>IFERROR(INDEX(splitcol[#This Row],,MATCH(Tableau1[[#This Row],[value]],valeur[#This Row],0)),"")</f>
        <v/>
      </c>
      <c r="AA87" s="4" t="str">
        <f>IFERROR(MID(Tableau1[[#This Row],[AllValue]],1,AK87-1),"")</f>
        <v>100.00</v>
      </c>
      <c r="AB87" s="5" t="str">
        <f>IFERROR(MID(Tableau1[[#This Row],[AllValue]:[AllValue]]:Tableau1[[#This Row],[AllValue]:[AllValue]],AK87+1,AL87-AK87-1),"")</f>
        <v/>
      </c>
      <c r="AC87" s="5" t="str">
        <f>IFERROR(MID(Tableau1[[#This Row],[AllValue]:[AllValue]]:Tableau1[[#This Row],[AllValue]:[AllValue]],AL87+1,AM87-AL87-1),"")</f>
        <v/>
      </c>
      <c r="AD87" s="5" t="str">
        <f>IFERROR(MID(Tableau1[[#This Row],[AllValue]],AM87+1,AN87-AM87-1),"")</f>
        <v/>
      </c>
      <c r="AE87" s="5" t="str">
        <f>IFERROR(MID(Tableau1[[#This Row],[AllValue]:[AllValue]]:Tableau1[[#This Row],[AllValue]:[AllValue]],AN87+1,AO87-AN87-1),"")</f>
        <v/>
      </c>
      <c r="AF87" s="5" t="str">
        <f>IFERROR(MID(Tableau1[[#This Row],[AllValue]:[AllValue]]:Tableau1[[#This Row],[AllValue]:[AllValue]],AO87+1,AP87-AO87-1),"")</f>
        <v/>
      </c>
      <c r="AG87" s="5" t="str">
        <f>IFERROR(MID(Tableau1[[#This Row],[AllValue]:[AllValue]]:Tableau1[[#This Row],[AllValue]:[AllValue]],AP87+1,AQ87-AP87-1),"")</f>
        <v/>
      </c>
      <c r="AH87" s="5" t="str">
        <f>IFERROR(MID(Tableau1[[#This Row],[AllValue]:[AllValue]]:Tableau1[[#This Row],[AllValue]:[AllValue]],AQ87+1,AR87-AQ87-1),"")</f>
        <v/>
      </c>
      <c r="AI87" s="5" t="str">
        <f>IFERROR(MID(Tableau1[[#This Row],[AllValue]:[AllValue]]:Tableau1[[#This Row],[AllValue]:[AllValue]],AR87+1,AS87-AR87-1),"")</f>
        <v/>
      </c>
      <c r="AJ87" s="5" t="str">
        <f>IFERROR(MID(Tableau1[[#This Row],[AllValue]:[AllValue]]:Tableau1[[#This Row],[AllValue]:[AllValue]],AS87+1,AT87-AS87-1),"")</f>
        <v/>
      </c>
      <c r="AK87" s="5">
        <f>IFERROR(SEARCH("/",Tableau1[[#This Row],[AllValue]],1+1),LEN(Tableau1[[#This Row],[AllValue]])+1)</f>
        <v>7</v>
      </c>
      <c r="AL87" s="5">
        <f>IFERROR(SEARCH("/",Tableau1[[#This Row],[AllValue]],SEARCH("/",Tableau1[[#This Row],[AllValue]])+1),LEN(Tableau1[[#This Row],[AllValue]])+1)</f>
        <v>7</v>
      </c>
      <c r="AM87" s="5">
        <f>IFERROR(SEARCH("/",Tableau1[[#This Row],[AllValue]],(SEARCH("/",Tableau1[[#This Row],[AllValue]],SEARCH("/",Tableau1[[#This Row],[AllValue]])+1))+1),LEN(Tableau1[[#This Row],[AllValue]])+1)</f>
        <v>7</v>
      </c>
      <c r="AN87" s="5">
        <f>IFERROR(SEARCH("/",Tableau1[[#This Row],[AllValue]],SEARCH("/",Tableau1[[#This Row],[AllValue]],(SEARCH("/",Tableau1[[#This Row],[AllValue]],SEARCH("/",Tableau1[[#This Row],[AllValue]])+1))+1)+1),LEN(Tableau1[[#This Row],[AllValue]])+1)</f>
        <v>7</v>
      </c>
      <c r="AO87" s="5">
        <f>IFERROR(SEARCH("/",Tableau1[[#This Row],[AllValue]],SEARCH("/",Tableau1[[#This Row],[AllValue]],SEARCH("/",Tableau1[[#This Row],[AllValue]],(SEARCH("/",Tableau1[[#This Row],[AllValue]],SEARCH("/",Tableau1[[#This Row],[AllValue]])+1))+1)+1)+1),LEN(Tableau1[[#This Row],[AllValue]])+1)</f>
        <v>7</v>
      </c>
      <c r="AP87" s="5">
        <f>IFERROR(SEARCH("/",Tableau1[[#This Row],[AllValue]],SEARCH("/",Tableau1[[#This Row],[AllValue]],SEARCH("/",Tableau1[[#This Row],[AllValue]],SEARCH("/",Tableau1[[#This Row],[AllValue]],(SEARCH("/",Tableau1[[#This Row],[AllValue]],SEARCH("/",Tableau1[[#This Row],[AllValue]])+1))+1)+1)+1)+1),LEN(Tableau1[[#This Row],[AllValue]])+1)</f>
        <v>7</v>
      </c>
      <c r="AQ87" s="5">
        <f>IFERROR(SEARCH("/",Tableau1[[#This Row],[AllValue]],SEARCH("/",Tableau1[[#This Row],[AllValue]],SEARCH("/",Tableau1[[#This Row],[AllValue]],SEARCH("/",Tableau1[[#This Row],[AllValue]],SEARCH("/",Tableau1[[#This Row],[AllValue]],(SEARCH("/",Tableau1[[#This Row],[AllValue]],SEARCH("/",Tableau1[[#This Row],[AllValue]])+1))+1)+1)+1)+1)+1),LEN(Tableau1[[#This Row],[AllValue]])+1)</f>
        <v>7</v>
      </c>
      <c r="AR87"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7</v>
      </c>
      <c r="AS87"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7</v>
      </c>
      <c r="AT87">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7</v>
      </c>
      <c r="AV87" s="8" t="str">
        <f>IFERROR(VALUE(SUBSTITUTE(MID(Tableau1[[#This Row],[SplitMarge]],1,BF87-1),",",".")),"")</f>
        <v/>
      </c>
      <c r="AW87" s="9" t="str">
        <f>IFERROR(VALUE(SUBSTITUTE(MID(Tableau1[[#This Row],[SplitMarge]:[SplitMarge]]:Tableau1[[#This Row],[SplitMarge]:[SplitMarge]],BF87+1,BG87-BF87-1),",",".")),"")</f>
        <v/>
      </c>
      <c r="AX87" s="9" t="str">
        <f>IFERROR(VALUE(SUBSTITUTE(MID(Tableau1[[#This Row],[SplitMarge]:[SplitMarge]]:Tableau1[[#This Row],[SplitMarge]:[SplitMarge]],BG87+1,BH87-BG87-1),",",".")),"")</f>
        <v/>
      </c>
      <c r="AY87" s="9" t="str">
        <f>IFERROR(VALUE(SUBSTITUTE(MID(Tableau1[[#This Row],[SplitMarge]:[SplitMarge]]:Tableau1[[#This Row],[SplitMarge]:[SplitMarge]],BH87+1,BI87-BH87-1),",",".")),"")</f>
        <v/>
      </c>
      <c r="AZ87" s="9" t="str">
        <f>IFERROR(VALUE(SUBSTITUTE(MID(Tableau1[[#This Row],[SplitMarge]:[SplitMarge]]:Tableau1[[#This Row],[SplitMarge]:[SplitMarge]],BI87+1,BJ87-BI87-1),",",".")),"")</f>
        <v/>
      </c>
      <c r="BA87" s="9" t="str">
        <f>IFERROR(VALUE(SUBSTITUTE(MID(Tableau1[[#This Row],[SplitMarge]:[SplitMarge]]:Tableau1[[#This Row],[SplitMarge]:[SplitMarge]],BJ87+1,BK87-BJ87-1),",",".")),"")</f>
        <v/>
      </c>
      <c r="BB87" s="9" t="str">
        <f>IFERROR(VALUE(SUBSTITUTE(MID(Tableau1[[#This Row],[SplitMarge]:[SplitMarge]]:Tableau1[[#This Row],[SplitMarge]:[SplitMarge]],BK87+1,BL87-BK87-1),",",".")),"")</f>
        <v/>
      </c>
      <c r="BC87" s="9" t="str">
        <f>IFERROR(VALUE(SUBSTITUTE(MID(Tableau1[[#This Row],[SplitMarge]:[SplitMarge]]:Tableau1[[#This Row],[SplitMarge]:[SplitMarge]],BL87+1,BM87-BL87-1),",",".")),"")</f>
        <v/>
      </c>
      <c r="BD87" s="9" t="str">
        <f>IFERROR(VALUE(SUBSTITUTE(MID(Tableau1[[#This Row],[SplitMarge]:[SplitMarge]]:Tableau1[[#This Row],[SplitMarge]:[SplitMarge]],BM87+1,BN87-BM87-1),",",".")),"")</f>
        <v/>
      </c>
      <c r="BE87" s="9" t="str">
        <f>IFERROR(VALUE(SUBSTITUTE(MID(Tableau1[[#This Row],[SplitMarge]:[SplitMarge]]:Tableau1[[#This Row],[SplitMarge]:[SplitMarge]],BN87+1,BO87-BN87-1),",",".")),"")</f>
        <v/>
      </c>
      <c r="BF87" s="5">
        <f>IFERROR(SEARCH("/",Tableau1[[#This Row],[SplitMarge]],1+1),LEN(Tableau1[[#This Row],[SplitMarge]])+1)</f>
        <v>1</v>
      </c>
      <c r="BG87" s="5">
        <f>IFERROR(SEARCH("/",Tableau1[[#This Row],[SplitMarge]],SEARCH("/",Tableau1[[#This Row],[SplitMarge]])+1),LEN(Tableau1[[#This Row],[SplitMarge]])+1)</f>
        <v>1</v>
      </c>
      <c r="BH87" s="5">
        <f>IFERROR(SEARCH("/",Tableau1[[#This Row],[SplitMarge]],(SEARCH("/",Tableau1[[#This Row],[SplitMarge]],SEARCH("/",Tableau1[[#This Row],[SplitMarge]])+1))+1),LEN(Tableau1[[#This Row],[SplitMarge]])+1)</f>
        <v>1</v>
      </c>
      <c r="BI87" s="5">
        <f>IFERROR(SEARCH("/",Tableau1[[#This Row],[SplitMarge]],SEARCH("/",Tableau1[[#This Row],[SplitMarge]],(SEARCH("/",Tableau1[[#This Row],[SplitMarge]],SEARCH("/",Tableau1[[#This Row],[SplitMarge]])+1))+1)+1),LEN(Tableau1[[#This Row],[SplitMarge]])+1)</f>
        <v>1</v>
      </c>
      <c r="BJ87" s="5">
        <f>IFERROR(SEARCH("/",Tableau1[[#This Row],[SplitMarge]],SEARCH("/",Tableau1[[#This Row],[SplitMarge]],SEARCH("/",Tableau1[[#This Row],[SplitMarge]],(SEARCH("/",Tableau1[[#This Row],[SplitMarge]],SEARCH("/",Tableau1[[#This Row],[SplitMarge]])+1))+1)+1)+1),LEN(Tableau1[[#This Row],[SplitMarge]])+1)</f>
        <v>1</v>
      </c>
      <c r="BK87" s="5">
        <f>IFERROR(SEARCH("/",Tableau1[[#This Row],[SplitMarge]],SEARCH("/",Tableau1[[#This Row],[SplitMarge]],SEARCH("/",Tableau1[[#This Row],[SplitMarge]],SEARCH("/",Tableau1[[#This Row],[SplitMarge]],(SEARCH("/",Tableau1[[#This Row],[SplitMarge]],SEARCH("/",Tableau1[[#This Row],[SplitMarge]])+1))+1)+1)+1)+1),LEN(Tableau1[[#This Row],[SplitMarge]])+1)</f>
        <v>1</v>
      </c>
      <c r="BL87"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87"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87"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87">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88" spans="1:67" x14ac:dyDescent="0.25">
      <c r="A88" t="s">
        <v>54</v>
      </c>
      <c r="B88">
        <v>254</v>
      </c>
      <c r="C88" t="s">
        <v>71</v>
      </c>
      <c r="D88" t="s">
        <v>66</v>
      </c>
      <c r="E88">
        <v>994</v>
      </c>
      <c r="F88" t="s">
        <v>72</v>
      </c>
      <c r="G88" t="s">
        <v>24</v>
      </c>
      <c r="H88" t="s">
        <v>19</v>
      </c>
      <c r="I88" t="s">
        <v>20</v>
      </c>
      <c r="J88" t="s">
        <v>21</v>
      </c>
      <c r="K88" t="s">
        <v>20</v>
      </c>
      <c r="L88" t="s">
        <v>37</v>
      </c>
      <c r="M88">
        <v>994</v>
      </c>
      <c r="N88" t="s">
        <v>42</v>
      </c>
      <c r="O88" t="s">
        <v>72</v>
      </c>
      <c r="P88">
        <v>25</v>
      </c>
      <c r="Q88">
        <v>25</v>
      </c>
      <c r="R88" t="s">
        <v>39</v>
      </c>
      <c r="S88">
        <v>1</v>
      </c>
      <c r="T88">
        <v>0</v>
      </c>
      <c r="U88" t="s">
        <v>40</v>
      </c>
      <c r="V88" t="str" cm="1">
        <f t="array" ref="V88">_xlfn.TEXTJOIN("/",TRUE,_xlfn._xlws.FILTER(Tableau1[value],(Tableau1[SITE]=Tableau1[[#This Row],[SITE]])*(Tableau1[BrandName]=Tableau1[[#This Row],[BrandName]])*(Tableau1[active]=1)))</f>
        <v>25.00/50.00/100.00</v>
      </c>
      <c r="W88" s="3"/>
      <c r="X88" s="10" t="str">
        <f>IFERROR(INDEX(splitcol[#This Row],,MATCH(Tableau1[[#This Row],[value]],valeur[#This Row],0)),"")</f>
        <v/>
      </c>
      <c r="AA88" s="4" t="str">
        <f>IFERROR(MID(Tableau1[[#This Row],[AllValue]],1,AK88-1),"")</f>
        <v>25.00</v>
      </c>
      <c r="AB88" s="5" t="str">
        <f>IFERROR(MID(Tableau1[[#This Row],[AllValue]:[AllValue]]:Tableau1[[#This Row],[AllValue]:[AllValue]],AK88+1,AL88-AK88-1),"")</f>
        <v>50.00</v>
      </c>
      <c r="AC88" s="5" t="str">
        <f>IFERROR(MID(Tableau1[[#This Row],[AllValue]:[AllValue]]:Tableau1[[#This Row],[AllValue]:[AllValue]],AL88+1,AM88-AL88-1),"")</f>
        <v>100.00</v>
      </c>
      <c r="AD88" s="5" t="str">
        <f>IFERROR(MID(Tableau1[[#This Row],[AllValue]],AM88+1,AN88-AM88-1),"")</f>
        <v/>
      </c>
      <c r="AE88" s="5" t="str">
        <f>IFERROR(MID(Tableau1[[#This Row],[AllValue]:[AllValue]]:Tableau1[[#This Row],[AllValue]:[AllValue]],AN88+1,AO88-AN88-1),"")</f>
        <v/>
      </c>
      <c r="AF88" s="5" t="str">
        <f>IFERROR(MID(Tableau1[[#This Row],[AllValue]:[AllValue]]:Tableau1[[#This Row],[AllValue]:[AllValue]],AO88+1,AP88-AO88-1),"")</f>
        <v/>
      </c>
      <c r="AG88" s="5" t="str">
        <f>IFERROR(MID(Tableau1[[#This Row],[AllValue]:[AllValue]]:Tableau1[[#This Row],[AllValue]:[AllValue]],AP88+1,AQ88-AP88-1),"")</f>
        <v/>
      </c>
      <c r="AH88" s="5" t="str">
        <f>IFERROR(MID(Tableau1[[#This Row],[AllValue]:[AllValue]]:Tableau1[[#This Row],[AllValue]:[AllValue]],AQ88+1,AR88-AQ88-1),"")</f>
        <v/>
      </c>
      <c r="AI88" s="5" t="str">
        <f>IFERROR(MID(Tableau1[[#This Row],[AllValue]:[AllValue]]:Tableau1[[#This Row],[AllValue]:[AllValue]],AR88+1,AS88-AR88-1),"")</f>
        <v/>
      </c>
      <c r="AJ88" s="5" t="str">
        <f>IFERROR(MID(Tableau1[[#This Row],[AllValue]:[AllValue]]:Tableau1[[#This Row],[AllValue]:[AllValue]],AS88+1,AT88-AS88-1),"")</f>
        <v/>
      </c>
      <c r="AK88" s="5">
        <f>IFERROR(SEARCH("/",Tableau1[[#This Row],[AllValue]],1+1),LEN(Tableau1[[#This Row],[AllValue]])+1)</f>
        <v>6</v>
      </c>
      <c r="AL88" s="5">
        <f>IFERROR(SEARCH("/",Tableau1[[#This Row],[AllValue]],SEARCH("/",Tableau1[[#This Row],[AllValue]])+1),LEN(Tableau1[[#This Row],[AllValue]])+1)</f>
        <v>12</v>
      </c>
      <c r="AM88" s="5">
        <f>IFERROR(SEARCH("/",Tableau1[[#This Row],[AllValue]],(SEARCH("/",Tableau1[[#This Row],[AllValue]],SEARCH("/",Tableau1[[#This Row],[AllValue]])+1))+1),LEN(Tableau1[[#This Row],[AllValue]])+1)</f>
        <v>19</v>
      </c>
      <c r="AN88" s="5">
        <f>IFERROR(SEARCH("/",Tableau1[[#This Row],[AllValue]],SEARCH("/",Tableau1[[#This Row],[AllValue]],(SEARCH("/",Tableau1[[#This Row],[AllValue]],SEARCH("/",Tableau1[[#This Row],[AllValue]])+1))+1)+1),LEN(Tableau1[[#This Row],[AllValue]])+1)</f>
        <v>19</v>
      </c>
      <c r="AO88" s="5">
        <f>IFERROR(SEARCH("/",Tableau1[[#This Row],[AllValue]],SEARCH("/",Tableau1[[#This Row],[AllValue]],SEARCH("/",Tableau1[[#This Row],[AllValue]],(SEARCH("/",Tableau1[[#This Row],[AllValue]],SEARCH("/",Tableau1[[#This Row],[AllValue]])+1))+1)+1)+1),LEN(Tableau1[[#This Row],[AllValue]])+1)</f>
        <v>19</v>
      </c>
      <c r="AP88" s="5">
        <f>IFERROR(SEARCH("/",Tableau1[[#This Row],[AllValue]],SEARCH("/",Tableau1[[#This Row],[AllValue]],SEARCH("/",Tableau1[[#This Row],[AllValue]],SEARCH("/",Tableau1[[#This Row],[AllValue]],(SEARCH("/",Tableau1[[#This Row],[AllValue]],SEARCH("/",Tableau1[[#This Row],[AllValue]])+1))+1)+1)+1)+1),LEN(Tableau1[[#This Row],[AllValue]])+1)</f>
        <v>19</v>
      </c>
      <c r="AQ88" s="5">
        <f>IFERROR(SEARCH("/",Tableau1[[#This Row],[AllValue]],SEARCH("/",Tableau1[[#This Row],[AllValue]],SEARCH("/",Tableau1[[#This Row],[AllValue]],SEARCH("/",Tableau1[[#This Row],[AllValue]],SEARCH("/",Tableau1[[#This Row],[AllValue]],(SEARCH("/",Tableau1[[#This Row],[AllValue]],SEARCH("/",Tableau1[[#This Row],[AllValue]])+1))+1)+1)+1)+1)+1),LEN(Tableau1[[#This Row],[AllValue]])+1)</f>
        <v>19</v>
      </c>
      <c r="AR88"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19</v>
      </c>
      <c r="AS88"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19</v>
      </c>
      <c r="AT88">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19</v>
      </c>
      <c r="AV88" s="8" t="str">
        <f>IFERROR(VALUE(SUBSTITUTE(MID(Tableau1[[#This Row],[SplitMarge]],1,BF88-1),",",".")),"")</f>
        <v/>
      </c>
      <c r="AW88" s="9" t="str">
        <f>IFERROR(VALUE(SUBSTITUTE(MID(Tableau1[[#This Row],[SplitMarge]:[SplitMarge]]:Tableau1[[#This Row],[SplitMarge]:[SplitMarge]],BF88+1,BG88-BF88-1),",",".")),"")</f>
        <v/>
      </c>
      <c r="AX88" s="9" t="str">
        <f>IFERROR(VALUE(SUBSTITUTE(MID(Tableau1[[#This Row],[SplitMarge]:[SplitMarge]]:Tableau1[[#This Row],[SplitMarge]:[SplitMarge]],BG88+1,BH88-BG88-1),",",".")),"")</f>
        <v/>
      </c>
      <c r="AY88" s="9" t="str">
        <f>IFERROR(VALUE(SUBSTITUTE(MID(Tableau1[[#This Row],[SplitMarge]:[SplitMarge]]:Tableau1[[#This Row],[SplitMarge]:[SplitMarge]],BH88+1,BI88-BH88-1),",",".")),"")</f>
        <v/>
      </c>
      <c r="AZ88" s="9" t="str">
        <f>IFERROR(VALUE(SUBSTITUTE(MID(Tableau1[[#This Row],[SplitMarge]:[SplitMarge]]:Tableau1[[#This Row],[SplitMarge]:[SplitMarge]],BI88+1,BJ88-BI88-1),",",".")),"")</f>
        <v/>
      </c>
      <c r="BA88" s="9" t="str">
        <f>IFERROR(VALUE(SUBSTITUTE(MID(Tableau1[[#This Row],[SplitMarge]:[SplitMarge]]:Tableau1[[#This Row],[SplitMarge]:[SplitMarge]],BJ88+1,BK88-BJ88-1),",",".")),"")</f>
        <v/>
      </c>
      <c r="BB88" s="9" t="str">
        <f>IFERROR(VALUE(SUBSTITUTE(MID(Tableau1[[#This Row],[SplitMarge]:[SplitMarge]]:Tableau1[[#This Row],[SplitMarge]:[SplitMarge]],BK88+1,BL88-BK88-1),",",".")),"")</f>
        <v/>
      </c>
      <c r="BC88" s="9" t="str">
        <f>IFERROR(VALUE(SUBSTITUTE(MID(Tableau1[[#This Row],[SplitMarge]:[SplitMarge]]:Tableau1[[#This Row],[SplitMarge]:[SplitMarge]],BL88+1,BM88-BL88-1),",",".")),"")</f>
        <v/>
      </c>
      <c r="BD88" s="9" t="str">
        <f>IFERROR(VALUE(SUBSTITUTE(MID(Tableau1[[#This Row],[SplitMarge]:[SplitMarge]]:Tableau1[[#This Row],[SplitMarge]:[SplitMarge]],BM88+1,BN88-BM88-1),",",".")),"")</f>
        <v/>
      </c>
      <c r="BE88" s="9" t="str">
        <f>IFERROR(VALUE(SUBSTITUTE(MID(Tableau1[[#This Row],[SplitMarge]:[SplitMarge]]:Tableau1[[#This Row],[SplitMarge]:[SplitMarge]],BN88+1,BO88-BN88-1),",",".")),"")</f>
        <v/>
      </c>
      <c r="BF88" s="5">
        <f>IFERROR(SEARCH("/",Tableau1[[#This Row],[SplitMarge]],1+1),LEN(Tableau1[[#This Row],[SplitMarge]])+1)</f>
        <v>1</v>
      </c>
      <c r="BG88" s="5">
        <f>IFERROR(SEARCH("/",Tableau1[[#This Row],[SplitMarge]],SEARCH("/",Tableau1[[#This Row],[SplitMarge]])+1),LEN(Tableau1[[#This Row],[SplitMarge]])+1)</f>
        <v>1</v>
      </c>
      <c r="BH88" s="5">
        <f>IFERROR(SEARCH("/",Tableau1[[#This Row],[SplitMarge]],(SEARCH("/",Tableau1[[#This Row],[SplitMarge]],SEARCH("/",Tableau1[[#This Row],[SplitMarge]])+1))+1),LEN(Tableau1[[#This Row],[SplitMarge]])+1)</f>
        <v>1</v>
      </c>
      <c r="BI88" s="5">
        <f>IFERROR(SEARCH("/",Tableau1[[#This Row],[SplitMarge]],SEARCH("/",Tableau1[[#This Row],[SplitMarge]],(SEARCH("/",Tableau1[[#This Row],[SplitMarge]],SEARCH("/",Tableau1[[#This Row],[SplitMarge]])+1))+1)+1),LEN(Tableau1[[#This Row],[SplitMarge]])+1)</f>
        <v>1</v>
      </c>
      <c r="BJ88" s="5">
        <f>IFERROR(SEARCH("/",Tableau1[[#This Row],[SplitMarge]],SEARCH("/",Tableau1[[#This Row],[SplitMarge]],SEARCH("/",Tableau1[[#This Row],[SplitMarge]],(SEARCH("/",Tableau1[[#This Row],[SplitMarge]],SEARCH("/",Tableau1[[#This Row],[SplitMarge]])+1))+1)+1)+1),LEN(Tableau1[[#This Row],[SplitMarge]])+1)</f>
        <v>1</v>
      </c>
      <c r="BK88" s="5">
        <f>IFERROR(SEARCH("/",Tableau1[[#This Row],[SplitMarge]],SEARCH("/",Tableau1[[#This Row],[SplitMarge]],SEARCH("/",Tableau1[[#This Row],[SplitMarge]],SEARCH("/",Tableau1[[#This Row],[SplitMarge]],(SEARCH("/",Tableau1[[#This Row],[SplitMarge]],SEARCH("/",Tableau1[[#This Row],[SplitMarge]])+1))+1)+1)+1)+1),LEN(Tableau1[[#This Row],[SplitMarge]])+1)</f>
        <v>1</v>
      </c>
      <c r="BL88"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88"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88"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88">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89" spans="1:67" x14ac:dyDescent="0.25">
      <c r="A89" t="s">
        <v>54</v>
      </c>
      <c r="B89">
        <v>254</v>
      </c>
      <c r="C89" t="s">
        <v>71</v>
      </c>
      <c r="D89" t="s">
        <v>66</v>
      </c>
      <c r="E89">
        <v>995</v>
      </c>
      <c r="F89" t="s">
        <v>72</v>
      </c>
      <c r="G89" t="s">
        <v>25</v>
      </c>
      <c r="H89" t="s">
        <v>19</v>
      </c>
      <c r="I89" t="s">
        <v>20</v>
      </c>
      <c r="J89" t="s">
        <v>21</v>
      </c>
      <c r="K89" t="s">
        <v>20</v>
      </c>
      <c r="L89" t="s">
        <v>37</v>
      </c>
      <c r="M89">
        <v>995</v>
      </c>
      <c r="N89" t="s">
        <v>42</v>
      </c>
      <c r="O89" t="s">
        <v>72</v>
      </c>
      <c r="P89">
        <v>50</v>
      </c>
      <c r="Q89">
        <v>50</v>
      </c>
      <c r="R89" t="s">
        <v>39</v>
      </c>
      <c r="S89">
        <v>1</v>
      </c>
      <c r="T89">
        <v>0</v>
      </c>
      <c r="U89" t="s">
        <v>40</v>
      </c>
      <c r="V89" t="str" cm="1">
        <f t="array" ref="V89">_xlfn.TEXTJOIN("/",TRUE,_xlfn._xlws.FILTER(Tableau1[value],(Tableau1[SITE]=Tableau1[[#This Row],[SITE]])*(Tableau1[BrandName]=Tableau1[[#This Row],[BrandName]])*(Tableau1[active]=1)))</f>
        <v>25.00/50.00/100.00</v>
      </c>
      <c r="W89" s="3"/>
      <c r="X89" s="10" t="str">
        <f>IFERROR(INDEX(splitcol[#This Row],,MATCH(Tableau1[[#This Row],[value]],valeur[#This Row],0)),"")</f>
        <v/>
      </c>
      <c r="AA89" s="4" t="str">
        <f>IFERROR(MID(Tableau1[[#This Row],[AllValue]],1,AK89-1),"")</f>
        <v>25.00</v>
      </c>
      <c r="AB89" s="5" t="str">
        <f>IFERROR(MID(Tableau1[[#This Row],[AllValue]:[AllValue]]:Tableau1[[#This Row],[AllValue]:[AllValue]],AK89+1,AL89-AK89-1),"")</f>
        <v>50.00</v>
      </c>
      <c r="AC89" s="5" t="str">
        <f>IFERROR(MID(Tableau1[[#This Row],[AllValue]:[AllValue]]:Tableau1[[#This Row],[AllValue]:[AllValue]],AL89+1,AM89-AL89-1),"")</f>
        <v>100.00</v>
      </c>
      <c r="AD89" s="5" t="str">
        <f>IFERROR(MID(Tableau1[[#This Row],[AllValue]],AM89+1,AN89-AM89-1),"")</f>
        <v/>
      </c>
      <c r="AE89" s="5" t="str">
        <f>IFERROR(MID(Tableau1[[#This Row],[AllValue]:[AllValue]]:Tableau1[[#This Row],[AllValue]:[AllValue]],AN89+1,AO89-AN89-1),"")</f>
        <v/>
      </c>
      <c r="AF89" s="5" t="str">
        <f>IFERROR(MID(Tableau1[[#This Row],[AllValue]:[AllValue]]:Tableau1[[#This Row],[AllValue]:[AllValue]],AO89+1,AP89-AO89-1),"")</f>
        <v/>
      </c>
      <c r="AG89" s="5" t="str">
        <f>IFERROR(MID(Tableau1[[#This Row],[AllValue]:[AllValue]]:Tableau1[[#This Row],[AllValue]:[AllValue]],AP89+1,AQ89-AP89-1),"")</f>
        <v/>
      </c>
      <c r="AH89" s="5" t="str">
        <f>IFERROR(MID(Tableau1[[#This Row],[AllValue]:[AllValue]]:Tableau1[[#This Row],[AllValue]:[AllValue]],AQ89+1,AR89-AQ89-1),"")</f>
        <v/>
      </c>
      <c r="AI89" s="5" t="str">
        <f>IFERROR(MID(Tableau1[[#This Row],[AllValue]:[AllValue]]:Tableau1[[#This Row],[AllValue]:[AllValue]],AR89+1,AS89-AR89-1),"")</f>
        <v/>
      </c>
      <c r="AJ89" s="5" t="str">
        <f>IFERROR(MID(Tableau1[[#This Row],[AllValue]:[AllValue]]:Tableau1[[#This Row],[AllValue]:[AllValue]],AS89+1,AT89-AS89-1),"")</f>
        <v/>
      </c>
      <c r="AK89" s="5">
        <f>IFERROR(SEARCH("/",Tableau1[[#This Row],[AllValue]],1+1),LEN(Tableau1[[#This Row],[AllValue]])+1)</f>
        <v>6</v>
      </c>
      <c r="AL89" s="5">
        <f>IFERROR(SEARCH("/",Tableau1[[#This Row],[AllValue]],SEARCH("/",Tableau1[[#This Row],[AllValue]])+1),LEN(Tableau1[[#This Row],[AllValue]])+1)</f>
        <v>12</v>
      </c>
      <c r="AM89" s="5">
        <f>IFERROR(SEARCH("/",Tableau1[[#This Row],[AllValue]],(SEARCH("/",Tableau1[[#This Row],[AllValue]],SEARCH("/",Tableau1[[#This Row],[AllValue]])+1))+1),LEN(Tableau1[[#This Row],[AllValue]])+1)</f>
        <v>19</v>
      </c>
      <c r="AN89" s="5">
        <f>IFERROR(SEARCH("/",Tableau1[[#This Row],[AllValue]],SEARCH("/",Tableau1[[#This Row],[AllValue]],(SEARCH("/",Tableau1[[#This Row],[AllValue]],SEARCH("/",Tableau1[[#This Row],[AllValue]])+1))+1)+1),LEN(Tableau1[[#This Row],[AllValue]])+1)</f>
        <v>19</v>
      </c>
      <c r="AO89" s="5">
        <f>IFERROR(SEARCH("/",Tableau1[[#This Row],[AllValue]],SEARCH("/",Tableau1[[#This Row],[AllValue]],SEARCH("/",Tableau1[[#This Row],[AllValue]],(SEARCH("/",Tableau1[[#This Row],[AllValue]],SEARCH("/",Tableau1[[#This Row],[AllValue]])+1))+1)+1)+1),LEN(Tableau1[[#This Row],[AllValue]])+1)</f>
        <v>19</v>
      </c>
      <c r="AP89" s="5">
        <f>IFERROR(SEARCH("/",Tableau1[[#This Row],[AllValue]],SEARCH("/",Tableau1[[#This Row],[AllValue]],SEARCH("/",Tableau1[[#This Row],[AllValue]],SEARCH("/",Tableau1[[#This Row],[AllValue]],(SEARCH("/",Tableau1[[#This Row],[AllValue]],SEARCH("/",Tableau1[[#This Row],[AllValue]])+1))+1)+1)+1)+1),LEN(Tableau1[[#This Row],[AllValue]])+1)</f>
        <v>19</v>
      </c>
      <c r="AQ89" s="5">
        <f>IFERROR(SEARCH("/",Tableau1[[#This Row],[AllValue]],SEARCH("/",Tableau1[[#This Row],[AllValue]],SEARCH("/",Tableau1[[#This Row],[AllValue]],SEARCH("/",Tableau1[[#This Row],[AllValue]],SEARCH("/",Tableau1[[#This Row],[AllValue]],(SEARCH("/",Tableau1[[#This Row],[AllValue]],SEARCH("/",Tableau1[[#This Row],[AllValue]])+1))+1)+1)+1)+1)+1),LEN(Tableau1[[#This Row],[AllValue]])+1)</f>
        <v>19</v>
      </c>
      <c r="AR89"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19</v>
      </c>
      <c r="AS89"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19</v>
      </c>
      <c r="AT89">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19</v>
      </c>
      <c r="AV89" s="8" t="str">
        <f>IFERROR(VALUE(SUBSTITUTE(MID(Tableau1[[#This Row],[SplitMarge]],1,BF89-1),",",".")),"")</f>
        <v/>
      </c>
      <c r="AW89" s="9" t="str">
        <f>IFERROR(VALUE(SUBSTITUTE(MID(Tableau1[[#This Row],[SplitMarge]:[SplitMarge]]:Tableau1[[#This Row],[SplitMarge]:[SplitMarge]],BF89+1,BG89-BF89-1),",",".")),"")</f>
        <v/>
      </c>
      <c r="AX89" s="9" t="str">
        <f>IFERROR(VALUE(SUBSTITUTE(MID(Tableau1[[#This Row],[SplitMarge]:[SplitMarge]]:Tableau1[[#This Row],[SplitMarge]:[SplitMarge]],BG89+1,BH89-BG89-1),",",".")),"")</f>
        <v/>
      </c>
      <c r="AY89" s="9" t="str">
        <f>IFERROR(VALUE(SUBSTITUTE(MID(Tableau1[[#This Row],[SplitMarge]:[SplitMarge]]:Tableau1[[#This Row],[SplitMarge]:[SplitMarge]],BH89+1,BI89-BH89-1),",",".")),"")</f>
        <v/>
      </c>
      <c r="AZ89" s="9" t="str">
        <f>IFERROR(VALUE(SUBSTITUTE(MID(Tableau1[[#This Row],[SplitMarge]:[SplitMarge]]:Tableau1[[#This Row],[SplitMarge]:[SplitMarge]],BI89+1,BJ89-BI89-1),",",".")),"")</f>
        <v/>
      </c>
      <c r="BA89" s="9" t="str">
        <f>IFERROR(VALUE(SUBSTITUTE(MID(Tableau1[[#This Row],[SplitMarge]:[SplitMarge]]:Tableau1[[#This Row],[SplitMarge]:[SplitMarge]],BJ89+1,BK89-BJ89-1),",",".")),"")</f>
        <v/>
      </c>
      <c r="BB89" s="9" t="str">
        <f>IFERROR(VALUE(SUBSTITUTE(MID(Tableau1[[#This Row],[SplitMarge]:[SplitMarge]]:Tableau1[[#This Row],[SplitMarge]:[SplitMarge]],BK89+1,BL89-BK89-1),",",".")),"")</f>
        <v/>
      </c>
      <c r="BC89" s="9" t="str">
        <f>IFERROR(VALUE(SUBSTITUTE(MID(Tableau1[[#This Row],[SplitMarge]:[SplitMarge]]:Tableau1[[#This Row],[SplitMarge]:[SplitMarge]],BL89+1,BM89-BL89-1),",",".")),"")</f>
        <v/>
      </c>
      <c r="BD89" s="9" t="str">
        <f>IFERROR(VALUE(SUBSTITUTE(MID(Tableau1[[#This Row],[SplitMarge]:[SplitMarge]]:Tableau1[[#This Row],[SplitMarge]:[SplitMarge]],BM89+1,BN89-BM89-1),",",".")),"")</f>
        <v/>
      </c>
      <c r="BE89" s="9" t="str">
        <f>IFERROR(VALUE(SUBSTITUTE(MID(Tableau1[[#This Row],[SplitMarge]:[SplitMarge]]:Tableau1[[#This Row],[SplitMarge]:[SplitMarge]],BN89+1,BO89-BN89-1),",",".")),"")</f>
        <v/>
      </c>
      <c r="BF89" s="5">
        <f>IFERROR(SEARCH("/",Tableau1[[#This Row],[SplitMarge]],1+1),LEN(Tableau1[[#This Row],[SplitMarge]])+1)</f>
        <v>1</v>
      </c>
      <c r="BG89" s="5">
        <f>IFERROR(SEARCH("/",Tableau1[[#This Row],[SplitMarge]],SEARCH("/",Tableau1[[#This Row],[SplitMarge]])+1),LEN(Tableau1[[#This Row],[SplitMarge]])+1)</f>
        <v>1</v>
      </c>
      <c r="BH89" s="5">
        <f>IFERROR(SEARCH("/",Tableau1[[#This Row],[SplitMarge]],(SEARCH("/",Tableau1[[#This Row],[SplitMarge]],SEARCH("/",Tableau1[[#This Row],[SplitMarge]])+1))+1),LEN(Tableau1[[#This Row],[SplitMarge]])+1)</f>
        <v>1</v>
      </c>
      <c r="BI89" s="5">
        <f>IFERROR(SEARCH("/",Tableau1[[#This Row],[SplitMarge]],SEARCH("/",Tableau1[[#This Row],[SplitMarge]],(SEARCH("/",Tableau1[[#This Row],[SplitMarge]],SEARCH("/",Tableau1[[#This Row],[SplitMarge]])+1))+1)+1),LEN(Tableau1[[#This Row],[SplitMarge]])+1)</f>
        <v>1</v>
      </c>
      <c r="BJ89" s="5">
        <f>IFERROR(SEARCH("/",Tableau1[[#This Row],[SplitMarge]],SEARCH("/",Tableau1[[#This Row],[SplitMarge]],SEARCH("/",Tableau1[[#This Row],[SplitMarge]],(SEARCH("/",Tableau1[[#This Row],[SplitMarge]],SEARCH("/",Tableau1[[#This Row],[SplitMarge]])+1))+1)+1)+1),LEN(Tableau1[[#This Row],[SplitMarge]])+1)</f>
        <v>1</v>
      </c>
      <c r="BK89" s="5">
        <f>IFERROR(SEARCH("/",Tableau1[[#This Row],[SplitMarge]],SEARCH("/",Tableau1[[#This Row],[SplitMarge]],SEARCH("/",Tableau1[[#This Row],[SplitMarge]],SEARCH("/",Tableau1[[#This Row],[SplitMarge]],(SEARCH("/",Tableau1[[#This Row],[SplitMarge]],SEARCH("/",Tableau1[[#This Row],[SplitMarge]])+1))+1)+1)+1)+1),LEN(Tableau1[[#This Row],[SplitMarge]])+1)</f>
        <v>1</v>
      </c>
      <c r="BL89"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89"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89"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89">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90" spans="1:67" x14ac:dyDescent="0.25">
      <c r="A90" t="s">
        <v>54</v>
      </c>
      <c r="B90">
        <v>254</v>
      </c>
      <c r="C90" t="s">
        <v>71</v>
      </c>
      <c r="D90" t="s">
        <v>66</v>
      </c>
      <c r="E90">
        <v>996</v>
      </c>
      <c r="F90" t="s">
        <v>72</v>
      </c>
      <c r="G90" t="s">
        <v>29</v>
      </c>
      <c r="H90" t="s">
        <v>19</v>
      </c>
      <c r="I90" t="s">
        <v>20</v>
      </c>
      <c r="J90" t="s">
        <v>21</v>
      </c>
      <c r="K90" t="s">
        <v>20</v>
      </c>
      <c r="L90" t="s">
        <v>37</v>
      </c>
      <c r="M90">
        <v>996</v>
      </c>
      <c r="N90" t="s">
        <v>42</v>
      </c>
      <c r="O90" t="s">
        <v>72</v>
      </c>
      <c r="P90">
        <v>100</v>
      </c>
      <c r="Q90">
        <v>100</v>
      </c>
      <c r="R90" t="s">
        <v>39</v>
      </c>
      <c r="S90">
        <v>1</v>
      </c>
      <c r="T90">
        <v>0</v>
      </c>
      <c r="U90" t="s">
        <v>40</v>
      </c>
      <c r="V90" t="str" cm="1">
        <f t="array" ref="V90">_xlfn.TEXTJOIN("/",TRUE,_xlfn._xlws.FILTER(Tableau1[value],(Tableau1[SITE]=Tableau1[[#This Row],[SITE]])*(Tableau1[BrandName]=Tableau1[[#This Row],[BrandName]])*(Tableau1[active]=1)))</f>
        <v>25.00/50.00/100.00</v>
      </c>
      <c r="W90" s="3"/>
      <c r="X90" s="10" t="str">
        <f>IFERROR(INDEX(splitcol[#This Row],,MATCH(Tableau1[[#This Row],[value]],valeur[#This Row],0)),"")</f>
        <v/>
      </c>
      <c r="AA90" s="4" t="str">
        <f>IFERROR(MID(Tableau1[[#This Row],[AllValue]],1,AK90-1),"")</f>
        <v>25.00</v>
      </c>
      <c r="AB90" s="5" t="str">
        <f>IFERROR(MID(Tableau1[[#This Row],[AllValue]:[AllValue]]:Tableau1[[#This Row],[AllValue]:[AllValue]],AK90+1,AL90-AK90-1),"")</f>
        <v>50.00</v>
      </c>
      <c r="AC90" s="5" t="str">
        <f>IFERROR(MID(Tableau1[[#This Row],[AllValue]:[AllValue]]:Tableau1[[#This Row],[AllValue]:[AllValue]],AL90+1,AM90-AL90-1),"")</f>
        <v>100.00</v>
      </c>
      <c r="AD90" s="5" t="str">
        <f>IFERROR(MID(Tableau1[[#This Row],[AllValue]],AM90+1,AN90-AM90-1),"")</f>
        <v/>
      </c>
      <c r="AE90" s="5" t="str">
        <f>IFERROR(MID(Tableau1[[#This Row],[AllValue]:[AllValue]]:Tableau1[[#This Row],[AllValue]:[AllValue]],AN90+1,AO90-AN90-1),"")</f>
        <v/>
      </c>
      <c r="AF90" s="5" t="str">
        <f>IFERROR(MID(Tableau1[[#This Row],[AllValue]:[AllValue]]:Tableau1[[#This Row],[AllValue]:[AllValue]],AO90+1,AP90-AO90-1),"")</f>
        <v/>
      </c>
      <c r="AG90" s="5" t="str">
        <f>IFERROR(MID(Tableau1[[#This Row],[AllValue]:[AllValue]]:Tableau1[[#This Row],[AllValue]:[AllValue]],AP90+1,AQ90-AP90-1),"")</f>
        <v/>
      </c>
      <c r="AH90" s="5" t="str">
        <f>IFERROR(MID(Tableau1[[#This Row],[AllValue]:[AllValue]]:Tableau1[[#This Row],[AllValue]:[AllValue]],AQ90+1,AR90-AQ90-1),"")</f>
        <v/>
      </c>
      <c r="AI90" s="5" t="str">
        <f>IFERROR(MID(Tableau1[[#This Row],[AllValue]:[AllValue]]:Tableau1[[#This Row],[AllValue]:[AllValue]],AR90+1,AS90-AR90-1),"")</f>
        <v/>
      </c>
      <c r="AJ90" s="5" t="str">
        <f>IFERROR(MID(Tableau1[[#This Row],[AllValue]:[AllValue]]:Tableau1[[#This Row],[AllValue]:[AllValue]],AS90+1,AT90-AS90-1),"")</f>
        <v/>
      </c>
      <c r="AK90" s="5">
        <f>IFERROR(SEARCH("/",Tableau1[[#This Row],[AllValue]],1+1),LEN(Tableau1[[#This Row],[AllValue]])+1)</f>
        <v>6</v>
      </c>
      <c r="AL90" s="5">
        <f>IFERROR(SEARCH("/",Tableau1[[#This Row],[AllValue]],SEARCH("/",Tableau1[[#This Row],[AllValue]])+1),LEN(Tableau1[[#This Row],[AllValue]])+1)</f>
        <v>12</v>
      </c>
      <c r="AM90" s="5">
        <f>IFERROR(SEARCH("/",Tableau1[[#This Row],[AllValue]],(SEARCH("/",Tableau1[[#This Row],[AllValue]],SEARCH("/",Tableau1[[#This Row],[AllValue]])+1))+1),LEN(Tableau1[[#This Row],[AllValue]])+1)</f>
        <v>19</v>
      </c>
      <c r="AN90" s="5">
        <f>IFERROR(SEARCH("/",Tableau1[[#This Row],[AllValue]],SEARCH("/",Tableau1[[#This Row],[AllValue]],(SEARCH("/",Tableau1[[#This Row],[AllValue]],SEARCH("/",Tableau1[[#This Row],[AllValue]])+1))+1)+1),LEN(Tableau1[[#This Row],[AllValue]])+1)</f>
        <v>19</v>
      </c>
      <c r="AO90" s="5">
        <f>IFERROR(SEARCH("/",Tableau1[[#This Row],[AllValue]],SEARCH("/",Tableau1[[#This Row],[AllValue]],SEARCH("/",Tableau1[[#This Row],[AllValue]],(SEARCH("/",Tableau1[[#This Row],[AllValue]],SEARCH("/",Tableau1[[#This Row],[AllValue]])+1))+1)+1)+1),LEN(Tableau1[[#This Row],[AllValue]])+1)</f>
        <v>19</v>
      </c>
      <c r="AP90" s="5">
        <f>IFERROR(SEARCH("/",Tableau1[[#This Row],[AllValue]],SEARCH("/",Tableau1[[#This Row],[AllValue]],SEARCH("/",Tableau1[[#This Row],[AllValue]],SEARCH("/",Tableau1[[#This Row],[AllValue]],(SEARCH("/",Tableau1[[#This Row],[AllValue]],SEARCH("/",Tableau1[[#This Row],[AllValue]])+1))+1)+1)+1)+1),LEN(Tableau1[[#This Row],[AllValue]])+1)</f>
        <v>19</v>
      </c>
      <c r="AQ90" s="5">
        <f>IFERROR(SEARCH("/",Tableau1[[#This Row],[AllValue]],SEARCH("/",Tableau1[[#This Row],[AllValue]],SEARCH("/",Tableau1[[#This Row],[AllValue]],SEARCH("/",Tableau1[[#This Row],[AllValue]],SEARCH("/",Tableau1[[#This Row],[AllValue]],(SEARCH("/",Tableau1[[#This Row],[AllValue]],SEARCH("/",Tableau1[[#This Row],[AllValue]])+1))+1)+1)+1)+1)+1),LEN(Tableau1[[#This Row],[AllValue]])+1)</f>
        <v>19</v>
      </c>
      <c r="AR90"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19</v>
      </c>
      <c r="AS90"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19</v>
      </c>
      <c r="AT90">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19</v>
      </c>
      <c r="AV90" s="8" t="str">
        <f>IFERROR(VALUE(SUBSTITUTE(MID(Tableau1[[#This Row],[SplitMarge]],1,BF90-1),",",".")),"")</f>
        <v/>
      </c>
      <c r="AW90" s="9" t="str">
        <f>IFERROR(VALUE(SUBSTITUTE(MID(Tableau1[[#This Row],[SplitMarge]:[SplitMarge]]:Tableau1[[#This Row],[SplitMarge]:[SplitMarge]],BF90+1,BG90-BF90-1),",",".")),"")</f>
        <v/>
      </c>
      <c r="AX90" s="9" t="str">
        <f>IFERROR(VALUE(SUBSTITUTE(MID(Tableau1[[#This Row],[SplitMarge]:[SplitMarge]]:Tableau1[[#This Row],[SplitMarge]:[SplitMarge]],BG90+1,BH90-BG90-1),",",".")),"")</f>
        <v/>
      </c>
      <c r="AY90" s="9" t="str">
        <f>IFERROR(VALUE(SUBSTITUTE(MID(Tableau1[[#This Row],[SplitMarge]:[SplitMarge]]:Tableau1[[#This Row],[SplitMarge]:[SplitMarge]],BH90+1,BI90-BH90-1),",",".")),"")</f>
        <v/>
      </c>
      <c r="AZ90" s="9" t="str">
        <f>IFERROR(VALUE(SUBSTITUTE(MID(Tableau1[[#This Row],[SplitMarge]:[SplitMarge]]:Tableau1[[#This Row],[SplitMarge]:[SplitMarge]],BI90+1,BJ90-BI90-1),",",".")),"")</f>
        <v/>
      </c>
      <c r="BA90" s="9" t="str">
        <f>IFERROR(VALUE(SUBSTITUTE(MID(Tableau1[[#This Row],[SplitMarge]:[SplitMarge]]:Tableau1[[#This Row],[SplitMarge]:[SplitMarge]],BJ90+1,BK90-BJ90-1),",",".")),"")</f>
        <v/>
      </c>
      <c r="BB90" s="9" t="str">
        <f>IFERROR(VALUE(SUBSTITUTE(MID(Tableau1[[#This Row],[SplitMarge]:[SplitMarge]]:Tableau1[[#This Row],[SplitMarge]:[SplitMarge]],BK90+1,BL90-BK90-1),",",".")),"")</f>
        <v/>
      </c>
      <c r="BC90" s="9" t="str">
        <f>IFERROR(VALUE(SUBSTITUTE(MID(Tableau1[[#This Row],[SplitMarge]:[SplitMarge]]:Tableau1[[#This Row],[SplitMarge]:[SplitMarge]],BL90+1,BM90-BL90-1),",",".")),"")</f>
        <v/>
      </c>
      <c r="BD90" s="9" t="str">
        <f>IFERROR(VALUE(SUBSTITUTE(MID(Tableau1[[#This Row],[SplitMarge]:[SplitMarge]]:Tableau1[[#This Row],[SplitMarge]:[SplitMarge]],BM90+1,BN90-BM90-1),",",".")),"")</f>
        <v/>
      </c>
      <c r="BE90" s="9" t="str">
        <f>IFERROR(VALUE(SUBSTITUTE(MID(Tableau1[[#This Row],[SplitMarge]:[SplitMarge]]:Tableau1[[#This Row],[SplitMarge]:[SplitMarge]],BN90+1,BO90-BN90-1),",",".")),"")</f>
        <v/>
      </c>
      <c r="BF90" s="5">
        <f>IFERROR(SEARCH("/",Tableau1[[#This Row],[SplitMarge]],1+1),LEN(Tableau1[[#This Row],[SplitMarge]])+1)</f>
        <v>1</v>
      </c>
      <c r="BG90" s="5">
        <f>IFERROR(SEARCH("/",Tableau1[[#This Row],[SplitMarge]],SEARCH("/",Tableau1[[#This Row],[SplitMarge]])+1),LEN(Tableau1[[#This Row],[SplitMarge]])+1)</f>
        <v>1</v>
      </c>
      <c r="BH90" s="5">
        <f>IFERROR(SEARCH("/",Tableau1[[#This Row],[SplitMarge]],(SEARCH("/",Tableau1[[#This Row],[SplitMarge]],SEARCH("/",Tableau1[[#This Row],[SplitMarge]])+1))+1),LEN(Tableau1[[#This Row],[SplitMarge]])+1)</f>
        <v>1</v>
      </c>
      <c r="BI90" s="5">
        <f>IFERROR(SEARCH("/",Tableau1[[#This Row],[SplitMarge]],SEARCH("/",Tableau1[[#This Row],[SplitMarge]],(SEARCH("/",Tableau1[[#This Row],[SplitMarge]],SEARCH("/",Tableau1[[#This Row],[SplitMarge]])+1))+1)+1),LEN(Tableau1[[#This Row],[SplitMarge]])+1)</f>
        <v>1</v>
      </c>
      <c r="BJ90" s="5">
        <f>IFERROR(SEARCH("/",Tableau1[[#This Row],[SplitMarge]],SEARCH("/",Tableau1[[#This Row],[SplitMarge]],SEARCH("/",Tableau1[[#This Row],[SplitMarge]],(SEARCH("/",Tableau1[[#This Row],[SplitMarge]],SEARCH("/",Tableau1[[#This Row],[SplitMarge]])+1))+1)+1)+1),LEN(Tableau1[[#This Row],[SplitMarge]])+1)</f>
        <v>1</v>
      </c>
      <c r="BK90" s="5">
        <f>IFERROR(SEARCH("/",Tableau1[[#This Row],[SplitMarge]],SEARCH("/",Tableau1[[#This Row],[SplitMarge]],SEARCH("/",Tableau1[[#This Row],[SplitMarge]],SEARCH("/",Tableau1[[#This Row],[SplitMarge]],(SEARCH("/",Tableau1[[#This Row],[SplitMarge]],SEARCH("/",Tableau1[[#This Row],[SplitMarge]])+1))+1)+1)+1)+1),LEN(Tableau1[[#This Row],[SplitMarge]])+1)</f>
        <v>1</v>
      </c>
      <c r="BL90"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90"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90"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90">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91" spans="1:67" x14ac:dyDescent="0.25">
      <c r="A91" t="s">
        <v>54</v>
      </c>
      <c r="B91">
        <v>305</v>
      </c>
      <c r="C91" t="s">
        <v>77</v>
      </c>
      <c r="D91" t="s">
        <v>65</v>
      </c>
      <c r="E91">
        <v>1194</v>
      </c>
      <c r="F91" t="s">
        <v>77</v>
      </c>
      <c r="G91" t="s">
        <v>27</v>
      </c>
      <c r="H91" t="s">
        <v>19</v>
      </c>
      <c r="I91" t="s">
        <v>20</v>
      </c>
      <c r="J91" t="s">
        <v>21</v>
      </c>
      <c r="K91" t="s">
        <v>20</v>
      </c>
      <c r="L91" t="s">
        <v>37</v>
      </c>
      <c r="M91">
        <v>1194</v>
      </c>
      <c r="N91" t="s">
        <v>43</v>
      </c>
      <c r="O91" t="s">
        <v>77</v>
      </c>
      <c r="P91">
        <v>20</v>
      </c>
      <c r="Q91">
        <v>20</v>
      </c>
      <c r="R91" t="s">
        <v>39</v>
      </c>
      <c r="S91">
        <v>1</v>
      </c>
      <c r="T91">
        <v>0</v>
      </c>
      <c r="U91" t="s">
        <v>40</v>
      </c>
      <c r="V91" t="str" cm="1">
        <f t="array" ref="V91">_xlfn.TEXTJOIN("/",TRUE,_xlfn._xlws.FILTER(Tableau1[value],(Tableau1[SITE]=Tableau1[[#This Row],[SITE]])*(Tableau1[BrandName]=Tableau1[[#This Row],[BrandName]])*(Tableau1[active]=1)))</f>
        <v>20.00/50.00</v>
      </c>
      <c r="W91" s="3"/>
      <c r="X91" s="10" t="str">
        <f>IFERROR(INDEX(splitcol[#This Row],,MATCH(Tableau1[[#This Row],[value]],valeur[#This Row],0)),"")</f>
        <v/>
      </c>
      <c r="AA91" s="4" t="str">
        <f>IFERROR(MID(Tableau1[[#This Row],[AllValue]],1,AK91-1),"")</f>
        <v>20.00</v>
      </c>
      <c r="AB91" s="5" t="str">
        <f>IFERROR(MID(Tableau1[[#This Row],[AllValue]:[AllValue]]:Tableau1[[#This Row],[AllValue]:[AllValue]],AK91+1,AL91-AK91-1),"")</f>
        <v>50.00</v>
      </c>
      <c r="AC91" s="5" t="str">
        <f>IFERROR(MID(Tableau1[[#This Row],[AllValue]:[AllValue]]:Tableau1[[#This Row],[AllValue]:[AllValue]],AL91+1,AM91-AL91-1),"")</f>
        <v/>
      </c>
      <c r="AD91" s="5" t="str">
        <f>IFERROR(MID(Tableau1[[#This Row],[AllValue]],AM91+1,AN91-AM91-1),"")</f>
        <v/>
      </c>
      <c r="AE91" s="5" t="str">
        <f>IFERROR(MID(Tableau1[[#This Row],[AllValue]:[AllValue]]:Tableau1[[#This Row],[AllValue]:[AllValue]],AN91+1,AO91-AN91-1),"")</f>
        <v/>
      </c>
      <c r="AF91" s="5" t="str">
        <f>IFERROR(MID(Tableau1[[#This Row],[AllValue]:[AllValue]]:Tableau1[[#This Row],[AllValue]:[AllValue]],AO91+1,AP91-AO91-1),"")</f>
        <v/>
      </c>
      <c r="AG91" s="5" t="str">
        <f>IFERROR(MID(Tableau1[[#This Row],[AllValue]:[AllValue]]:Tableau1[[#This Row],[AllValue]:[AllValue]],AP91+1,AQ91-AP91-1),"")</f>
        <v/>
      </c>
      <c r="AH91" s="5" t="str">
        <f>IFERROR(MID(Tableau1[[#This Row],[AllValue]:[AllValue]]:Tableau1[[#This Row],[AllValue]:[AllValue]],AQ91+1,AR91-AQ91-1),"")</f>
        <v/>
      </c>
      <c r="AI91" s="5" t="str">
        <f>IFERROR(MID(Tableau1[[#This Row],[AllValue]:[AllValue]]:Tableau1[[#This Row],[AllValue]:[AllValue]],AR91+1,AS91-AR91-1),"")</f>
        <v/>
      </c>
      <c r="AJ91" s="5" t="str">
        <f>IFERROR(MID(Tableau1[[#This Row],[AllValue]:[AllValue]]:Tableau1[[#This Row],[AllValue]:[AllValue]],AS91+1,AT91-AS91-1),"")</f>
        <v/>
      </c>
      <c r="AK91" s="5">
        <f>IFERROR(SEARCH("/",Tableau1[[#This Row],[AllValue]],1+1),LEN(Tableau1[[#This Row],[AllValue]])+1)</f>
        <v>6</v>
      </c>
      <c r="AL91" s="5">
        <f>IFERROR(SEARCH("/",Tableau1[[#This Row],[AllValue]],SEARCH("/",Tableau1[[#This Row],[AllValue]])+1),LEN(Tableau1[[#This Row],[AllValue]])+1)</f>
        <v>12</v>
      </c>
      <c r="AM91" s="5">
        <f>IFERROR(SEARCH("/",Tableau1[[#This Row],[AllValue]],(SEARCH("/",Tableau1[[#This Row],[AllValue]],SEARCH("/",Tableau1[[#This Row],[AllValue]])+1))+1),LEN(Tableau1[[#This Row],[AllValue]])+1)</f>
        <v>12</v>
      </c>
      <c r="AN91" s="5">
        <f>IFERROR(SEARCH("/",Tableau1[[#This Row],[AllValue]],SEARCH("/",Tableau1[[#This Row],[AllValue]],(SEARCH("/",Tableau1[[#This Row],[AllValue]],SEARCH("/",Tableau1[[#This Row],[AllValue]])+1))+1)+1),LEN(Tableau1[[#This Row],[AllValue]])+1)</f>
        <v>12</v>
      </c>
      <c r="AO91" s="5">
        <f>IFERROR(SEARCH("/",Tableau1[[#This Row],[AllValue]],SEARCH("/",Tableau1[[#This Row],[AllValue]],SEARCH("/",Tableau1[[#This Row],[AllValue]],(SEARCH("/",Tableau1[[#This Row],[AllValue]],SEARCH("/",Tableau1[[#This Row],[AllValue]])+1))+1)+1)+1),LEN(Tableau1[[#This Row],[AllValue]])+1)</f>
        <v>12</v>
      </c>
      <c r="AP91" s="5">
        <f>IFERROR(SEARCH("/",Tableau1[[#This Row],[AllValue]],SEARCH("/",Tableau1[[#This Row],[AllValue]],SEARCH("/",Tableau1[[#This Row],[AllValue]],SEARCH("/",Tableau1[[#This Row],[AllValue]],(SEARCH("/",Tableau1[[#This Row],[AllValue]],SEARCH("/",Tableau1[[#This Row],[AllValue]])+1))+1)+1)+1)+1),LEN(Tableau1[[#This Row],[AllValue]])+1)</f>
        <v>12</v>
      </c>
      <c r="AQ91" s="5">
        <f>IFERROR(SEARCH("/",Tableau1[[#This Row],[AllValue]],SEARCH("/",Tableau1[[#This Row],[AllValue]],SEARCH("/",Tableau1[[#This Row],[AllValue]],SEARCH("/",Tableau1[[#This Row],[AllValue]],SEARCH("/",Tableau1[[#This Row],[AllValue]],(SEARCH("/",Tableau1[[#This Row],[AllValue]],SEARCH("/",Tableau1[[#This Row],[AllValue]])+1))+1)+1)+1)+1)+1),LEN(Tableau1[[#This Row],[AllValue]])+1)</f>
        <v>12</v>
      </c>
      <c r="AR91"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12</v>
      </c>
      <c r="AS91"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12</v>
      </c>
      <c r="AT91">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12</v>
      </c>
      <c r="AV91" s="8" t="str">
        <f>IFERROR(VALUE(SUBSTITUTE(MID(Tableau1[[#This Row],[SplitMarge]],1,BF91-1),",",".")),"")</f>
        <v/>
      </c>
      <c r="AW91" s="9" t="str">
        <f>IFERROR(VALUE(SUBSTITUTE(MID(Tableau1[[#This Row],[SplitMarge]:[SplitMarge]]:Tableau1[[#This Row],[SplitMarge]:[SplitMarge]],BF91+1,BG91-BF91-1),",",".")),"")</f>
        <v/>
      </c>
      <c r="AX91" s="9" t="str">
        <f>IFERROR(VALUE(SUBSTITUTE(MID(Tableau1[[#This Row],[SplitMarge]:[SplitMarge]]:Tableau1[[#This Row],[SplitMarge]:[SplitMarge]],BG91+1,BH91-BG91-1),",",".")),"")</f>
        <v/>
      </c>
      <c r="AY91" s="9" t="str">
        <f>IFERROR(VALUE(SUBSTITUTE(MID(Tableau1[[#This Row],[SplitMarge]:[SplitMarge]]:Tableau1[[#This Row],[SplitMarge]:[SplitMarge]],BH91+1,BI91-BH91-1),",",".")),"")</f>
        <v/>
      </c>
      <c r="AZ91" s="9" t="str">
        <f>IFERROR(VALUE(SUBSTITUTE(MID(Tableau1[[#This Row],[SplitMarge]:[SplitMarge]]:Tableau1[[#This Row],[SplitMarge]:[SplitMarge]],BI91+1,BJ91-BI91-1),",",".")),"")</f>
        <v/>
      </c>
      <c r="BA91" s="9" t="str">
        <f>IFERROR(VALUE(SUBSTITUTE(MID(Tableau1[[#This Row],[SplitMarge]:[SplitMarge]]:Tableau1[[#This Row],[SplitMarge]:[SplitMarge]],BJ91+1,BK91-BJ91-1),",",".")),"")</f>
        <v/>
      </c>
      <c r="BB91" s="9" t="str">
        <f>IFERROR(VALUE(SUBSTITUTE(MID(Tableau1[[#This Row],[SplitMarge]:[SplitMarge]]:Tableau1[[#This Row],[SplitMarge]:[SplitMarge]],BK91+1,BL91-BK91-1),",",".")),"")</f>
        <v/>
      </c>
      <c r="BC91" s="9" t="str">
        <f>IFERROR(VALUE(SUBSTITUTE(MID(Tableau1[[#This Row],[SplitMarge]:[SplitMarge]]:Tableau1[[#This Row],[SplitMarge]:[SplitMarge]],BL91+1,BM91-BL91-1),",",".")),"")</f>
        <v/>
      </c>
      <c r="BD91" s="9" t="str">
        <f>IFERROR(VALUE(SUBSTITUTE(MID(Tableau1[[#This Row],[SplitMarge]:[SplitMarge]]:Tableau1[[#This Row],[SplitMarge]:[SplitMarge]],BM91+1,BN91-BM91-1),",",".")),"")</f>
        <v/>
      </c>
      <c r="BE91" s="9" t="str">
        <f>IFERROR(VALUE(SUBSTITUTE(MID(Tableau1[[#This Row],[SplitMarge]:[SplitMarge]]:Tableau1[[#This Row],[SplitMarge]:[SplitMarge]],BN91+1,BO91-BN91-1),",",".")),"")</f>
        <v/>
      </c>
      <c r="BF91" s="5">
        <f>IFERROR(SEARCH("/",Tableau1[[#This Row],[SplitMarge]],1+1),LEN(Tableau1[[#This Row],[SplitMarge]])+1)</f>
        <v>1</v>
      </c>
      <c r="BG91" s="5">
        <f>IFERROR(SEARCH("/",Tableau1[[#This Row],[SplitMarge]],SEARCH("/",Tableau1[[#This Row],[SplitMarge]])+1),LEN(Tableau1[[#This Row],[SplitMarge]])+1)</f>
        <v>1</v>
      </c>
      <c r="BH91" s="5">
        <f>IFERROR(SEARCH("/",Tableau1[[#This Row],[SplitMarge]],(SEARCH("/",Tableau1[[#This Row],[SplitMarge]],SEARCH("/",Tableau1[[#This Row],[SplitMarge]])+1))+1),LEN(Tableau1[[#This Row],[SplitMarge]])+1)</f>
        <v>1</v>
      </c>
      <c r="BI91" s="5">
        <f>IFERROR(SEARCH("/",Tableau1[[#This Row],[SplitMarge]],SEARCH("/",Tableau1[[#This Row],[SplitMarge]],(SEARCH("/",Tableau1[[#This Row],[SplitMarge]],SEARCH("/",Tableau1[[#This Row],[SplitMarge]])+1))+1)+1),LEN(Tableau1[[#This Row],[SplitMarge]])+1)</f>
        <v>1</v>
      </c>
      <c r="BJ91" s="5">
        <f>IFERROR(SEARCH("/",Tableau1[[#This Row],[SplitMarge]],SEARCH("/",Tableau1[[#This Row],[SplitMarge]],SEARCH("/",Tableau1[[#This Row],[SplitMarge]],(SEARCH("/",Tableau1[[#This Row],[SplitMarge]],SEARCH("/",Tableau1[[#This Row],[SplitMarge]])+1))+1)+1)+1),LEN(Tableau1[[#This Row],[SplitMarge]])+1)</f>
        <v>1</v>
      </c>
      <c r="BK91" s="5">
        <f>IFERROR(SEARCH("/",Tableau1[[#This Row],[SplitMarge]],SEARCH("/",Tableau1[[#This Row],[SplitMarge]],SEARCH("/",Tableau1[[#This Row],[SplitMarge]],SEARCH("/",Tableau1[[#This Row],[SplitMarge]],(SEARCH("/",Tableau1[[#This Row],[SplitMarge]],SEARCH("/",Tableau1[[#This Row],[SplitMarge]])+1))+1)+1)+1)+1),LEN(Tableau1[[#This Row],[SplitMarge]])+1)</f>
        <v>1</v>
      </c>
      <c r="BL91"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91"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91"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91">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92" spans="1:67" x14ac:dyDescent="0.25">
      <c r="A92" t="s">
        <v>54</v>
      </c>
      <c r="B92">
        <v>305</v>
      </c>
      <c r="C92" t="s">
        <v>77</v>
      </c>
      <c r="D92" t="s">
        <v>65</v>
      </c>
      <c r="E92">
        <v>1195</v>
      </c>
      <c r="F92" t="s">
        <v>77</v>
      </c>
      <c r="G92" t="s">
        <v>25</v>
      </c>
      <c r="H92" t="s">
        <v>19</v>
      </c>
      <c r="I92" t="s">
        <v>20</v>
      </c>
      <c r="J92" t="s">
        <v>21</v>
      </c>
      <c r="K92" t="s">
        <v>20</v>
      </c>
      <c r="L92" t="s">
        <v>37</v>
      </c>
      <c r="M92">
        <v>1195</v>
      </c>
      <c r="N92" t="s">
        <v>43</v>
      </c>
      <c r="O92" t="s">
        <v>77</v>
      </c>
      <c r="P92">
        <v>50</v>
      </c>
      <c r="Q92">
        <v>50</v>
      </c>
      <c r="R92" t="s">
        <v>39</v>
      </c>
      <c r="S92">
        <v>1</v>
      </c>
      <c r="T92">
        <v>0</v>
      </c>
      <c r="U92" t="s">
        <v>40</v>
      </c>
      <c r="V92" t="str" cm="1">
        <f t="array" ref="V92">_xlfn.TEXTJOIN("/",TRUE,_xlfn._xlws.FILTER(Tableau1[value],(Tableau1[SITE]=Tableau1[[#This Row],[SITE]])*(Tableau1[BrandName]=Tableau1[[#This Row],[BrandName]])*(Tableau1[active]=1)))</f>
        <v>20.00/50.00</v>
      </c>
      <c r="W92" s="3"/>
      <c r="X92" s="10" t="str">
        <f>IFERROR(INDEX(splitcol[#This Row],,MATCH(Tableau1[[#This Row],[value]],valeur[#This Row],0)),"")</f>
        <v/>
      </c>
      <c r="AA92" s="4" t="str">
        <f>IFERROR(MID(Tableau1[[#This Row],[AllValue]],1,AK92-1),"")</f>
        <v>20.00</v>
      </c>
      <c r="AB92" s="5" t="str">
        <f>IFERROR(MID(Tableau1[[#This Row],[AllValue]:[AllValue]]:Tableau1[[#This Row],[AllValue]:[AllValue]],AK92+1,AL92-AK92-1),"")</f>
        <v>50.00</v>
      </c>
      <c r="AC92" s="5" t="str">
        <f>IFERROR(MID(Tableau1[[#This Row],[AllValue]:[AllValue]]:Tableau1[[#This Row],[AllValue]:[AllValue]],AL92+1,AM92-AL92-1),"")</f>
        <v/>
      </c>
      <c r="AD92" s="5" t="str">
        <f>IFERROR(MID(Tableau1[[#This Row],[AllValue]],AM92+1,AN92-AM92-1),"")</f>
        <v/>
      </c>
      <c r="AE92" s="5" t="str">
        <f>IFERROR(MID(Tableau1[[#This Row],[AllValue]:[AllValue]]:Tableau1[[#This Row],[AllValue]:[AllValue]],AN92+1,AO92-AN92-1),"")</f>
        <v/>
      </c>
      <c r="AF92" s="5" t="str">
        <f>IFERROR(MID(Tableau1[[#This Row],[AllValue]:[AllValue]]:Tableau1[[#This Row],[AllValue]:[AllValue]],AO92+1,AP92-AO92-1),"")</f>
        <v/>
      </c>
      <c r="AG92" s="5" t="str">
        <f>IFERROR(MID(Tableau1[[#This Row],[AllValue]:[AllValue]]:Tableau1[[#This Row],[AllValue]:[AllValue]],AP92+1,AQ92-AP92-1),"")</f>
        <v/>
      </c>
      <c r="AH92" s="5" t="str">
        <f>IFERROR(MID(Tableau1[[#This Row],[AllValue]:[AllValue]]:Tableau1[[#This Row],[AllValue]:[AllValue]],AQ92+1,AR92-AQ92-1),"")</f>
        <v/>
      </c>
      <c r="AI92" s="5" t="str">
        <f>IFERROR(MID(Tableau1[[#This Row],[AllValue]:[AllValue]]:Tableau1[[#This Row],[AllValue]:[AllValue]],AR92+1,AS92-AR92-1),"")</f>
        <v/>
      </c>
      <c r="AJ92" s="5" t="str">
        <f>IFERROR(MID(Tableau1[[#This Row],[AllValue]:[AllValue]]:Tableau1[[#This Row],[AllValue]:[AllValue]],AS92+1,AT92-AS92-1),"")</f>
        <v/>
      </c>
      <c r="AK92" s="5">
        <f>IFERROR(SEARCH("/",Tableau1[[#This Row],[AllValue]],1+1),LEN(Tableau1[[#This Row],[AllValue]])+1)</f>
        <v>6</v>
      </c>
      <c r="AL92" s="5">
        <f>IFERROR(SEARCH("/",Tableau1[[#This Row],[AllValue]],SEARCH("/",Tableau1[[#This Row],[AllValue]])+1),LEN(Tableau1[[#This Row],[AllValue]])+1)</f>
        <v>12</v>
      </c>
      <c r="AM92" s="5">
        <f>IFERROR(SEARCH("/",Tableau1[[#This Row],[AllValue]],(SEARCH("/",Tableau1[[#This Row],[AllValue]],SEARCH("/",Tableau1[[#This Row],[AllValue]])+1))+1),LEN(Tableau1[[#This Row],[AllValue]])+1)</f>
        <v>12</v>
      </c>
      <c r="AN92" s="5">
        <f>IFERROR(SEARCH("/",Tableau1[[#This Row],[AllValue]],SEARCH("/",Tableau1[[#This Row],[AllValue]],(SEARCH("/",Tableau1[[#This Row],[AllValue]],SEARCH("/",Tableau1[[#This Row],[AllValue]])+1))+1)+1),LEN(Tableau1[[#This Row],[AllValue]])+1)</f>
        <v>12</v>
      </c>
      <c r="AO92" s="5">
        <f>IFERROR(SEARCH("/",Tableau1[[#This Row],[AllValue]],SEARCH("/",Tableau1[[#This Row],[AllValue]],SEARCH("/",Tableau1[[#This Row],[AllValue]],(SEARCH("/",Tableau1[[#This Row],[AllValue]],SEARCH("/",Tableau1[[#This Row],[AllValue]])+1))+1)+1)+1),LEN(Tableau1[[#This Row],[AllValue]])+1)</f>
        <v>12</v>
      </c>
      <c r="AP92" s="5">
        <f>IFERROR(SEARCH("/",Tableau1[[#This Row],[AllValue]],SEARCH("/",Tableau1[[#This Row],[AllValue]],SEARCH("/",Tableau1[[#This Row],[AllValue]],SEARCH("/",Tableau1[[#This Row],[AllValue]],(SEARCH("/",Tableau1[[#This Row],[AllValue]],SEARCH("/",Tableau1[[#This Row],[AllValue]])+1))+1)+1)+1)+1),LEN(Tableau1[[#This Row],[AllValue]])+1)</f>
        <v>12</v>
      </c>
      <c r="AQ92" s="5">
        <f>IFERROR(SEARCH("/",Tableau1[[#This Row],[AllValue]],SEARCH("/",Tableau1[[#This Row],[AllValue]],SEARCH("/",Tableau1[[#This Row],[AllValue]],SEARCH("/",Tableau1[[#This Row],[AllValue]],SEARCH("/",Tableau1[[#This Row],[AllValue]],(SEARCH("/",Tableau1[[#This Row],[AllValue]],SEARCH("/",Tableau1[[#This Row],[AllValue]])+1))+1)+1)+1)+1)+1),LEN(Tableau1[[#This Row],[AllValue]])+1)</f>
        <v>12</v>
      </c>
      <c r="AR92" s="5">
        <f>IFERROR(SEARCH("/",Tableau1[[#This Row],[AllValue]],SEARCH("/",Tableau1[[#This Row],[AllValue]],SEARCH("/",Tableau1[[#This Row],[AllValue]],SEARCH("/",Tableau1[[#This Row],[AllValue]],SEARCH("/",Tableau1[[#This Row],[AllValue]],SEARCH("/",Tableau1[[#This Row],[AllValue]],(SEARCH("/",Tableau1[[#This Row],[AllValue]],SEARCH("/",Tableau1[[#This Row],[AllValue]])+1))+1)+1)+1)+1)+1)+1),LEN(Tableau1[[#This Row],[AllValue]])+1)</f>
        <v>12</v>
      </c>
      <c r="AS92" s="5">
        <f>IFERROR(SEARCH("/",Tableau1[[#This Row],[AllValue]],SEARCH("/",Tableau1[[#This Row],[AllValue]],SEARCH("/",Tableau1[[#This Row],[AllValue]],SEARCH("/",Tableau1[[#This Row],[AllValue]],SEARCH("/",Tableau1[[#This Row],[AllValue]],SEARCH("/",Tableau1[[#This Row],[AllValue]],SEARCH("/",Tableau1[[#This Row],[AllValue]],(SEARCH("/",Tableau1[[#This Row],[AllValue]],SEARCH("/",Tableau1[[#This Row],[AllValue]])+1))+1)+1)+1)+1)+1)+1)+1),LEN(Tableau1[[#This Row],[AllValue]])+1)</f>
        <v>12</v>
      </c>
      <c r="AT92">
        <f>IFERROR(SEARCH("/",Tableau1[[#This Row],[AllValue]],SEARCH("/",Tableau1[[#This Row],[AllValue]],SEARCH("/",Tableau1[[#This Row],[AllValue]],SEARCH("/",Tableau1[[#This Row],[AllValue]],SEARCH("/",Tableau1[[#This Row],[AllValue]],SEARCH("/",Tableau1[[#This Row],[AllValue]],SEARCH("/",Tableau1[[#This Row],[AllValue]],SEARCH("/",Tableau1[[#This Row],[AllValue]],(SEARCH("/",Tableau1[[#This Row],[AllValue]],SEARCH("/",Tableau1[[#This Row],[AllValue]])+1))+1)+1)+1)+1)+1)+1)+1)+1),LEN(Tableau1[[#This Row],[AllValue]])+1)</f>
        <v>12</v>
      </c>
      <c r="AV92" s="8" t="str">
        <f>IFERROR(VALUE(SUBSTITUTE(MID(Tableau1[[#This Row],[SplitMarge]],1,BF92-1),",",".")),"")</f>
        <v/>
      </c>
      <c r="AW92" s="9" t="str">
        <f>IFERROR(VALUE(SUBSTITUTE(MID(Tableau1[[#This Row],[SplitMarge]:[SplitMarge]]:Tableau1[[#This Row],[SplitMarge]:[SplitMarge]],BF92+1,BG92-BF92-1),",",".")),"")</f>
        <v/>
      </c>
      <c r="AX92" s="9" t="str">
        <f>IFERROR(VALUE(SUBSTITUTE(MID(Tableau1[[#This Row],[SplitMarge]:[SplitMarge]]:Tableau1[[#This Row],[SplitMarge]:[SplitMarge]],BG92+1,BH92-BG92-1),",",".")),"")</f>
        <v/>
      </c>
      <c r="AY92" s="9" t="str">
        <f>IFERROR(VALUE(SUBSTITUTE(MID(Tableau1[[#This Row],[SplitMarge]:[SplitMarge]]:Tableau1[[#This Row],[SplitMarge]:[SplitMarge]],BH92+1,BI92-BH92-1),",",".")),"")</f>
        <v/>
      </c>
      <c r="AZ92" s="9" t="str">
        <f>IFERROR(VALUE(SUBSTITUTE(MID(Tableau1[[#This Row],[SplitMarge]:[SplitMarge]]:Tableau1[[#This Row],[SplitMarge]:[SplitMarge]],BI92+1,BJ92-BI92-1),",",".")),"")</f>
        <v/>
      </c>
      <c r="BA92" s="9" t="str">
        <f>IFERROR(VALUE(SUBSTITUTE(MID(Tableau1[[#This Row],[SplitMarge]:[SplitMarge]]:Tableau1[[#This Row],[SplitMarge]:[SplitMarge]],BJ92+1,BK92-BJ92-1),",",".")),"")</f>
        <v/>
      </c>
      <c r="BB92" s="9" t="str">
        <f>IFERROR(VALUE(SUBSTITUTE(MID(Tableau1[[#This Row],[SplitMarge]:[SplitMarge]]:Tableau1[[#This Row],[SplitMarge]:[SplitMarge]],BK92+1,BL92-BK92-1),",",".")),"")</f>
        <v/>
      </c>
      <c r="BC92" s="9" t="str">
        <f>IFERROR(VALUE(SUBSTITUTE(MID(Tableau1[[#This Row],[SplitMarge]:[SplitMarge]]:Tableau1[[#This Row],[SplitMarge]:[SplitMarge]],BL92+1,BM92-BL92-1),",",".")),"")</f>
        <v/>
      </c>
      <c r="BD92" s="9" t="str">
        <f>IFERROR(VALUE(SUBSTITUTE(MID(Tableau1[[#This Row],[SplitMarge]:[SplitMarge]]:Tableau1[[#This Row],[SplitMarge]:[SplitMarge]],BM92+1,BN92-BM92-1),",",".")),"")</f>
        <v/>
      </c>
      <c r="BE92" s="9" t="str">
        <f>IFERROR(VALUE(SUBSTITUTE(MID(Tableau1[[#This Row],[SplitMarge]:[SplitMarge]]:Tableau1[[#This Row],[SplitMarge]:[SplitMarge]],BN92+1,BO92-BN92-1),",",".")),"")</f>
        <v/>
      </c>
      <c r="BF92" s="5">
        <f>IFERROR(SEARCH("/",Tableau1[[#This Row],[SplitMarge]],1+1),LEN(Tableau1[[#This Row],[SplitMarge]])+1)</f>
        <v>1</v>
      </c>
      <c r="BG92" s="5">
        <f>IFERROR(SEARCH("/",Tableau1[[#This Row],[SplitMarge]],SEARCH("/",Tableau1[[#This Row],[SplitMarge]])+1),LEN(Tableau1[[#This Row],[SplitMarge]])+1)</f>
        <v>1</v>
      </c>
      <c r="BH92" s="5">
        <f>IFERROR(SEARCH("/",Tableau1[[#This Row],[SplitMarge]],(SEARCH("/",Tableau1[[#This Row],[SplitMarge]],SEARCH("/",Tableau1[[#This Row],[SplitMarge]])+1))+1),LEN(Tableau1[[#This Row],[SplitMarge]])+1)</f>
        <v>1</v>
      </c>
      <c r="BI92" s="5">
        <f>IFERROR(SEARCH("/",Tableau1[[#This Row],[SplitMarge]],SEARCH("/",Tableau1[[#This Row],[SplitMarge]],(SEARCH("/",Tableau1[[#This Row],[SplitMarge]],SEARCH("/",Tableau1[[#This Row],[SplitMarge]])+1))+1)+1),LEN(Tableau1[[#This Row],[SplitMarge]])+1)</f>
        <v>1</v>
      </c>
      <c r="BJ92" s="5">
        <f>IFERROR(SEARCH("/",Tableau1[[#This Row],[SplitMarge]],SEARCH("/",Tableau1[[#This Row],[SplitMarge]],SEARCH("/",Tableau1[[#This Row],[SplitMarge]],(SEARCH("/",Tableau1[[#This Row],[SplitMarge]],SEARCH("/",Tableau1[[#This Row],[SplitMarge]])+1))+1)+1)+1),LEN(Tableau1[[#This Row],[SplitMarge]])+1)</f>
        <v>1</v>
      </c>
      <c r="BK92" s="5">
        <f>IFERROR(SEARCH("/",Tableau1[[#This Row],[SplitMarge]],SEARCH("/",Tableau1[[#This Row],[SplitMarge]],SEARCH("/",Tableau1[[#This Row],[SplitMarge]],SEARCH("/",Tableau1[[#This Row],[SplitMarge]],(SEARCH("/",Tableau1[[#This Row],[SplitMarge]],SEARCH("/",Tableau1[[#This Row],[SplitMarge]])+1))+1)+1)+1)+1),LEN(Tableau1[[#This Row],[SplitMarge]])+1)</f>
        <v>1</v>
      </c>
      <c r="BL92" s="5">
        <f>IFERROR(SEARCH("/",Tableau1[[#This Row],[SplitMarge]],SEARCH("/",Tableau1[[#This Row],[SplitMarge]],SEARCH("/",Tableau1[[#This Row],[SplitMarge]],SEARCH("/",Tableau1[[#This Row],[SplitMarge]],SEARCH("/",Tableau1[[#This Row],[SplitMarge]],(SEARCH("/",Tableau1[[#This Row],[SplitMarge]],SEARCH("/",Tableau1[[#This Row],[SplitMarge]])+1))+1)+1)+1)+1)+1),LEN(Tableau1[[#This Row],[SplitMarge]])+1)</f>
        <v>1</v>
      </c>
      <c r="BM92" s="5">
        <f>IFERROR(SEARCH("/",Tableau1[[#This Row],[SplitMarge]],SEARCH("/",Tableau1[[#This Row],[SplitMarge]],SEARCH("/",Tableau1[[#This Row],[SplitMarge]],SEARCH("/",Tableau1[[#This Row],[SplitMarge]],SEARCH("/",Tableau1[[#This Row],[SplitMarge]],SEARCH("/",Tableau1[[#This Row],[SplitMarge]],(SEARCH("/",Tableau1[[#This Row],[SplitMarge]],SEARCH("/",Tableau1[[#This Row],[SplitMarge]])+1))+1)+1)+1)+1)+1)+1),LEN(Tableau1[[#This Row],[SplitMarge]])+1)</f>
        <v>1</v>
      </c>
      <c r="BN92" s="5">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Row],[SplitMarge]])+1))+1)+1)+1)+1)+1)+1)+1),LEN(Tableau1[[#This Row],[SplitMarge]])+1)</f>
        <v>1</v>
      </c>
      <c r="BO92">
        <f>IFERROR(SEARCH("/",Tableau1[[#This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Row],[SplitMarge]],SEARCH("/",Tableau1[[#This Row],[SplitMarge]])+1))+1)+1)+1)+1)+1)+1)+1)+1),LEN(Tableau1[[#This Row],[SplitMarge]])+1)</f>
        <v>1</v>
      </c>
    </row>
    <row r="93" spans="1:67" x14ac:dyDescent="0.25">
      <c r="AE93" s="5"/>
      <c r="AF93" s="5"/>
      <c r="AG93" s="5"/>
      <c r="AH93" s="5"/>
      <c r="AI93" s="5"/>
      <c r="AJ93" s="5"/>
      <c r="AP93" s="5"/>
      <c r="AQ93" s="5"/>
      <c r="AR93" s="5"/>
      <c r="AS93" s="5"/>
      <c r="AZ93" s="5"/>
      <c r="BA93" s="5"/>
      <c r="BB93" s="5"/>
      <c r="BC93" s="5"/>
      <c r="BD93" s="5"/>
      <c r="BE93" s="5"/>
      <c r="BK93" s="5"/>
      <c r="BL93" s="5"/>
      <c r="BM93" s="5"/>
      <c r="BN93" s="5"/>
    </row>
    <row r="94" spans="1:67" x14ac:dyDescent="0.25">
      <c r="AP94" s="5"/>
      <c r="AQ94" s="5"/>
      <c r="AR94" s="5"/>
      <c r="AS94" s="5"/>
      <c r="BK94" s="5"/>
      <c r="BL94" s="5"/>
      <c r="BM94" s="5"/>
      <c r="BN94" s="5"/>
    </row>
    <row r="95" spans="1:67" x14ac:dyDescent="0.25">
      <c r="AP95" s="5"/>
      <c r="AQ95" s="5"/>
      <c r="AR95" s="5"/>
      <c r="AS95" s="5"/>
      <c r="BK95" s="5"/>
      <c r="BL95" s="5"/>
      <c r="BM95" s="5"/>
      <c r="BN95" s="5"/>
    </row>
    <row r="96" spans="1:67" x14ac:dyDescent="0.25">
      <c r="AP96" s="5"/>
      <c r="AQ96" s="5"/>
      <c r="AR96" s="5"/>
      <c r="AS96" s="5"/>
      <c r="BK96" s="5"/>
      <c r="BL96" s="5"/>
      <c r="BM96" s="5"/>
      <c r="BN96" s="5"/>
    </row>
    <row r="97" spans="42:66" x14ac:dyDescent="0.25">
      <c r="AP97" s="5"/>
      <c r="AQ97" s="5"/>
      <c r="AR97" s="5"/>
      <c r="AS97" s="5"/>
      <c r="BK97" s="5"/>
      <c r="BL97" s="5"/>
      <c r="BM97" s="5"/>
      <c r="BN97" s="5"/>
    </row>
    <row r="98" spans="42:66" x14ac:dyDescent="0.25">
      <c r="AP98" s="5"/>
      <c r="AQ98" s="5"/>
      <c r="AR98" s="5"/>
      <c r="AS98" s="5"/>
      <c r="BK98" s="5"/>
      <c r="BL98" s="5"/>
      <c r="BM98" s="5"/>
      <c r="BN98" s="5"/>
    </row>
    <row r="99" spans="42:66" x14ac:dyDescent="0.25">
      <c r="AP99" s="5"/>
      <c r="AQ99" s="5"/>
      <c r="AR99" s="5"/>
      <c r="AS99" s="5"/>
      <c r="BK99" s="5"/>
      <c r="BL99" s="5"/>
      <c r="BM99" s="5"/>
      <c r="BN99" s="5"/>
    </row>
    <row r="100" spans="42:66" x14ac:dyDescent="0.25">
      <c r="AP100" s="5"/>
      <c r="AQ100" s="5"/>
      <c r="AR100" s="5"/>
      <c r="AS100" s="5"/>
      <c r="BK100" s="5"/>
      <c r="BL100" s="5"/>
      <c r="BM100" s="5"/>
      <c r="BN100" s="5"/>
    </row>
    <row r="101" spans="42:66" x14ac:dyDescent="0.25">
      <c r="AP101" s="5"/>
      <c r="AQ101" s="5"/>
      <c r="AR101" s="5"/>
      <c r="AS101" s="5"/>
      <c r="BK101" s="5"/>
      <c r="BL101" s="5"/>
      <c r="BM101" s="5"/>
      <c r="BN101" s="5"/>
    </row>
    <row r="102" spans="42:66" x14ac:dyDescent="0.25">
      <c r="AP102" s="5"/>
      <c r="AQ102" s="5"/>
      <c r="AR102" s="5"/>
      <c r="AS102" s="5"/>
      <c r="BK102" s="5"/>
      <c r="BL102" s="5"/>
      <c r="BM102" s="5"/>
      <c r="BN102" s="5"/>
    </row>
    <row r="103" spans="42:66" x14ac:dyDescent="0.25">
      <c r="AP103" s="5"/>
      <c r="AQ103" s="5"/>
      <c r="AR103" s="5"/>
      <c r="AS103" s="5"/>
      <c r="BK103" s="5"/>
      <c r="BL103" s="5"/>
      <c r="BM103" s="5"/>
      <c r="BN103" s="5"/>
    </row>
    <row r="104" spans="42:66" x14ac:dyDescent="0.25">
      <c r="AP104" s="5"/>
      <c r="AQ104" s="5"/>
      <c r="AR104" s="5"/>
      <c r="AS104" s="5"/>
      <c r="BK104" s="5"/>
      <c r="BL104" s="5"/>
      <c r="BM104" s="5"/>
      <c r="BN104" s="5"/>
    </row>
    <row r="105" spans="42:66" x14ac:dyDescent="0.25">
      <c r="AP105" s="5"/>
      <c r="AQ105" s="5"/>
      <c r="AR105" s="5"/>
      <c r="AS105" s="5"/>
      <c r="BK105" s="5"/>
      <c r="BL105" s="5"/>
      <c r="BM105" s="5"/>
      <c r="BN105" s="5"/>
    </row>
    <row r="106" spans="42:66" x14ac:dyDescent="0.25">
      <c r="AP106" s="5"/>
      <c r="AQ106" s="5"/>
      <c r="AR106" s="5"/>
      <c r="AS106" s="5"/>
      <c r="BK106" s="5"/>
      <c r="BL106" s="5"/>
      <c r="BM106" s="5"/>
      <c r="BN106" s="5"/>
    </row>
    <row r="107" spans="42:66" x14ac:dyDescent="0.25">
      <c r="AP107" s="5"/>
      <c r="AQ107" s="5"/>
      <c r="AR107" s="5"/>
      <c r="AS107" s="5"/>
      <c r="BK107" s="5"/>
      <c r="BL107" s="5"/>
      <c r="BM107" s="5"/>
      <c r="BN107" s="5"/>
    </row>
    <row r="108" spans="42:66" x14ac:dyDescent="0.25">
      <c r="AP108" s="5"/>
      <c r="AQ108" s="5"/>
      <c r="AR108" s="5"/>
      <c r="AS108" s="5"/>
      <c r="BK108" s="5"/>
      <c r="BL108" s="5"/>
      <c r="BM108" s="5"/>
      <c r="BN108" s="5"/>
    </row>
    <row r="109" spans="42:66" x14ac:dyDescent="0.25">
      <c r="AP109" s="5"/>
      <c r="AQ109" s="5"/>
      <c r="AR109" s="5"/>
      <c r="AS109" s="5"/>
      <c r="BK109" s="5"/>
      <c r="BL109" s="5"/>
      <c r="BM109" s="5"/>
      <c r="BN109" s="5"/>
    </row>
    <row r="110" spans="42:66" x14ac:dyDescent="0.25">
      <c r="AP110" s="5"/>
      <c r="AQ110" s="5"/>
      <c r="AR110" s="5"/>
      <c r="AS110" s="5"/>
      <c r="BK110" s="5"/>
      <c r="BL110" s="5"/>
      <c r="BM110" s="5"/>
      <c r="BN110" s="5"/>
    </row>
    <row r="111" spans="42:66" x14ac:dyDescent="0.25">
      <c r="AP111" s="5"/>
      <c r="AQ111" s="5"/>
      <c r="AR111" s="5"/>
      <c r="AS111" s="5"/>
      <c r="BK111" s="5"/>
      <c r="BL111" s="5"/>
      <c r="BM111" s="5"/>
      <c r="BN111" s="5"/>
    </row>
    <row r="112" spans="42:66" x14ac:dyDescent="0.25">
      <c r="AP112" s="5"/>
      <c r="AQ112" s="5"/>
      <c r="AR112" s="5"/>
      <c r="AS112" s="5"/>
      <c r="BK112" s="5"/>
      <c r="BL112" s="5"/>
      <c r="BM112" s="5"/>
      <c r="BN112" s="5"/>
    </row>
    <row r="113" spans="42:66" x14ac:dyDescent="0.25">
      <c r="AP113" s="5"/>
      <c r="AQ113" s="5"/>
      <c r="AR113" s="5"/>
      <c r="AS113" s="5"/>
      <c r="BK113" s="5"/>
      <c r="BL113" s="5"/>
      <c r="BM113" s="5"/>
      <c r="BN113" s="5"/>
    </row>
    <row r="114" spans="42:66" x14ac:dyDescent="0.25">
      <c r="AP114" s="5"/>
      <c r="AQ114" s="5"/>
      <c r="AR114" s="5"/>
      <c r="AS114" s="5"/>
      <c r="BK114" s="5"/>
      <c r="BL114" s="5"/>
      <c r="BM114" s="5"/>
      <c r="BN114" s="5"/>
    </row>
    <row r="115" spans="42:66" x14ac:dyDescent="0.25">
      <c r="AP115" s="5"/>
      <c r="AQ115" s="5"/>
      <c r="AR115" s="5"/>
      <c r="AS115" s="5"/>
      <c r="BK115" s="5"/>
      <c r="BL115" s="5"/>
      <c r="BM115" s="5"/>
      <c r="BN115" s="5"/>
    </row>
    <row r="116" spans="42:66" x14ac:dyDescent="0.25">
      <c r="AP116" s="5"/>
      <c r="AQ116" s="5"/>
      <c r="AR116" s="5"/>
      <c r="AS116" s="5"/>
      <c r="BK116" s="5"/>
      <c r="BL116" s="5"/>
      <c r="BM116" s="5"/>
      <c r="BN116" s="5"/>
    </row>
    <row r="117" spans="42:66" x14ac:dyDescent="0.25">
      <c r="AP117" s="5"/>
      <c r="AQ117" s="5"/>
      <c r="AR117" s="5"/>
      <c r="AS117" s="5"/>
      <c r="BK117" s="5"/>
      <c r="BL117" s="5"/>
      <c r="BM117" s="5"/>
      <c r="BN117" s="5"/>
    </row>
    <row r="118" spans="42:66" x14ac:dyDescent="0.25">
      <c r="AP118" s="5"/>
      <c r="AQ118" s="5"/>
      <c r="AR118" s="5"/>
      <c r="AS118" s="5"/>
      <c r="BK118" s="5"/>
      <c r="BL118" s="5"/>
      <c r="BM118" s="5"/>
      <c r="BN118" s="5"/>
    </row>
    <row r="119" spans="42:66" x14ac:dyDescent="0.25">
      <c r="AP119" s="5"/>
      <c r="AQ119" s="5"/>
      <c r="AR119" s="5"/>
      <c r="AS119" s="5"/>
      <c r="BK119" s="5"/>
      <c r="BL119" s="5"/>
      <c r="BM119" s="5"/>
      <c r="BN119" s="5"/>
    </row>
    <row r="120" spans="42:66" x14ac:dyDescent="0.25">
      <c r="AP120" s="5"/>
      <c r="AQ120" s="5"/>
      <c r="AR120" s="5"/>
      <c r="AS120" s="5"/>
      <c r="BK120" s="5"/>
      <c r="BL120" s="5"/>
      <c r="BM120" s="5"/>
      <c r="BN120" s="5"/>
    </row>
    <row r="121" spans="42:66" x14ac:dyDescent="0.25">
      <c r="AP121" s="5"/>
      <c r="AQ121" s="5"/>
      <c r="AR121" s="5"/>
      <c r="AS121" s="5"/>
      <c r="BK121" s="5"/>
      <c r="BL121" s="5"/>
      <c r="BM121" s="5"/>
      <c r="BN121" s="5"/>
    </row>
    <row r="122" spans="42:66" x14ac:dyDescent="0.25">
      <c r="AP122" s="5"/>
      <c r="AQ122" s="5"/>
      <c r="AR122" s="5"/>
      <c r="AS122" s="5"/>
      <c r="BK122" s="5"/>
      <c r="BL122" s="5"/>
      <c r="BM122" s="5"/>
      <c r="BN122" s="5"/>
    </row>
    <row r="123" spans="42:66" x14ac:dyDescent="0.25">
      <c r="AP123" s="5"/>
      <c r="AQ123" s="5"/>
      <c r="AR123" s="5"/>
      <c r="AS123" s="5"/>
      <c r="BK123" s="5"/>
      <c r="BL123" s="5"/>
      <c r="BM123" s="5"/>
      <c r="BN123" s="5"/>
    </row>
    <row r="124" spans="42:66" x14ac:dyDescent="0.25">
      <c r="AP124" s="5"/>
      <c r="AQ124" s="5"/>
      <c r="AR124" s="5"/>
      <c r="AS124" s="5"/>
      <c r="BK124" s="5"/>
      <c r="BL124" s="5"/>
      <c r="BM124" s="5"/>
      <c r="BN124" s="5"/>
    </row>
    <row r="125" spans="42:66" x14ac:dyDescent="0.25">
      <c r="AP125" s="5"/>
      <c r="AQ125" s="5"/>
      <c r="AR125" s="5"/>
      <c r="AS125" s="5"/>
      <c r="BK125" s="5"/>
      <c r="BL125" s="5"/>
      <c r="BM125" s="5"/>
      <c r="BN125" s="5"/>
    </row>
    <row r="126" spans="42:66" x14ac:dyDescent="0.25">
      <c r="AP126" s="5"/>
      <c r="AQ126" s="5"/>
      <c r="AR126" s="5"/>
      <c r="AS126" s="5"/>
      <c r="BK126" s="5"/>
      <c r="BL126" s="5"/>
      <c r="BM126" s="5"/>
      <c r="BN126" s="5"/>
    </row>
    <row r="127" spans="42:66" x14ac:dyDescent="0.25">
      <c r="AP127" s="5"/>
      <c r="AQ127" s="5"/>
      <c r="AR127" s="5"/>
      <c r="AS127" s="5"/>
      <c r="BK127" s="5"/>
      <c r="BL127" s="5"/>
      <c r="BM127" s="5"/>
      <c r="BN127" s="5"/>
    </row>
    <row r="128" spans="42:66" x14ac:dyDescent="0.25">
      <c r="AP128" s="5"/>
      <c r="AQ128" s="5"/>
      <c r="AR128" s="5"/>
      <c r="AS128" s="5"/>
      <c r="BK128" s="5"/>
      <c r="BL128" s="5"/>
      <c r="BM128" s="5"/>
      <c r="BN128" s="5"/>
    </row>
    <row r="129" spans="42:66" x14ac:dyDescent="0.25">
      <c r="AP129" s="5"/>
      <c r="AQ129" s="5"/>
      <c r="AR129" s="5"/>
      <c r="AS129" s="5"/>
      <c r="BK129" s="5"/>
      <c r="BL129" s="5"/>
      <c r="BM129" s="5"/>
      <c r="BN129" s="5"/>
    </row>
    <row r="130" spans="42:66" x14ac:dyDescent="0.25">
      <c r="AP130" s="5"/>
      <c r="AQ130" s="5"/>
      <c r="AR130" s="5"/>
      <c r="AS130" s="5"/>
      <c r="BK130" s="5"/>
      <c r="BL130" s="5"/>
      <c r="BM130" s="5"/>
      <c r="BN130" s="5"/>
    </row>
    <row r="131" spans="42:66" x14ac:dyDescent="0.25">
      <c r="AP131" s="5"/>
      <c r="AQ131" s="5"/>
      <c r="AR131" s="5"/>
      <c r="AS131" s="5"/>
      <c r="BK131" s="5"/>
      <c r="BL131" s="5"/>
      <c r="BM131" s="5"/>
      <c r="BN131" s="5"/>
    </row>
    <row r="132" spans="42:66" x14ac:dyDescent="0.25">
      <c r="AP132" s="5"/>
      <c r="AQ132" s="5"/>
      <c r="AR132" s="5"/>
      <c r="AS132" s="5"/>
      <c r="BK132" s="5"/>
      <c r="BL132" s="5"/>
      <c r="BM132" s="5"/>
      <c r="BN132" s="5"/>
    </row>
    <row r="133" spans="42:66" x14ac:dyDescent="0.25">
      <c r="AP133" s="5"/>
      <c r="AQ133" s="5"/>
      <c r="AR133" s="5"/>
      <c r="AS133" s="5"/>
      <c r="BK133" s="5"/>
      <c r="BL133" s="5"/>
      <c r="BM133" s="5"/>
      <c r="BN133" s="5"/>
    </row>
    <row r="134" spans="42:66" x14ac:dyDescent="0.25">
      <c r="AP134" s="5"/>
      <c r="AQ134" s="5"/>
      <c r="AR134" s="5"/>
      <c r="AS134" s="5"/>
      <c r="BK134" s="5"/>
      <c r="BL134" s="5"/>
      <c r="BM134" s="5"/>
      <c r="BN134" s="5"/>
    </row>
    <row r="135" spans="42:66" x14ac:dyDescent="0.25">
      <c r="AP135" s="5"/>
      <c r="AQ135" s="5"/>
      <c r="AR135" s="5"/>
      <c r="AS135" s="5"/>
      <c r="BK135" s="5"/>
      <c r="BL135" s="5"/>
      <c r="BM135" s="5"/>
      <c r="BN135" s="5"/>
    </row>
    <row r="136" spans="42:66" x14ac:dyDescent="0.25">
      <c r="AP136" s="5"/>
      <c r="AQ136" s="5"/>
      <c r="AR136" s="5"/>
      <c r="AS136" s="5"/>
      <c r="BK136" s="5"/>
      <c r="BL136" s="5"/>
      <c r="BM136" s="5"/>
      <c r="BN136" s="5"/>
    </row>
    <row r="137" spans="42:66" x14ac:dyDescent="0.25">
      <c r="AP137" s="5"/>
      <c r="AQ137" s="5"/>
      <c r="AR137" s="5"/>
      <c r="AS137" s="5"/>
      <c r="BK137" s="5"/>
      <c r="BL137" s="5"/>
      <c r="BM137" s="5"/>
      <c r="BN137" s="5"/>
    </row>
    <row r="138" spans="42:66" x14ac:dyDescent="0.25">
      <c r="AP138" s="5"/>
      <c r="AQ138" s="5"/>
      <c r="AR138" s="5"/>
      <c r="AS138" s="5"/>
      <c r="BK138" s="5"/>
      <c r="BL138" s="5"/>
      <c r="BM138" s="5"/>
      <c r="BN138" s="5"/>
    </row>
    <row r="139" spans="42:66" x14ac:dyDescent="0.25">
      <c r="AP139" s="5"/>
      <c r="AQ139" s="5"/>
      <c r="AR139" s="5"/>
      <c r="AS139" s="5"/>
      <c r="BK139" s="5"/>
      <c r="BL139" s="5"/>
      <c r="BM139" s="5"/>
      <c r="BN139" s="5"/>
    </row>
    <row r="140" spans="42:66" x14ac:dyDescent="0.25">
      <c r="AP140" s="5"/>
      <c r="AQ140" s="5"/>
      <c r="AR140" s="5"/>
      <c r="AS140" s="5"/>
      <c r="BK140" s="5"/>
      <c r="BL140" s="5"/>
      <c r="BM140" s="5"/>
      <c r="BN140" s="5"/>
    </row>
    <row r="141" spans="42:66" x14ac:dyDescent="0.25">
      <c r="AP141" s="5"/>
      <c r="AQ141" s="5"/>
      <c r="AR141" s="5"/>
      <c r="AS141" s="5"/>
      <c r="BK141" s="5"/>
      <c r="BL141" s="5"/>
      <c r="BM141" s="5"/>
      <c r="BN141" s="5"/>
    </row>
    <row r="142" spans="42:66" x14ac:dyDescent="0.25">
      <c r="AP142" s="5"/>
      <c r="AQ142" s="5"/>
      <c r="AR142" s="5"/>
      <c r="AS142" s="5"/>
      <c r="BK142" s="5"/>
      <c r="BL142" s="5"/>
      <c r="BM142" s="5"/>
      <c r="BN142" s="5"/>
    </row>
    <row r="143" spans="42:66" x14ac:dyDescent="0.25">
      <c r="AP143" s="5"/>
      <c r="AQ143" s="5"/>
      <c r="AR143" s="5"/>
      <c r="AS143" s="5"/>
      <c r="BK143" s="5"/>
      <c r="BL143" s="5"/>
      <c r="BM143" s="5"/>
      <c r="BN143" s="5"/>
    </row>
    <row r="144" spans="42:66" x14ac:dyDescent="0.25">
      <c r="AP144" s="5"/>
      <c r="AQ144" s="5"/>
      <c r="AR144" s="5"/>
      <c r="AS144" s="5"/>
      <c r="BK144" s="5"/>
      <c r="BL144" s="5"/>
      <c r="BM144" s="5"/>
      <c r="BN144" s="5"/>
    </row>
    <row r="145" spans="42:66" x14ac:dyDescent="0.25">
      <c r="AP145" s="5"/>
      <c r="AQ145" s="5"/>
      <c r="AR145" s="5"/>
      <c r="AS145" s="5"/>
      <c r="BK145" s="5"/>
      <c r="BL145" s="5"/>
      <c r="BM145" s="5"/>
      <c r="BN145" s="5"/>
    </row>
    <row r="146" spans="42:66" x14ac:dyDescent="0.25">
      <c r="AP146" s="5"/>
      <c r="AQ146" s="5"/>
      <c r="AR146" s="5"/>
      <c r="AS146" s="5"/>
      <c r="BK146" s="5"/>
      <c r="BL146" s="5"/>
      <c r="BM146" s="5"/>
      <c r="BN146" s="5"/>
    </row>
    <row r="147" spans="42:66" x14ac:dyDescent="0.25">
      <c r="AP147" s="5"/>
      <c r="AQ147" s="5"/>
      <c r="AR147" s="5"/>
      <c r="AS147" s="5"/>
      <c r="BK147" s="5"/>
      <c r="BL147" s="5"/>
      <c r="BM147" s="5"/>
      <c r="BN147" s="5"/>
    </row>
    <row r="148" spans="42:66" x14ac:dyDescent="0.25">
      <c r="AP148" s="5"/>
      <c r="AQ148" s="5"/>
      <c r="AR148" s="5"/>
      <c r="AS148" s="5"/>
      <c r="BK148" s="5"/>
      <c r="BL148" s="5"/>
      <c r="BM148" s="5"/>
      <c r="BN148" s="5"/>
    </row>
    <row r="149" spans="42:66" x14ac:dyDescent="0.25">
      <c r="AP149" s="5"/>
      <c r="AQ149" s="5"/>
      <c r="AR149" s="5"/>
      <c r="AS149" s="5"/>
      <c r="BK149" s="5"/>
      <c r="BL149" s="5"/>
      <c r="BM149" s="5"/>
      <c r="BN149" s="5"/>
    </row>
    <row r="150" spans="42:66" x14ac:dyDescent="0.25">
      <c r="AP150" s="5"/>
      <c r="AQ150" s="5"/>
      <c r="AR150" s="5"/>
      <c r="AS150" s="5"/>
      <c r="BK150" s="5"/>
      <c r="BL150" s="5"/>
      <c r="BM150" s="5"/>
      <c r="BN150" s="5"/>
    </row>
    <row r="151" spans="42:66" x14ac:dyDescent="0.25">
      <c r="AP151" s="5"/>
      <c r="AQ151" s="5"/>
      <c r="AR151" s="5"/>
      <c r="AS151" s="5"/>
      <c r="BK151" s="5"/>
      <c r="BL151" s="5"/>
      <c r="BM151" s="5"/>
      <c r="BN151" s="5"/>
    </row>
    <row r="152" spans="42:66" x14ac:dyDescent="0.25">
      <c r="AP152" s="5"/>
      <c r="AQ152" s="5"/>
      <c r="AR152" s="5"/>
      <c r="AS152" s="5"/>
      <c r="BK152" s="5"/>
      <c r="BL152" s="5"/>
      <c r="BM152" s="5"/>
      <c r="BN152" s="5"/>
    </row>
    <row r="153" spans="42:66" x14ac:dyDescent="0.25">
      <c r="AP153" s="5"/>
      <c r="AQ153" s="5"/>
      <c r="AR153" s="5"/>
      <c r="AS153" s="5"/>
      <c r="BK153" s="5"/>
      <c r="BL153" s="5"/>
      <c r="BM153" s="5"/>
      <c r="BN153" s="5"/>
    </row>
    <row r="154" spans="42:66" x14ac:dyDescent="0.25">
      <c r="AP154" s="5"/>
      <c r="BK154" s="5"/>
    </row>
    <row r="155" spans="42:66" x14ac:dyDescent="0.25">
      <c r="AP155" s="5"/>
      <c r="BK155" s="5"/>
    </row>
    <row r="156" spans="42:66" x14ac:dyDescent="0.25">
      <c r="AP156" s="5"/>
      <c r="BK156" s="5"/>
    </row>
    <row r="157" spans="42:66" x14ac:dyDescent="0.25">
      <c r="AP157" s="5"/>
      <c r="BK157" s="5"/>
    </row>
    <row r="158" spans="42:66" x14ac:dyDescent="0.25">
      <c r="AP158" s="5"/>
      <c r="BK158" s="5"/>
    </row>
    <row r="159" spans="42:66" x14ac:dyDescent="0.25">
      <c r="AP159" s="5"/>
      <c r="BK159" s="5"/>
    </row>
    <row r="160" spans="42:66" x14ac:dyDescent="0.25">
      <c r="AP160" s="5"/>
      <c r="BK160" s="5"/>
    </row>
    <row r="161" spans="42:63" x14ac:dyDescent="0.25">
      <c r="AP161" s="5"/>
      <c r="BK161" s="5"/>
    </row>
    <row r="162" spans="42:63" x14ac:dyDescent="0.25">
      <c r="AP162" s="5"/>
      <c r="BK162" s="5"/>
    </row>
    <row r="163" spans="42:63" x14ac:dyDescent="0.25">
      <c r="AP163" s="5"/>
      <c r="BK163" s="5"/>
    </row>
    <row r="164" spans="42:63" x14ac:dyDescent="0.25">
      <c r="AP164" s="5"/>
      <c r="BK164" s="5"/>
    </row>
    <row r="165" spans="42:63" x14ac:dyDescent="0.25">
      <c r="AP165" s="5"/>
      <c r="BK165" s="5"/>
    </row>
    <row r="166" spans="42:63" x14ac:dyDescent="0.25">
      <c r="AP166" s="5"/>
      <c r="BK166" s="5"/>
    </row>
    <row r="167" spans="42:63" x14ac:dyDescent="0.25">
      <c r="AP167" s="5"/>
      <c r="BK167" s="5"/>
    </row>
    <row r="168" spans="42:63" x14ac:dyDescent="0.25">
      <c r="AP168" s="5"/>
      <c r="BK168" s="5"/>
    </row>
  </sheetData>
  <pageMargins left="0.7" right="0.7" top="0.75" bottom="0.75" header="0.3" footer="0.3"/>
  <pageSetup paperSize="9" orientation="portrait" r:id="rId1"/>
  <legacyDrawing r:id="rId2"/>
  <tableParts count="5">
    <tablePart r:id="rId3"/>
    <tablePart r:id="rId4"/>
    <tablePart r:id="rId5"/>
    <tablePart r:id="rId6"/>
    <tablePart r:id="rId7"/>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Fabrice</dc:creator>
  <cp:lastModifiedBy>Christian</cp:lastModifiedBy>
  <dcterms:created xsi:type="dcterms:W3CDTF">2023-04-08T09:50:21Z</dcterms:created>
  <dcterms:modified xsi:type="dcterms:W3CDTF">2023-04-12T12:39:20Z</dcterms:modified>
</cp:coreProperties>
</file>