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0" yWindow="0" windowWidth="27315" windowHeight="13545" activeTab="3"/>
  </bookViews>
  <sheets>
    <sheet name="Calendar View" sheetId="3" r:id="rId1"/>
    <sheet name="Employee Leave Tracker" sheetId="1" r:id="rId2"/>
    <sheet name="Settings" sheetId="2" r:id="rId3"/>
    <sheet name="Setting2" sheetId="4" r:id="rId4"/>
  </sheets>
  <definedNames>
    <definedName name="calendar">daysAndWks + dateOfFirst - WEEKDAY(dateOfFirst,2)</definedName>
    <definedName name="dateOfFirst">DATE('Calendar View'!$AN$5,MONTH('Calendar View'!$C1),1)</definedName>
    <definedName name="daysAndWks">COLUMN(OFFSET(INDIRECT("$A$1"),0,0,1,42))-1</definedName>
    <definedName name="lstEDates">tblLeave[End Date]</definedName>
    <definedName name="lstEmployees">tblEmployees[Liste des employés]</definedName>
    <definedName name="lstEmpNames">tblLeave[Employee Name]</definedName>
    <definedName name="lstHolidays">tblCompanyHolidays[Company Holidays]</definedName>
    <definedName name="lstHolidayTypes">tblLeaveTypes[Type of Leave]</definedName>
    <definedName name="lstHTypes">tblLeave[Type of Leave]</definedName>
    <definedName name="lstSdates">tblLeave[Start Date]</definedName>
    <definedName name="valSelEmployee">'Calendar View'!$AN$3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4"/>
  <c r="A15"/>
  <c r="A14"/>
  <c r="A13"/>
  <c r="A12"/>
  <c r="A11"/>
  <c r="A10"/>
  <c r="A9"/>
  <c r="A8"/>
  <c r="A7"/>
  <c r="A6"/>
  <c r="A5"/>
  <c r="A4"/>
  <c r="F31" i="1"/>
  <c r="F32"/>
  <c r="F33"/>
  <c r="F34"/>
  <c r="F35"/>
  <c r="F36"/>
  <c r="F37"/>
  <c r="F38"/>
  <c r="F39"/>
  <c r="F40"/>
  <c r="F41"/>
  <c r="F30"/>
  <c r="F29"/>
  <c r="F2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8"/>
  <c r="L35" i="3"/>
  <c r="AB35"/>
  <c r="D30"/>
  <c r="AR48"/>
  <c r="D39"/>
  <c r="L39"/>
  <c r="AJ35"/>
  <c r="AR35"/>
  <c r="T35"/>
  <c r="AR39"/>
  <c r="AJ39"/>
  <c r="T39"/>
  <c r="T26"/>
  <c r="AR40"/>
  <c r="D26"/>
  <c r="AJ40"/>
  <c r="T40"/>
  <c r="L30"/>
  <c r="C10"/>
  <c r="C11"/>
  <c r="C12"/>
  <c r="C13"/>
  <c r="C14"/>
  <c r="C15"/>
  <c r="C16"/>
  <c r="C17"/>
  <c r="C18"/>
  <c r="C19"/>
  <c r="C20"/>
  <c r="C9"/>
  <c r="H11" a="1"/>
  <c r="H9" a="1"/>
  <c r="H14" a="1"/>
  <c r="H16" a="1"/>
  <c r="H19" a="1"/>
  <c r="H15" a="1"/>
  <c r="H13" a="1"/>
  <c r="H20" a="1"/>
  <c r="H10" a="1"/>
  <c r="H17" a="1"/>
  <c r="H18" a="1"/>
  <c r="H12" a="1"/>
  <c r="J16"/>
  <c r="N16"/>
  <c r="R16"/>
  <c r="V16"/>
  <c r="Z16"/>
  <c r="AD16"/>
  <c r="AH16"/>
  <c r="AL16"/>
  <c r="AP16"/>
  <c r="AT16"/>
  <c r="H16"/>
  <c r="M16"/>
  <c r="S16"/>
  <c r="X16"/>
  <c r="AC16"/>
  <c r="AI16"/>
  <c r="AN16"/>
  <c r="AS16"/>
  <c r="I16"/>
  <c r="O16"/>
  <c r="T16"/>
  <c r="Y16"/>
  <c r="AE16"/>
  <c r="AJ16"/>
  <c r="AO16"/>
  <c r="AU16"/>
  <c r="K16"/>
  <c r="U16"/>
  <c r="AF16"/>
  <c r="AQ16"/>
  <c r="L16"/>
  <c r="W16"/>
  <c r="AG16"/>
  <c r="AR16"/>
  <c r="P16"/>
  <c r="AA16"/>
  <c r="AK16"/>
  <c r="AV16"/>
  <c r="Q16"/>
  <c r="AB16"/>
  <c r="AM16"/>
  <c r="AW16"/>
  <c r="I20"/>
  <c r="M20"/>
  <c r="Q20"/>
  <c r="U20"/>
  <c r="Y20"/>
  <c r="AC20"/>
  <c r="AG20"/>
  <c r="AK20"/>
  <c r="AO20"/>
  <c r="AS20"/>
  <c r="AW20"/>
  <c r="J20"/>
  <c r="N20"/>
  <c r="R20"/>
  <c r="V20"/>
  <c r="Z20"/>
  <c r="AD20"/>
  <c r="AH20"/>
  <c r="AL20"/>
  <c r="AP20"/>
  <c r="AT20"/>
  <c r="K20"/>
  <c r="S20"/>
  <c r="AA20"/>
  <c r="AI20"/>
  <c r="AQ20"/>
  <c r="P20"/>
  <c r="AF20"/>
  <c r="AV20"/>
  <c r="L20"/>
  <c r="T20"/>
  <c r="AB20"/>
  <c r="AJ20"/>
  <c r="AR20"/>
  <c r="O20"/>
  <c r="W20"/>
  <c r="AE20"/>
  <c r="AM20"/>
  <c r="AU20"/>
  <c r="H20"/>
  <c r="X20"/>
  <c r="AN20"/>
  <c r="I15"/>
  <c r="M15"/>
  <c r="Q15"/>
  <c r="U15"/>
  <c r="Y15"/>
  <c r="AC15"/>
  <c r="AG15"/>
  <c r="AK15"/>
  <c r="AO15"/>
  <c r="AS15"/>
  <c r="AW15"/>
  <c r="H15"/>
  <c r="N15"/>
  <c r="S15"/>
  <c r="X15"/>
  <c r="AD15"/>
  <c r="AI15"/>
  <c r="AN15"/>
  <c r="AT15"/>
  <c r="J15"/>
  <c r="O15"/>
  <c r="T15"/>
  <c r="Z15"/>
  <c r="AE15"/>
  <c r="AJ15"/>
  <c r="AP15"/>
  <c r="AU15"/>
  <c r="P15"/>
  <c r="V15"/>
  <c r="AA15"/>
  <c r="L15"/>
  <c r="AF15"/>
  <c r="AQ15"/>
  <c r="R15"/>
  <c r="AH15"/>
  <c r="AR15"/>
  <c r="W15"/>
  <c r="AL15"/>
  <c r="AV15"/>
  <c r="K15"/>
  <c r="AB15"/>
  <c r="AM15"/>
  <c r="H19"/>
  <c r="L19"/>
  <c r="P19"/>
  <c r="T19"/>
  <c r="X19"/>
  <c r="AB19"/>
  <c r="AF19"/>
  <c r="AJ19"/>
  <c r="AN19"/>
  <c r="AR19"/>
  <c r="AV19"/>
  <c r="I19"/>
  <c r="M19"/>
  <c r="Q19"/>
  <c r="U19"/>
  <c r="Y19"/>
  <c r="AC19"/>
  <c r="AG19"/>
  <c r="AK19"/>
  <c r="AO19"/>
  <c r="AS19"/>
  <c r="AW19"/>
  <c r="N19"/>
  <c r="V19"/>
  <c r="AD19"/>
  <c r="AL19"/>
  <c r="AT19"/>
  <c r="K19"/>
  <c r="AA19"/>
  <c r="AQ19"/>
  <c r="O19"/>
  <c r="W19"/>
  <c r="AE19"/>
  <c r="AM19"/>
  <c r="AU19"/>
  <c r="J19"/>
  <c r="R19"/>
  <c r="Z19"/>
  <c r="AH19"/>
  <c r="AP19"/>
  <c r="S19"/>
  <c r="AI19"/>
  <c r="I12"/>
  <c r="M12"/>
  <c r="Q12"/>
  <c r="U12"/>
  <c r="Y12"/>
  <c r="AC12"/>
  <c r="AG12"/>
  <c r="AK12"/>
  <c r="AO12"/>
  <c r="AS12"/>
  <c r="AW12"/>
  <c r="J12"/>
  <c r="N12"/>
  <c r="R12"/>
  <c r="V12"/>
  <c r="Z12"/>
  <c r="AD12"/>
  <c r="AH12"/>
  <c r="AL12"/>
  <c r="AP12"/>
  <c r="AT12"/>
  <c r="K12"/>
  <c r="S12"/>
  <c r="AA12"/>
  <c r="AI12"/>
  <c r="AQ12"/>
  <c r="L12"/>
  <c r="T12"/>
  <c r="AB12"/>
  <c r="AJ12"/>
  <c r="AR12"/>
  <c r="O12"/>
  <c r="W12"/>
  <c r="AE12"/>
  <c r="AM12"/>
  <c r="AU12"/>
  <c r="X12"/>
  <c r="P12"/>
  <c r="AF12"/>
  <c r="H12"/>
  <c r="AN12"/>
  <c r="AV12"/>
  <c r="H11"/>
  <c r="L11"/>
  <c r="P11"/>
  <c r="T11"/>
  <c r="X11"/>
  <c r="AB11"/>
  <c r="AF11"/>
  <c r="AJ11"/>
  <c r="AN11"/>
  <c r="AR11"/>
  <c r="AV11"/>
  <c r="I11"/>
  <c r="M11"/>
  <c r="Q11"/>
  <c r="U11"/>
  <c r="Y11"/>
  <c r="AC11"/>
  <c r="AG11"/>
  <c r="AK11"/>
  <c r="AO11"/>
  <c r="AS11"/>
  <c r="AW11"/>
  <c r="N11"/>
  <c r="V11"/>
  <c r="AD11"/>
  <c r="AL11"/>
  <c r="AT11"/>
  <c r="O11"/>
  <c r="W11"/>
  <c r="AE11"/>
  <c r="AM11"/>
  <c r="AU11"/>
  <c r="J11"/>
  <c r="R11"/>
  <c r="Z11"/>
  <c r="AH11"/>
  <c r="AP11"/>
  <c r="AI11"/>
  <c r="K11"/>
  <c r="AQ11"/>
  <c r="S11"/>
  <c r="AA11"/>
  <c r="K18"/>
  <c r="O18"/>
  <c r="S18"/>
  <c r="W18"/>
  <c r="AA18"/>
  <c r="AE18"/>
  <c r="AI18"/>
  <c r="AM18"/>
  <c r="AQ18"/>
  <c r="AU18"/>
  <c r="H18"/>
  <c r="L18"/>
  <c r="P18"/>
  <c r="T18"/>
  <c r="X18"/>
  <c r="AB18"/>
  <c r="AF18"/>
  <c r="AJ18"/>
  <c r="AN18"/>
  <c r="AR18"/>
  <c r="AV18"/>
  <c r="I18"/>
  <c r="Q18"/>
  <c r="Y18"/>
  <c r="AG18"/>
  <c r="AO18"/>
  <c r="AW18"/>
  <c r="AL18"/>
  <c r="J18"/>
  <c r="R18"/>
  <c r="Z18"/>
  <c r="AH18"/>
  <c r="AP18"/>
  <c r="M18"/>
  <c r="U18"/>
  <c r="AC18"/>
  <c r="AK18"/>
  <c r="AS18"/>
  <c r="N18"/>
  <c r="V18"/>
  <c r="AD18"/>
  <c r="AT18"/>
  <c r="K17"/>
  <c r="O17"/>
  <c r="S17"/>
  <c r="W17"/>
  <c r="AA17"/>
  <c r="AE17"/>
  <c r="AI17"/>
  <c r="AM17"/>
  <c r="AQ17"/>
  <c r="AU17"/>
  <c r="H17"/>
  <c r="M17"/>
  <c r="R17"/>
  <c r="X17"/>
  <c r="AC17"/>
  <c r="AH17"/>
  <c r="AN17"/>
  <c r="AS17"/>
  <c r="I17"/>
  <c r="N17"/>
  <c r="T17"/>
  <c r="Y17"/>
  <c r="AD17"/>
  <c r="AJ17"/>
  <c r="AO17"/>
  <c r="AT17"/>
  <c r="J17"/>
  <c r="U17"/>
  <c r="AF17"/>
  <c r="AP17"/>
  <c r="AW17"/>
  <c r="L17"/>
  <c r="V17"/>
  <c r="AG17"/>
  <c r="AR17"/>
  <c r="P17"/>
  <c r="Z17"/>
  <c r="AK17"/>
  <c r="AV17"/>
  <c r="Q17"/>
  <c r="AB17"/>
  <c r="AL17"/>
  <c r="J13"/>
  <c r="N13"/>
  <c r="R13"/>
  <c r="V13"/>
  <c r="Z13"/>
  <c r="AD13"/>
  <c r="AH13"/>
  <c r="AL13"/>
  <c r="AP13"/>
  <c r="AT13"/>
  <c r="K13"/>
  <c r="O13"/>
  <c r="S13"/>
  <c r="W13"/>
  <c r="AA13"/>
  <c r="AE13"/>
  <c r="AI13"/>
  <c r="AM13"/>
  <c r="AQ13"/>
  <c r="AU13"/>
  <c r="H13"/>
  <c r="P13"/>
  <c r="X13"/>
  <c r="AF13"/>
  <c r="AN13"/>
  <c r="AV13"/>
  <c r="I13"/>
  <c r="Q13"/>
  <c r="Y13"/>
  <c r="AG13"/>
  <c r="AO13"/>
  <c r="AW13"/>
  <c r="L13"/>
  <c r="T13"/>
  <c r="AB13"/>
  <c r="AJ13"/>
  <c r="AR13"/>
  <c r="M13"/>
  <c r="AS13"/>
  <c r="U13"/>
  <c r="AC13"/>
  <c r="AK13"/>
  <c r="K14"/>
  <c r="O14"/>
  <c r="S14"/>
  <c r="W14"/>
  <c r="AA14"/>
  <c r="AE14"/>
  <c r="AI14"/>
  <c r="AM14"/>
  <c r="AQ14"/>
  <c r="AU14"/>
  <c r="H14"/>
  <c r="L14"/>
  <c r="P14"/>
  <c r="T14"/>
  <c r="X14"/>
  <c r="AB14"/>
  <c r="AF14"/>
  <c r="AJ14"/>
  <c r="AN14"/>
  <c r="AR14"/>
  <c r="AV14"/>
  <c r="M14"/>
  <c r="U14"/>
  <c r="AC14"/>
  <c r="AK14"/>
  <c r="AS14"/>
  <c r="N14"/>
  <c r="V14"/>
  <c r="AD14"/>
  <c r="AL14"/>
  <c r="AT14"/>
  <c r="I14"/>
  <c r="Q14"/>
  <c r="Y14"/>
  <c r="AG14"/>
  <c r="AO14"/>
  <c r="AW14"/>
  <c r="AH14"/>
  <c r="J14"/>
  <c r="AP14"/>
  <c r="R14"/>
  <c r="Z14"/>
  <c r="K10"/>
  <c r="O10"/>
  <c r="S10"/>
  <c r="W10"/>
  <c r="AA10"/>
  <c r="AE10"/>
  <c r="AI10"/>
  <c r="AM10"/>
  <c r="AQ10"/>
  <c r="AU10"/>
  <c r="H10"/>
  <c r="L10"/>
  <c r="P10"/>
  <c r="T10"/>
  <c r="X10"/>
  <c r="AB10"/>
  <c r="AF10"/>
  <c r="AJ10"/>
  <c r="AN10"/>
  <c r="AR10"/>
  <c r="AV10"/>
  <c r="I10"/>
  <c r="Q10"/>
  <c r="Y10"/>
  <c r="AG10"/>
  <c r="AO10"/>
  <c r="AW10"/>
  <c r="U10"/>
  <c r="J10"/>
  <c r="R10"/>
  <c r="Z10"/>
  <c r="AH10"/>
  <c r="AP10"/>
  <c r="M10"/>
  <c r="AC10"/>
  <c r="AK10"/>
  <c r="AS10"/>
  <c r="N10"/>
  <c r="AT10"/>
  <c r="V10"/>
  <c r="AD10"/>
  <c r="AL10"/>
  <c r="K9"/>
  <c r="O9"/>
  <c r="S9"/>
  <c r="W9"/>
  <c r="AA9"/>
  <c r="AE9"/>
  <c r="AI9"/>
  <c r="AM9"/>
  <c r="AQ9"/>
  <c r="AU9"/>
  <c r="H9"/>
  <c r="L9"/>
  <c r="P9"/>
  <c r="T9"/>
  <c r="X9"/>
  <c r="AB9"/>
  <c r="AF9"/>
  <c r="AJ9"/>
  <c r="AN9"/>
  <c r="AR9"/>
  <c r="AV9"/>
  <c r="I9"/>
  <c r="M9"/>
  <c r="Q9"/>
  <c r="U9"/>
  <c r="Y9"/>
  <c r="AC9"/>
  <c r="AG9"/>
  <c r="AK9"/>
  <c r="AO9"/>
  <c r="AS9"/>
  <c r="AW9"/>
  <c r="J9"/>
  <c r="N9"/>
  <c r="R9"/>
  <c r="V9"/>
  <c r="Z9"/>
  <c r="AD9"/>
  <c r="AH9"/>
  <c r="AL9"/>
  <c r="AP9"/>
  <c r="AT9"/>
  <c r="AR44"/>
  <c r="AR49"/>
  <c r="T30"/>
  <c r="AB39"/>
  <c r="AB40"/>
  <c r="D35"/>
  <c r="D40"/>
  <c r="AJ30"/>
  <c r="T31"/>
  <c r="AR26"/>
  <c r="AR30"/>
  <c r="AB26"/>
  <c r="AB30"/>
  <c r="AJ26"/>
  <c r="L26"/>
  <c r="L31"/>
  <c r="AJ31"/>
  <c r="D31"/>
  <c r="AR31"/>
  <c r="AB31"/>
</calcChain>
</file>

<file path=xl/sharedStrings.xml><?xml version="1.0" encoding="utf-8"?>
<sst xmlns="http://schemas.openxmlformats.org/spreadsheetml/2006/main" count="158" uniqueCount="70">
  <si>
    <t>Employee Name</t>
  </si>
  <si>
    <t>S</t>
  </si>
  <si>
    <t>M</t>
  </si>
  <si>
    <t>T</t>
  </si>
  <si>
    <t>W</t>
  </si>
  <si>
    <t>F</t>
  </si>
  <si>
    <t>Start Date</t>
  </si>
  <si>
    <t>End Date</t>
  </si>
  <si>
    <t>Company Holidays</t>
  </si>
  <si>
    <t>Days</t>
  </si>
  <si>
    <t>Description</t>
  </si>
  <si>
    <t>Type of Leave</t>
  </si>
  <si>
    <t>Maladie N-Payé</t>
  </si>
  <si>
    <t>Jp Planifié</t>
  </si>
  <si>
    <t>Personnel Urgent</t>
  </si>
  <si>
    <t>Personel Planifié</t>
  </si>
  <si>
    <t>Jp Urgent</t>
  </si>
  <si>
    <t>Vacance</t>
  </si>
  <si>
    <t>Travaileur de Nuit</t>
  </si>
  <si>
    <t>Travaileur Nuit</t>
  </si>
  <si>
    <t>Maldie N-Payé</t>
  </si>
  <si>
    <t>Sans Solde</t>
  </si>
  <si>
    <t>Vacances</t>
  </si>
  <si>
    <t>Congé Compensatoire</t>
  </si>
  <si>
    <t>Retard</t>
  </si>
  <si>
    <t>Pré-retraite</t>
  </si>
  <si>
    <t>Jours de replacement</t>
  </si>
  <si>
    <t>Total jour non travaillé</t>
  </si>
  <si>
    <t>Jour travaillé</t>
  </si>
  <si>
    <t>Liste des employés</t>
  </si>
  <si>
    <t>Lachapelle, Sylvain</t>
  </si>
  <si>
    <t>Morin, Benoit</t>
  </si>
  <si>
    <t>Normandin, Patrick</t>
  </si>
  <si>
    <t>Binette, Daniel</t>
  </si>
  <si>
    <t>Bruyere, Rolland</t>
  </si>
  <si>
    <t>Spano, Domenico</t>
  </si>
  <si>
    <t>Richer, Claudine</t>
  </si>
  <si>
    <t>Thériault, Marcel</t>
  </si>
  <si>
    <t>Milette, Mario</t>
  </si>
  <si>
    <t>L'Africain, Luc</t>
  </si>
  <si>
    <t>Gosselin, Francois</t>
  </si>
  <si>
    <t>Paicd</t>
  </si>
  <si>
    <t>SUIVI D'ABSENCE EMPLOYÉ(E)S</t>
  </si>
  <si>
    <t>Jour de l'An</t>
  </si>
  <si>
    <t>Vendredi Saint</t>
  </si>
  <si>
    <t>Lundi de Pâques</t>
  </si>
  <si>
    <t>Jour des Patriotes</t>
  </si>
  <si>
    <t>Saint-Jean Baptiste</t>
  </si>
  <si>
    <t>Jour du Canada</t>
  </si>
  <si>
    <t>Fete du Travail</t>
  </si>
  <si>
    <t>Jour du Souvenir</t>
  </si>
  <si>
    <t>Action de Gâces</t>
  </si>
  <si>
    <t>Noël</t>
  </si>
  <si>
    <t>Lendemain de Noël</t>
  </si>
  <si>
    <t>STATISTIQUE CLÈS</t>
  </si>
  <si>
    <t>Sélectionnez un employé:</t>
  </si>
  <si>
    <t>Sélectionnez une année: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</si>
  <si>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</si>
  <si>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</si>
  <si>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</si>
  <si>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</si>
  <si>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</si>
  <si>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</si>
  <si>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</si>
  <si>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</si>
  <si>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</si>
  <si>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</si>
  <si>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</si>
  <si>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</si>
  <si>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Employés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</si>
</sst>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"/>
    <numFmt numFmtId="166" formatCode="&quot;LAST YEAR &quot;\ General"/>
    <numFmt numFmtId="167" formatCode="&quot;LAST YEAR &quot;General"/>
  </numFmts>
  <fonts count="21">
    <font>
      <sz val="10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0"/>
      <color theme="6" tint="-0.249977111117893"/>
      <name val="Trebuchet MS"/>
      <family val="2"/>
      <scheme val="minor"/>
    </font>
    <font>
      <sz val="9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23"/>
      <color theme="3"/>
      <name val="Bookman Old Style"/>
      <family val="1"/>
      <scheme val="major"/>
    </font>
    <font>
      <sz val="9"/>
      <color theme="3"/>
      <name val="Bookman Old Style"/>
      <family val="1"/>
      <scheme val="major"/>
    </font>
    <font>
      <sz val="8"/>
      <color theme="3" tint="-0.499984740745262"/>
      <name val="Trebuchet MS"/>
      <family val="2"/>
      <scheme val="minor"/>
    </font>
    <font>
      <b/>
      <sz val="8"/>
      <color theme="9"/>
      <name val="Trebuchet MS"/>
      <family val="2"/>
      <scheme val="minor"/>
    </font>
    <font>
      <b/>
      <sz val="30"/>
      <color theme="0"/>
      <name val="Bookman Old Style"/>
      <family val="1"/>
      <scheme val="major"/>
    </font>
    <font>
      <b/>
      <sz val="30"/>
      <color theme="3"/>
      <name val="Bookman Old Style"/>
      <family val="1"/>
      <scheme val="major"/>
    </font>
    <font>
      <sz val="10"/>
      <color theme="1"/>
      <name val="Trebuchet MS"/>
      <family val="2"/>
      <scheme val="minor"/>
    </font>
    <font>
      <sz val="10"/>
      <color theme="1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0"/>
      <color theme="3"/>
      <name val="Bookman Old Style"/>
      <family val="1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b/>
      <sz val="9"/>
      <color theme="9"/>
      <name val="Trebuchet MS"/>
      <family val="2"/>
      <scheme val="minor"/>
    </font>
    <font>
      <sz val="9"/>
      <color theme="9"/>
      <name val="Trebuchet MS"/>
      <family val="2"/>
      <scheme val="minor"/>
    </font>
    <font>
      <sz val="10"/>
      <color theme="1"/>
      <name val="Trebuchet MS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37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2" tint="-0.499984740745262"/>
      </right>
      <top/>
      <bottom/>
      <diagonal/>
    </border>
    <border>
      <left style="thin">
        <color theme="2" tint="-0.499984740745262"/>
      </left>
      <right/>
      <top/>
      <bottom/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0.499984740745262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2" tint="-0.499984740745262"/>
      </right>
      <top style="thin">
        <color theme="0" tint="-0.14999847407452621"/>
      </top>
      <bottom/>
      <diagonal/>
    </border>
    <border>
      <left/>
      <right/>
      <top style="thin">
        <color theme="3" tint="-0.499984740745262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3" tint="0.39994506668294322"/>
      </right>
      <top style="thin">
        <color theme="0" tint="-0.14999847407452621"/>
      </top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2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2" tint="-0.499984740745262"/>
      </right>
      <top/>
      <bottom style="thin">
        <color theme="0" tint="-0.14999847407452621"/>
      </bottom>
      <diagonal/>
    </border>
    <border>
      <left/>
      <right/>
      <top style="thick">
        <color theme="0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2">
    <xf numFmtId="0" fontId="0" fillId="0" borderId="0">
      <alignment vertical="center"/>
    </xf>
    <xf numFmtId="0" fontId="14" fillId="0" borderId="0" applyNumberFormat="0" applyFill="0" applyBorder="0" applyAlignment="0" applyProtection="0"/>
  </cellStyleXfs>
  <cellXfs count="109">
    <xf numFmtId="0" fontId="0" fillId="0" borderId="0" xfId="0">
      <alignment vertical="center"/>
    </xf>
    <xf numFmtId="0" fontId="2" fillId="0" borderId="0" xfId="0" applyFont="1" applyBorder="1" applyAlignment="1"/>
    <xf numFmtId="0" fontId="2" fillId="0" borderId="3" xfId="0" applyFont="1" applyBorder="1" applyAlignment="1"/>
    <xf numFmtId="0" fontId="0" fillId="0" borderId="0" xfId="0" applyBorder="1">
      <alignment vertical="center"/>
    </xf>
    <xf numFmtId="164" fontId="5" fillId="3" borderId="10" xfId="0" applyNumberFormat="1" applyFont="1" applyFill="1" applyBorder="1" applyAlignment="1">
      <alignment horizontal="left" vertical="center"/>
    </xf>
    <xf numFmtId="164" fontId="5" fillId="0" borderId="10" xfId="0" applyNumberFormat="1" applyFont="1" applyFill="1" applyBorder="1" applyAlignment="1">
      <alignment horizontal="left" vertical="center"/>
    </xf>
    <xf numFmtId="164" fontId="5" fillId="0" borderId="12" xfId="0" applyNumberFormat="1" applyFont="1" applyFill="1" applyBorder="1" applyAlignment="1">
      <alignment horizontal="left" vertical="center"/>
    </xf>
    <xf numFmtId="14" fontId="0" fillId="2" borderId="5" xfId="0" applyNumberFormat="1" applyFill="1" applyBorder="1">
      <alignment vertical="center"/>
    </xf>
    <xf numFmtId="14" fontId="0" fillId="2" borderId="0" xfId="0" applyNumberFormat="1" applyFill="1" applyBorder="1">
      <alignment vertical="center"/>
    </xf>
    <xf numFmtId="0" fontId="0" fillId="2" borderId="0" xfId="0" applyFill="1" applyBorder="1">
      <alignment vertical="center"/>
    </xf>
    <xf numFmtId="0" fontId="0" fillId="2" borderId="4" xfId="0" applyFill="1" applyBorder="1">
      <alignment vertical="center"/>
    </xf>
    <xf numFmtId="0" fontId="6" fillId="0" borderId="0" xfId="0" applyFont="1" applyFill="1" applyBorder="1">
      <alignment vertical="center"/>
    </xf>
    <xf numFmtId="0" fontId="1" fillId="0" borderId="0" xfId="0" applyFont="1" applyFill="1" applyBorder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14" xfId="0" applyBorder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14" fontId="12" fillId="0" borderId="0" xfId="0" applyNumberFormat="1" applyFont="1" applyFill="1" applyBorder="1" applyAlignment="1">
      <alignment horizontal="left" vertical="center" indent="1"/>
    </xf>
    <xf numFmtId="0" fontId="7" fillId="0" borderId="19" xfId="0" applyFont="1" applyBorder="1" applyAlignment="1">
      <alignment horizontal="center" vertical="center"/>
    </xf>
    <xf numFmtId="0" fontId="0" fillId="0" borderId="19" xfId="0" applyBorder="1">
      <alignment vertical="center"/>
    </xf>
    <xf numFmtId="0" fontId="1" fillId="2" borderId="20" xfId="0" applyFont="1" applyFill="1" applyBorder="1">
      <alignment vertical="center"/>
    </xf>
    <xf numFmtId="0" fontId="1" fillId="2" borderId="21" xfId="0" applyFont="1" applyFill="1" applyBorder="1">
      <alignment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7" fillId="0" borderId="0" xfId="0" applyFont="1" applyFill="1" applyBorder="1" applyAlignment="1"/>
    <xf numFmtId="167" fontId="8" fillId="0" borderId="0" xfId="0" applyNumberFormat="1" applyFont="1" applyBorder="1" applyAlignment="1">
      <alignment vertical="top"/>
    </xf>
    <xf numFmtId="0" fontId="9" fillId="0" borderId="0" xfId="0" applyFont="1" applyBorder="1" applyAlignment="1"/>
    <xf numFmtId="165" fontId="12" fillId="3" borderId="2" xfId="0" applyNumberFormat="1" applyFont="1" applyFill="1" applyBorder="1" applyAlignment="1">
      <alignment horizontal="center" vertical="center"/>
    </xf>
    <xf numFmtId="165" fontId="12" fillId="3" borderId="1" xfId="0" applyNumberFormat="1" applyFont="1" applyFill="1" applyBorder="1" applyAlignment="1">
      <alignment horizontal="center" vertical="center"/>
    </xf>
    <xf numFmtId="165" fontId="12" fillId="3" borderId="17" xfId="0" applyNumberFormat="1" applyFont="1" applyFill="1" applyBorder="1" applyAlignment="1">
      <alignment horizontal="center" vertical="center"/>
    </xf>
    <xf numFmtId="165" fontId="12" fillId="3" borderId="11" xfId="0" applyNumberFormat="1" applyFont="1" applyFill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165" fontId="12" fillId="0" borderId="17" xfId="0" applyNumberFormat="1" applyFont="1" applyBorder="1" applyAlignment="1">
      <alignment horizontal="center" vertical="center"/>
    </xf>
    <xf numFmtId="165" fontId="12" fillId="0" borderId="11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165" fontId="12" fillId="0" borderId="8" xfId="0" applyNumberFormat="1" applyFont="1" applyBorder="1" applyAlignment="1">
      <alignment horizontal="center" vertical="center"/>
    </xf>
    <xf numFmtId="165" fontId="12" fillId="0" borderId="18" xfId="0" applyNumberFormat="1" applyFont="1" applyBorder="1" applyAlignment="1">
      <alignment horizontal="center" vertical="center"/>
    </xf>
    <xf numFmtId="165" fontId="12" fillId="0" borderId="1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center" vertical="center"/>
    </xf>
    <xf numFmtId="0" fontId="14" fillId="0" borderId="0" xfId="1" applyFill="1" applyBorder="1" applyAlignment="1">
      <alignment vertical="center"/>
    </xf>
    <xf numFmtId="0" fontId="17" fillId="0" borderId="0" xfId="0" applyFont="1">
      <alignment vertical="center"/>
    </xf>
    <xf numFmtId="0" fontId="17" fillId="0" borderId="19" xfId="0" applyFont="1" applyBorder="1">
      <alignment vertical="center"/>
    </xf>
    <xf numFmtId="167" fontId="16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0" fontId="17" fillId="0" borderId="0" xfId="0" applyFont="1" applyBorder="1">
      <alignment vertical="center"/>
    </xf>
    <xf numFmtId="0" fontId="0" fillId="0" borderId="0" xfId="0" applyFont="1" applyAlignment="1">
      <alignment horizontal="left" vertical="center" indent="1"/>
    </xf>
    <xf numFmtId="14" fontId="0" fillId="0" borderId="0" xfId="0" applyNumberFormat="1" applyFont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20" fillId="0" borderId="0" xfId="0" applyFont="1" applyAlignment="1">
      <alignment horizontal="left" vertical="center" indent="1"/>
    </xf>
    <xf numFmtId="0" fontId="20" fillId="0" borderId="0" xfId="0" applyNumberFormat="1" applyFont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167" fontId="16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4" fillId="0" borderId="0" xfId="1" applyBorder="1" applyAlignment="1">
      <alignment horizontal="left" vertical="center" wrapText="1" indent="1"/>
    </xf>
    <xf numFmtId="164" fontId="5" fillId="3" borderId="6" xfId="0" applyNumberFormat="1" applyFont="1" applyFill="1" applyBorder="1" applyAlignment="1">
      <alignment horizontal="left" vertical="center"/>
    </xf>
    <xf numFmtId="164" fontId="5" fillId="3" borderId="16" xfId="0" applyNumberFormat="1" applyFont="1" applyFill="1" applyBorder="1" applyAlignment="1">
      <alignment horizontal="left" vertical="center"/>
    </xf>
    <xf numFmtId="164" fontId="5" fillId="0" borderId="7" xfId="0" applyNumberFormat="1" applyFont="1" applyFill="1" applyBorder="1" applyAlignment="1">
      <alignment horizontal="left" vertical="center"/>
    </xf>
    <xf numFmtId="164" fontId="5" fillId="0" borderId="15" xfId="0" applyNumberFormat="1" applyFont="1" applyFill="1" applyBorder="1" applyAlignment="1">
      <alignment horizontal="left" vertical="center"/>
    </xf>
    <xf numFmtId="164" fontId="5" fillId="0" borderId="6" xfId="0" applyNumberFormat="1" applyFont="1" applyFill="1" applyBorder="1" applyAlignment="1">
      <alignment horizontal="left" vertical="center"/>
    </xf>
    <xf numFmtId="164" fontId="5" fillId="0" borderId="16" xfId="0" applyNumberFormat="1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166" fontId="16" fillId="0" borderId="0" xfId="0" applyNumberFormat="1" applyFont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 indent="1"/>
    </xf>
    <xf numFmtId="0" fontId="4" fillId="2" borderId="27" xfId="0" applyFont="1" applyFill="1" applyBorder="1" applyAlignment="1">
      <alignment horizontal="left" vertical="center" indent="1"/>
    </xf>
    <xf numFmtId="0" fontId="11" fillId="9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right" vertical="center" indent="1"/>
    </xf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0" fillId="0" borderId="27" xfId="0" applyBorder="1">
      <alignment vertical="center"/>
    </xf>
    <xf numFmtId="0" fontId="0" fillId="0" borderId="28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0" fontId="0" fillId="0" borderId="35" xfId="0" applyBorder="1">
      <alignment vertical="center"/>
    </xf>
    <xf numFmtId="0" fontId="0" fillId="0" borderId="36" xfId="0" applyBorder="1">
      <alignment vertical="center"/>
    </xf>
  </cellXfs>
  <cellStyles count="2">
    <cellStyle name="Normal" xfId="0" builtinId="0" customBuiltin="1"/>
    <cellStyle name="Titre" xfId="1" builtinId="15" customBuiltin="1"/>
  </cellStyles>
  <dxfs count="40"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inden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  <alignment horizontal="left" vertical="center" textRotation="0" wrapText="0" inden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  <alignment horizontal="left" vertical="center" textRotation="0" wrapText="0" indent="1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Bookman Old Style"/>
        <scheme val="major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color theme="2" tint="-0.24994659260841701"/>
      </font>
    </dxf>
    <dxf>
      <font>
        <color theme="0" tint="-0.14996795556505021"/>
      </font>
      <numFmt numFmtId="168" formatCode=";;;"/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39"/>
      <tableStyleElement type="headerRow" dxfId="38"/>
      <tableStyleElement type="totalRow" dxfId="37"/>
      <tableStyleElement type="firstRowStripe" dxfId="36"/>
      <tableStyleElement type="firstColumnStripe" dxfId="35"/>
      <tableStyleElement type="firstSubtotalColumn" dxfId="34"/>
      <tableStyleElement type="firstSubtotalRow" dxfId="33"/>
      <tableStyleElement type="secondSubtotalRow" dxfId="32"/>
      <tableStyleElement type="firstRowSubheading" dxfId="31"/>
      <tableStyleElement type="secondRowSubheading" dxfId="30"/>
      <tableStyleElement type="thirdRowSubheading" dxfId="29"/>
      <tableStyleElement type="pageFieldLabels" dxfId="28"/>
      <tableStyleElement type="pageFieldValues" dxfId="27"/>
    </tableStyle>
    <tableStyle name="Table Style 1" pivot="0" count="5">
      <tableStyleElement type="wholeTable" dxfId="26"/>
      <tableStyleElement type="headerRow" dxfId="25"/>
      <tableStyleElement type="firstColumn" dxfId="24"/>
      <tableStyleElement type="firstRowStripe" dxfId="23"/>
      <tableStyleElement type="firstHeaderCell" dxfId="22"/>
    </tableStyle>
  </tableStyles>
  <colors>
    <mruColors>
      <color rgb="FFFD6A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ettings!A1"/><Relationship Id="rId1" Type="http://schemas.openxmlformats.org/officeDocument/2006/relationships/hyperlink" Target="#'Calendar View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Employee Leave Tracker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0</xdr:colOff>
      <xdr:row>0</xdr:row>
      <xdr:rowOff>77066</xdr:rowOff>
    </xdr:from>
    <xdr:to>
      <xdr:col>49</xdr:col>
      <xdr:colOff>9525</xdr:colOff>
      <xdr:row>0</xdr:row>
      <xdr:rowOff>333226</xdr:rowOff>
    </xdr:to>
    <xdr:sp macro="" textlink="">
      <xdr:nvSpPr>
        <xdr:cNvPr id="48" name="Track Attendance" descr="Click to view the Employee Leave Tracker sheet.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9277350" y="77066"/>
          <a:ext cx="2390775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</a:rPr>
            <a:t>Absence employé(e)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2</xdr:col>
      <xdr:colOff>790956</xdr:colOff>
      <xdr:row>0</xdr:row>
      <xdr:rowOff>446660</xdr:rowOff>
    </xdr:to>
    <xdr:sp macro="" textlink="">
      <xdr:nvSpPr>
        <xdr:cNvPr id="7" name="Back to Calendar View" descr="Click to view the Calendar View sheet.">
          <a:hlinkClick xmlns:r="http://schemas.openxmlformats.org/officeDocument/2006/relationships" r:id="rId1" tooltip="Click to view the Calendar View sheet"/>
        </xdr:cNvPr>
        <xdr:cNvSpPr txBox="1"/>
      </xdr:nvSpPr>
      <xdr:spPr>
        <a:xfrm>
          <a:off x="228600" y="190500"/>
          <a:ext cx="2505456" cy="256160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</a:t>
          </a:r>
          <a:r>
            <a:rPr lang="en-US" sz="1100" b="0">
              <a:solidFill>
                <a:schemeClr val="bg1"/>
              </a:solidFill>
              <a:latin typeface="+mn-lt"/>
            </a:rPr>
            <a:t>Retour</a:t>
          </a:r>
          <a:r>
            <a:rPr lang="en-US" sz="1100" b="0" baseline="0">
              <a:solidFill>
                <a:schemeClr val="bg1"/>
              </a:solidFill>
              <a:latin typeface="+mn-lt"/>
            </a:rPr>
            <a:t> vers Calendrier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3</xdr:col>
      <xdr:colOff>695326</xdr:colOff>
      <xdr:row>0</xdr:row>
      <xdr:rowOff>190500</xdr:rowOff>
    </xdr:from>
    <xdr:to>
      <xdr:col>6</xdr:col>
      <xdr:colOff>9525</xdr:colOff>
      <xdr:row>0</xdr:row>
      <xdr:rowOff>448391</xdr:rowOff>
    </xdr:to>
    <xdr:sp macro="" textlink="">
      <xdr:nvSpPr>
        <xdr:cNvPr id="8" name="Modify Settings" descr="Click to view the Settings sheet.">
          <a:hlinkClick xmlns:r="http://schemas.openxmlformats.org/officeDocument/2006/relationships" r:id="rId2" tooltip="Click to view the Settings sheet"/>
        </xdr:cNvPr>
        <xdr:cNvSpPr txBox="1"/>
      </xdr:nvSpPr>
      <xdr:spPr>
        <a:xfrm>
          <a:off x="3781426" y="190500"/>
          <a:ext cx="2505074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Modifié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paramètres</a:t>
          </a:r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</a:t>
          </a:r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  <xdr:twoCellAnchor>
    <xdr:from>
      <xdr:col>2</xdr:col>
      <xdr:colOff>1114424</xdr:colOff>
      <xdr:row>0</xdr:row>
      <xdr:rowOff>503745</xdr:rowOff>
    </xdr:from>
    <xdr:to>
      <xdr:col>6</xdr:col>
      <xdr:colOff>9524</xdr:colOff>
      <xdr:row>0</xdr:row>
      <xdr:rowOff>647700</xdr:rowOff>
    </xdr:to>
    <xdr:sp macro="" textlink="">
      <xdr:nvSpPr>
        <xdr:cNvPr id="5" name="Settings Note" descr="Add Employees, Company Holidays, &amp; Leave Types."/>
        <xdr:cNvSpPr txBox="1"/>
      </xdr:nvSpPr>
      <xdr:spPr>
        <a:xfrm>
          <a:off x="3057524" y="503745"/>
          <a:ext cx="3248025" cy="14395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noAutofit/>
        </a:bodyPr>
        <a:lstStyle/>
        <a:p>
          <a:pPr algn="r"/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ADD EMPLOYEES, COMPANY HOLIDAYS, &amp;</a:t>
          </a:r>
          <a:r>
            <a:rPr lang="en-US" sz="800" baseline="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 LEAVE </a:t>
          </a:r>
          <a:r>
            <a:rPr lang="en-US" sz="8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TYPES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3</xdr:col>
      <xdr:colOff>533400</xdr:colOff>
      <xdr:row>0</xdr:row>
      <xdr:rowOff>448391</xdr:rowOff>
    </xdr:to>
    <xdr:sp macro="" textlink="">
      <xdr:nvSpPr>
        <xdr:cNvPr id="2" name="Back to Attendance Tracker" descr="Click to view the Employee Leave Tracker sheet.">
          <a:hlinkClick xmlns:r="http://schemas.openxmlformats.org/officeDocument/2006/relationships" r:id="rId1" tooltip="Click to view the Employee Leave Tracker sheet"/>
        </xdr:cNvPr>
        <xdr:cNvSpPr txBox="1"/>
      </xdr:nvSpPr>
      <xdr:spPr>
        <a:xfrm>
          <a:off x="228600" y="190500"/>
          <a:ext cx="2514600" cy="257891"/>
        </a:xfrm>
        <a:prstGeom prst="rect">
          <a:avLst/>
        </a:prstGeom>
        <a:solidFill>
          <a:schemeClr val="accent5">
            <a:lumMod val="75000"/>
          </a:schemeClr>
        </a:solidFill>
        <a:ln w="1270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US" sz="1100" b="0">
              <a:solidFill>
                <a:schemeClr val="bg1"/>
              </a:solidFill>
              <a:latin typeface="+mn-lt"/>
              <a:sym typeface="Webdings"/>
            </a:rPr>
            <a:t>Retours</a:t>
          </a:r>
          <a:r>
            <a:rPr lang="en-US" sz="1100" b="0" baseline="0">
              <a:solidFill>
                <a:schemeClr val="bg1"/>
              </a:solidFill>
              <a:latin typeface="+mn-lt"/>
              <a:sym typeface="Webdings"/>
            </a:rPr>
            <a:t> vers absence employé(e) s</a:t>
          </a:r>
        </a:p>
        <a:p>
          <a:pPr algn="ctr"/>
          <a:endParaRPr lang="en-US" sz="1100" b="0">
            <a:solidFill>
              <a:schemeClr val="bg1"/>
            </a:solidFill>
            <a:latin typeface="+mn-lt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eave" displayName="tblLeave" ref="B3:F41" headerRowDxfId="16" dataDxfId="15">
  <autoFilter ref="B3:F41"/>
  <tableColumns count="5">
    <tableColumn id="1" name="Employee Name" totalsRowLabel="Total" dataDxfId="14"/>
    <tableColumn id="2" name="Start Date" dataDxfId="13"/>
    <tableColumn id="3" name="End Date" dataDxfId="12"/>
    <tableColumn id="4" name="Type of Leave" dataDxfId="11"/>
    <tableColumn id="5" name="Days" totalsRowFunction="sum" dataDxfId="10">
      <calculatedColumnFormula>NETWORKDAYS(tblLeave[[#This Row],[Start Date]],tblLeave[[#This Row],[End Date]],lstHolidays)</calculatedColumnFormula>
    </tableColumn>
  </tableColumns>
  <tableStyleInfo name="Table Style 1" showFirstColumn="1" showLastColumn="0" showRowStripes="1" showColumnStripes="0"/>
  <extLst>
    <ext xmlns:x14="http://schemas.microsoft.com/office/spreadsheetml/2009/9/main" uri="{504A1905-F514-4f6f-8877-14C23A59335A}">
      <x14:table altText="Employee Leave Tracker" altTextSummary="List of dates and leave type for each employee."/>
    </ext>
  </extLst>
</table>
</file>

<file path=xl/tables/table2.xml><?xml version="1.0" encoding="utf-8"?>
<table xmlns="http://schemas.openxmlformats.org/spreadsheetml/2006/main" id="2" name="tblLeaveTypes" displayName="tblLeaveTypes" ref="D3:D14" totalsRowShown="0" headerRowDxfId="9" dataDxfId="8">
  <tableColumns count="1">
    <tableColumn id="1" name="Type of Leave" dataDxfId="7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3" name="tblCompanyHolidays" displayName="tblCompanyHolidays" ref="F3:G14" totalsRowShown="0" headerRowDxfId="6" dataDxfId="5">
  <tableColumns count="2">
    <tableColumn id="1" name="Company Holidays" dataDxfId="4"/>
    <tableColumn id="2" name="Description" dataDxfId="3"/>
  </tableColumns>
  <tableStyleInfo name="Table Style 1" showFirstColumn="0" showLastColumn="0" showRowStripes="1" showColumnStripes="0"/>
  <extLst>
    <ext xmlns:x14="http://schemas.microsoft.com/office/spreadsheetml/2009/9/main" uri="{504A1905-F514-4f6f-8877-14C23A59335A}">
      <x14:table altText="Company Holidays" altTextSummary="List of company holiday dates and holiday description."/>
    </ext>
  </extLst>
</table>
</file>

<file path=xl/tables/table4.xml><?xml version="1.0" encoding="utf-8"?>
<table xmlns="http://schemas.openxmlformats.org/spreadsheetml/2006/main" id="4" name="tblEmployees" displayName="tblEmployees" ref="B3:B15" totalsRowShown="0" headerRowDxfId="2" dataDxfId="1">
  <sortState ref="B3:B25">
    <sortCondition ref="B2:B25"/>
  </sortState>
  <tableColumns count="1">
    <tableColumn id="1" name="Liste des employés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 enableFormatConditionsCalculation="0">
    <tabColor theme="3"/>
    <pageSetUpPr fitToPage="1"/>
  </sheetPr>
  <dimension ref="A1:AY49"/>
  <sheetViews>
    <sheetView showGridLines="0" workbookViewId="0">
      <selection activeCell="AN5" sqref="AN5:AW6"/>
    </sheetView>
  </sheetViews>
  <sheetFormatPr baseColWidth="10" defaultColWidth="9.140625" defaultRowHeight="15"/>
  <cols>
    <col min="1" max="1" width="2.28515625" customWidth="1"/>
    <col min="2" max="2" width="3.28515625" customWidth="1"/>
    <col min="3" max="49" width="3.42578125" customWidth="1"/>
    <col min="50" max="50" width="2.28515625" customWidth="1"/>
  </cols>
  <sheetData>
    <row r="1" spans="1:49" ht="27.75" customHeight="1"/>
    <row r="2" spans="1:49" ht="11.25" customHeight="1">
      <c r="A2" s="3"/>
      <c r="B2" s="81" t="s">
        <v>42</v>
      </c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</row>
    <row r="3" spans="1:49" ht="11.25" customHeight="1">
      <c r="A3" s="3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3"/>
      <c r="AE3" s="96" t="s">
        <v>55</v>
      </c>
      <c r="AF3" s="96"/>
      <c r="AG3" s="96"/>
      <c r="AH3" s="96"/>
      <c r="AI3" s="96"/>
      <c r="AJ3" s="96"/>
      <c r="AK3" s="96"/>
      <c r="AL3" s="96"/>
      <c r="AM3" s="96"/>
      <c r="AN3" s="92" t="s">
        <v>38</v>
      </c>
      <c r="AO3" s="92"/>
      <c r="AP3" s="92"/>
      <c r="AQ3" s="92"/>
      <c r="AR3" s="92"/>
      <c r="AS3" s="92"/>
      <c r="AT3" s="92"/>
      <c r="AU3" s="92"/>
      <c r="AV3" s="92"/>
      <c r="AW3" s="92"/>
    </row>
    <row r="4" spans="1:49" ht="11.25" customHeight="1" thickBot="1">
      <c r="A4" s="3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3"/>
      <c r="AE4" s="96"/>
      <c r="AF4" s="96"/>
      <c r="AG4" s="96"/>
      <c r="AH4" s="96"/>
      <c r="AI4" s="96"/>
      <c r="AJ4" s="96"/>
      <c r="AK4" s="96"/>
      <c r="AL4" s="96"/>
      <c r="AM4" s="96"/>
      <c r="AN4" s="92"/>
      <c r="AO4" s="92"/>
      <c r="AP4" s="92"/>
      <c r="AQ4" s="92"/>
      <c r="AR4" s="92"/>
      <c r="AS4" s="92"/>
      <c r="AT4" s="92"/>
      <c r="AU4" s="92"/>
      <c r="AV4" s="92"/>
      <c r="AW4" s="92"/>
    </row>
    <row r="5" spans="1:49" ht="11.25" customHeight="1" thickTop="1">
      <c r="A5" s="3"/>
      <c r="B5" s="81"/>
      <c r="C5" s="81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3"/>
      <c r="AE5" s="96" t="s">
        <v>56</v>
      </c>
      <c r="AF5" s="96"/>
      <c r="AG5" s="96"/>
      <c r="AH5" s="96"/>
      <c r="AI5" s="96"/>
      <c r="AJ5" s="96"/>
      <c r="AK5" s="96"/>
      <c r="AL5" s="96"/>
      <c r="AM5" s="96"/>
      <c r="AN5" s="93">
        <v>2017</v>
      </c>
      <c r="AO5" s="99"/>
      <c r="AP5" s="99"/>
      <c r="AQ5" s="99"/>
      <c r="AR5" s="99"/>
      <c r="AS5" s="99"/>
      <c r="AT5" s="99"/>
      <c r="AU5" s="99"/>
      <c r="AV5" s="99"/>
      <c r="AW5" s="99"/>
    </row>
    <row r="6" spans="1:49" ht="11.25" customHeight="1">
      <c r="A6" s="3"/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3"/>
      <c r="AE6" s="96"/>
      <c r="AF6" s="96"/>
      <c r="AG6" s="96"/>
      <c r="AH6" s="96"/>
      <c r="AI6" s="96"/>
      <c r="AJ6" s="96"/>
      <c r="AK6" s="96"/>
      <c r="AL6" s="96"/>
      <c r="AM6" s="96"/>
      <c r="AN6" s="97"/>
      <c r="AO6" s="97"/>
      <c r="AP6" s="97"/>
      <c r="AQ6" s="97"/>
      <c r="AR6" s="97"/>
      <c r="AS6" s="97"/>
      <c r="AT6" s="97"/>
      <c r="AU6" s="97"/>
      <c r="AV6" s="97"/>
      <c r="AW6" s="97"/>
    </row>
    <row r="7" spans="1:49" ht="11.25" customHeight="1">
      <c r="A7" s="3"/>
      <c r="B7" s="8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</row>
    <row r="8" spans="1:49" ht="16.5">
      <c r="B8" s="23"/>
      <c r="C8" s="24"/>
      <c r="D8" s="24"/>
      <c r="E8" s="24"/>
      <c r="F8" s="24"/>
      <c r="G8" s="24"/>
      <c r="H8" s="25" t="s">
        <v>1</v>
      </c>
      <c r="I8" s="26" t="s">
        <v>2</v>
      </c>
      <c r="J8" s="26" t="s">
        <v>3</v>
      </c>
      <c r="K8" s="26" t="s">
        <v>4</v>
      </c>
      <c r="L8" s="26" t="s">
        <v>3</v>
      </c>
      <c r="M8" s="26" t="s">
        <v>5</v>
      </c>
      <c r="N8" s="27" t="s">
        <v>1</v>
      </c>
      <c r="O8" s="28" t="s">
        <v>1</v>
      </c>
      <c r="P8" s="26" t="s">
        <v>2</v>
      </c>
      <c r="Q8" s="26" t="s">
        <v>3</v>
      </c>
      <c r="R8" s="26" t="s">
        <v>4</v>
      </c>
      <c r="S8" s="26" t="s">
        <v>3</v>
      </c>
      <c r="T8" s="26" t="s">
        <v>5</v>
      </c>
      <c r="U8" s="26" t="s">
        <v>1</v>
      </c>
      <c r="V8" s="26" t="s">
        <v>1</v>
      </c>
      <c r="W8" s="26" t="s">
        <v>2</v>
      </c>
      <c r="X8" s="26" t="s">
        <v>3</v>
      </c>
      <c r="Y8" s="26" t="s">
        <v>4</v>
      </c>
      <c r="Z8" s="26" t="s">
        <v>3</v>
      </c>
      <c r="AA8" s="26" t="s">
        <v>5</v>
      </c>
      <c r="AB8" s="26" t="s">
        <v>1</v>
      </c>
      <c r="AC8" s="26" t="s">
        <v>1</v>
      </c>
      <c r="AD8" s="26" t="s">
        <v>2</v>
      </c>
      <c r="AE8" s="26" t="s">
        <v>3</v>
      </c>
      <c r="AF8" s="26" t="s">
        <v>4</v>
      </c>
      <c r="AG8" s="26" t="s">
        <v>3</v>
      </c>
      <c r="AH8" s="26" t="s">
        <v>5</v>
      </c>
      <c r="AI8" s="26" t="s">
        <v>1</v>
      </c>
      <c r="AJ8" s="26" t="s">
        <v>1</v>
      </c>
      <c r="AK8" s="26" t="s">
        <v>2</v>
      </c>
      <c r="AL8" s="26" t="s">
        <v>3</v>
      </c>
      <c r="AM8" s="26" t="s">
        <v>4</v>
      </c>
      <c r="AN8" s="26" t="s">
        <v>3</v>
      </c>
      <c r="AO8" s="26" t="s">
        <v>5</v>
      </c>
      <c r="AP8" s="26" t="s">
        <v>1</v>
      </c>
      <c r="AQ8" s="26" t="s">
        <v>1</v>
      </c>
      <c r="AR8" s="26" t="s">
        <v>2</v>
      </c>
      <c r="AS8" s="26" t="s">
        <v>3</v>
      </c>
      <c r="AT8" s="26" t="s">
        <v>4</v>
      </c>
      <c r="AU8" s="26" t="s">
        <v>3</v>
      </c>
      <c r="AV8" s="26" t="s">
        <v>5</v>
      </c>
      <c r="AW8" s="29" t="s">
        <v>1</v>
      </c>
    </row>
    <row r="9" spans="1:49" ht="18.75" customHeight="1">
      <c r="B9" s="4"/>
      <c r="C9" s="82">
        <f>DATE($AN$5,ROWS($C$9:C9),1)</f>
        <v>42736</v>
      </c>
      <c r="D9" s="82"/>
      <c r="E9" s="82"/>
      <c r="F9" s="82"/>
      <c r="G9" s="83"/>
      <c r="H9" s="33">
        <f t="array" aca="1" ref="H9:AW9" ca="1">calendar</f>
        <v>42729</v>
      </c>
      <c r="I9" s="34">
        <f ca="1"/>
        <v>42730</v>
      </c>
      <c r="J9" s="34">
        <f ca="1"/>
        <v>42731</v>
      </c>
      <c r="K9" s="34">
        <f ca="1"/>
        <v>42732</v>
      </c>
      <c r="L9" s="34">
        <f ca="1"/>
        <v>42733</v>
      </c>
      <c r="M9" s="34">
        <f ca="1"/>
        <v>42734</v>
      </c>
      <c r="N9" s="35">
        <f ca="1"/>
        <v>42735</v>
      </c>
      <c r="O9" s="33">
        <f ca="1"/>
        <v>42736</v>
      </c>
      <c r="P9" s="34">
        <f ca="1"/>
        <v>42737</v>
      </c>
      <c r="Q9" s="34">
        <f ca="1"/>
        <v>42738</v>
      </c>
      <c r="R9" s="34">
        <f ca="1"/>
        <v>42739</v>
      </c>
      <c r="S9" s="34">
        <f ca="1"/>
        <v>42740</v>
      </c>
      <c r="T9" s="34">
        <f ca="1"/>
        <v>42741</v>
      </c>
      <c r="U9" s="35">
        <f ca="1"/>
        <v>42742</v>
      </c>
      <c r="V9" s="33">
        <f ca="1"/>
        <v>42743</v>
      </c>
      <c r="W9" s="34">
        <f ca="1"/>
        <v>42744</v>
      </c>
      <c r="X9" s="34">
        <f ca="1"/>
        <v>42745</v>
      </c>
      <c r="Y9" s="34">
        <f ca="1"/>
        <v>42746</v>
      </c>
      <c r="Z9" s="34">
        <f ca="1"/>
        <v>42747</v>
      </c>
      <c r="AA9" s="34">
        <f ca="1"/>
        <v>42748</v>
      </c>
      <c r="AB9" s="35">
        <f ca="1"/>
        <v>42749</v>
      </c>
      <c r="AC9" s="33">
        <f ca="1"/>
        <v>42750</v>
      </c>
      <c r="AD9" s="34">
        <f ca="1"/>
        <v>42751</v>
      </c>
      <c r="AE9" s="34">
        <f ca="1"/>
        <v>42752</v>
      </c>
      <c r="AF9" s="34">
        <f ca="1"/>
        <v>42753</v>
      </c>
      <c r="AG9" s="34">
        <f ca="1"/>
        <v>42754</v>
      </c>
      <c r="AH9" s="34">
        <f ca="1"/>
        <v>42755</v>
      </c>
      <c r="AI9" s="35">
        <f ca="1"/>
        <v>42756</v>
      </c>
      <c r="AJ9" s="33">
        <f ca="1"/>
        <v>42757</v>
      </c>
      <c r="AK9" s="34">
        <f ca="1"/>
        <v>42758</v>
      </c>
      <c r="AL9" s="34">
        <f ca="1"/>
        <v>42759</v>
      </c>
      <c r="AM9" s="34">
        <f ca="1"/>
        <v>42760</v>
      </c>
      <c r="AN9" s="34">
        <f ca="1"/>
        <v>42761</v>
      </c>
      <c r="AO9" s="34">
        <f ca="1"/>
        <v>42762</v>
      </c>
      <c r="AP9" s="35">
        <f ca="1"/>
        <v>42763</v>
      </c>
      <c r="AQ9" s="33">
        <f ca="1"/>
        <v>42764</v>
      </c>
      <c r="AR9" s="34">
        <f ca="1"/>
        <v>42765</v>
      </c>
      <c r="AS9" s="34">
        <f ca="1"/>
        <v>42766</v>
      </c>
      <c r="AT9" s="34">
        <f ca="1"/>
        <v>42767</v>
      </c>
      <c r="AU9" s="34">
        <f ca="1"/>
        <v>42768</v>
      </c>
      <c r="AV9" s="34">
        <f ca="1"/>
        <v>42769</v>
      </c>
      <c r="AW9" s="36">
        <f ca="1"/>
        <v>42770</v>
      </c>
    </row>
    <row r="10" spans="1:49" ht="18.75" customHeight="1">
      <c r="B10" s="5"/>
      <c r="C10" s="86">
        <f>DATE($AN$5,ROWS($C$9:C10),1)</f>
        <v>42767</v>
      </c>
      <c r="D10" s="86"/>
      <c r="E10" s="86"/>
      <c r="F10" s="86"/>
      <c r="G10" s="87"/>
      <c r="H10" s="37">
        <f t="array" aca="1" ref="H10:AW10" ca="1">calendar</f>
        <v>42764</v>
      </c>
      <c r="I10" s="38">
        <f ca="1"/>
        <v>42765</v>
      </c>
      <c r="J10" s="38">
        <f ca="1"/>
        <v>42766</v>
      </c>
      <c r="K10" s="38">
        <f ca="1"/>
        <v>42767</v>
      </c>
      <c r="L10" s="38">
        <f ca="1"/>
        <v>42768</v>
      </c>
      <c r="M10" s="38">
        <f ca="1"/>
        <v>42769</v>
      </c>
      <c r="N10" s="39">
        <f ca="1"/>
        <v>42770</v>
      </c>
      <c r="O10" s="37">
        <f ca="1"/>
        <v>42771</v>
      </c>
      <c r="P10" s="38">
        <f ca="1"/>
        <v>42772</v>
      </c>
      <c r="Q10" s="38">
        <f ca="1"/>
        <v>42773</v>
      </c>
      <c r="R10" s="38">
        <f ca="1"/>
        <v>42774</v>
      </c>
      <c r="S10" s="38">
        <f ca="1"/>
        <v>42775</v>
      </c>
      <c r="T10" s="38">
        <f ca="1"/>
        <v>42776</v>
      </c>
      <c r="U10" s="39">
        <f ca="1"/>
        <v>42777</v>
      </c>
      <c r="V10" s="37">
        <f ca="1"/>
        <v>42778</v>
      </c>
      <c r="W10" s="38">
        <f ca="1"/>
        <v>42779</v>
      </c>
      <c r="X10" s="38">
        <f ca="1"/>
        <v>42780</v>
      </c>
      <c r="Y10" s="38">
        <f ca="1"/>
        <v>42781</v>
      </c>
      <c r="Z10" s="38">
        <f ca="1"/>
        <v>42782</v>
      </c>
      <c r="AA10" s="38">
        <f ca="1"/>
        <v>42783</v>
      </c>
      <c r="AB10" s="39">
        <f ca="1"/>
        <v>42784</v>
      </c>
      <c r="AC10" s="37">
        <f ca="1"/>
        <v>42785</v>
      </c>
      <c r="AD10" s="38">
        <f ca="1"/>
        <v>42786</v>
      </c>
      <c r="AE10" s="38">
        <f ca="1"/>
        <v>42787</v>
      </c>
      <c r="AF10" s="38">
        <f ca="1"/>
        <v>42788</v>
      </c>
      <c r="AG10" s="38">
        <f ca="1"/>
        <v>42789</v>
      </c>
      <c r="AH10" s="38">
        <f ca="1"/>
        <v>42790</v>
      </c>
      <c r="AI10" s="39">
        <f ca="1"/>
        <v>42791</v>
      </c>
      <c r="AJ10" s="37">
        <f ca="1"/>
        <v>42792</v>
      </c>
      <c r="AK10" s="38">
        <f ca="1"/>
        <v>42793</v>
      </c>
      <c r="AL10" s="38">
        <f ca="1"/>
        <v>42794</v>
      </c>
      <c r="AM10" s="38">
        <f ca="1"/>
        <v>42795</v>
      </c>
      <c r="AN10" s="38">
        <f ca="1"/>
        <v>42796</v>
      </c>
      <c r="AO10" s="38">
        <f ca="1"/>
        <v>42797</v>
      </c>
      <c r="AP10" s="39">
        <f ca="1"/>
        <v>42798</v>
      </c>
      <c r="AQ10" s="37">
        <f ca="1"/>
        <v>42799</v>
      </c>
      <c r="AR10" s="38">
        <f ca="1"/>
        <v>42800</v>
      </c>
      <c r="AS10" s="38">
        <f ca="1"/>
        <v>42801</v>
      </c>
      <c r="AT10" s="38">
        <f ca="1"/>
        <v>42802</v>
      </c>
      <c r="AU10" s="38">
        <f ca="1"/>
        <v>42803</v>
      </c>
      <c r="AV10" s="38">
        <f ca="1"/>
        <v>42804</v>
      </c>
      <c r="AW10" s="40">
        <f ca="1"/>
        <v>42805</v>
      </c>
    </row>
    <row r="11" spans="1:49" ht="18.75" customHeight="1">
      <c r="B11" s="4"/>
      <c r="C11" s="82">
        <f>DATE($AN$5,ROWS($C$9:C11),1)</f>
        <v>42795</v>
      </c>
      <c r="D11" s="82"/>
      <c r="E11" s="82"/>
      <c r="F11" s="82"/>
      <c r="G11" s="83"/>
      <c r="H11" s="33">
        <f t="array" aca="1" ref="H11:AW11" ca="1">calendar</f>
        <v>42792</v>
      </c>
      <c r="I11" s="34">
        <f ca="1"/>
        <v>42793</v>
      </c>
      <c r="J11" s="34">
        <f ca="1"/>
        <v>42794</v>
      </c>
      <c r="K11" s="34">
        <f ca="1"/>
        <v>42795</v>
      </c>
      <c r="L11" s="34">
        <f ca="1"/>
        <v>42796</v>
      </c>
      <c r="M11" s="34">
        <f ca="1"/>
        <v>42797</v>
      </c>
      <c r="N11" s="35">
        <f ca="1"/>
        <v>42798</v>
      </c>
      <c r="O11" s="33">
        <f ca="1"/>
        <v>42799</v>
      </c>
      <c r="P11" s="34">
        <f ca="1"/>
        <v>42800</v>
      </c>
      <c r="Q11" s="34">
        <f ca="1"/>
        <v>42801</v>
      </c>
      <c r="R11" s="34">
        <f ca="1"/>
        <v>42802</v>
      </c>
      <c r="S11" s="34">
        <f ca="1"/>
        <v>42803</v>
      </c>
      <c r="T11" s="34">
        <f ca="1"/>
        <v>42804</v>
      </c>
      <c r="U11" s="35">
        <f ca="1"/>
        <v>42805</v>
      </c>
      <c r="V11" s="33">
        <f ca="1"/>
        <v>42806</v>
      </c>
      <c r="W11" s="34">
        <f ca="1"/>
        <v>42807</v>
      </c>
      <c r="X11" s="34">
        <f ca="1"/>
        <v>42808</v>
      </c>
      <c r="Y11" s="34">
        <f ca="1"/>
        <v>42809</v>
      </c>
      <c r="Z11" s="34">
        <f ca="1"/>
        <v>42810</v>
      </c>
      <c r="AA11" s="34">
        <f ca="1"/>
        <v>42811</v>
      </c>
      <c r="AB11" s="35">
        <f ca="1"/>
        <v>42812</v>
      </c>
      <c r="AC11" s="33">
        <f ca="1"/>
        <v>42813</v>
      </c>
      <c r="AD11" s="34">
        <f ca="1"/>
        <v>42814</v>
      </c>
      <c r="AE11" s="34">
        <f ca="1"/>
        <v>42815</v>
      </c>
      <c r="AF11" s="34">
        <f ca="1"/>
        <v>42816</v>
      </c>
      <c r="AG11" s="34">
        <f ca="1"/>
        <v>42817</v>
      </c>
      <c r="AH11" s="34">
        <f ca="1"/>
        <v>42818</v>
      </c>
      <c r="AI11" s="35">
        <f ca="1"/>
        <v>42819</v>
      </c>
      <c r="AJ11" s="33">
        <f ca="1"/>
        <v>42820</v>
      </c>
      <c r="AK11" s="34">
        <f ca="1"/>
        <v>42821</v>
      </c>
      <c r="AL11" s="34">
        <f ca="1"/>
        <v>42822</v>
      </c>
      <c r="AM11" s="34">
        <f ca="1"/>
        <v>42823</v>
      </c>
      <c r="AN11" s="34">
        <f ca="1"/>
        <v>42824</v>
      </c>
      <c r="AO11" s="34">
        <f ca="1"/>
        <v>42825</v>
      </c>
      <c r="AP11" s="35">
        <f ca="1"/>
        <v>42826</v>
      </c>
      <c r="AQ11" s="33">
        <f ca="1"/>
        <v>42827</v>
      </c>
      <c r="AR11" s="34">
        <f ca="1"/>
        <v>42828</v>
      </c>
      <c r="AS11" s="34">
        <f ca="1"/>
        <v>42829</v>
      </c>
      <c r="AT11" s="34">
        <f ca="1"/>
        <v>42830</v>
      </c>
      <c r="AU11" s="34">
        <f ca="1"/>
        <v>42831</v>
      </c>
      <c r="AV11" s="34">
        <f ca="1"/>
        <v>42832</v>
      </c>
      <c r="AW11" s="36">
        <f ca="1"/>
        <v>42833</v>
      </c>
    </row>
    <row r="12" spans="1:49" ht="18.75" customHeight="1">
      <c r="B12" s="5"/>
      <c r="C12" s="86">
        <f>DATE($AN$5,ROWS($C$9:C12),1)</f>
        <v>42826</v>
      </c>
      <c r="D12" s="86"/>
      <c r="E12" s="86"/>
      <c r="F12" s="86"/>
      <c r="G12" s="87"/>
      <c r="H12" s="37">
        <f t="array" aca="1" ref="H12:AW12" ca="1">calendar</f>
        <v>42820</v>
      </c>
      <c r="I12" s="38">
        <f ca="1"/>
        <v>42821</v>
      </c>
      <c r="J12" s="38">
        <f ca="1"/>
        <v>42822</v>
      </c>
      <c r="K12" s="38">
        <f ca="1"/>
        <v>42823</v>
      </c>
      <c r="L12" s="38">
        <f ca="1"/>
        <v>42824</v>
      </c>
      <c r="M12" s="38">
        <f ca="1"/>
        <v>42825</v>
      </c>
      <c r="N12" s="39">
        <f ca="1"/>
        <v>42826</v>
      </c>
      <c r="O12" s="37">
        <f ca="1"/>
        <v>42827</v>
      </c>
      <c r="P12" s="38">
        <f ca="1"/>
        <v>42828</v>
      </c>
      <c r="Q12" s="38">
        <f ca="1"/>
        <v>42829</v>
      </c>
      <c r="R12" s="38">
        <f ca="1"/>
        <v>42830</v>
      </c>
      <c r="S12" s="38">
        <f ca="1"/>
        <v>42831</v>
      </c>
      <c r="T12" s="38">
        <f ca="1"/>
        <v>42832</v>
      </c>
      <c r="U12" s="39">
        <f ca="1"/>
        <v>42833</v>
      </c>
      <c r="V12" s="37">
        <f ca="1"/>
        <v>42834</v>
      </c>
      <c r="W12" s="38">
        <f ca="1"/>
        <v>42835</v>
      </c>
      <c r="X12" s="38">
        <f ca="1"/>
        <v>42836</v>
      </c>
      <c r="Y12" s="38">
        <f ca="1"/>
        <v>42837</v>
      </c>
      <c r="Z12" s="38">
        <f ca="1"/>
        <v>42838</v>
      </c>
      <c r="AA12" s="38">
        <f ca="1"/>
        <v>42839</v>
      </c>
      <c r="AB12" s="39">
        <f ca="1"/>
        <v>42840</v>
      </c>
      <c r="AC12" s="37">
        <f ca="1"/>
        <v>42841</v>
      </c>
      <c r="AD12" s="38">
        <f ca="1"/>
        <v>42842</v>
      </c>
      <c r="AE12" s="38">
        <f ca="1"/>
        <v>42843</v>
      </c>
      <c r="AF12" s="38">
        <f ca="1"/>
        <v>42844</v>
      </c>
      <c r="AG12" s="38">
        <f ca="1"/>
        <v>42845</v>
      </c>
      <c r="AH12" s="38">
        <f ca="1"/>
        <v>42846</v>
      </c>
      <c r="AI12" s="39">
        <f ca="1"/>
        <v>42847</v>
      </c>
      <c r="AJ12" s="37">
        <f ca="1"/>
        <v>42848</v>
      </c>
      <c r="AK12" s="38">
        <f ca="1"/>
        <v>42849</v>
      </c>
      <c r="AL12" s="38">
        <f ca="1"/>
        <v>42850</v>
      </c>
      <c r="AM12" s="38">
        <f ca="1"/>
        <v>42851</v>
      </c>
      <c r="AN12" s="38">
        <f ca="1"/>
        <v>42852</v>
      </c>
      <c r="AO12" s="38">
        <f ca="1"/>
        <v>42853</v>
      </c>
      <c r="AP12" s="39">
        <f ca="1"/>
        <v>42854</v>
      </c>
      <c r="AQ12" s="37">
        <f ca="1"/>
        <v>42855</v>
      </c>
      <c r="AR12" s="38">
        <f ca="1"/>
        <v>42856</v>
      </c>
      <c r="AS12" s="38">
        <f ca="1"/>
        <v>42857</v>
      </c>
      <c r="AT12" s="38">
        <f ca="1"/>
        <v>42858</v>
      </c>
      <c r="AU12" s="38">
        <f ca="1"/>
        <v>42859</v>
      </c>
      <c r="AV12" s="38">
        <f ca="1"/>
        <v>42860</v>
      </c>
      <c r="AW12" s="40">
        <f ca="1"/>
        <v>42861</v>
      </c>
    </row>
    <row r="13" spans="1:49" ht="18.75" customHeight="1">
      <c r="B13" s="4"/>
      <c r="C13" s="82">
        <f>DATE($AN$5,ROWS($C$9:C13),1)</f>
        <v>42856</v>
      </c>
      <c r="D13" s="82"/>
      <c r="E13" s="82"/>
      <c r="F13" s="82"/>
      <c r="G13" s="83"/>
      <c r="H13" s="33">
        <f t="array" aca="1" ref="H13:AW13" ca="1">calendar</f>
        <v>42855</v>
      </c>
      <c r="I13" s="34">
        <f ca="1"/>
        <v>42856</v>
      </c>
      <c r="J13" s="34">
        <f ca="1"/>
        <v>42857</v>
      </c>
      <c r="K13" s="34">
        <f ca="1"/>
        <v>42858</v>
      </c>
      <c r="L13" s="34">
        <f ca="1"/>
        <v>42859</v>
      </c>
      <c r="M13" s="34">
        <f ca="1"/>
        <v>42860</v>
      </c>
      <c r="N13" s="35">
        <f ca="1"/>
        <v>42861</v>
      </c>
      <c r="O13" s="33">
        <f ca="1"/>
        <v>42862</v>
      </c>
      <c r="P13" s="34">
        <f ca="1"/>
        <v>42863</v>
      </c>
      <c r="Q13" s="34">
        <f ca="1"/>
        <v>42864</v>
      </c>
      <c r="R13" s="34">
        <f ca="1"/>
        <v>42865</v>
      </c>
      <c r="S13" s="34">
        <f ca="1"/>
        <v>42866</v>
      </c>
      <c r="T13" s="34">
        <f ca="1"/>
        <v>42867</v>
      </c>
      <c r="U13" s="35">
        <f ca="1"/>
        <v>42868</v>
      </c>
      <c r="V13" s="33">
        <f ca="1"/>
        <v>42869</v>
      </c>
      <c r="W13" s="34">
        <f ca="1"/>
        <v>42870</v>
      </c>
      <c r="X13" s="34">
        <f ca="1"/>
        <v>42871</v>
      </c>
      <c r="Y13" s="34">
        <f ca="1"/>
        <v>42872</v>
      </c>
      <c r="Z13" s="34">
        <f ca="1"/>
        <v>42873</v>
      </c>
      <c r="AA13" s="34">
        <f ca="1"/>
        <v>42874</v>
      </c>
      <c r="AB13" s="35">
        <f ca="1"/>
        <v>42875</v>
      </c>
      <c r="AC13" s="33">
        <f ca="1"/>
        <v>42876</v>
      </c>
      <c r="AD13" s="34">
        <f ca="1"/>
        <v>42877</v>
      </c>
      <c r="AE13" s="34">
        <f ca="1"/>
        <v>42878</v>
      </c>
      <c r="AF13" s="34">
        <f ca="1"/>
        <v>42879</v>
      </c>
      <c r="AG13" s="34">
        <f ca="1"/>
        <v>42880</v>
      </c>
      <c r="AH13" s="34">
        <f ca="1"/>
        <v>42881</v>
      </c>
      <c r="AI13" s="35">
        <f ca="1"/>
        <v>42882</v>
      </c>
      <c r="AJ13" s="33">
        <f ca="1"/>
        <v>42883</v>
      </c>
      <c r="AK13" s="34">
        <f ca="1"/>
        <v>42884</v>
      </c>
      <c r="AL13" s="34">
        <f ca="1"/>
        <v>42885</v>
      </c>
      <c r="AM13" s="34">
        <f ca="1"/>
        <v>42886</v>
      </c>
      <c r="AN13" s="34">
        <f ca="1"/>
        <v>42887</v>
      </c>
      <c r="AO13" s="34">
        <f ca="1"/>
        <v>42888</v>
      </c>
      <c r="AP13" s="35">
        <f ca="1"/>
        <v>42889</v>
      </c>
      <c r="AQ13" s="33">
        <f ca="1"/>
        <v>42890</v>
      </c>
      <c r="AR13" s="34">
        <f ca="1"/>
        <v>42891</v>
      </c>
      <c r="AS13" s="34">
        <f ca="1"/>
        <v>42892</v>
      </c>
      <c r="AT13" s="34">
        <f ca="1"/>
        <v>42893</v>
      </c>
      <c r="AU13" s="34">
        <f ca="1"/>
        <v>42894</v>
      </c>
      <c r="AV13" s="34">
        <f ca="1"/>
        <v>42895</v>
      </c>
      <c r="AW13" s="36">
        <f ca="1"/>
        <v>42896</v>
      </c>
    </row>
    <row r="14" spans="1:49" ht="18.75" customHeight="1">
      <c r="B14" s="5"/>
      <c r="C14" s="86">
        <f>DATE($AN$5,ROWS($C$9:C14),1)</f>
        <v>42887</v>
      </c>
      <c r="D14" s="86"/>
      <c r="E14" s="86"/>
      <c r="F14" s="86"/>
      <c r="G14" s="87"/>
      <c r="H14" s="37">
        <f t="array" aca="1" ref="H14:AW14" ca="1">calendar</f>
        <v>42883</v>
      </c>
      <c r="I14" s="38">
        <f ca="1"/>
        <v>42884</v>
      </c>
      <c r="J14" s="38">
        <f ca="1"/>
        <v>42885</v>
      </c>
      <c r="K14" s="38">
        <f ca="1"/>
        <v>42886</v>
      </c>
      <c r="L14" s="38">
        <f ca="1"/>
        <v>42887</v>
      </c>
      <c r="M14" s="38">
        <f ca="1"/>
        <v>42888</v>
      </c>
      <c r="N14" s="39">
        <f ca="1"/>
        <v>42889</v>
      </c>
      <c r="O14" s="37">
        <f ca="1"/>
        <v>42890</v>
      </c>
      <c r="P14" s="38">
        <f ca="1"/>
        <v>42891</v>
      </c>
      <c r="Q14" s="38">
        <f ca="1"/>
        <v>42892</v>
      </c>
      <c r="R14" s="38">
        <f ca="1"/>
        <v>42893</v>
      </c>
      <c r="S14" s="38">
        <f ca="1"/>
        <v>42894</v>
      </c>
      <c r="T14" s="38">
        <f ca="1"/>
        <v>42895</v>
      </c>
      <c r="U14" s="39">
        <f ca="1"/>
        <v>42896</v>
      </c>
      <c r="V14" s="37">
        <f ca="1"/>
        <v>42897</v>
      </c>
      <c r="W14" s="38">
        <f ca="1"/>
        <v>42898</v>
      </c>
      <c r="X14" s="38">
        <f ca="1"/>
        <v>42899</v>
      </c>
      <c r="Y14" s="38">
        <f ca="1"/>
        <v>42900</v>
      </c>
      <c r="Z14" s="38">
        <f ca="1"/>
        <v>42901</v>
      </c>
      <c r="AA14" s="38">
        <f ca="1"/>
        <v>42902</v>
      </c>
      <c r="AB14" s="39">
        <f ca="1"/>
        <v>42903</v>
      </c>
      <c r="AC14" s="37">
        <f ca="1"/>
        <v>42904</v>
      </c>
      <c r="AD14" s="38">
        <f ca="1"/>
        <v>42905</v>
      </c>
      <c r="AE14" s="38">
        <f ca="1"/>
        <v>42906</v>
      </c>
      <c r="AF14" s="38">
        <f ca="1"/>
        <v>42907</v>
      </c>
      <c r="AG14" s="38">
        <f ca="1"/>
        <v>42908</v>
      </c>
      <c r="AH14" s="38">
        <f ca="1"/>
        <v>42909</v>
      </c>
      <c r="AI14" s="39">
        <f ca="1"/>
        <v>42910</v>
      </c>
      <c r="AJ14" s="37">
        <f ca="1"/>
        <v>42911</v>
      </c>
      <c r="AK14" s="38">
        <f ca="1"/>
        <v>42912</v>
      </c>
      <c r="AL14" s="38">
        <f ca="1"/>
        <v>42913</v>
      </c>
      <c r="AM14" s="38">
        <f ca="1"/>
        <v>42914</v>
      </c>
      <c r="AN14" s="38">
        <f ca="1"/>
        <v>42915</v>
      </c>
      <c r="AO14" s="38">
        <f ca="1"/>
        <v>42916</v>
      </c>
      <c r="AP14" s="39">
        <f ca="1"/>
        <v>42917</v>
      </c>
      <c r="AQ14" s="37">
        <f ca="1"/>
        <v>42918</v>
      </c>
      <c r="AR14" s="38">
        <f ca="1"/>
        <v>42919</v>
      </c>
      <c r="AS14" s="38">
        <f ca="1"/>
        <v>42920</v>
      </c>
      <c r="AT14" s="38">
        <f ca="1"/>
        <v>42921</v>
      </c>
      <c r="AU14" s="38">
        <f ca="1"/>
        <v>42922</v>
      </c>
      <c r="AV14" s="38">
        <f ca="1"/>
        <v>42923</v>
      </c>
      <c r="AW14" s="40">
        <f ca="1"/>
        <v>42924</v>
      </c>
    </row>
    <row r="15" spans="1:49" ht="18.75" customHeight="1">
      <c r="B15" s="4"/>
      <c r="C15" s="82">
        <f>DATE($AN$5,ROWS($C$9:C15),1)</f>
        <v>42917</v>
      </c>
      <c r="D15" s="82"/>
      <c r="E15" s="82"/>
      <c r="F15" s="82"/>
      <c r="G15" s="83"/>
      <c r="H15" s="33">
        <f t="array" aca="1" ref="H15:AW15" ca="1">calendar</f>
        <v>42911</v>
      </c>
      <c r="I15" s="34">
        <f ca="1"/>
        <v>42912</v>
      </c>
      <c r="J15" s="34">
        <f ca="1"/>
        <v>42913</v>
      </c>
      <c r="K15" s="34">
        <f ca="1"/>
        <v>42914</v>
      </c>
      <c r="L15" s="34">
        <f ca="1"/>
        <v>42915</v>
      </c>
      <c r="M15" s="34">
        <f ca="1"/>
        <v>42916</v>
      </c>
      <c r="N15" s="35">
        <f ca="1"/>
        <v>42917</v>
      </c>
      <c r="O15" s="33">
        <f ca="1"/>
        <v>42918</v>
      </c>
      <c r="P15" s="34">
        <f ca="1"/>
        <v>42919</v>
      </c>
      <c r="Q15" s="34">
        <f ca="1"/>
        <v>42920</v>
      </c>
      <c r="R15" s="34">
        <f ca="1"/>
        <v>42921</v>
      </c>
      <c r="S15" s="34">
        <f ca="1"/>
        <v>42922</v>
      </c>
      <c r="T15" s="34">
        <f ca="1"/>
        <v>42923</v>
      </c>
      <c r="U15" s="35">
        <f ca="1"/>
        <v>42924</v>
      </c>
      <c r="V15" s="33">
        <f ca="1"/>
        <v>42925</v>
      </c>
      <c r="W15" s="34">
        <f ca="1"/>
        <v>42926</v>
      </c>
      <c r="X15" s="34">
        <f ca="1"/>
        <v>42927</v>
      </c>
      <c r="Y15" s="34">
        <f ca="1"/>
        <v>42928</v>
      </c>
      <c r="Z15" s="34">
        <f ca="1"/>
        <v>42929</v>
      </c>
      <c r="AA15" s="34">
        <f ca="1"/>
        <v>42930</v>
      </c>
      <c r="AB15" s="35">
        <f ca="1"/>
        <v>42931</v>
      </c>
      <c r="AC15" s="33">
        <f ca="1"/>
        <v>42932</v>
      </c>
      <c r="AD15" s="34">
        <f ca="1"/>
        <v>42933</v>
      </c>
      <c r="AE15" s="34">
        <f ca="1"/>
        <v>42934</v>
      </c>
      <c r="AF15" s="34">
        <f ca="1"/>
        <v>42935</v>
      </c>
      <c r="AG15" s="34">
        <f ca="1"/>
        <v>42936</v>
      </c>
      <c r="AH15" s="34">
        <f ca="1"/>
        <v>42937</v>
      </c>
      <c r="AI15" s="35">
        <f ca="1"/>
        <v>42938</v>
      </c>
      <c r="AJ15" s="33">
        <f ca="1"/>
        <v>42939</v>
      </c>
      <c r="AK15" s="34">
        <f ca="1"/>
        <v>42940</v>
      </c>
      <c r="AL15" s="34">
        <f ca="1"/>
        <v>42941</v>
      </c>
      <c r="AM15" s="34">
        <f ca="1"/>
        <v>42942</v>
      </c>
      <c r="AN15" s="34">
        <f ca="1"/>
        <v>42943</v>
      </c>
      <c r="AO15" s="34">
        <f ca="1"/>
        <v>42944</v>
      </c>
      <c r="AP15" s="35">
        <f ca="1"/>
        <v>42945</v>
      </c>
      <c r="AQ15" s="33">
        <f ca="1"/>
        <v>42946</v>
      </c>
      <c r="AR15" s="34">
        <f ca="1"/>
        <v>42947</v>
      </c>
      <c r="AS15" s="34">
        <f ca="1"/>
        <v>42948</v>
      </c>
      <c r="AT15" s="34">
        <f ca="1"/>
        <v>42949</v>
      </c>
      <c r="AU15" s="34">
        <f ca="1"/>
        <v>42950</v>
      </c>
      <c r="AV15" s="34">
        <f ca="1"/>
        <v>42951</v>
      </c>
      <c r="AW15" s="36">
        <f ca="1"/>
        <v>42952</v>
      </c>
    </row>
    <row r="16" spans="1:49" ht="18.75" customHeight="1">
      <c r="B16" s="5"/>
      <c r="C16" s="86">
        <f>DATE($AN$5,ROWS($C$9:C16),1)</f>
        <v>42948</v>
      </c>
      <c r="D16" s="86"/>
      <c r="E16" s="86"/>
      <c r="F16" s="86"/>
      <c r="G16" s="87"/>
      <c r="H16" s="37">
        <f t="array" aca="1" ref="H16:AW16" ca="1">calendar</f>
        <v>42946</v>
      </c>
      <c r="I16" s="38">
        <f ca="1"/>
        <v>42947</v>
      </c>
      <c r="J16" s="38">
        <f ca="1"/>
        <v>42948</v>
      </c>
      <c r="K16" s="38">
        <f ca="1"/>
        <v>42949</v>
      </c>
      <c r="L16" s="38">
        <f ca="1"/>
        <v>42950</v>
      </c>
      <c r="M16" s="38">
        <f ca="1"/>
        <v>42951</v>
      </c>
      <c r="N16" s="39">
        <f ca="1"/>
        <v>42952</v>
      </c>
      <c r="O16" s="37">
        <f ca="1"/>
        <v>42953</v>
      </c>
      <c r="P16" s="38">
        <f ca="1"/>
        <v>42954</v>
      </c>
      <c r="Q16" s="38">
        <f ca="1"/>
        <v>42955</v>
      </c>
      <c r="R16" s="38">
        <f ca="1"/>
        <v>42956</v>
      </c>
      <c r="S16" s="38">
        <f ca="1"/>
        <v>42957</v>
      </c>
      <c r="T16" s="38">
        <f ca="1"/>
        <v>42958</v>
      </c>
      <c r="U16" s="39">
        <f ca="1"/>
        <v>42959</v>
      </c>
      <c r="V16" s="37">
        <f ca="1"/>
        <v>42960</v>
      </c>
      <c r="W16" s="38">
        <f ca="1"/>
        <v>42961</v>
      </c>
      <c r="X16" s="38">
        <f ca="1"/>
        <v>42962</v>
      </c>
      <c r="Y16" s="38">
        <f ca="1"/>
        <v>42963</v>
      </c>
      <c r="Z16" s="38">
        <f ca="1"/>
        <v>42964</v>
      </c>
      <c r="AA16" s="38">
        <f ca="1"/>
        <v>42965</v>
      </c>
      <c r="AB16" s="39">
        <f ca="1"/>
        <v>42966</v>
      </c>
      <c r="AC16" s="37">
        <f ca="1"/>
        <v>42967</v>
      </c>
      <c r="AD16" s="38">
        <f ca="1"/>
        <v>42968</v>
      </c>
      <c r="AE16" s="38">
        <f ca="1"/>
        <v>42969</v>
      </c>
      <c r="AF16" s="38">
        <f ca="1"/>
        <v>42970</v>
      </c>
      <c r="AG16" s="38">
        <f ca="1"/>
        <v>42971</v>
      </c>
      <c r="AH16" s="38">
        <f ca="1"/>
        <v>42972</v>
      </c>
      <c r="AI16" s="39">
        <f ca="1"/>
        <v>42973</v>
      </c>
      <c r="AJ16" s="37">
        <f ca="1"/>
        <v>42974</v>
      </c>
      <c r="AK16" s="38">
        <f ca="1"/>
        <v>42975</v>
      </c>
      <c r="AL16" s="38">
        <f ca="1"/>
        <v>42976</v>
      </c>
      <c r="AM16" s="38">
        <f ca="1"/>
        <v>42977</v>
      </c>
      <c r="AN16" s="38">
        <f ca="1"/>
        <v>42978</v>
      </c>
      <c r="AO16" s="38">
        <f ca="1"/>
        <v>42979</v>
      </c>
      <c r="AP16" s="39">
        <f ca="1"/>
        <v>42980</v>
      </c>
      <c r="AQ16" s="37">
        <f ca="1"/>
        <v>42981</v>
      </c>
      <c r="AR16" s="38">
        <f ca="1"/>
        <v>42982</v>
      </c>
      <c r="AS16" s="38">
        <f ca="1"/>
        <v>42983</v>
      </c>
      <c r="AT16" s="38">
        <f ca="1"/>
        <v>42984</v>
      </c>
      <c r="AU16" s="38">
        <f ca="1"/>
        <v>42985</v>
      </c>
      <c r="AV16" s="38">
        <f ca="1"/>
        <v>42986</v>
      </c>
      <c r="AW16" s="40">
        <f ca="1"/>
        <v>42987</v>
      </c>
    </row>
    <row r="17" spans="2:51" ht="18.75" customHeight="1">
      <c r="B17" s="4"/>
      <c r="C17" s="82">
        <f>DATE($AN$5,ROWS($C$9:C17),1)</f>
        <v>42979</v>
      </c>
      <c r="D17" s="82"/>
      <c r="E17" s="82"/>
      <c r="F17" s="82"/>
      <c r="G17" s="83"/>
      <c r="H17" s="33">
        <f t="array" aca="1" ref="H17:AW17" ca="1">calendar</f>
        <v>42974</v>
      </c>
      <c r="I17" s="34">
        <f ca="1"/>
        <v>42975</v>
      </c>
      <c r="J17" s="34">
        <f ca="1"/>
        <v>42976</v>
      </c>
      <c r="K17" s="34">
        <f ca="1"/>
        <v>42977</v>
      </c>
      <c r="L17" s="34">
        <f ca="1"/>
        <v>42978</v>
      </c>
      <c r="M17" s="34">
        <f ca="1"/>
        <v>42979</v>
      </c>
      <c r="N17" s="35">
        <f ca="1"/>
        <v>42980</v>
      </c>
      <c r="O17" s="33">
        <f ca="1"/>
        <v>42981</v>
      </c>
      <c r="P17" s="34">
        <f ca="1"/>
        <v>42982</v>
      </c>
      <c r="Q17" s="34">
        <f ca="1"/>
        <v>42983</v>
      </c>
      <c r="R17" s="34">
        <f ca="1"/>
        <v>42984</v>
      </c>
      <c r="S17" s="34">
        <f ca="1"/>
        <v>42985</v>
      </c>
      <c r="T17" s="34">
        <f ca="1"/>
        <v>42986</v>
      </c>
      <c r="U17" s="35">
        <f ca="1"/>
        <v>42987</v>
      </c>
      <c r="V17" s="33">
        <f ca="1"/>
        <v>42988</v>
      </c>
      <c r="W17" s="34">
        <f ca="1"/>
        <v>42989</v>
      </c>
      <c r="X17" s="34">
        <f ca="1"/>
        <v>42990</v>
      </c>
      <c r="Y17" s="34">
        <f ca="1"/>
        <v>42991</v>
      </c>
      <c r="Z17" s="34">
        <f ca="1"/>
        <v>42992</v>
      </c>
      <c r="AA17" s="34">
        <f ca="1"/>
        <v>42993</v>
      </c>
      <c r="AB17" s="35">
        <f ca="1"/>
        <v>42994</v>
      </c>
      <c r="AC17" s="33">
        <f ca="1"/>
        <v>42995</v>
      </c>
      <c r="AD17" s="34">
        <f ca="1"/>
        <v>42996</v>
      </c>
      <c r="AE17" s="34">
        <f ca="1"/>
        <v>42997</v>
      </c>
      <c r="AF17" s="34">
        <f ca="1"/>
        <v>42998</v>
      </c>
      <c r="AG17" s="34">
        <f ca="1"/>
        <v>42999</v>
      </c>
      <c r="AH17" s="34">
        <f ca="1"/>
        <v>43000</v>
      </c>
      <c r="AI17" s="35">
        <f ca="1"/>
        <v>43001</v>
      </c>
      <c r="AJ17" s="33">
        <f ca="1"/>
        <v>43002</v>
      </c>
      <c r="AK17" s="34">
        <f ca="1"/>
        <v>43003</v>
      </c>
      <c r="AL17" s="34">
        <f ca="1"/>
        <v>43004</v>
      </c>
      <c r="AM17" s="34">
        <f ca="1"/>
        <v>43005</v>
      </c>
      <c r="AN17" s="34">
        <f ca="1"/>
        <v>43006</v>
      </c>
      <c r="AO17" s="34">
        <f ca="1"/>
        <v>43007</v>
      </c>
      <c r="AP17" s="35">
        <f ca="1"/>
        <v>43008</v>
      </c>
      <c r="AQ17" s="33">
        <f ca="1"/>
        <v>43009</v>
      </c>
      <c r="AR17" s="34">
        <f ca="1"/>
        <v>43010</v>
      </c>
      <c r="AS17" s="34">
        <f ca="1"/>
        <v>43011</v>
      </c>
      <c r="AT17" s="34">
        <f ca="1"/>
        <v>43012</v>
      </c>
      <c r="AU17" s="34">
        <f ca="1"/>
        <v>43013</v>
      </c>
      <c r="AV17" s="34">
        <f ca="1"/>
        <v>43014</v>
      </c>
      <c r="AW17" s="36">
        <f ca="1"/>
        <v>43015</v>
      </c>
    </row>
    <row r="18" spans="2:51" ht="18.75" customHeight="1">
      <c r="B18" s="5"/>
      <c r="C18" s="86">
        <f>DATE($AN$5,ROWS($C$9:C18),1)</f>
        <v>43009</v>
      </c>
      <c r="D18" s="86"/>
      <c r="E18" s="86"/>
      <c r="F18" s="86"/>
      <c r="G18" s="87"/>
      <c r="H18" s="37">
        <f t="array" aca="1" ref="H18:AW18" ca="1">calendar</f>
        <v>43002</v>
      </c>
      <c r="I18" s="38">
        <f ca="1"/>
        <v>43003</v>
      </c>
      <c r="J18" s="38">
        <f ca="1"/>
        <v>43004</v>
      </c>
      <c r="K18" s="38">
        <f ca="1"/>
        <v>43005</v>
      </c>
      <c r="L18" s="38">
        <f ca="1"/>
        <v>43006</v>
      </c>
      <c r="M18" s="38">
        <f ca="1"/>
        <v>43007</v>
      </c>
      <c r="N18" s="39">
        <f ca="1"/>
        <v>43008</v>
      </c>
      <c r="O18" s="37">
        <f ca="1"/>
        <v>43009</v>
      </c>
      <c r="P18" s="38">
        <f ca="1"/>
        <v>43010</v>
      </c>
      <c r="Q18" s="38">
        <f ca="1"/>
        <v>43011</v>
      </c>
      <c r="R18" s="38">
        <f ca="1"/>
        <v>43012</v>
      </c>
      <c r="S18" s="38">
        <f ca="1"/>
        <v>43013</v>
      </c>
      <c r="T18" s="38">
        <f ca="1"/>
        <v>43014</v>
      </c>
      <c r="U18" s="39">
        <f ca="1"/>
        <v>43015</v>
      </c>
      <c r="V18" s="37">
        <f ca="1"/>
        <v>43016</v>
      </c>
      <c r="W18" s="38">
        <f ca="1"/>
        <v>43017</v>
      </c>
      <c r="X18" s="38">
        <f ca="1"/>
        <v>43018</v>
      </c>
      <c r="Y18" s="38">
        <f ca="1"/>
        <v>43019</v>
      </c>
      <c r="Z18" s="38">
        <f ca="1"/>
        <v>43020</v>
      </c>
      <c r="AA18" s="38">
        <f ca="1"/>
        <v>43021</v>
      </c>
      <c r="AB18" s="39">
        <f ca="1"/>
        <v>43022</v>
      </c>
      <c r="AC18" s="37">
        <f ca="1"/>
        <v>43023</v>
      </c>
      <c r="AD18" s="38">
        <f ca="1"/>
        <v>43024</v>
      </c>
      <c r="AE18" s="38">
        <f ca="1"/>
        <v>43025</v>
      </c>
      <c r="AF18" s="38">
        <f ca="1"/>
        <v>43026</v>
      </c>
      <c r="AG18" s="38">
        <f ca="1"/>
        <v>43027</v>
      </c>
      <c r="AH18" s="38">
        <f ca="1"/>
        <v>43028</v>
      </c>
      <c r="AI18" s="39">
        <f ca="1"/>
        <v>43029</v>
      </c>
      <c r="AJ18" s="37">
        <f ca="1"/>
        <v>43030</v>
      </c>
      <c r="AK18" s="38">
        <f ca="1"/>
        <v>43031</v>
      </c>
      <c r="AL18" s="38">
        <f ca="1"/>
        <v>43032</v>
      </c>
      <c r="AM18" s="38">
        <f ca="1"/>
        <v>43033</v>
      </c>
      <c r="AN18" s="38">
        <f ca="1"/>
        <v>43034</v>
      </c>
      <c r="AO18" s="38">
        <f ca="1"/>
        <v>43035</v>
      </c>
      <c r="AP18" s="39">
        <f ca="1"/>
        <v>43036</v>
      </c>
      <c r="AQ18" s="37">
        <f ca="1"/>
        <v>43037</v>
      </c>
      <c r="AR18" s="38">
        <f ca="1"/>
        <v>43038</v>
      </c>
      <c r="AS18" s="38">
        <f ca="1"/>
        <v>43039</v>
      </c>
      <c r="AT18" s="38">
        <f ca="1"/>
        <v>43040</v>
      </c>
      <c r="AU18" s="38">
        <f ca="1"/>
        <v>43041</v>
      </c>
      <c r="AV18" s="38">
        <f ca="1"/>
        <v>43042</v>
      </c>
      <c r="AW18" s="40">
        <f ca="1"/>
        <v>43043</v>
      </c>
    </row>
    <row r="19" spans="2:51" ht="18.75" customHeight="1">
      <c r="B19" s="4"/>
      <c r="C19" s="82">
        <f>DATE($AN$5,ROWS($C$9:C19),1)</f>
        <v>43040</v>
      </c>
      <c r="D19" s="82"/>
      <c r="E19" s="82"/>
      <c r="F19" s="82"/>
      <c r="G19" s="83"/>
      <c r="H19" s="33">
        <f t="array" aca="1" ref="H19:AW19" ca="1">calendar</f>
        <v>43037</v>
      </c>
      <c r="I19" s="34">
        <f ca="1"/>
        <v>43038</v>
      </c>
      <c r="J19" s="34">
        <f ca="1"/>
        <v>43039</v>
      </c>
      <c r="K19" s="34">
        <f ca="1"/>
        <v>43040</v>
      </c>
      <c r="L19" s="34">
        <f ca="1"/>
        <v>43041</v>
      </c>
      <c r="M19" s="34">
        <f ca="1"/>
        <v>43042</v>
      </c>
      <c r="N19" s="35">
        <f ca="1"/>
        <v>43043</v>
      </c>
      <c r="O19" s="33">
        <f ca="1"/>
        <v>43044</v>
      </c>
      <c r="P19" s="34">
        <f ca="1"/>
        <v>43045</v>
      </c>
      <c r="Q19" s="34">
        <f ca="1"/>
        <v>43046</v>
      </c>
      <c r="R19" s="34">
        <f ca="1"/>
        <v>43047</v>
      </c>
      <c r="S19" s="34">
        <f ca="1"/>
        <v>43048</v>
      </c>
      <c r="T19" s="34">
        <f ca="1"/>
        <v>43049</v>
      </c>
      <c r="U19" s="35">
        <f ca="1"/>
        <v>43050</v>
      </c>
      <c r="V19" s="33">
        <f ca="1"/>
        <v>43051</v>
      </c>
      <c r="W19" s="34">
        <f ca="1"/>
        <v>43052</v>
      </c>
      <c r="X19" s="34">
        <f ca="1"/>
        <v>43053</v>
      </c>
      <c r="Y19" s="34">
        <f ca="1"/>
        <v>43054</v>
      </c>
      <c r="Z19" s="34">
        <f ca="1"/>
        <v>43055</v>
      </c>
      <c r="AA19" s="34">
        <f ca="1"/>
        <v>43056</v>
      </c>
      <c r="AB19" s="35">
        <f ca="1"/>
        <v>43057</v>
      </c>
      <c r="AC19" s="33">
        <f ca="1"/>
        <v>43058</v>
      </c>
      <c r="AD19" s="34">
        <f ca="1"/>
        <v>43059</v>
      </c>
      <c r="AE19" s="34">
        <f ca="1"/>
        <v>43060</v>
      </c>
      <c r="AF19" s="34">
        <f ca="1"/>
        <v>43061</v>
      </c>
      <c r="AG19" s="34">
        <f ca="1"/>
        <v>43062</v>
      </c>
      <c r="AH19" s="34">
        <f ca="1"/>
        <v>43063</v>
      </c>
      <c r="AI19" s="35">
        <f ca="1"/>
        <v>43064</v>
      </c>
      <c r="AJ19" s="33">
        <f ca="1"/>
        <v>43065</v>
      </c>
      <c r="AK19" s="34">
        <f ca="1"/>
        <v>43066</v>
      </c>
      <c r="AL19" s="34">
        <f ca="1"/>
        <v>43067</v>
      </c>
      <c r="AM19" s="34">
        <f ca="1"/>
        <v>43068</v>
      </c>
      <c r="AN19" s="34">
        <f ca="1"/>
        <v>43069</v>
      </c>
      <c r="AO19" s="34">
        <f ca="1"/>
        <v>43070</v>
      </c>
      <c r="AP19" s="35">
        <f ca="1"/>
        <v>43071</v>
      </c>
      <c r="AQ19" s="33">
        <f ca="1"/>
        <v>43072</v>
      </c>
      <c r="AR19" s="34">
        <f ca="1"/>
        <v>43073</v>
      </c>
      <c r="AS19" s="34">
        <f ca="1"/>
        <v>43074</v>
      </c>
      <c r="AT19" s="34">
        <f ca="1"/>
        <v>43075</v>
      </c>
      <c r="AU19" s="34">
        <f ca="1"/>
        <v>43076</v>
      </c>
      <c r="AV19" s="34">
        <f ca="1"/>
        <v>43077</v>
      </c>
      <c r="AW19" s="36">
        <f ca="1"/>
        <v>43078</v>
      </c>
    </row>
    <row r="20" spans="2:51" ht="18.75" customHeight="1">
      <c r="B20" s="6"/>
      <c r="C20" s="84">
        <f>DATE($AN$5,ROWS($C$9:C20),1)</f>
        <v>43070</v>
      </c>
      <c r="D20" s="84"/>
      <c r="E20" s="84"/>
      <c r="F20" s="84"/>
      <c r="G20" s="85"/>
      <c r="H20" s="41">
        <f t="array" aca="1" ref="H20:AW20" ca="1">calendar</f>
        <v>43065</v>
      </c>
      <c r="I20" s="42">
        <f ca="1"/>
        <v>43066</v>
      </c>
      <c r="J20" s="42">
        <f ca="1"/>
        <v>43067</v>
      </c>
      <c r="K20" s="42">
        <f ca="1"/>
        <v>43068</v>
      </c>
      <c r="L20" s="42">
        <f ca="1"/>
        <v>43069</v>
      </c>
      <c r="M20" s="42">
        <f ca="1"/>
        <v>43070</v>
      </c>
      <c r="N20" s="43">
        <f ca="1"/>
        <v>43071</v>
      </c>
      <c r="O20" s="41">
        <f ca="1"/>
        <v>43072</v>
      </c>
      <c r="P20" s="42">
        <f ca="1"/>
        <v>43073</v>
      </c>
      <c r="Q20" s="42">
        <f ca="1"/>
        <v>43074</v>
      </c>
      <c r="R20" s="42">
        <f ca="1"/>
        <v>43075</v>
      </c>
      <c r="S20" s="42">
        <f ca="1"/>
        <v>43076</v>
      </c>
      <c r="T20" s="42">
        <f ca="1"/>
        <v>43077</v>
      </c>
      <c r="U20" s="43">
        <f ca="1"/>
        <v>43078</v>
      </c>
      <c r="V20" s="41">
        <f ca="1"/>
        <v>43079</v>
      </c>
      <c r="W20" s="42">
        <f ca="1"/>
        <v>43080</v>
      </c>
      <c r="X20" s="42">
        <f ca="1"/>
        <v>43081</v>
      </c>
      <c r="Y20" s="42">
        <f ca="1"/>
        <v>43082</v>
      </c>
      <c r="Z20" s="42">
        <f ca="1"/>
        <v>43083</v>
      </c>
      <c r="AA20" s="42">
        <f ca="1"/>
        <v>43084</v>
      </c>
      <c r="AB20" s="43">
        <f ca="1"/>
        <v>43085</v>
      </c>
      <c r="AC20" s="41">
        <f ca="1"/>
        <v>43086</v>
      </c>
      <c r="AD20" s="42">
        <f ca="1"/>
        <v>43087</v>
      </c>
      <c r="AE20" s="42">
        <f ca="1"/>
        <v>43088</v>
      </c>
      <c r="AF20" s="42">
        <f ca="1"/>
        <v>43089</v>
      </c>
      <c r="AG20" s="42">
        <f ca="1"/>
        <v>43090</v>
      </c>
      <c r="AH20" s="42">
        <f ca="1"/>
        <v>43091</v>
      </c>
      <c r="AI20" s="43">
        <f ca="1"/>
        <v>43092</v>
      </c>
      <c r="AJ20" s="41">
        <f ca="1"/>
        <v>43093</v>
      </c>
      <c r="AK20" s="42">
        <f ca="1"/>
        <v>43094</v>
      </c>
      <c r="AL20" s="42">
        <f ca="1"/>
        <v>43095</v>
      </c>
      <c r="AM20" s="42">
        <f ca="1"/>
        <v>43096</v>
      </c>
      <c r="AN20" s="42">
        <f ca="1"/>
        <v>43097</v>
      </c>
      <c r="AO20" s="42">
        <f ca="1"/>
        <v>43098</v>
      </c>
      <c r="AP20" s="43">
        <f ca="1"/>
        <v>43099</v>
      </c>
      <c r="AQ20" s="41">
        <f ca="1"/>
        <v>43100</v>
      </c>
      <c r="AR20" s="42">
        <f ca="1"/>
        <v>43101</v>
      </c>
      <c r="AS20" s="42">
        <f ca="1"/>
        <v>43102</v>
      </c>
      <c r="AT20" s="42">
        <f ca="1"/>
        <v>43103</v>
      </c>
      <c r="AU20" s="42">
        <f ca="1"/>
        <v>43104</v>
      </c>
      <c r="AV20" s="42">
        <f ca="1"/>
        <v>43105</v>
      </c>
      <c r="AW20" s="44">
        <f ca="1"/>
        <v>43106</v>
      </c>
    </row>
    <row r="21" spans="2:51" ht="5.25" customHeight="1">
      <c r="B21" s="7"/>
      <c r="C21" s="8"/>
      <c r="D21" s="8"/>
      <c r="E21" s="8"/>
      <c r="F21" s="8"/>
      <c r="G21" s="8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10"/>
    </row>
    <row r="22" spans="2:51" ht="31.5" customHeight="1">
      <c r="B22" s="3"/>
      <c r="C22" s="47" t="s">
        <v>54</v>
      </c>
      <c r="D22" s="11"/>
      <c r="E22" s="11"/>
      <c r="F22" s="11"/>
      <c r="G22" s="11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3"/>
    </row>
    <row r="23" spans="2:51" ht="4.5" customHeight="1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</row>
    <row r="24" spans="2:51">
      <c r="B24" s="88" t="s">
        <v>27</v>
      </c>
      <c r="C24" s="80"/>
      <c r="D24" s="80"/>
      <c r="E24" s="80"/>
      <c r="F24" s="80"/>
      <c r="G24" s="80"/>
      <c r="H24" s="80"/>
      <c r="I24" s="21"/>
      <c r="J24" s="14"/>
      <c r="K24" s="13"/>
      <c r="L24" s="71" t="s">
        <v>28</v>
      </c>
      <c r="M24" s="71"/>
      <c r="N24" s="71"/>
      <c r="O24" s="71"/>
      <c r="P24" s="16"/>
      <c r="Q24" s="21"/>
      <c r="R24" s="15"/>
      <c r="S24" s="15"/>
      <c r="T24" s="71" t="s">
        <v>13</v>
      </c>
      <c r="U24" s="71"/>
      <c r="V24" s="71"/>
      <c r="W24" s="71"/>
      <c r="X24" s="16"/>
      <c r="Y24" s="21"/>
      <c r="Z24" s="15"/>
      <c r="AA24" s="71" t="s">
        <v>16</v>
      </c>
      <c r="AB24" s="71"/>
      <c r="AC24" s="71"/>
      <c r="AD24" s="71"/>
      <c r="AE24" s="71"/>
      <c r="AF24" s="71"/>
      <c r="AG24" s="21"/>
      <c r="AH24" s="13"/>
      <c r="AI24" s="71" t="s">
        <v>22</v>
      </c>
      <c r="AJ24" s="71"/>
      <c r="AK24" s="71"/>
      <c r="AL24" s="71"/>
      <c r="AM24" s="71"/>
      <c r="AN24" s="71"/>
      <c r="AO24" s="21"/>
      <c r="AP24" s="13"/>
      <c r="AQ24" s="71" t="s">
        <v>23</v>
      </c>
      <c r="AR24" s="80"/>
      <c r="AS24" s="80"/>
      <c r="AT24" s="80"/>
      <c r="AU24" s="80"/>
      <c r="AV24" s="80"/>
      <c r="AW24" s="30"/>
      <c r="AX24" s="3"/>
    </row>
    <row r="25" spans="2:51" ht="7.5" customHeight="1">
      <c r="B25" s="3"/>
      <c r="I25" s="22"/>
      <c r="Q25" s="22"/>
      <c r="Y25" s="22"/>
      <c r="AG25" s="22"/>
      <c r="AO25" s="22"/>
      <c r="AW25" s="3"/>
      <c r="AX25" s="3"/>
    </row>
    <row r="26" spans="2:51">
      <c r="B26" s="3"/>
      <c r="D26" s="79">
        <f>AB35+AJ35+AR35</f>
        <v>0</v>
      </c>
      <c r="E26" s="79"/>
      <c r="F26" s="79"/>
      <c r="G26" s="79"/>
      <c r="I26" s="22"/>
      <c r="L26" s="89">
        <f>NETWORKDAYS(DATE($AN$5,1,1),EDATE(DATE($AN$5,1,1),12)-1)-(T26+AB26+AJ26+AR26+D35+L35+T35+AB35+AJ35+AR35+AR44)</f>
        <v>239</v>
      </c>
      <c r="M26" s="89"/>
      <c r="N26" s="89"/>
      <c r="O26" s="89"/>
      <c r="Q26" s="22"/>
      <c r="T26" s="90">
        <f>SUMIFS(tblLeave[Days],tblLeave[Employee Name],valSelEmployee,tblLeave[Start Date],"&gt;="&amp;DATE($AN$5,1,1),tblLeave[End Date],"&lt;"&amp;DATE($AN$5+1,1,1),tblLeave[Type of Leave],Settings!$D$4)</f>
        <v>0</v>
      </c>
      <c r="U26" s="90"/>
      <c r="V26" s="90"/>
      <c r="W26" s="90"/>
      <c r="Y26" s="22"/>
      <c r="AB26" s="89">
        <f>SUMIFS(tblLeave[Days],tblLeave[Employee Name],valSelEmployee,tblLeave[Start Date],"&gt;="&amp;DATE($AN$5,1,1),tblLeave[End Date],"&lt;"&amp;DATE($AN$5+1,1,1),tblLeave[Type of Leave],Settings!$D$5)</f>
        <v>1</v>
      </c>
      <c r="AC26" s="89"/>
      <c r="AD26" s="89"/>
      <c r="AE26" s="89"/>
      <c r="AG26" s="22"/>
      <c r="AJ26" s="95">
        <f>SUMIFS(tblLeave[Days],tblLeave[Employee Name],valSelEmployee,tblLeave[Start Date],"&gt;="&amp;DATE($AN$5,1,1),tblLeave[End Date],"&lt;"&amp;DATE($AN$5+1,1,1),tblLeave[Type of Leave],Settings!$D$6)</f>
        <v>0</v>
      </c>
      <c r="AK26" s="95"/>
      <c r="AL26" s="95"/>
      <c r="AM26" s="95"/>
      <c r="AO26" s="22"/>
      <c r="AR26" s="94">
        <f>SUMIFS(tblLeave[Days],tblLeave[Employee Name],valSelEmployee,tblLeave[Start Date],"&gt;="&amp;DATE($AN$5,1,1),tblLeave[End Date],"&lt;"&amp;DATE($AN$5+1,1,1),tblLeave[Type of Leave],Settings!$D$7)</f>
        <v>15</v>
      </c>
      <c r="AS26" s="94"/>
      <c r="AT26" s="94"/>
      <c r="AU26" s="94"/>
      <c r="AW26" s="3"/>
      <c r="AX26" s="3"/>
    </row>
    <row r="27" spans="2:51">
      <c r="B27" s="3"/>
      <c r="D27" s="79"/>
      <c r="E27" s="79"/>
      <c r="F27" s="79"/>
      <c r="G27" s="79"/>
      <c r="I27" s="22"/>
      <c r="L27" s="89"/>
      <c r="M27" s="89"/>
      <c r="N27" s="89"/>
      <c r="O27" s="89"/>
      <c r="Q27" s="22"/>
      <c r="T27" s="90"/>
      <c r="U27" s="90"/>
      <c r="V27" s="90"/>
      <c r="W27" s="90"/>
      <c r="Y27" s="22"/>
      <c r="AB27" s="89"/>
      <c r="AC27" s="89"/>
      <c r="AD27" s="89"/>
      <c r="AE27" s="89"/>
      <c r="AG27" s="22"/>
      <c r="AJ27" s="95"/>
      <c r="AK27" s="95"/>
      <c r="AL27" s="95"/>
      <c r="AM27" s="95"/>
      <c r="AO27" s="22"/>
      <c r="AR27" s="94"/>
      <c r="AS27" s="94"/>
      <c r="AT27" s="94"/>
      <c r="AU27" s="94"/>
      <c r="AW27" s="3"/>
      <c r="AX27" s="3"/>
    </row>
    <row r="28" spans="2:51">
      <c r="B28" s="3"/>
      <c r="D28" s="79"/>
      <c r="E28" s="79"/>
      <c r="F28" s="79"/>
      <c r="G28" s="79"/>
      <c r="I28" s="22"/>
      <c r="L28" s="89"/>
      <c r="M28" s="89"/>
      <c r="N28" s="89"/>
      <c r="O28" s="89"/>
      <c r="Q28" s="22"/>
      <c r="T28" s="90"/>
      <c r="U28" s="90"/>
      <c r="V28" s="90"/>
      <c r="W28" s="90"/>
      <c r="Y28" s="22"/>
      <c r="AB28" s="89"/>
      <c r="AC28" s="89"/>
      <c r="AD28" s="89"/>
      <c r="AE28" s="89"/>
      <c r="AG28" s="22"/>
      <c r="AJ28" s="95"/>
      <c r="AK28" s="95"/>
      <c r="AL28" s="95"/>
      <c r="AM28" s="95"/>
      <c r="AO28" s="22"/>
      <c r="AR28" s="94"/>
      <c r="AS28" s="94"/>
      <c r="AT28" s="94"/>
      <c r="AU28" s="94"/>
      <c r="AW28" s="3"/>
      <c r="AX28" s="1"/>
      <c r="AY28" s="2"/>
    </row>
    <row r="29" spans="2:51" ht="7.5" customHeight="1">
      <c r="B29" s="3"/>
      <c r="I29" s="22"/>
      <c r="Q29" s="22"/>
      <c r="Y29" s="22"/>
      <c r="AG29" s="22"/>
      <c r="AO29" s="22"/>
      <c r="AW29" s="3"/>
      <c r="AX29" s="3"/>
    </row>
    <row r="30" spans="2:51" ht="15" customHeight="1">
      <c r="B30" s="3"/>
      <c r="D30" s="91">
        <f>SUMIFS(tblLeave[Days],tblLeave[Employee Name],valSelEmployee,tblLeave[Start Date],"&gt;="&amp;DATE($AN$5-1,1,1),tblLeave[End Date],"&lt;"&amp;DATE($AN$5,1,1))</f>
        <v>0</v>
      </c>
      <c r="E30" s="91"/>
      <c r="F30" s="91"/>
      <c r="G30" s="91"/>
      <c r="H30" s="48"/>
      <c r="I30" s="49"/>
      <c r="J30" s="48"/>
      <c r="K30" s="48"/>
      <c r="L30" s="73">
        <f>NETWORKDAYS(DATE($AN$5-1,1,1),EDATE(DATE($AN$5-1,1,1),12)-1)</f>
        <v>261</v>
      </c>
      <c r="M30" s="73"/>
      <c r="N30" s="73"/>
      <c r="O30" s="73"/>
      <c r="P30" s="50"/>
      <c r="Q30" s="49"/>
      <c r="R30" s="51"/>
      <c r="S30" s="51"/>
      <c r="T30" s="73">
        <f>SUMIFS(tblLeave[Days],tblLeave[Employee Name],valSelEmployee,tblLeave[Start Date],"&gt;="&amp;DATE($AN$5-1,1,1),tblLeave[End Date],"&lt;"&amp;DATE($AN$5,1,1),tblLeave[Type of Leave],Settings!$D$4)</f>
        <v>0</v>
      </c>
      <c r="U30" s="73"/>
      <c r="V30" s="73"/>
      <c r="W30" s="73"/>
      <c r="X30" s="50"/>
      <c r="Y30" s="49"/>
      <c r="Z30" s="51"/>
      <c r="AA30" s="51"/>
      <c r="AB30" s="73">
        <f>SUMIFS(tblLeave[Days],tblLeave[Employee Name],valSelEmployee,tblLeave[Start Date],"&gt;="&amp;DATE($AN$5-1,1,1),tblLeave[End Date],"&lt;"&amp;DATE($AN$5,1,1),tblLeave[Type of Leave],Settings!$D$5)</f>
        <v>0</v>
      </c>
      <c r="AC30" s="73"/>
      <c r="AD30" s="73"/>
      <c r="AE30" s="73"/>
      <c r="AF30" s="50"/>
      <c r="AG30" s="49"/>
      <c r="AH30" s="51"/>
      <c r="AI30" s="48"/>
      <c r="AJ30" s="73">
        <f>SUMIFS(tblLeave[Days],tblLeave[Employee Name],valSelEmployee,tblLeave[Start Date],"&gt;="&amp;DATE($AN$5-1,1,1),tblLeave[End Date],"&lt;"&amp;DATE($AN$5,1,1),tblLeave[Type of Leave],Settings!$D$6)</f>
        <v>0</v>
      </c>
      <c r="AK30" s="73"/>
      <c r="AL30" s="73"/>
      <c r="AM30" s="73"/>
      <c r="AN30" s="50"/>
      <c r="AO30" s="49"/>
      <c r="AP30" s="51"/>
      <c r="AQ30" s="48"/>
      <c r="AR30" s="73">
        <f>SUMIFS(tblLeave[Days],tblLeave[Employee Name],valSelEmployee,tblLeave[Start Date],"&gt;="&amp;DATE($AN$5-1,1,1),tblLeave[End Date],"&lt;"&amp;DATE($AN$5,1,1),tblLeave[Type of Leave],Settings!$D$7)</f>
        <v>0</v>
      </c>
      <c r="AS30" s="73"/>
      <c r="AT30" s="73"/>
      <c r="AU30" s="73"/>
      <c r="AW30" s="31"/>
      <c r="AX30" s="1"/>
      <c r="AY30" s="2"/>
    </row>
    <row r="31" spans="2:51">
      <c r="B31" s="3"/>
      <c r="D31" s="74" t="str">
        <f>IFERROR(IF(D26&gt;D30,"UP ", "DOWN ")&amp;TEXT(D26/D30-1,"0%;0%"),"")</f>
        <v/>
      </c>
      <c r="E31" s="74"/>
      <c r="F31" s="74"/>
      <c r="G31" s="74"/>
      <c r="H31" s="48"/>
      <c r="I31" s="21"/>
      <c r="J31" s="48"/>
      <c r="K31" s="48"/>
      <c r="L31" s="74" t="str">
        <f>IFERROR(IF(L26&gt;L30,"UP ", "DOWN ")&amp;TEXT(L26/L30-1,"0%;0%"),"")</f>
        <v>DOWN 8%</v>
      </c>
      <c r="M31" s="74"/>
      <c r="N31" s="74"/>
      <c r="O31" s="74"/>
      <c r="P31" s="52"/>
      <c r="Q31" s="21"/>
      <c r="R31" s="53"/>
      <c r="S31" s="51"/>
      <c r="T31" s="74" t="str">
        <f>IFERROR(IF(T26&gt;T30,"UP ", "DOWN ")&amp;TEXT(T26/T30-1,"0%;0%"),"")</f>
        <v/>
      </c>
      <c r="U31" s="74"/>
      <c r="V31" s="74"/>
      <c r="W31" s="74"/>
      <c r="X31" s="52"/>
      <c r="Y31" s="21"/>
      <c r="Z31" s="51"/>
      <c r="AA31" s="51"/>
      <c r="AB31" s="74" t="str">
        <f>IFERROR(IF(AB26&gt;AB30,"UP ", "DOWN ")&amp;TEXT(AB26/AB30-1,"0%;0%"),"")</f>
        <v/>
      </c>
      <c r="AC31" s="74"/>
      <c r="AD31" s="74"/>
      <c r="AE31" s="74"/>
      <c r="AF31" s="52"/>
      <c r="AG31" s="21"/>
      <c r="AH31" s="51"/>
      <c r="AI31" s="48"/>
      <c r="AJ31" s="74" t="str">
        <f>IFERROR(IF(AJ26&gt;AJ30,"UP ", "DOWN ")&amp;TEXT(AJ26/AJ30-1,"0%;0%"),"")</f>
        <v/>
      </c>
      <c r="AK31" s="74"/>
      <c r="AL31" s="74"/>
      <c r="AM31" s="74"/>
      <c r="AN31" s="52"/>
      <c r="AO31" s="21"/>
      <c r="AP31" s="51"/>
      <c r="AQ31" s="48"/>
      <c r="AR31" s="74" t="str">
        <f>IFERROR(IF(AR26&gt;AR30,"UP ", "DOWN ")&amp;TEXT(AR26/AR30-1,"0%;0%"),"")</f>
        <v/>
      </c>
      <c r="AS31" s="74"/>
      <c r="AT31" s="74"/>
      <c r="AU31" s="74"/>
      <c r="AW31" s="32"/>
      <c r="AX31" s="3"/>
    </row>
    <row r="32" spans="2:51" ht="7.5" customHeight="1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</row>
    <row r="33" spans="2:51">
      <c r="B33" s="3"/>
      <c r="C33" s="71" t="s">
        <v>26</v>
      </c>
      <c r="D33" s="80"/>
      <c r="E33" s="80"/>
      <c r="F33" s="80"/>
      <c r="G33" s="80"/>
      <c r="H33" s="80"/>
      <c r="I33" s="21"/>
      <c r="J33" s="14"/>
      <c r="K33" s="71" t="s">
        <v>25</v>
      </c>
      <c r="L33" s="80"/>
      <c r="M33" s="80"/>
      <c r="N33" s="80"/>
      <c r="O33" s="80"/>
      <c r="P33" s="80"/>
      <c r="Q33" s="21"/>
      <c r="R33" s="15"/>
      <c r="S33" s="71" t="s">
        <v>19</v>
      </c>
      <c r="T33" s="80"/>
      <c r="U33" s="80"/>
      <c r="V33" s="80"/>
      <c r="W33" s="80"/>
      <c r="X33" s="80"/>
      <c r="Y33" s="21"/>
      <c r="Z33" s="15"/>
      <c r="AA33" s="71" t="s">
        <v>20</v>
      </c>
      <c r="AB33" s="71"/>
      <c r="AC33" s="71"/>
      <c r="AD33" s="71"/>
      <c r="AE33" s="71"/>
      <c r="AF33" s="71"/>
      <c r="AG33" s="21"/>
      <c r="AH33" s="13"/>
      <c r="AI33" s="71" t="s">
        <v>21</v>
      </c>
      <c r="AJ33" s="71"/>
      <c r="AK33" s="71"/>
      <c r="AL33" s="71"/>
      <c r="AM33" s="71"/>
      <c r="AN33" s="71"/>
      <c r="AO33" s="21"/>
      <c r="AP33" s="13"/>
      <c r="AR33" s="71" t="s">
        <v>24</v>
      </c>
      <c r="AS33" s="71"/>
      <c r="AT33" s="71"/>
      <c r="AU33" s="71"/>
      <c r="AW33" s="30"/>
      <c r="AX33" s="3"/>
    </row>
    <row r="34" spans="2:51" ht="7.5" customHeight="1">
      <c r="B34" s="3"/>
      <c r="I34" s="22"/>
      <c r="J34" s="3"/>
      <c r="Q34" s="22"/>
      <c r="Y34" s="22"/>
      <c r="AG34" s="22"/>
      <c r="AO34" s="22"/>
      <c r="AW34" s="3"/>
      <c r="AX34" s="3"/>
    </row>
    <row r="35" spans="2:51" ht="15" customHeight="1">
      <c r="B35" s="3"/>
      <c r="D35" s="76">
        <f>SUMIFS(tblLeave[Days],tblLeave[Employee Name],valSelEmployee,tblLeave[Start Date],"&gt;="&amp;DATE($AN$5,1,1),tblLeave[End Date],"&lt;"&amp;DATE($AN$5+1,1,1),tblLeave[Type of Leave],Settings!$D$13)</f>
        <v>0</v>
      </c>
      <c r="E35" s="76"/>
      <c r="F35" s="76"/>
      <c r="G35" s="76"/>
      <c r="I35" s="22"/>
      <c r="J35" s="3"/>
      <c r="L35" s="77">
        <f>SUMIFS(tblLeave[Days],tblLeave[Employee Name],valSelEmployee,tblLeave[Start Date],"&gt;="&amp;DATE($AN$5,1,1),tblLeave[End Date],"&lt;"&amp;DATE($AN$5+1,1,1),tblLeave[Type of Leave],Settings!$D$12)</f>
        <v>5</v>
      </c>
      <c r="M35" s="77"/>
      <c r="N35" s="77"/>
      <c r="O35" s="77"/>
      <c r="Q35" s="22"/>
      <c r="T35" s="78">
        <f>SUMIFS(tblLeave[Days],tblLeave[Employee Name],valSelEmployee,tblLeave[Start Date],"&gt;="&amp;DATE($AN$5,1,1),tblLeave[End Date],"&lt;"&amp;DATE($AN$5+1,1,1),tblLeave[Type of Leave],Settings!$D$8)</f>
        <v>0</v>
      </c>
      <c r="U35" s="78"/>
      <c r="V35" s="78"/>
      <c r="W35" s="78"/>
      <c r="Y35" s="22"/>
      <c r="AB35" s="79">
        <f>SUMIFS(tblLeave[Days],tblLeave[Employee Name],valSelEmployee,tblLeave[Start Date],"&gt;="&amp;DATE($AN$5,1,1),tblLeave[End Date],"&lt;"&amp;DATE($AN$5+1,1,1),tblLeave[Type of Leave],Settings!$D$9)</f>
        <v>0</v>
      </c>
      <c r="AC35" s="79"/>
      <c r="AD35" s="79"/>
      <c r="AE35" s="79"/>
      <c r="AG35" s="22"/>
      <c r="AJ35" s="79">
        <f>SUMIFS(tblLeave[Days],tblLeave[Employee Name],valSelEmployee,tblLeave[Start Date],"&gt;="&amp;DATE($AN$5,1,1),tblLeave[End Date],"&lt;"&amp;DATE($AN$5+1,1,1),tblLeave[Type of Leave],Settings!$D$11)</f>
        <v>0</v>
      </c>
      <c r="AK35" s="79"/>
      <c r="AL35" s="79"/>
      <c r="AM35" s="79"/>
      <c r="AO35" s="22"/>
      <c r="AR35" s="79">
        <f>SUMIFS(tblLeave[Days],tblLeave[Employee Name],valSelEmployee,tblLeave[Start Date],"&gt;="&amp;DATE($AN$5,1,1),tblLeave[End Date],"&lt;"&amp;DATE($AN$5+1,1,1),tblLeave[Type of Leave],Settings!$D$10)</f>
        <v>0</v>
      </c>
      <c r="AS35" s="79"/>
      <c r="AT35" s="79"/>
      <c r="AU35" s="79"/>
      <c r="AW35" s="3"/>
      <c r="AX35" s="3"/>
    </row>
    <row r="36" spans="2:51" ht="15" customHeight="1">
      <c r="B36" s="3"/>
      <c r="D36" s="76"/>
      <c r="E36" s="76"/>
      <c r="F36" s="76"/>
      <c r="G36" s="76"/>
      <c r="I36" s="22"/>
      <c r="J36" s="3"/>
      <c r="L36" s="77"/>
      <c r="M36" s="77"/>
      <c r="N36" s="77"/>
      <c r="O36" s="77"/>
      <c r="Q36" s="22"/>
      <c r="T36" s="78"/>
      <c r="U36" s="78"/>
      <c r="V36" s="78"/>
      <c r="W36" s="78"/>
      <c r="Y36" s="22"/>
      <c r="AB36" s="79"/>
      <c r="AC36" s="79"/>
      <c r="AD36" s="79"/>
      <c r="AE36" s="79"/>
      <c r="AG36" s="22"/>
      <c r="AJ36" s="79"/>
      <c r="AK36" s="79"/>
      <c r="AL36" s="79"/>
      <c r="AM36" s="79"/>
      <c r="AO36" s="22"/>
      <c r="AR36" s="79"/>
      <c r="AS36" s="79"/>
      <c r="AT36" s="79"/>
      <c r="AU36" s="79"/>
      <c r="AW36" s="3"/>
      <c r="AX36" s="3"/>
    </row>
    <row r="37" spans="2:51" ht="15" customHeight="1">
      <c r="B37" s="3"/>
      <c r="D37" s="76"/>
      <c r="E37" s="76"/>
      <c r="F37" s="76"/>
      <c r="G37" s="76"/>
      <c r="I37" s="22"/>
      <c r="J37" s="3"/>
      <c r="L37" s="77"/>
      <c r="M37" s="77"/>
      <c r="N37" s="77"/>
      <c r="O37" s="77"/>
      <c r="Q37" s="22"/>
      <c r="T37" s="78"/>
      <c r="U37" s="78"/>
      <c r="V37" s="78"/>
      <c r="W37" s="78"/>
      <c r="Y37" s="22"/>
      <c r="AB37" s="79"/>
      <c r="AC37" s="79"/>
      <c r="AD37" s="79"/>
      <c r="AE37" s="79"/>
      <c r="AG37" s="22"/>
      <c r="AJ37" s="79"/>
      <c r="AK37" s="79"/>
      <c r="AL37" s="79"/>
      <c r="AM37" s="79"/>
      <c r="AO37" s="22"/>
      <c r="AR37" s="79"/>
      <c r="AS37" s="79"/>
      <c r="AT37" s="79"/>
      <c r="AU37" s="79"/>
      <c r="AW37" s="3"/>
      <c r="AX37" s="1"/>
      <c r="AY37" s="2"/>
    </row>
    <row r="38" spans="2:51" ht="7.5" customHeight="1">
      <c r="B38" s="3"/>
      <c r="I38" s="22"/>
      <c r="J38" s="3"/>
      <c r="Q38" s="22"/>
      <c r="Y38" s="22"/>
      <c r="AG38" s="22"/>
      <c r="AO38" s="22"/>
      <c r="AW38" s="3"/>
      <c r="AX38" s="3"/>
    </row>
    <row r="39" spans="2:51" ht="15" customHeight="1">
      <c r="B39" s="3"/>
      <c r="C39" s="51"/>
      <c r="D39" s="73">
        <f>SUMIFS(tblLeave[Days],tblLeave[Employee Name],valSelEmployee,tblLeave[Start Date],"&gt;="&amp;DATE($AN$5-1,1,1),tblLeave[End Date],"&lt;"&amp;DATE($AN$5,1,1),tblLeave[Type of Leave],Settings!$D$4)</f>
        <v>0</v>
      </c>
      <c r="E39" s="73"/>
      <c r="F39" s="73"/>
      <c r="G39" s="73"/>
      <c r="H39" s="55"/>
      <c r="I39" s="49"/>
      <c r="J39" s="57"/>
      <c r="K39" s="51"/>
      <c r="L39" s="73">
        <f>SUMIFS(tblLeave[Days],tblLeave[Employee Name],valSelEmployee,tblLeave[Start Date],"&gt;="&amp;DATE($AN$5-1,1,1),tblLeave[End Date],"&lt;"&amp;DATE($AN$5,1,1),tblLeave[Type of Leave],Settings!$D$4)</f>
        <v>0</v>
      </c>
      <c r="M39" s="73"/>
      <c r="N39" s="73"/>
      <c r="O39" s="73"/>
      <c r="P39" s="55"/>
      <c r="Q39" s="49"/>
      <c r="R39" s="51"/>
      <c r="S39" s="51"/>
      <c r="T39" s="73">
        <f>SUMIFS(tblLeave[Days],tblLeave[Employee Name],valSelEmployee,tblLeave[Start Date],"&gt;="&amp;DATE($AN$5-1,1,1),tblLeave[End Date],"&lt;"&amp;DATE($AN$5,1,1),tblLeave[Type of Leave],Settings!$D$4)</f>
        <v>0</v>
      </c>
      <c r="U39" s="73"/>
      <c r="V39" s="73"/>
      <c r="W39" s="73"/>
      <c r="X39" s="55"/>
      <c r="Y39" s="49"/>
      <c r="Z39" s="51"/>
      <c r="AA39" s="51"/>
      <c r="AB39" s="73">
        <f>SUMIFS(tblLeave[Days],tblLeave[Employee Name],valSelEmployee,tblLeave[Start Date],"&gt;="&amp;DATE($AN$5-1,1,1),tblLeave[End Date],"&lt;"&amp;DATE($AN$5,1,1),tblLeave[Type of Leave],Settings!$D$9)</f>
        <v>0</v>
      </c>
      <c r="AC39" s="73"/>
      <c r="AD39" s="73"/>
      <c r="AE39" s="73"/>
      <c r="AF39" s="55"/>
      <c r="AG39" s="49"/>
      <c r="AH39" s="51"/>
      <c r="AI39" s="48"/>
      <c r="AJ39" s="73">
        <f>SUMIFS(tblLeave[Days],tblLeave[Employee Name],valSelEmployee,tblLeave[Start Date],"&gt;="&amp;DATE($AN$5-1,1,1),tblLeave[End Date],"&lt;"&amp;DATE($AN$5,1,1),tblLeave[Type of Leave],Settings!$D$6)</f>
        <v>0</v>
      </c>
      <c r="AK39" s="73"/>
      <c r="AL39" s="73"/>
      <c r="AM39" s="73"/>
      <c r="AN39" s="55"/>
      <c r="AO39" s="49"/>
      <c r="AP39" s="51"/>
      <c r="AQ39" s="48"/>
      <c r="AR39" s="73">
        <f>SUMIFS(tblLeave[Days],tblLeave[Employee Name],valSelEmployee,tblLeave[Start Date],"&gt;="&amp;DATE($AN$5-1,1,1),tblLeave[End Date],"&lt;"&amp;DATE($AN$5,1,1),tblLeave[Type of Leave],Settings!$D$7)</f>
        <v>0</v>
      </c>
      <c r="AS39" s="73"/>
      <c r="AT39" s="73"/>
      <c r="AU39" s="73"/>
      <c r="AW39" s="31"/>
      <c r="AX39" s="1"/>
      <c r="AY39" s="2"/>
    </row>
    <row r="40" spans="2:51">
      <c r="B40" s="3"/>
      <c r="D40" s="74" t="str">
        <f>IFERROR(IF(D35&gt;D39,"UP ", "DOWN ")&amp;TEXT(D35/D39-1,"0%;0%"),"")</f>
        <v/>
      </c>
      <c r="E40" s="74"/>
      <c r="F40" s="74"/>
      <c r="G40" s="74"/>
      <c r="H40" s="48"/>
      <c r="I40" s="21"/>
      <c r="J40" s="57"/>
      <c r="K40" s="48"/>
      <c r="L40" s="75"/>
      <c r="M40" s="75"/>
      <c r="N40" s="75"/>
      <c r="O40" s="75"/>
      <c r="P40" s="54"/>
      <c r="Q40" s="21"/>
      <c r="R40" s="53"/>
      <c r="S40" s="51"/>
      <c r="T40" s="74" t="str">
        <f>IFERROR(IF(T35&gt;T39,"UP ", "DOWN ")&amp;TEXT(T35/T39-1,"0%;0%"),"")</f>
        <v/>
      </c>
      <c r="U40" s="74"/>
      <c r="V40" s="74"/>
      <c r="W40" s="74"/>
      <c r="X40" s="54"/>
      <c r="Y40" s="21"/>
      <c r="Z40" s="51"/>
      <c r="AA40" s="51"/>
      <c r="AB40" s="74" t="str">
        <f>IFERROR(IF(AB35&gt;AB39,"UP ", "DOWN ")&amp;TEXT(AB35/AB39-1,"0%;0%"),"")</f>
        <v/>
      </c>
      <c r="AC40" s="74"/>
      <c r="AD40" s="74"/>
      <c r="AE40" s="74"/>
      <c r="AF40" s="54"/>
      <c r="AG40" s="21"/>
      <c r="AH40" s="51"/>
      <c r="AI40" s="48"/>
      <c r="AJ40" s="74" t="str">
        <f>IFERROR(IF(AJ35&gt;AJ39,"UP ", "DOWN ")&amp;TEXT(AJ35/AJ39-1,"0%;0%"),"")</f>
        <v/>
      </c>
      <c r="AK40" s="74"/>
      <c r="AL40" s="74"/>
      <c r="AM40" s="74"/>
      <c r="AN40" s="54"/>
      <c r="AO40" s="21"/>
      <c r="AP40" s="51"/>
      <c r="AQ40" s="48"/>
      <c r="AR40" s="74" t="str">
        <f>IFERROR(IF(AR35&gt;AR39,"UP ", "DOWN ")&amp;TEXT(AR35/AR39-1,"0%;0%"),"")</f>
        <v/>
      </c>
      <c r="AS40" s="74"/>
      <c r="AT40" s="74"/>
      <c r="AU40" s="74"/>
      <c r="AW40" s="32"/>
      <c r="AX40" s="3"/>
    </row>
    <row r="41" spans="2:51" ht="7.5" customHeight="1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</row>
    <row r="42" spans="2:51">
      <c r="AP42" s="13"/>
      <c r="AR42" s="71" t="s">
        <v>41</v>
      </c>
      <c r="AS42" s="71"/>
      <c r="AT42" s="71"/>
      <c r="AU42" s="71"/>
    </row>
    <row r="44" spans="2:51">
      <c r="AR44" s="72">
        <f>SUMIFS(tblLeave[Days],tblLeave[Employee Name],valSelEmployee,tblLeave[Start Date],"&gt;="&amp;DATE($AN$5,1,1),tblLeave[End Date],"&lt;"&amp;DATE($AN$5+1,1,1),tblLeave[Type of Leave],Settings!$D$14)</f>
        <v>0</v>
      </c>
      <c r="AS44" s="72"/>
      <c r="AT44" s="72"/>
      <c r="AU44" s="72"/>
    </row>
    <row r="45" spans="2:51">
      <c r="AR45" s="72"/>
      <c r="AS45" s="72"/>
      <c r="AT45" s="72"/>
      <c r="AU45" s="72"/>
    </row>
    <row r="46" spans="2:51">
      <c r="AR46" s="72"/>
      <c r="AS46" s="72"/>
      <c r="AT46" s="72"/>
      <c r="AU46" s="72"/>
    </row>
    <row r="48" spans="2:51">
      <c r="AP48" s="51"/>
      <c r="AQ48" s="48"/>
      <c r="AR48" s="73">
        <f>SUMIFS(tblLeave[Days],tblLeave[Employee Name],valSelEmployee,tblLeave[Start Date],"&gt;="&amp;DATE($AN$5-1,1,1),tblLeave[End Date],"&lt;"&amp;DATE($AN$5,1,1),tblLeave[Type of Leave],Settings!$D$7)</f>
        <v>0</v>
      </c>
      <c r="AS48" s="73"/>
      <c r="AT48" s="73"/>
      <c r="AU48" s="73"/>
    </row>
    <row r="49" spans="42:47">
      <c r="AP49" s="51"/>
      <c r="AQ49" s="48"/>
      <c r="AR49" s="74" t="str">
        <f>IFERROR(IF(AR44&gt;AR48,"UP ", "DOWN ")&amp;TEXT(AR44/AR48-1,"0%;0%"),"")</f>
        <v/>
      </c>
      <c r="AS49" s="74"/>
      <c r="AT49" s="74"/>
      <c r="AU49" s="74"/>
    </row>
  </sheetData>
  <mergeCells count="69">
    <mergeCell ref="AN3:AW4"/>
    <mergeCell ref="AN5:AW6"/>
    <mergeCell ref="AR30:AU30"/>
    <mergeCell ref="AR31:AU31"/>
    <mergeCell ref="AJ30:AM30"/>
    <mergeCell ref="AJ31:AM31"/>
    <mergeCell ref="AR26:AU28"/>
    <mergeCell ref="AJ26:AM28"/>
    <mergeCell ref="AE3:AM4"/>
    <mergeCell ref="AE5:AM6"/>
    <mergeCell ref="AI24:AN24"/>
    <mergeCell ref="AQ24:AV24"/>
    <mergeCell ref="D30:G30"/>
    <mergeCell ref="D31:G31"/>
    <mergeCell ref="AB30:AE30"/>
    <mergeCell ref="AB31:AE31"/>
    <mergeCell ref="T30:W30"/>
    <mergeCell ref="T31:W31"/>
    <mergeCell ref="L30:O30"/>
    <mergeCell ref="L31:O31"/>
    <mergeCell ref="L26:O28"/>
    <mergeCell ref="D26:G28"/>
    <mergeCell ref="AB26:AE28"/>
    <mergeCell ref="T26:W28"/>
    <mergeCell ref="AA24:AF24"/>
    <mergeCell ref="T24:W24"/>
    <mergeCell ref="B2:AC7"/>
    <mergeCell ref="C19:G19"/>
    <mergeCell ref="C20:G20"/>
    <mergeCell ref="L24:O24"/>
    <mergeCell ref="C9:G9"/>
    <mergeCell ref="C10:G10"/>
    <mergeCell ref="C11:G11"/>
    <mergeCell ref="C12:G12"/>
    <mergeCell ref="C13:G13"/>
    <mergeCell ref="C14:G14"/>
    <mergeCell ref="C15:G15"/>
    <mergeCell ref="C16:G16"/>
    <mergeCell ref="C17:G17"/>
    <mergeCell ref="C18:G18"/>
    <mergeCell ref="B24:H24"/>
    <mergeCell ref="AR33:AU33"/>
    <mergeCell ref="D35:G37"/>
    <mergeCell ref="L35:O37"/>
    <mergeCell ref="T35:W37"/>
    <mergeCell ref="AB35:AE37"/>
    <mergeCell ref="AJ35:AM37"/>
    <mergeCell ref="AR35:AU37"/>
    <mergeCell ref="S33:X33"/>
    <mergeCell ref="K33:P33"/>
    <mergeCell ref="C33:H33"/>
    <mergeCell ref="AA33:AF33"/>
    <mergeCell ref="AI33:AN33"/>
    <mergeCell ref="D39:G39"/>
    <mergeCell ref="L39:O39"/>
    <mergeCell ref="T39:W39"/>
    <mergeCell ref="AB39:AE39"/>
    <mergeCell ref="AJ39:AM39"/>
    <mergeCell ref="D40:G40"/>
    <mergeCell ref="L40:O40"/>
    <mergeCell ref="T40:W40"/>
    <mergeCell ref="AB40:AE40"/>
    <mergeCell ref="AJ40:AM40"/>
    <mergeCell ref="AR42:AU42"/>
    <mergeCell ref="AR44:AU46"/>
    <mergeCell ref="AR48:AU48"/>
    <mergeCell ref="AR49:AU49"/>
    <mergeCell ref="AR39:AU39"/>
    <mergeCell ref="AR40:AU40"/>
  </mergeCells>
  <conditionalFormatting sqref="H9:AW20">
    <cfRule type="expression" dxfId="21" priority="15">
      <formula>MONTH(H9)&lt;&gt;MONTH($C9)</formula>
    </cfRule>
    <cfRule type="expression" dxfId="20" priority="25">
      <formula>OR(H$8="S", COUNTIF(lstHolidays, H9)&gt;0)</formula>
    </cfRule>
  </conditionalFormatting>
  <conditionalFormatting sqref="AR31 AJ31 AB31">
    <cfRule type="beginsWith" dxfId="19" priority="11" operator="beginsWith" text="UP">
      <formula>LEFT(AB31,LEN("UP"))="UP"</formula>
    </cfRule>
  </conditionalFormatting>
  <conditionalFormatting sqref="AR40 AJ40 AB40">
    <cfRule type="beginsWith" dxfId="18" priority="10" operator="beginsWith" text="UP">
      <formula>LEFT(AB40,LEN("UP"))="UP"</formula>
    </cfRule>
  </conditionalFormatting>
  <conditionalFormatting sqref="AR49">
    <cfRule type="beginsWith" dxfId="17" priority="9" operator="beginsWith" text="UP">
      <formula>LEFT(AR49,LEN("UP"))="UP"</formula>
    </cfRule>
  </conditionalFormatting>
  <dataValidations count="2">
    <dataValidation type="list" allowBlank="1" showInputMessage="1" showErrorMessage="1" sqref="AN3">
      <formula1>lstEmployees</formula1>
    </dataValidation>
    <dataValidation type="list" errorStyle="information" allowBlank="1" showInputMessage="1" errorTitle="Unknown year" error="Please" sqref="AN5">
      <formula1>"2010,2011,2012,2013,2014,2015,2016,2017,2018,2019,2020"</formula1>
    </dataValidation>
  </dataValidations>
  <printOptions horizontalCentered="1"/>
  <pageMargins left="0.7" right="0.7" top="0.75" bottom="0.75" header="0.3" footer="0.3"/>
  <pageSetup scale="72" fitToHeight="0" orientation="landscape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D40535AA-6F77-4524-A51F-C420470F9614}">
            <xm:f>NOT(ISERROR(SEARCH(Settings!$D$13,H9)))</xm:f>
            <xm:f>Settings!$D$13</xm:f>
            <x14:dxf>
              <fill>
                <patternFill>
                  <bgColor theme="2"/>
                </patternFill>
              </fill>
            </x14:dxf>
          </x14:cfRule>
          <x14:cfRule type="expression" priority="7" id="{D8830845-8109-4E80-8544-E079F0FD0A1C}">
            <xm:f>(MONTH(H9)=MONTH($C9))*(COUNTIFS(lstEmpNames,valSelEmployee,lstSdates,"&lt;="&amp;H9,lstEDates,"&gt;="&amp;H9,lstHTypes,Settings!$D$13)&gt;0)</xm:f>
            <x14:dxf>
              <font>
                <color auto="1"/>
              </font>
              <fill>
                <patternFill>
                  <bgColor theme="6"/>
                </patternFill>
              </fill>
            </x14:dxf>
          </x14:cfRule>
          <x14:cfRule type="expression" priority="6" id="{A1741156-0E09-4B5B-8253-151884B17A0C}">
            <xm:f>(MONTH(H9)=MONTH($C9))*(COUNTIFS(lstEmpNames,valSelEmployee,lstSdates,"&lt;="&amp;H9,lstEDates,"&gt;="&amp;H9,lstHTypes,Settings!$D$12)&gt;0)</xm:f>
            <x14:dxf>
              <fill>
                <patternFill>
                  <bgColor theme="7"/>
                </patternFill>
              </fill>
            </x14:dxf>
          </x14:cfRule>
          <x14:cfRule type="expression" priority="5" id="{8FC3DE58-CDAD-47A0-9B80-2851B230994D}">
            <xm:f>(MONTH(H9)=MONTH($C9))*(COUNTIFS(lstEmpNames,valSelEmployee,lstSdates,"&lt;="&amp;H9,lstEDates,"&gt;="&amp;H9,lstHTypes,Settings!$D$8)&gt;0)</xm:f>
            <x14:dxf>
              <fill>
                <patternFill>
                  <bgColor theme="8"/>
                </patternFill>
              </fill>
            </x14:dxf>
          </x14:cfRule>
          <x14:cfRule type="expression" priority="4" id="{19C1CD2D-393F-49DC-AE47-F925463B360E}">
            <xm:f>(MONTH(H9)=MONTH($C9))*(COUNTIFS(lstEmpNames,valSelEmployee,lstSdates,"&lt;="&amp;H9,lstEDates,"&gt;="&amp;H9,lstHTypes,Settings!$D$9)&gt;0)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3" id="{5AB4C31D-6BBD-43D0-B7FB-10034F1323C1}">
            <xm:f>(MONTH(H9)=MONTH($C9))*(COUNTIFS(lstEmpNames,valSelEmployee,lstSdates,"&lt;="&amp;H9,lstEDates,"&gt;="&amp;H9,lstHTypes,Settings!$D$10)&gt;0)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746E70BC-4D78-46BD-AF75-55E51F4FF4D9}">
            <xm:f>(MONTH(H9)=MONTH($C9))*(COUNTIFS(lstEmpNames,valSelEmployee,lstSdates,"&lt;="&amp;H9,lstEDates,"&gt;="&amp;H9,lstHTypes,Settings!$D$11)&gt;0)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1" id="{0B0FDE84-FF67-4E79-82FC-E04861026CD2}">
            <xm:f>(MONTH(H9)=MONTH($C9))*(COUNTIFS(lstEmpNames,valSelEmployee,lstSdates,"&lt;="&amp;H9,lstEDates,"&gt;="&amp;H9,lstHTypes,Settings!$D$14)&gt;0)</xm:f>
            <x14:dxf>
              <fill>
                <patternFill>
                  <bgColor theme="2"/>
                </patternFill>
              </fill>
            </x14:dxf>
          </x14:cfRule>
          <xm:sqref>H9:AW20</xm:sqref>
        </x14:conditionalFormatting>
        <x14:conditionalFormatting xmlns:xm="http://schemas.microsoft.com/office/excel/2006/main">
          <x14:cfRule type="expression" priority="16" id="{77486DEF-4B90-4A09-A027-C628567EDF4C}">
            <xm:f>(MONTH(H9)=MONTH($C9))*(COUNTIFS(lstEmpNames,valSelEmployee,lstSdates,"&lt;="&amp;H9,lstEDates,"&gt;="&amp;H9,lstHTypes,Settings!$D$4)&gt;0)</xm:f>
            <x14:dxf>
              <font>
                <color theme="3" tint="-0.24994659260841701"/>
              </font>
              <fill>
                <patternFill>
                  <bgColor theme="4"/>
                </patternFill>
              </fill>
            </x14:dxf>
          </x14:cfRule>
          <x14:cfRule type="expression" priority="17" id="{7BA81481-452F-4533-84C8-E4B1E4D25843}">
            <xm:f>(MONTH(H9)=MONTH($C9))*(COUNTIFS(lstEmpNames,valSelEmployee,lstSdates,"&lt;="&amp;H9,lstEDates,"&gt;="&amp;H9,lstHTypes,Settings!$D$5)&gt;0)</xm:f>
            <x14:dxf>
              <fill>
                <patternFill>
                  <bgColor theme="3"/>
                </patternFill>
              </fill>
            </x14:dxf>
          </x14:cfRule>
          <x14:cfRule type="expression" priority="18" id="{7DF86B1D-BC96-4C1F-BA74-43CC1527B439}">
            <xm:f>(MONTH(H9)=MONTH($C9))*(COUNTIFS(lstEmpNames,valSelEmployee,lstSdates,"&lt;="&amp;H9,lstEDates,"&gt;="&amp;H9,lstHTypes,Settings!$D$6)&gt;0)</xm:f>
            <x14:dxf>
              <fill>
                <patternFill>
                  <bgColor theme="6"/>
                </patternFill>
              </fill>
            </x14:dxf>
          </x14:cfRule>
          <x14:cfRule type="expression" priority="24" id="{8D7627D3-E4F4-4E54-8BDC-376A6BB31759}">
            <xm:f>(MONTH(H9)=MONTH($C9))*(COUNTIFS(lstEmpNames,valSelEmployee,lstSdates,"&lt;="&amp;H9,lstEDates,"&gt;="&amp;H9,lstHTypes,Settings!$D$7)&gt;0)</xm:f>
            <x14:dxf>
              <fill>
                <patternFill>
                  <bgColor theme="5"/>
                </patternFill>
              </fill>
            </x14:dxf>
          </x14:cfRule>
          <xm:sqref>H9:AW20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theme="8" tint="-0.249977111117893"/>
    <pageSetUpPr autoPageBreaks="0" fitToPage="1"/>
  </sheetPr>
  <dimension ref="B1:F41"/>
  <sheetViews>
    <sheetView showGridLines="0" workbookViewId="0">
      <selection activeCell="E4" sqref="E4"/>
    </sheetView>
  </sheetViews>
  <sheetFormatPr baseColWidth="10" defaultColWidth="9.140625" defaultRowHeight="18.75" customHeight="1"/>
  <cols>
    <col min="1" max="1" width="3.42578125" customWidth="1"/>
    <col min="2" max="2" width="25.7109375" customWidth="1"/>
    <col min="3" max="4" width="17.28515625" customWidth="1"/>
    <col min="5" max="5" width="18.42578125" customWidth="1"/>
    <col min="6" max="6" width="12.28515625" style="68" customWidth="1"/>
  </cols>
  <sheetData>
    <row r="1" spans="2:6" ht="53.25" customHeight="1"/>
    <row r="2" spans="2:6" ht="13.5" customHeight="1">
      <c r="B2" s="17"/>
      <c r="C2" s="17"/>
      <c r="D2" s="17"/>
      <c r="E2" s="17"/>
      <c r="F2" s="69"/>
    </row>
    <row r="3" spans="2:6" ht="18.75" customHeight="1">
      <c r="B3" s="45" t="s">
        <v>0</v>
      </c>
      <c r="C3" s="45" t="s">
        <v>6</v>
      </c>
      <c r="D3" s="45" t="s">
        <v>7</v>
      </c>
      <c r="E3" s="45" t="s">
        <v>11</v>
      </c>
      <c r="F3" s="46" t="s">
        <v>9</v>
      </c>
    </row>
    <row r="4" spans="2:6" ht="18.75" customHeight="1">
      <c r="B4" s="19" t="s">
        <v>30</v>
      </c>
      <c r="C4" s="63">
        <v>42626</v>
      </c>
      <c r="D4" s="63">
        <v>42735</v>
      </c>
      <c r="E4" s="19" t="s">
        <v>41</v>
      </c>
      <c r="F4" s="18">
        <f>NETWORKDAYS(tblLeave[[#This Row],[Start Date]],tblLeave[[#This Row],[End Date]],lstHolidays)</f>
        <v>79</v>
      </c>
    </row>
    <row r="5" spans="2:6" ht="18.75" customHeight="1">
      <c r="B5" s="19" t="s">
        <v>30</v>
      </c>
      <c r="C5" s="63">
        <v>42736</v>
      </c>
      <c r="D5" s="63">
        <v>42800</v>
      </c>
      <c r="E5" s="19" t="s">
        <v>41</v>
      </c>
      <c r="F5" s="18">
        <f>NETWORKDAYS(tblLeave[[#This Row],[Start Date]],tblLeave[[#This Row],[End Date]],lstHolidays)</f>
        <v>46</v>
      </c>
    </row>
    <row r="6" spans="2:6" ht="18.75" customHeight="1">
      <c r="B6" s="19" t="s">
        <v>36</v>
      </c>
      <c r="C6" s="63">
        <v>42736</v>
      </c>
      <c r="D6" s="63">
        <v>42749</v>
      </c>
      <c r="E6" s="19" t="s">
        <v>17</v>
      </c>
      <c r="F6" s="18">
        <f>NETWORKDAYS(tblLeave[[#This Row],[Start Date]],tblLeave[[#This Row],[End Date]],lstHolidays)</f>
        <v>10</v>
      </c>
    </row>
    <row r="7" spans="2:6" ht="18.75" customHeight="1">
      <c r="B7" s="19" t="s">
        <v>40</v>
      </c>
      <c r="C7" s="63">
        <v>42736</v>
      </c>
      <c r="D7" s="63">
        <v>42749</v>
      </c>
      <c r="E7" s="19" t="s">
        <v>17</v>
      </c>
      <c r="F7" s="18">
        <f>NETWORKDAYS(tblLeave[[#This Row],[Start Date]],tblLeave[[#This Row],[End Date]],lstHolidays)</f>
        <v>10</v>
      </c>
    </row>
    <row r="8" spans="2:6" ht="18.75" customHeight="1">
      <c r="B8" s="19" t="s">
        <v>37</v>
      </c>
      <c r="C8" s="63">
        <v>42736</v>
      </c>
      <c r="D8" s="63">
        <v>42749</v>
      </c>
      <c r="E8" s="19" t="s">
        <v>23</v>
      </c>
      <c r="F8" s="18">
        <f>NETWORKDAYS(tblLeave[[#This Row],[Start Date]],tblLeave[[#This Row],[End Date]],lstHolidays)</f>
        <v>10</v>
      </c>
    </row>
    <row r="9" spans="2:6" ht="18.75" customHeight="1">
      <c r="B9" s="19" t="s">
        <v>38</v>
      </c>
      <c r="C9" s="63">
        <v>42736</v>
      </c>
      <c r="D9" s="63">
        <v>42742</v>
      </c>
      <c r="E9" s="19" t="s">
        <v>25</v>
      </c>
      <c r="F9" s="18">
        <f>NETWORKDAYS(tblLeave[[#This Row],[Start Date]],tblLeave[[#This Row],[End Date]],lstHolidays)</f>
        <v>5</v>
      </c>
    </row>
    <row r="10" spans="2:6" ht="18.75" customHeight="1">
      <c r="B10" s="19" t="s">
        <v>39</v>
      </c>
      <c r="C10" s="63">
        <v>42750</v>
      </c>
      <c r="D10" s="63">
        <v>42756</v>
      </c>
      <c r="E10" s="19" t="s">
        <v>17</v>
      </c>
      <c r="F10" s="18">
        <f>NETWORKDAYS(tblLeave[[#This Row],[Start Date]],tblLeave[[#This Row],[End Date]],lstHolidays)</f>
        <v>5</v>
      </c>
    </row>
    <row r="11" spans="2:6" ht="18.75" customHeight="1">
      <c r="B11" s="19" t="s">
        <v>37</v>
      </c>
      <c r="C11" s="63">
        <v>42750</v>
      </c>
      <c r="D11" s="63">
        <v>42756</v>
      </c>
      <c r="E11" s="19" t="s">
        <v>17</v>
      </c>
      <c r="F11" s="18">
        <f>NETWORKDAYS(tblLeave[[#This Row],[Start Date]],tblLeave[[#This Row],[End Date]],lstHolidays)</f>
        <v>5</v>
      </c>
    </row>
    <row r="12" spans="2:6" ht="18.75" customHeight="1">
      <c r="B12" s="19" t="s">
        <v>31</v>
      </c>
      <c r="C12" s="63">
        <v>42757</v>
      </c>
      <c r="D12" s="63">
        <v>42770</v>
      </c>
      <c r="E12" s="19" t="s">
        <v>17</v>
      </c>
      <c r="F12" s="18">
        <f>NETWORKDAYS(tblLeave[[#This Row],[Start Date]],tblLeave[[#This Row],[End Date]],lstHolidays)</f>
        <v>10</v>
      </c>
    </row>
    <row r="13" spans="2:6" ht="18.75" customHeight="1">
      <c r="B13" s="19" t="s">
        <v>37</v>
      </c>
      <c r="C13" s="63">
        <v>42757</v>
      </c>
      <c r="D13" s="63">
        <v>42791</v>
      </c>
      <c r="E13" s="19" t="s">
        <v>23</v>
      </c>
      <c r="F13" s="18">
        <f>NETWORKDAYS(tblLeave[[#This Row],[Start Date]],tblLeave[[#This Row],[End Date]],lstHolidays)</f>
        <v>25</v>
      </c>
    </row>
    <row r="14" spans="2:6" ht="18.75" customHeight="1">
      <c r="B14" s="19" t="s">
        <v>38</v>
      </c>
      <c r="C14" s="63">
        <v>42764</v>
      </c>
      <c r="D14" s="63">
        <v>42784</v>
      </c>
      <c r="E14" s="19" t="s">
        <v>23</v>
      </c>
      <c r="F14" s="18">
        <f>NETWORKDAYS(tblLeave[[#This Row],[Start Date]],tblLeave[[#This Row],[End Date]],lstHolidays)</f>
        <v>15</v>
      </c>
    </row>
    <row r="15" spans="2:6" ht="18.75" customHeight="1">
      <c r="B15" s="19" t="s">
        <v>39</v>
      </c>
      <c r="C15" s="63">
        <v>42771</v>
      </c>
      <c r="D15" s="63">
        <v>42777</v>
      </c>
      <c r="E15" s="19" t="s">
        <v>17</v>
      </c>
      <c r="F15" s="18">
        <f>NETWORKDAYS(tblLeave[[#This Row],[Start Date]],tblLeave[[#This Row],[End Date]],lstHolidays)</f>
        <v>5</v>
      </c>
    </row>
    <row r="16" spans="2:6" ht="18.75" customHeight="1">
      <c r="B16" s="19" t="s">
        <v>32</v>
      </c>
      <c r="C16" s="63">
        <v>42778</v>
      </c>
      <c r="D16" s="63">
        <v>42784</v>
      </c>
      <c r="E16" s="19" t="s">
        <v>25</v>
      </c>
      <c r="F16" s="18">
        <f>NETWORKDAYS(tblLeave[[#This Row],[Start Date]],tblLeave[[#This Row],[End Date]],lstHolidays)</f>
        <v>5</v>
      </c>
    </row>
    <row r="17" spans="2:6" ht="18.75" customHeight="1">
      <c r="B17" s="19" t="s">
        <v>37</v>
      </c>
      <c r="C17" s="63">
        <v>42792</v>
      </c>
      <c r="D17" s="63">
        <v>42819</v>
      </c>
      <c r="E17" s="19" t="s">
        <v>17</v>
      </c>
      <c r="F17" s="18">
        <f>NETWORKDAYS(tblLeave[[#This Row],[Start Date]],tblLeave[[#This Row],[End Date]],lstHolidays)</f>
        <v>20</v>
      </c>
    </row>
    <row r="18" spans="2:6" ht="18.75" customHeight="1">
      <c r="B18" s="19" t="s">
        <v>31</v>
      </c>
      <c r="C18" s="63">
        <v>42792</v>
      </c>
      <c r="D18" s="64">
        <v>42798</v>
      </c>
      <c r="E18" s="19" t="s">
        <v>23</v>
      </c>
      <c r="F18" s="18">
        <f>NETWORKDAYS(tblLeave[[#This Row],[Start Date]],tblLeave[[#This Row],[End Date]],lstHolidays)</f>
        <v>5</v>
      </c>
    </row>
    <row r="19" spans="2:6" ht="18.75" customHeight="1">
      <c r="B19" s="19" t="s">
        <v>33</v>
      </c>
      <c r="C19" s="63">
        <v>42813</v>
      </c>
      <c r="D19" s="63">
        <v>42819</v>
      </c>
      <c r="E19" s="19" t="s">
        <v>23</v>
      </c>
      <c r="F19" s="18">
        <f>NETWORKDAYS(tblLeave[[#This Row],[Start Date]],tblLeave[[#This Row],[End Date]],lstHolidays)</f>
        <v>5</v>
      </c>
    </row>
    <row r="20" spans="2:6" ht="18.75" customHeight="1">
      <c r="B20" s="19" t="s">
        <v>36</v>
      </c>
      <c r="C20" s="63">
        <v>42904</v>
      </c>
      <c r="D20" s="63">
        <v>42917</v>
      </c>
      <c r="E20" s="19" t="s">
        <v>23</v>
      </c>
      <c r="F20" s="18">
        <f>NETWORKDAYS(tblLeave[[#This Row],[Start Date]],tblLeave[[#This Row],[End Date]],lstHolidays)</f>
        <v>10</v>
      </c>
    </row>
    <row r="21" spans="2:6" ht="18.75" customHeight="1">
      <c r="B21" s="19" t="s">
        <v>39</v>
      </c>
      <c r="C21" s="63">
        <v>42946</v>
      </c>
      <c r="D21" s="63">
        <v>42952</v>
      </c>
      <c r="E21" s="19" t="s">
        <v>23</v>
      </c>
      <c r="F21" s="18">
        <f>NETWORKDAYS(tblLeave[[#This Row],[Start Date]],tblLeave[[#This Row],[End Date]],lstHolidays)</f>
        <v>5</v>
      </c>
    </row>
    <row r="22" spans="2:6" ht="18.75" customHeight="1">
      <c r="B22" s="19" t="s">
        <v>31</v>
      </c>
      <c r="C22" s="63">
        <v>43009</v>
      </c>
      <c r="D22" s="63">
        <v>43015</v>
      </c>
      <c r="E22" s="19" t="s">
        <v>23</v>
      </c>
      <c r="F22" s="18">
        <f>NETWORKDAYS(tblLeave[[#This Row],[Start Date]],tblLeave[[#This Row],[End Date]],lstHolidays)</f>
        <v>5</v>
      </c>
    </row>
    <row r="23" spans="2:6" ht="18.75" customHeight="1">
      <c r="B23" s="19" t="s">
        <v>32</v>
      </c>
      <c r="C23" s="63">
        <v>42748</v>
      </c>
      <c r="D23" s="63">
        <v>42748</v>
      </c>
      <c r="E23" s="19" t="s">
        <v>14</v>
      </c>
      <c r="F23" s="18">
        <f>NETWORKDAYS(tblLeave[[#This Row],[Start Date]],tblLeave[[#This Row],[End Date]],lstHolidays)</f>
        <v>1</v>
      </c>
    </row>
    <row r="24" spans="2:6" ht="18.75" customHeight="1">
      <c r="B24" s="19" t="s">
        <v>32</v>
      </c>
      <c r="C24" s="64">
        <v>42758</v>
      </c>
      <c r="D24" s="63">
        <v>42759</v>
      </c>
      <c r="E24" s="19" t="s">
        <v>14</v>
      </c>
      <c r="F24" s="18">
        <f>NETWORKDAYS(tblLeave[[#This Row],[Start Date]],tblLeave[[#This Row],[End Date]],lstHolidays)</f>
        <v>2</v>
      </c>
    </row>
    <row r="25" spans="2:6" ht="18.75" customHeight="1">
      <c r="B25" s="19" t="s">
        <v>33</v>
      </c>
      <c r="C25" s="63">
        <v>42738</v>
      </c>
      <c r="D25" s="63">
        <v>42738</v>
      </c>
      <c r="E25" s="19" t="s">
        <v>14</v>
      </c>
      <c r="F25" s="18">
        <f>NETWORKDAYS(tblLeave[[#This Row],[Start Date]],tblLeave[[#This Row],[End Date]],lstHolidays)</f>
        <v>1</v>
      </c>
    </row>
    <row r="26" spans="2:6" ht="18.75" customHeight="1">
      <c r="B26" s="19" t="s">
        <v>34</v>
      </c>
      <c r="C26" s="63">
        <v>42749</v>
      </c>
      <c r="D26" s="63">
        <v>42749</v>
      </c>
      <c r="E26" s="19" t="s">
        <v>14</v>
      </c>
      <c r="F26" s="18">
        <f>NETWORKDAYS(tblLeave[[#This Row],[Start Date]],tblLeave[[#This Row],[End Date]],lstHolidays)</f>
        <v>0</v>
      </c>
    </row>
    <row r="27" spans="2:6" ht="18.75" customHeight="1">
      <c r="B27" s="61" t="s">
        <v>35</v>
      </c>
      <c r="C27" s="65">
        <v>42749</v>
      </c>
      <c r="D27" s="65">
        <v>42749</v>
      </c>
      <c r="E27" s="61" t="s">
        <v>14</v>
      </c>
      <c r="F27" s="62">
        <f>NETWORKDAYS(tblLeave[[#This Row],[Start Date]],tblLeave[[#This Row],[End Date]],lstHolidays)</f>
        <v>0</v>
      </c>
    </row>
    <row r="28" spans="2:6" ht="18.75" customHeight="1">
      <c r="B28" s="61" t="s">
        <v>35</v>
      </c>
      <c r="C28" s="67">
        <v>42750</v>
      </c>
      <c r="D28" s="65">
        <v>42756</v>
      </c>
      <c r="E28" s="61" t="s">
        <v>23</v>
      </c>
      <c r="F28" s="62">
        <f>NETWORKDAYS(tblLeave[[#This Row],[Start Date]],tblLeave[[#This Row],[End Date]],lstHolidays)</f>
        <v>5</v>
      </c>
    </row>
    <row r="29" spans="2:6" ht="18.75" customHeight="1">
      <c r="B29" s="58" t="s">
        <v>35</v>
      </c>
      <c r="C29" s="67">
        <v>42765</v>
      </c>
      <c r="D29" s="67">
        <v>42766</v>
      </c>
      <c r="E29" s="58" t="s">
        <v>14</v>
      </c>
      <c r="F29" s="70">
        <f>NETWORKDAYS(tblLeave[[#This Row],[Start Date]],tblLeave[[#This Row],[End Date]],lstHolidays)</f>
        <v>2</v>
      </c>
    </row>
    <row r="30" spans="2:6" ht="18.75" customHeight="1">
      <c r="B30" s="58" t="s">
        <v>38</v>
      </c>
      <c r="C30" s="67">
        <v>42746</v>
      </c>
      <c r="D30" s="67">
        <v>42746</v>
      </c>
      <c r="E30" s="58" t="s">
        <v>14</v>
      </c>
      <c r="F30" s="70">
        <f>NETWORKDAYS(tblLeave[[#This Row],[Start Date]],tblLeave[[#This Row],[End Date]],lstHolidays)</f>
        <v>1</v>
      </c>
    </row>
    <row r="31" spans="2:6" ht="18.75" customHeight="1">
      <c r="B31" s="58"/>
      <c r="C31" s="66"/>
      <c r="D31" s="66"/>
      <c r="E31" s="58"/>
      <c r="F31" s="70">
        <f>NETWORKDAYS(tblLeave[[#This Row],[Start Date]],tblLeave[[#This Row],[End Date]],lstHolidays)</f>
        <v>0</v>
      </c>
    </row>
    <row r="32" spans="2:6" ht="18.75" customHeight="1">
      <c r="B32" s="58"/>
      <c r="C32" s="66"/>
      <c r="D32" s="66"/>
      <c r="E32" s="58"/>
      <c r="F32" s="70">
        <f>NETWORKDAYS(tblLeave[[#This Row],[Start Date]],tblLeave[[#This Row],[End Date]],lstHolidays)</f>
        <v>0</v>
      </c>
    </row>
    <row r="33" spans="2:6" ht="18.75" customHeight="1">
      <c r="B33" s="58"/>
      <c r="C33" s="66"/>
      <c r="D33" s="66"/>
      <c r="E33" s="58"/>
      <c r="F33" s="70">
        <f>NETWORKDAYS(tblLeave[[#This Row],[Start Date]],tblLeave[[#This Row],[End Date]],lstHolidays)</f>
        <v>0</v>
      </c>
    </row>
    <row r="34" spans="2:6" ht="18.75" customHeight="1">
      <c r="B34" s="58"/>
      <c r="C34" s="66"/>
      <c r="D34" s="66"/>
      <c r="E34" s="58"/>
      <c r="F34" s="70">
        <f>NETWORKDAYS(tblLeave[[#This Row],[Start Date]],tblLeave[[#This Row],[End Date]],lstHolidays)</f>
        <v>0</v>
      </c>
    </row>
    <row r="35" spans="2:6" ht="18.75" customHeight="1">
      <c r="B35" s="58"/>
      <c r="C35" s="66"/>
      <c r="D35" s="66"/>
      <c r="E35" s="58"/>
      <c r="F35" s="70">
        <f>NETWORKDAYS(tblLeave[[#This Row],[Start Date]],tblLeave[[#This Row],[End Date]],lstHolidays)</f>
        <v>0</v>
      </c>
    </row>
    <row r="36" spans="2:6" ht="18.75" customHeight="1">
      <c r="B36" s="58"/>
      <c r="C36" s="66"/>
      <c r="D36" s="66"/>
      <c r="E36" s="58"/>
      <c r="F36" s="70">
        <f>NETWORKDAYS(tblLeave[[#This Row],[Start Date]],tblLeave[[#This Row],[End Date]],lstHolidays)</f>
        <v>0</v>
      </c>
    </row>
    <row r="37" spans="2:6" ht="18.75" customHeight="1">
      <c r="B37" s="58"/>
      <c r="C37" s="66"/>
      <c r="D37" s="66"/>
      <c r="E37" s="58"/>
      <c r="F37" s="70">
        <f>NETWORKDAYS(tblLeave[[#This Row],[Start Date]],tblLeave[[#This Row],[End Date]],lstHolidays)</f>
        <v>0</v>
      </c>
    </row>
    <row r="38" spans="2:6" ht="18.75" customHeight="1">
      <c r="B38" s="58"/>
      <c r="C38" s="66"/>
      <c r="D38" s="66"/>
      <c r="E38" s="58"/>
      <c r="F38" s="70">
        <f>NETWORKDAYS(tblLeave[[#This Row],[Start Date]],tblLeave[[#This Row],[End Date]],lstHolidays)</f>
        <v>0</v>
      </c>
    </row>
    <row r="39" spans="2:6" ht="18.75" customHeight="1">
      <c r="B39" s="58"/>
      <c r="C39" s="66"/>
      <c r="D39" s="66"/>
      <c r="E39" s="58"/>
      <c r="F39" s="70">
        <f>NETWORKDAYS(tblLeave[[#This Row],[Start Date]],tblLeave[[#This Row],[End Date]],lstHolidays)</f>
        <v>0</v>
      </c>
    </row>
    <row r="40" spans="2:6" ht="18.75" customHeight="1">
      <c r="B40" s="58"/>
      <c r="C40" s="66"/>
      <c r="D40" s="66"/>
      <c r="E40" s="58"/>
      <c r="F40" s="70">
        <f>NETWORKDAYS(tblLeave[[#This Row],[Start Date]],tblLeave[[#This Row],[End Date]],lstHolidays)</f>
        <v>0</v>
      </c>
    </row>
    <row r="41" spans="2:6" ht="18.75" customHeight="1">
      <c r="B41" s="58"/>
      <c r="C41" s="66"/>
      <c r="D41" s="66"/>
      <c r="E41" s="58"/>
      <c r="F41" s="70">
        <f>NETWORKDAYS(tblLeave[[#This Row],[Start Date]],tblLeave[[#This Row],[End Date]],lstHolidays)</f>
        <v>0</v>
      </c>
    </row>
  </sheetData>
  <dataValidations count="2">
    <dataValidation type="list" allowBlank="1" showInputMessage="1" showErrorMessage="1" sqref="E4:E41">
      <formula1>lstHolidayTypes</formula1>
    </dataValidation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4:B741">
      <formula1>lstEmployees</formula1>
    </dataValidation>
  </dataValidations>
  <pageMargins left="0.7" right="0.7" top="0.75" bottom="0.75" header="0.3" footer="0.3"/>
  <pageSetup fitToHeight="0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theme="4"/>
    <pageSetUpPr fitToPage="1"/>
  </sheetPr>
  <dimension ref="B1:G502"/>
  <sheetViews>
    <sheetView showGridLines="0" workbookViewId="0">
      <selection activeCell="F4" sqref="F4"/>
    </sheetView>
  </sheetViews>
  <sheetFormatPr baseColWidth="10" defaultColWidth="9.140625" defaultRowHeight="15"/>
  <cols>
    <col min="1" max="1" width="3.42578125" customWidth="1"/>
    <col min="2" max="2" width="26.42578125" customWidth="1"/>
    <col min="3" max="3" width="3.28515625" customWidth="1"/>
    <col min="4" max="4" width="21.28515625" bestFit="1" customWidth="1"/>
    <col min="5" max="5" width="3.28515625" customWidth="1"/>
    <col min="6" max="6" width="21.28515625" customWidth="1"/>
    <col min="7" max="7" width="22.85546875" customWidth="1"/>
  </cols>
  <sheetData>
    <row r="1" spans="2:7" ht="53.25" customHeight="1"/>
    <row r="2" spans="2:7" ht="13.5" customHeight="1">
      <c r="B2" s="17"/>
      <c r="C2" s="17"/>
      <c r="D2" s="17"/>
      <c r="E2" s="17"/>
      <c r="F2" s="17"/>
      <c r="G2" s="17"/>
    </row>
    <row r="3" spans="2:7" ht="17.25" customHeight="1">
      <c r="B3" s="45" t="s">
        <v>29</v>
      </c>
      <c r="D3" s="45" t="s">
        <v>11</v>
      </c>
      <c r="F3" s="45" t="s">
        <v>8</v>
      </c>
      <c r="G3" s="45" t="s">
        <v>10</v>
      </c>
    </row>
    <row r="4" spans="2:7" ht="17.25" customHeight="1">
      <c r="B4" s="56" t="s">
        <v>57</v>
      </c>
      <c r="D4" s="56" t="s">
        <v>15</v>
      </c>
      <c r="F4" s="20">
        <v>42736</v>
      </c>
      <c r="G4" s="60" t="s">
        <v>43</v>
      </c>
    </row>
    <row r="5" spans="2:7" ht="17.25" customHeight="1">
      <c r="B5" s="56" t="s">
        <v>58</v>
      </c>
      <c r="D5" s="56" t="s">
        <v>14</v>
      </c>
      <c r="F5" s="20">
        <v>42839</v>
      </c>
      <c r="G5" s="60" t="s">
        <v>44</v>
      </c>
    </row>
    <row r="6" spans="2:7" ht="17.25" customHeight="1">
      <c r="B6" s="56" t="s">
        <v>59</v>
      </c>
      <c r="D6" s="56" t="s">
        <v>17</v>
      </c>
      <c r="F6" s="20">
        <v>42842</v>
      </c>
      <c r="G6" s="60" t="s">
        <v>45</v>
      </c>
    </row>
    <row r="7" spans="2:7" ht="17.25" customHeight="1">
      <c r="B7" s="56" t="s">
        <v>60</v>
      </c>
      <c r="D7" s="56" t="s">
        <v>23</v>
      </c>
      <c r="F7" s="20">
        <v>42877</v>
      </c>
      <c r="G7" s="60" t="s">
        <v>46</v>
      </c>
    </row>
    <row r="8" spans="2:7" ht="17.25" customHeight="1">
      <c r="B8" s="56" t="s">
        <v>61</v>
      </c>
      <c r="D8" s="58" t="s">
        <v>18</v>
      </c>
      <c r="F8" s="20">
        <v>42879</v>
      </c>
      <c r="G8" s="60" t="s">
        <v>47</v>
      </c>
    </row>
    <row r="9" spans="2:7" ht="17.25" customHeight="1">
      <c r="B9" s="56" t="s">
        <v>62</v>
      </c>
      <c r="D9" s="58" t="s">
        <v>12</v>
      </c>
      <c r="F9" s="20">
        <v>42917</v>
      </c>
      <c r="G9" s="60" t="s">
        <v>48</v>
      </c>
    </row>
    <row r="10" spans="2:7" ht="17.25" customHeight="1">
      <c r="B10" s="56" t="s">
        <v>63</v>
      </c>
      <c r="D10" s="58" t="s">
        <v>24</v>
      </c>
      <c r="F10" s="20">
        <v>42982</v>
      </c>
      <c r="G10" s="60" t="s">
        <v>49</v>
      </c>
    </row>
    <row r="11" spans="2:7" ht="17.25" customHeight="1">
      <c r="B11" s="56" t="s">
        <v>64</v>
      </c>
      <c r="D11" s="58" t="s">
        <v>21</v>
      </c>
      <c r="F11" s="59">
        <v>43017</v>
      </c>
      <c r="G11" s="58" t="s">
        <v>51</v>
      </c>
    </row>
    <row r="12" spans="2:7" ht="17.25" customHeight="1">
      <c r="B12" s="56" t="s">
        <v>65</v>
      </c>
      <c r="D12" s="58" t="s">
        <v>25</v>
      </c>
      <c r="F12" s="59">
        <v>43050</v>
      </c>
      <c r="G12" s="58" t="s">
        <v>50</v>
      </c>
    </row>
    <row r="13" spans="2:7" ht="17.25" customHeight="1">
      <c r="B13" s="56" t="s">
        <v>66</v>
      </c>
      <c r="D13" s="58" t="s">
        <v>26</v>
      </c>
      <c r="F13" s="59">
        <v>43094</v>
      </c>
      <c r="G13" s="58" t="s">
        <v>52</v>
      </c>
    </row>
    <row r="14" spans="2:7" ht="17.25" customHeight="1">
      <c r="B14" s="56" t="s">
        <v>67</v>
      </c>
      <c r="D14" s="58" t="s">
        <v>41</v>
      </c>
      <c r="F14" s="59">
        <v>43095</v>
      </c>
      <c r="G14" s="58" t="s">
        <v>53</v>
      </c>
    </row>
    <row r="15" spans="2:7" ht="17.25" customHeight="1">
      <c r="B15" s="56" t="s">
        <v>68</v>
      </c>
    </row>
    <row r="16" spans="2:7" ht="17.25" customHeight="1"/>
    <row r="17" ht="17.25" customHeight="1"/>
    <row r="18" ht="17.25" customHeight="1"/>
    <row r="19" ht="17.25" customHeight="1"/>
    <row r="20" ht="17.25" customHeight="1"/>
    <row r="21" ht="17.25" customHeight="1"/>
    <row r="22" ht="17.25" customHeight="1"/>
    <row r="23" ht="17.25" customHeight="1"/>
    <row r="24" ht="17.25" customHeight="1"/>
    <row r="25" ht="17.25" customHeight="1"/>
    <row r="26" ht="17.25" customHeight="1"/>
    <row r="27" ht="17.25" customHeight="1"/>
    <row r="28" ht="17.25" customHeight="1"/>
    <row r="29" ht="17.25" customHeight="1"/>
    <row r="30" ht="17.25" customHeight="1"/>
    <row r="31" ht="17.25" customHeight="1"/>
    <row r="32" ht="17.25" customHeight="1"/>
    <row r="33" ht="17.25" customHeight="1"/>
    <row r="34" ht="17.25" customHeight="1"/>
    <row r="35" ht="17.25" customHeight="1"/>
    <row r="36" ht="17.25" customHeight="1"/>
    <row r="37" ht="17.25" customHeight="1"/>
    <row r="38" ht="17.25" customHeight="1"/>
    <row r="39" ht="17.25" customHeight="1"/>
    <row r="40" ht="17.25" customHeight="1"/>
    <row r="41" ht="17.25" customHeight="1"/>
    <row r="42" ht="17.25" customHeight="1"/>
    <row r="43" ht="17.25" customHeight="1"/>
    <row r="44" ht="17.25" customHeight="1"/>
    <row r="45" ht="17.25" customHeight="1"/>
    <row r="46" ht="17.25" customHeight="1"/>
    <row r="47" ht="17.25" customHeight="1"/>
    <row r="48" ht="17.25" customHeight="1"/>
    <row r="49" ht="17.25" customHeight="1"/>
    <row r="50" ht="17.25" customHeight="1"/>
    <row r="51" ht="17.25" customHeight="1"/>
    <row r="52" ht="17.25" customHeight="1"/>
    <row r="53" ht="17.25" customHeight="1"/>
    <row r="54" ht="17.25" customHeight="1"/>
    <row r="55" ht="17.25" customHeight="1"/>
    <row r="56" ht="17.25" customHeight="1"/>
    <row r="57" ht="17.25" customHeight="1"/>
    <row r="58" ht="17.25" customHeight="1"/>
    <row r="59" ht="17.25" customHeight="1"/>
    <row r="60" ht="17.25" customHeight="1"/>
    <row r="61" ht="17.25" customHeight="1"/>
    <row r="62" ht="17.25" customHeight="1"/>
    <row r="63" ht="17.25" customHeight="1"/>
    <row r="64" ht="17.25" customHeight="1"/>
    <row r="65" ht="17.25" customHeight="1"/>
    <row r="66" ht="17.25" customHeight="1"/>
    <row r="67" ht="17.25" customHeight="1"/>
    <row r="68" ht="17.25" customHeight="1"/>
    <row r="69" ht="17.25" customHeight="1"/>
    <row r="70" ht="17.25" customHeight="1"/>
    <row r="71" ht="17.25" customHeight="1"/>
    <row r="72" ht="17.25" customHeight="1"/>
    <row r="73" ht="17.25" customHeight="1"/>
    <row r="74" ht="17.25" customHeight="1"/>
    <row r="75" ht="17.25" customHeight="1"/>
    <row r="76" ht="17.25" customHeight="1"/>
    <row r="77" ht="17.25" customHeight="1"/>
    <row r="78" ht="17.25" customHeight="1"/>
    <row r="79" ht="17.25" customHeight="1"/>
    <row r="80" ht="17.25" customHeight="1"/>
    <row r="81" ht="17.25" customHeight="1"/>
    <row r="82" ht="17.25" customHeight="1"/>
    <row r="83" ht="17.25" customHeight="1"/>
    <row r="84" ht="17.25" customHeight="1"/>
    <row r="85" ht="17.25" customHeight="1"/>
    <row r="86" ht="17.25" customHeight="1"/>
    <row r="87" ht="17.25" customHeight="1"/>
    <row r="88" ht="17.25" customHeight="1"/>
    <row r="89" ht="17.25" customHeight="1"/>
    <row r="90" ht="17.25" customHeight="1"/>
    <row r="91" ht="17.25" customHeight="1"/>
    <row r="92" ht="17.25" customHeight="1"/>
    <row r="93" ht="17.25" customHeight="1"/>
    <row r="94" ht="17.25" customHeight="1"/>
    <row r="95" ht="17.25" customHeight="1"/>
    <row r="96" ht="17.25" customHeight="1"/>
    <row r="97" ht="17.25" customHeight="1"/>
    <row r="98" ht="17.25" customHeight="1"/>
    <row r="99" ht="17.25" customHeight="1"/>
    <row r="100" ht="17.25" customHeight="1"/>
    <row r="101" ht="17.25" customHeight="1"/>
    <row r="102" ht="17.25" customHeight="1"/>
    <row r="103" ht="17.25" customHeight="1"/>
    <row r="104" ht="17.25" customHeight="1"/>
    <row r="105" ht="17.25" customHeight="1"/>
    <row r="106" ht="17.25" customHeight="1"/>
    <row r="107" ht="17.25" customHeight="1"/>
    <row r="108" ht="17.25" customHeight="1"/>
    <row r="109" ht="17.25" customHeight="1"/>
    <row r="110" ht="17.25" customHeight="1"/>
    <row r="111" ht="17.25" customHeight="1"/>
    <row r="112" ht="17.25" customHeight="1"/>
    <row r="113" ht="17.25" customHeight="1"/>
    <row r="114" ht="17.25" customHeight="1"/>
    <row r="115" ht="17.25" customHeight="1"/>
    <row r="116" ht="17.25" customHeight="1"/>
    <row r="117" ht="17.25" customHeight="1"/>
    <row r="118" ht="17.25" customHeight="1"/>
    <row r="119" ht="17.25" customHeight="1"/>
    <row r="120" ht="17.25" customHeight="1"/>
    <row r="121" ht="17.25" customHeight="1"/>
    <row r="122" ht="17.25" customHeight="1"/>
    <row r="123" ht="17.25" customHeight="1"/>
    <row r="124" ht="17.25" customHeight="1"/>
    <row r="125" ht="17.25" customHeight="1"/>
    <row r="126" ht="17.25" customHeight="1"/>
    <row r="127" ht="17.25" customHeight="1"/>
    <row r="128" ht="17.25" customHeight="1"/>
    <row r="129" ht="17.25" customHeight="1"/>
    <row r="130" ht="17.25" customHeight="1"/>
    <row r="131" ht="17.25" customHeight="1"/>
    <row r="132" ht="17.25" customHeight="1"/>
    <row r="133" ht="17.25" customHeight="1"/>
    <row r="134" ht="17.25" customHeight="1"/>
    <row r="135" ht="17.25" customHeight="1"/>
    <row r="136" ht="17.25" customHeight="1"/>
    <row r="137" ht="17.25" customHeight="1"/>
    <row r="138" ht="17.25" customHeight="1"/>
    <row r="139" ht="17.25" customHeight="1"/>
    <row r="140" ht="17.25" customHeight="1"/>
    <row r="141" ht="17.25" customHeight="1"/>
    <row r="142" ht="17.25" customHeight="1"/>
    <row r="143" ht="17.25" customHeight="1"/>
    <row r="144" ht="17.25" customHeight="1"/>
    <row r="145" ht="17.25" customHeight="1"/>
    <row r="146" ht="17.25" customHeight="1"/>
    <row r="147" ht="17.25" customHeight="1"/>
    <row r="148" ht="17.25" customHeight="1"/>
    <row r="149" ht="17.25" customHeight="1"/>
    <row r="150" ht="17.25" customHeight="1"/>
    <row r="151" ht="17.25" customHeight="1"/>
    <row r="152" ht="17.25" customHeight="1"/>
    <row r="153" ht="17.25" customHeight="1"/>
    <row r="154" ht="17.25" customHeight="1"/>
    <row r="155" ht="17.25" customHeight="1"/>
    <row r="156" ht="17.25" customHeight="1"/>
    <row r="157" ht="17.25" customHeight="1"/>
    <row r="158" ht="17.25" customHeight="1"/>
    <row r="159" ht="17.25" customHeight="1"/>
    <row r="160" ht="17.25" customHeight="1"/>
    <row r="161" ht="17.25" customHeight="1"/>
    <row r="162" ht="17.25" customHeight="1"/>
    <row r="163" ht="17.25" customHeight="1"/>
    <row r="164" ht="17.25" customHeight="1"/>
    <row r="165" ht="17.25" customHeight="1"/>
    <row r="166" ht="17.25" customHeight="1"/>
    <row r="167" ht="17.25" customHeight="1"/>
    <row r="168" ht="17.25" customHeight="1"/>
    <row r="169" ht="17.25" customHeight="1"/>
    <row r="170" ht="17.25" customHeight="1"/>
    <row r="171" ht="17.25" customHeight="1"/>
    <row r="172" ht="17.25" customHeight="1"/>
    <row r="173" ht="17.25" customHeight="1"/>
    <row r="174" ht="17.25" customHeight="1"/>
    <row r="175" ht="17.25" customHeight="1"/>
    <row r="176" ht="17.25" customHeight="1"/>
    <row r="177" ht="17.25" customHeight="1"/>
    <row r="178" ht="17.25" customHeight="1"/>
    <row r="179" ht="17.25" customHeight="1"/>
    <row r="180" ht="17.25" customHeight="1"/>
    <row r="181" ht="17.25" customHeight="1"/>
    <row r="182" ht="17.25" customHeight="1"/>
    <row r="183" ht="17.25" customHeight="1"/>
    <row r="184" ht="17.25" customHeight="1"/>
    <row r="185" ht="17.25" customHeight="1"/>
    <row r="186" ht="17.25" customHeight="1"/>
    <row r="187" ht="17.25" customHeight="1"/>
    <row r="188" ht="17.25" customHeight="1"/>
    <row r="189" ht="17.25" customHeight="1"/>
    <row r="190" ht="17.25" customHeight="1"/>
    <row r="191" ht="17.25" customHeight="1"/>
    <row r="192" ht="17.25" customHeight="1"/>
    <row r="193" ht="17.25" customHeight="1"/>
    <row r="194" ht="17.25" customHeight="1"/>
    <row r="195" ht="17.25" customHeight="1"/>
    <row r="196" ht="17.25" customHeight="1"/>
    <row r="197" ht="17.25" customHeight="1"/>
    <row r="198" ht="17.25" customHeight="1"/>
    <row r="199" ht="17.25" customHeight="1"/>
    <row r="200" ht="17.25" customHeight="1"/>
    <row r="201" ht="17.25" customHeight="1"/>
    <row r="202" ht="17.25" customHeight="1"/>
    <row r="203" ht="17.25" customHeight="1"/>
    <row r="204" ht="17.25" customHeight="1"/>
    <row r="205" ht="17.25" customHeight="1"/>
    <row r="206" ht="17.25" customHeight="1"/>
    <row r="207" ht="17.25" customHeight="1"/>
    <row r="208" ht="17.25" customHeight="1"/>
    <row r="209" ht="17.25" customHeight="1"/>
    <row r="210" ht="17.25" customHeight="1"/>
    <row r="211" ht="17.25" customHeight="1"/>
    <row r="212" ht="17.25" customHeight="1"/>
    <row r="213" ht="17.25" customHeight="1"/>
    <row r="214" ht="17.25" customHeight="1"/>
    <row r="215" ht="17.25" customHeight="1"/>
    <row r="216" ht="17.25" customHeight="1"/>
    <row r="217" ht="17.25" customHeight="1"/>
    <row r="218" ht="17.25" customHeight="1"/>
    <row r="219" ht="17.25" customHeight="1"/>
    <row r="220" ht="17.25" customHeight="1"/>
    <row r="221" ht="17.25" customHeight="1"/>
    <row r="222" ht="17.25" customHeight="1"/>
    <row r="223" ht="17.25" customHeight="1"/>
    <row r="224" ht="17.25" customHeight="1"/>
    <row r="225" ht="17.25" customHeight="1"/>
    <row r="226" ht="17.25" customHeight="1"/>
    <row r="227" ht="17.25" customHeight="1"/>
    <row r="228" ht="17.25" customHeight="1"/>
    <row r="229" ht="17.25" customHeight="1"/>
    <row r="230" ht="17.25" customHeight="1"/>
    <row r="231" ht="17.25" customHeight="1"/>
    <row r="232" ht="17.25" customHeight="1"/>
    <row r="233" ht="17.25" customHeight="1"/>
    <row r="234" ht="17.25" customHeight="1"/>
    <row r="235" ht="17.25" customHeight="1"/>
    <row r="236" ht="17.25" customHeight="1"/>
    <row r="237" ht="17.25" customHeight="1"/>
    <row r="238" ht="17.25" customHeight="1"/>
    <row r="239" ht="17.25" customHeight="1"/>
    <row r="240" ht="17.25" customHeight="1"/>
    <row r="241" ht="17.25" customHeight="1"/>
    <row r="242" ht="17.25" customHeight="1"/>
    <row r="243" ht="17.25" customHeight="1"/>
    <row r="244" ht="17.25" customHeight="1"/>
    <row r="245" ht="17.25" customHeight="1"/>
    <row r="246" ht="17.25" customHeight="1"/>
    <row r="247" ht="17.25" customHeight="1"/>
    <row r="248" ht="17.25" customHeight="1"/>
    <row r="249" ht="17.25" customHeight="1"/>
    <row r="250" ht="17.25" customHeight="1"/>
    <row r="251" ht="17.25" customHeight="1"/>
    <row r="252" ht="17.25" customHeight="1"/>
    <row r="253" ht="17.25" customHeight="1"/>
    <row r="254" ht="17.25" customHeight="1"/>
    <row r="255" ht="17.25" customHeight="1"/>
    <row r="256" ht="17.25" customHeight="1"/>
    <row r="257" ht="17.25" customHeight="1"/>
    <row r="258" ht="17.25" customHeight="1"/>
    <row r="259" ht="17.25" customHeight="1"/>
    <row r="260" ht="17.25" customHeight="1"/>
    <row r="261" ht="17.25" customHeight="1"/>
    <row r="262" ht="17.25" customHeight="1"/>
    <row r="263" ht="17.25" customHeight="1"/>
    <row r="264" ht="17.25" customHeight="1"/>
    <row r="265" ht="17.25" customHeight="1"/>
    <row r="266" ht="17.25" customHeight="1"/>
    <row r="267" ht="17.25" customHeight="1"/>
    <row r="268" ht="17.25" customHeight="1"/>
    <row r="269" ht="17.25" customHeight="1"/>
    <row r="270" ht="17.25" customHeight="1"/>
    <row r="271" ht="17.25" customHeight="1"/>
    <row r="272" ht="17.25" customHeight="1"/>
    <row r="273" ht="17.25" customHeight="1"/>
    <row r="274" ht="17.25" customHeight="1"/>
    <row r="275" ht="17.25" customHeight="1"/>
    <row r="276" ht="17.25" customHeight="1"/>
    <row r="277" ht="17.25" customHeight="1"/>
    <row r="278" ht="17.25" customHeight="1"/>
    <row r="279" ht="17.25" customHeight="1"/>
    <row r="280" ht="17.25" customHeight="1"/>
    <row r="281" ht="17.25" customHeight="1"/>
    <row r="282" ht="17.25" customHeight="1"/>
    <row r="283" ht="17.25" customHeight="1"/>
    <row r="284" ht="17.25" customHeight="1"/>
    <row r="285" ht="17.25" customHeight="1"/>
    <row r="286" ht="17.25" customHeight="1"/>
    <row r="287" ht="17.25" customHeight="1"/>
    <row r="288" ht="17.25" customHeight="1"/>
    <row r="289" ht="17.25" customHeight="1"/>
    <row r="290" ht="17.25" customHeight="1"/>
    <row r="291" ht="17.25" customHeight="1"/>
    <row r="292" ht="17.25" customHeight="1"/>
    <row r="293" ht="17.25" customHeight="1"/>
    <row r="294" ht="17.25" customHeight="1"/>
    <row r="295" ht="17.25" customHeight="1"/>
    <row r="296" ht="17.25" customHeight="1"/>
    <row r="297" ht="17.25" customHeight="1"/>
    <row r="298" ht="17.25" customHeight="1"/>
    <row r="299" ht="17.25" customHeight="1"/>
    <row r="300" ht="17.25" customHeight="1"/>
    <row r="301" ht="17.25" customHeight="1"/>
    <row r="302" ht="17.25" customHeight="1"/>
    <row r="303" ht="17.25" customHeight="1"/>
    <row r="304" ht="17.25" customHeight="1"/>
    <row r="305" ht="17.25" customHeight="1"/>
    <row r="306" ht="17.25" customHeight="1"/>
    <row r="307" ht="17.25" customHeight="1"/>
    <row r="308" ht="17.25" customHeight="1"/>
    <row r="309" ht="17.25" customHeight="1"/>
    <row r="310" ht="17.25" customHeight="1"/>
    <row r="311" ht="17.25" customHeight="1"/>
    <row r="312" ht="17.25" customHeight="1"/>
    <row r="313" ht="17.25" customHeight="1"/>
    <row r="314" ht="17.25" customHeight="1"/>
    <row r="315" ht="17.25" customHeight="1"/>
    <row r="316" ht="17.25" customHeight="1"/>
    <row r="317" ht="17.25" customHeight="1"/>
    <row r="318" ht="17.25" customHeight="1"/>
    <row r="319" ht="17.25" customHeight="1"/>
    <row r="320" ht="17.25" customHeight="1"/>
    <row r="321" ht="17.25" customHeight="1"/>
    <row r="322" ht="17.25" customHeight="1"/>
    <row r="323" ht="17.25" customHeight="1"/>
    <row r="324" ht="17.25" customHeight="1"/>
    <row r="325" ht="17.25" customHeight="1"/>
    <row r="326" ht="17.25" customHeight="1"/>
    <row r="327" ht="17.25" customHeight="1"/>
    <row r="328" ht="17.25" customHeight="1"/>
    <row r="329" ht="17.25" customHeight="1"/>
    <row r="330" ht="17.25" customHeight="1"/>
    <row r="331" ht="17.25" customHeight="1"/>
    <row r="332" ht="17.25" customHeight="1"/>
    <row r="333" ht="17.25" customHeight="1"/>
    <row r="334" ht="17.25" customHeight="1"/>
    <row r="335" ht="17.25" customHeight="1"/>
    <row r="336" ht="17.25" customHeight="1"/>
    <row r="337" ht="17.25" customHeight="1"/>
    <row r="338" ht="17.25" customHeight="1"/>
    <row r="339" ht="17.25" customHeight="1"/>
    <row r="340" ht="17.25" customHeight="1"/>
    <row r="341" ht="17.25" customHeight="1"/>
    <row r="342" ht="17.25" customHeight="1"/>
    <row r="343" ht="17.25" customHeight="1"/>
    <row r="344" ht="17.25" customHeight="1"/>
    <row r="345" ht="17.25" customHeight="1"/>
    <row r="346" ht="17.25" customHeight="1"/>
    <row r="347" ht="17.25" customHeight="1"/>
    <row r="348" ht="17.25" customHeight="1"/>
    <row r="349" ht="17.25" customHeight="1"/>
    <row r="350" ht="17.25" customHeight="1"/>
    <row r="351" ht="17.25" customHeight="1"/>
    <row r="352" ht="17.25" customHeight="1"/>
    <row r="353" ht="17.25" customHeight="1"/>
    <row r="354" ht="17.25" customHeight="1"/>
    <row r="355" ht="17.25" customHeight="1"/>
    <row r="356" ht="17.25" customHeight="1"/>
    <row r="357" ht="17.25" customHeight="1"/>
    <row r="358" ht="17.25" customHeight="1"/>
    <row r="359" ht="17.25" customHeight="1"/>
    <row r="360" ht="17.25" customHeight="1"/>
    <row r="361" ht="17.25" customHeight="1"/>
    <row r="362" ht="17.25" customHeight="1"/>
    <row r="363" ht="17.25" customHeight="1"/>
    <row r="364" ht="17.25" customHeight="1"/>
    <row r="365" ht="17.25" customHeight="1"/>
    <row r="366" ht="17.25" customHeight="1"/>
    <row r="367" ht="17.25" customHeight="1"/>
    <row r="368" ht="17.25" customHeight="1"/>
    <row r="369" ht="17.25" customHeight="1"/>
    <row r="370" ht="17.25" customHeight="1"/>
    <row r="371" ht="17.25" customHeight="1"/>
    <row r="372" ht="17.25" customHeight="1"/>
    <row r="373" ht="17.25" customHeight="1"/>
    <row r="374" ht="17.25" customHeight="1"/>
    <row r="375" ht="17.25" customHeight="1"/>
    <row r="376" ht="17.25" customHeight="1"/>
    <row r="377" ht="17.25" customHeight="1"/>
    <row r="378" ht="17.25" customHeight="1"/>
    <row r="379" ht="17.25" customHeight="1"/>
    <row r="380" ht="17.25" customHeight="1"/>
    <row r="381" ht="17.25" customHeight="1"/>
    <row r="382" ht="17.25" customHeight="1"/>
    <row r="383" ht="17.25" customHeight="1"/>
    <row r="384" ht="17.25" customHeight="1"/>
    <row r="385" ht="17.25" customHeight="1"/>
    <row r="386" ht="17.25" customHeight="1"/>
    <row r="387" ht="17.25" customHeight="1"/>
    <row r="388" ht="17.25" customHeight="1"/>
    <row r="389" ht="17.25" customHeight="1"/>
    <row r="390" ht="17.25" customHeight="1"/>
    <row r="391" ht="17.25" customHeight="1"/>
    <row r="392" ht="17.25" customHeight="1"/>
    <row r="393" ht="17.25" customHeight="1"/>
    <row r="394" ht="17.25" customHeight="1"/>
    <row r="395" ht="17.25" customHeight="1"/>
    <row r="396" ht="17.25" customHeight="1"/>
    <row r="397" ht="17.25" customHeight="1"/>
    <row r="398" ht="17.25" customHeight="1"/>
    <row r="399" ht="17.25" customHeight="1"/>
    <row r="400" ht="17.25" customHeight="1"/>
    <row r="401" ht="17.25" customHeight="1"/>
    <row r="402" ht="17.25" customHeight="1"/>
    <row r="403" ht="17.25" customHeight="1"/>
    <row r="404" ht="17.25" customHeight="1"/>
    <row r="405" ht="17.25" customHeight="1"/>
    <row r="406" ht="17.25" customHeight="1"/>
    <row r="407" ht="17.25" customHeight="1"/>
    <row r="408" ht="17.25" customHeight="1"/>
    <row r="409" ht="17.25" customHeight="1"/>
    <row r="410" ht="17.25" customHeight="1"/>
    <row r="411" ht="17.25" customHeight="1"/>
    <row r="412" ht="17.25" customHeight="1"/>
    <row r="413" ht="17.25" customHeight="1"/>
    <row r="414" ht="17.25" customHeight="1"/>
    <row r="415" ht="17.25" customHeight="1"/>
    <row r="416" ht="17.25" customHeight="1"/>
    <row r="417" ht="17.25" customHeight="1"/>
    <row r="418" ht="17.25" customHeight="1"/>
    <row r="419" ht="17.25" customHeight="1"/>
    <row r="420" ht="17.25" customHeight="1"/>
    <row r="421" ht="17.25" customHeight="1"/>
    <row r="422" ht="17.25" customHeight="1"/>
    <row r="423" ht="17.25" customHeight="1"/>
    <row r="424" ht="17.25" customHeight="1"/>
    <row r="425" ht="17.25" customHeight="1"/>
    <row r="426" ht="17.25" customHeight="1"/>
    <row r="427" ht="17.25" customHeight="1"/>
    <row r="428" ht="17.25" customHeight="1"/>
    <row r="429" ht="17.25" customHeight="1"/>
    <row r="430" ht="17.25" customHeight="1"/>
    <row r="431" ht="17.25" customHeight="1"/>
    <row r="432" ht="17.25" customHeight="1"/>
    <row r="433" ht="17.25" customHeight="1"/>
    <row r="434" ht="17.25" customHeight="1"/>
    <row r="435" ht="17.25" customHeight="1"/>
    <row r="436" ht="17.25" customHeight="1"/>
    <row r="437" ht="17.25" customHeight="1"/>
    <row r="438" ht="17.25" customHeight="1"/>
    <row r="439" ht="17.25" customHeight="1"/>
    <row r="440" ht="17.25" customHeight="1"/>
    <row r="441" ht="17.25" customHeight="1"/>
    <row r="442" ht="17.25" customHeight="1"/>
    <row r="443" ht="17.25" customHeight="1"/>
    <row r="444" ht="17.25" customHeight="1"/>
    <row r="445" ht="17.25" customHeight="1"/>
    <row r="446" ht="17.25" customHeight="1"/>
    <row r="447" ht="17.25" customHeight="1"/>
    <row r="448" ht="17.25" customHeight="1"/>
    <row r="449" ht="17.25" customHeight="1"/>
    <row r="450" ht="17.25" customHeight="1"/>
    <row r="451" ht="17.25" customHeight="1"/>
    <row r="452" ht="17.25" customHeight="1"/>
    <row r="453" ht="17.25" customHeight="1"/>
    <row r="454" ht="17.25" customHeight="1"/>
    <row r="455" ht="17.25" customHeight="1"/>
    <row r="456" ht="17.25" customHeight="1"/>
    <row r="457" ht="17.25" customHeight="1"/>
    <row r="458" ht="17.25" customHeight="1"/>
    <row r="459" ht="17.25" customHeight="1"/>
    <row r="460" ht="17.25" customHeight="1"/>
    <row r="461" ht="17.25" customHeight="1"/>
    <row r="462" ht="17.25" customHeight="1"/>
    <row r="463" ht="17.25" customHeight="1"/>
    <row r="464" ht="17.25" customHeight="1"/>
    <row r="465" ht="17.25" customHeight="1"/>
    <row r="466" ht="17.25" customHeight="1"/>
    <row r="467" ht="17.25" customHeight="1"/>
    <row r="468" ht="17.25" customHeight="1"/>
    <row r="469" ht="17.25" customHeight="1"/>
    <row r="470" ht="17.25" customHeight="1"/>
    <row r="471" ht="17.25" customHeight="1"/>
    <row r="472" ht="17.25" customHeight="1"/>
    <row r="473" ht="17.25" customHeight="1"/>
    <row r="474" ht="17.25" customHeight="1"/>
    <row r="475" ht="17.25" customHeight="1"/>
    <row r="476" ht="17.25" customHeight="1"/>
    <row r="477" ht="17.25" customHeight="1"/>
    <row r="478" ht="17.25" customHeight="1"/>
    <row r="479" ht="17.25" customHeight="1"/>
    <row r="480" ht="17.25" customHeight="1"/>
    <row r="481" ht="17.25" customHeight="1"/>
    <row r="482" ht="17.25" customHeight="1"/>
    <row r="483" ht="17.25" customHeight="1"/>
    <row r="484" ht="17.25" customHeight="1"/>
    <row r="485" ht="17.25" customHeight="1"/>
    <row r="486" ht="17.25" customHeight="1"/>
    <row r="487" ht="17.25" customHeight="1"/>
    <row r="488" ht="17.25" customHeight="1"/>
    <row r="489" ht="17.25" customHeight="1"/>
    <row r="490" ht="17.25" customHeight="1"/>
    <row r="491" ht="17.25" customHeight="1"/>
    <row r="492" ht="17.25" customHeight="1"/>
    <row r="493" ht="17.25" customHeight="1"/>
    <row r="494" ht="17.25" customHeight="1"/>
    <row r="495" ht="17.25" customHeight="1"/>
    <row r="496" ht="17.25" customHeight="1"/>
    <row r="497" ht="17.25" customHeight="1"/>
    <row r="498" ht="17.25" customHeight="1"/>
    <row r="499" ht="17.25" customHeight="1"/>
    <row r="500" ht="17.25" customHeight="1"/>
    <row r="501" ht="17.25" customHeight="1"/>
    <row r="502" ht="17.25" customHeight="1"/>
  </sheetData>
  <pageMargins left="0.7" right="0.7" top="0.75" bottom="0.75" header="0.3" footer="0.3"/>
  <pageSetup scale="96" fitToHeight="0" orientation="portrait" verticalDpi="0"/>
  <drawing r:id="rId1"/>
  <tableParts count="3"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2:BB15"/>
  <sheetViews>
    <sheetView tabSelected="1" workbookViewId="0">
      <selection activeCell="P21" sqref="P21"/>
    </sheetView>
  </sheetViews>
  <sheetFormatPr baseColWidth="10" defaultRowHeight="15"/>
  <cols>
    <col min="2" max="54" width="2.7109375" customWidth="1"/>
  </cols>
  <sheetData>
    <row r="2" spans="1:54" ht="15.75" thickBot="1">
      <c r="A2" t="s">
        <v>69</v>
      </c>
      <c r="B2" s="98" t="str">
        <f>CONCATENATE("NUMEROS DE SEMAINE DE L'ANNEE ",'Calendar View'!AN5)</f>
        <v>NUMEROS DE SEMAINE DE L'ANNEE 2017</v>
      </c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8"/>
      <c r="AU2" s="98"/>
      <c r="AV2" s="98"/>
      <c r="AW2" s="98"/>
      <c r="AX2" s="98"/>
      <c r="AY2" s="98"/>
      <c r="AZ2" s="98"/>
      <c r="BA2" s="98"/>
      <c r="BB2" s="98"/>
    </row>
    <row r="3" spans="1:54">
      <c r="A3" s="100"/>
      <c r="B3" s="101">
        <v>1</v>
      </c>
      <c r="C3" s="101">
        <v>2</v>
      </c>
      <c r="D3" s="101">
        <v>3</v>
      </c>
      <c r="E3" s="101">
        <v>4</v>
      </c>
      <c r="F3" s="101">
        <v>5</v>
      </c>
      <c r="G3" s="101">
        <v>6</v>
      </c>
      <c r="H3" s="101">
        <v>7</v>
      </c>
      <c r="I3" s="101">
        <v>8</v>
      </c>
      <c r="J3" s="101">
        <v>9</v>
      </c>
      <c r="K3" s="101">
        <v>10</v>
      </c>
      <c r="L3" s="101">
        <v>11</v>
      </c>
      <c r="M3" s="101">
        <v>12</v>
      </c>
      <c r="N3" s="101">
        <v>13</v>
      </c>
      <c r="O3" s="101">
        <v>14</v>
      </c>
      <c r="P3" s="101">
        <v>15</v>
      </c>
      <c r="Q3" s="101">
        <v>16</v>
      </c>
      <c r="R3" s="101">
        <v>17</v>
      </c>
      <c r="S3" s="101">
        <v>18</v>
      </c>
      <c r="T3" s="101">
        <v>19</v>
      </c>
      <c r="U3" s="101">
        <v>20</v>
      </c>
      <c r="V3" s="101">
        <v>21</v>
      </c>
      <c r="W3" s="101">
        <v>22</v>
      </c>
      <c r="X3" s="101">
        <v>23</v>
      </c>
      <c r="Y3" s="101">
        <v>24</v>
      </c>
      <c r="Z3" s="101">
        <v>25</v>
      </c>
      <c r="AA3" s="101">
        <v>26</v>
      </c>
      <c r="AB3" s="101">
        <v>27</v>
      </c>
      <c r="AC3" s="101">
        <v>28</v>
      </c>
      <c r="AD3" s="101">
        <v>29</v>
      </c>
      <c r="AE3" s="101">
        <v>30</v>
      </c>
      <c r="AF3" s="101">
        <v>31</v>
      </c>
      <c r="AG3" s="101">
        <v>32</v>
      </c>
      <c r="AH3" s="101">
        <v>33</v>
      </c>
      <c r="AI3" s="101">
        <v>34</v>
      </c>
      <c r="AJ3" s="101">
        <v>35</v>
      </c>
      <c r="AK3" s="101">
        <v>36</v>
      </c>
      <c r="AL3" s="101">
        <v>37</v>
      </c>
      <c r="AM3" s="101">
        <v>38</v>
      </c>
      <c r="AN3" s="101">
        <v>39</v>
      </c>
      <c r="AO3" s="101">
        <v>40</v>
      </c>
      <c r="AP3" s="101">
        <v>41</v>
      </c>
      <c r="AQ3" s="101">
        <v>42</v>
      </c>
      <c r="AR3" s="101">
        <v>43</v>
      </c>
      <c r="AS3" s="101">
        <v>44</v>
      </c>
      <c r="AT3" s="101">
        <v>45</v>
      </c>
      <c r="AU3" s="101">
        <v>46</v>
      </c>
      <c r="AV3" s="101">
        <v>47</v>
      </c>
      <c r="AW3" s="101">
        <v>48</v>
      </c>
      <c r="AX3" s="101">
        <v>49</v>
      </c>
      <c r="AY3" s="101">
        <v>50</v>
      </c>
      <c r="AZ3" s="101">
        <v>51</v>
      </c>
      <c r="BA3" s="101">
        <v>52</v>
      </c>
      <c r="BB3" s="102">
        <v>53</v>
      </c>
    </row>
    <row r="4" spans="1:54">
      <c r="A4" s="103" t="str">
        <f>Settings!B4</f>
        <v>Employe 1</v>
      </c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5"/>
    </row>
    <row r="5" spans="1:54">
      <c r="A5" s="103" t="str">
        <f>Settings!B5</f>
        <v>Employe 2</v>
      </c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4"/>
      <c r="X5" s="104"/>
      <c r="Y5" s="104"/>
      <c r="Z5" s="104"/>
      <c r="AA5" s="104"/>
      <c r="AB5" s="104"/>
      <c r="AC5" s="104"/>
      <c r="AD5" s="104"/>
      <c r="AE5" s="104"/>
      <c r="AF5" s="104"/>
      <c r="AG5" s="104"/>
      <c r="AH5" s="104"/>
      <c r="AI5" s="104"/>
      <c r="AJ5" s="104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5"/>
    </row>
    <row r="6" spans="1:54">
      <c r="A6" s="103" t="str">
        <f>Settings!B6</f>
        <v>Employe 3</v>
      </c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5"/>
    </row>
    <row r="7" spans="1:54">
      <c r="A7" s="103" t="str">
        <f>Settings!B7</f>
        <v>Employe 4</v>
      </c>
      <c r="B7" s="104"/>
      <c r="C7" s="104"/>
      <c r="D7" s="104"/>
      <c r="E7" s="104"/>
      <c r="F7" s="104"/>
      <c r="G7" s="104"/>
      <c r="H7" s="104"/>
      <c r="I7" s="104"/>
      <c r="J7" s="104"/>
      <c r="K7" s="104"/>
      <c r="L7" s="104"/>
      <c r="M7" s="104"/>
      <c r="N7" s="104"/>
      <c r="O7" s="104"/>
      <c r="P7" s="104"/>
      <c r="Q7" s="104"/>
      <c r="R7" s="104"/>
      <c r="S7" s="104"/>
      <c r="T7" s="104"/>
      <c r="U7" s="104"/>
      <c r="V7" s="104"/>
      <c r="W7" s="104"/>
      <c r="X7" s="104"/>
      <c r="Y7" s="104"/>
      <c r="Z7" s="104"/>
      <c r="AA7" s="104"/>
      <c r="AB7" s="104"/>
      <c r="AC7" s="104"/>
      <c r="AD7" s="104"/>
      <c r="AE7" s="104"/>
      <c r="AF7" s="104"/>
      <c r="AG7" s="104"/>
      <c r="AH7" s="104"/>
      <c r="AI7" s="104"/>
      <c r="AJ7" s="104"/>
      <c r="AK7" s="104"/>
      <c r="AL7" s="104"/>
      <c r="AM7" s="104"/>
      <c r="AN7" s="104"/>
      <c r="AO7" s="104"/>
      <c r="AP7" s="104"/>
      <c r="AQ7" s="104"/>
      <c r="AR7" s="104"/>
      <c r="AS7" s="104"/>
      <c r="AT7" s="104"/>
      <c r="AU7" s="104"/>
      <c r="AV7" s="104"/>
      <c r="AW7" s="104"/>
      <c r="AX7" s="104"/>
      <c r="AY7" s="104"/>
      <c r="AZ7" s="104"/>
      <c r="BA7" s="104"/>
      <c r="BB7" s="105"/>
    </row>
    <row r="8" spans="1:54">
      <c r="A8" s="103" t="str">
        <f>Settings!B8</f>
        <v>Employe 5</v>
      </c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  <c r="U8" s="104"/>
      <c r="V8" s="104"/>
      <c r="W8" s="104"/>
      <c r="X8" s="104"/>
      <c r="Y8" s="104"/>
      <c r="Z8" s="104"/>
      <c r="AA8" s="104"/>
      <c r="AB8" s="104"/>
      <c r="AC8" s="104"/>
      <c r="AD8" s="104"/>
      <c r="AE8" s="104"/>
      <c r="AF8" s="104"/>
      <c r="AG8" s="104"/>
      <c r="AH8" s="104"/>
      <c r="AI8" s="104"/>
      <c r="AJ8" s="104"/>
      <c r="AK8" s="104"/>
      <c r="AL8" s="104"/>
      <c r="AM8" s="104"/>
      <c r="AN8" s="104"/>
      <c r="AO8" s="104"/>
      <c r="AP8" s="104"/>
      <c r="AQ8" s="104"/>
      <c r="AR8" s="104"/>
      <c r="AS8" s="104"/>
      <c r="AT8" s="104"/>
      <c r="AU8" s="104"/>
      <c r="AV8" s="104"/>
      <c r="AW8" s="104"/>
      <c r="AX8" s="104"/>
      <c r="AY8" s="104"/>
      <c r="AZ8" s="104"/>
      <c r="BA8" s="104"/>
      <c r="BB8" s="105"/>
    </row>
    <row r="9" spans="1:54">
      <c r="A9" s="103" t="str">
        <f>Settings!B9</f>
        <v>Employe 6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  <c r="P9" s="104"/>
      <c r="Q9" s="104"/>
      <c r="R9" s="104"/>
      <c r="S9" s="104"/>
      <c r="T9" s="104"/>
      <c r="U9" s="104"/>
      <c r="V9" s="104"/>
      <c r="W9" s="104"/>
      <c r="X9" s="104"/>
      <c r="Y9" s="104"/>
      <c r="Z9" s="104"/>
      <c r="AA9" s="104"/>
      <c r="AB9" s="104"/>
      <c r="AC9" s="104"/>
      <c r="AD9" s="104"/>
      <c r="AE9" s="104"/>
      <c r="AF9" s="104"/>
      <c r="AG9" s="104"/>
      <c r="AH9" s="104"/>
      <c r="AI9" s="104"/>
      <c r="AJ9" s="104"/>
      <c r="AK9" s="104"/>
      <c r="AL9" s="104"/>
      <c r="AM9" s="104"/>
      <c r="AN9" s="104"/>
      <c r="AO9" s="104"/>
      <c r="AP9" s="104"/>
      <c r="AQ9" s="104"/>
      <c r="AR9" s="104"/>
      <c r="AS9" s="104"/>
      <c r="AT9" s="104"/>
      <c r="AU9" s="104"/>
      <c r="AV9" s="104"/>
      <c r="AW9" s="104"/>
      <c r="AX9" s="104"/>
      <c r="AY9" s="104"/>
      <c r="AZ9" s="104"/>
      <c r="BA9" s="104"/>
      <c r="BB9" s="105"/>
    </row>
    <row r="10" spans="1:54">
      <c r="A10" s="103" t="str">
        <f>Settings!B10</f>
        <v>Employe 7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4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5"/>
    </row>
    <row r="11" spans="1:54">
      <c r="A11" s="103" t="str">
        <f>Settings!B11</f>
        <v>Employe 8</v>
      </c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  <c r="V11" s="104"/>
      <c r="W11" s="104"/>
      <c r="X11" s="104"/>
      <c r="Y11" s="104"/>
      <c r="Z11" s="104"/>
      <c r="AA11" s="104"/>
      <c r="AB11" s="104"/>
      <c r="AC11" s="104"/>
      <c r="AD11" s="104"/>
      <c r="AE11" s="104"/>
      <c r="AF11" s="104"/>
      <c r="AG11" s="104"/>
      <c r="AH11" s="104"/>
      <c r="AI11" s="104"/>
      <c r="AJ11" s="104"/>
      <c r="AK11" s="104"/>
      <c r="AL11" s="104"/>
      <c r="AM11" s="104"/>
      <c r="AN11" s="104"/>
      <c r="AO11" s="104"/>
      <c r="AP11" s="104"/>
      <c r="AQ11" s="104"/>
      <c r="AR11" s="104"/>
      <c r="AS11" s="104"/>
      <c r="AT11" s="104"/>
      <c r="AU11" s="104"/>
      <c r="AV11" s="104"/>
      <c r="AW11" s="104"/>
      <c r="AX11" s="104"/>
      <c r="AY11" s="104"/>
      <c r="AZ11" s="104"/>
      <c r="BA11" s="104"/>
      <c r="BB11" s="105"/>
    </row>
    <row r="12" spans="1:54">
      <c r="A12" s="103" t="str">
        <f>Settings!B12</f>
        <v>Employe 9</v>
      </c>
      <c r="B12" s="104"/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104"/>
      <c r="W12" s="104"/>
      <c r="X12" s="104"/>
      <c r="Y12" s="104"/>
      <c r="Z12" s="104"/>
      <c r="AA12" s="104"/>
      <c r="AB12" s="104"/>
      <c r="AC12" s="104"/>
      <c r="AD12" s="104"/>
      <c r="AE12" s="104"/>
      <c r="AF12" s="104"/>
      <c r="AG12" s="104"/>
      <c r="AH12" s="104"/>
      <c r="AI12" s="104"/>
      <c r="AJ12" s="104"/>
      <c r="AK12" s="104"/>
      <c r="AL12" s="104"/>
      <c r="AM12" s="104"/>
      <c r="AN12" s="104"/>
      <c r="AO12" s="104"/>
      <c r="AP12" s="104"/>
      <c r="AQ12" s="104"/>
      <c r="AR12" s="104"/>
      <c r="AS12" s="104"/>
      <c r="AT12" s="104"/>
      <c r="AU12" s="104"/>
      <c r="AV12" s="104"/>
      <c r="AW12" s="104"/>
      <c r="AX12" s="104"/>
      <c r="AY12" s="104"/>
      <c r="AZ12" s="104"/>
      <c r="BA12" s="104"/>
      <c r="BB12" s="105"/>
    </row>
    <row r="13" spans="1:54">
      <c r="A13" s="103" t="str">
        <f>Settings!B13</f>
        <v>Employe 10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5"/>
    </row>
    <row r="14" spans="1:54">
      <c r="A14" s="103" t="str">
        <f>Settings!B14</f>
        <v>Employe 11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4"/>
      <c r="AI14" s="104"/>
      <c r="AJ14" s="104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  <c r="BB14" s="105"/>
    </row>
    <row r="15" spans="1:54" ht="15.75" thickBot="1">
      <c r="A15" s="106" t="str">
        <f>Settings!B15</f>
        <v>Employe 12</v>
      </c>
      <c r="B15" s="107"/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107"/>
      <c r="AL15" s="107"/>
      <c r="AM15" s="107"/>
      <c r="AN15" s="107"/>
      <c r="AO15" s="107"/>
      <c r="AP15" s="107"/>
      <c r="AQ15" s="107"/>
      <c r="AR15" s="107"/>
      <c r="AS15" s="107"/>
      <c r="AT15" s="107"/>
      <c r="AU15" s="107"/>
      <c r="AV15" s="107"/>
      <c r="AW15" s="107"/>
      <c r="AX15" s="107"/>
      <c r="AY15" s="107"/>
      <c r="AZ15" s="107"/>
      <c r="BA15" s="107"/>
      <c r="BB15" s="108"/>
    </row>
  </sheetData>
  <mergeCells count="1">
    <mergeCell ref="B2:BB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Calendar View</vt:lpstr>
      <vt:lpstr>Employee Leave Tracker</vt:lpstr>
      <vt:lpstr>Settings</vt:lpstr>
      <vt:lpstr>Setting2</vt:lpstr>
      <vt:lpstr>lstEDates</vt:lpstr>
      <vt:lpstr>lstEmployees</vt:lpstr>
      <vt:lpstr>lstEmpNames</vt:lpstr>
      <vt:lpstr>lstHolidays</vt:lpstr>
      <vt:lpstr>lstHolidayTypes</vt:lpstr>
      <vt:lpstr>lstHTypes</vt:lpstr>
      <vt:lpstr>lstSdates</vt:lpstr>
      <vt:lpstr>valSelEmployee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MEDEIROS, Bruno</dc:creator>
  <cp:lastModifiedBy>CHRISTIAN</cp:lastModifiedBy>
  <dcterms:created xsi:type="dcterms:W3CDTF">2017-02-02T03:16:59Z</dcterms:created>
  <dcterms:modified xsi:type="dcterms:W3CDTF">2017-02-04T09:57:33Z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