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0020" windowHeight="7650" activeTab="2"/>
  </bookViews>
  <sheets>
    <sheet name="Général" sheetId="1" r:id="rId1"/>
    <sheet name="Listes" sheetId="3" r:id="rId2"/>
    <sheet name="Donnéesbrutes" sheetId="2" r:id="rId3"/>
    <sheet name="Feuil1" sheetId="4" r:id="rId4"/>
  </sheets>
  <definedNames>
    <definedName name="COTE__DOMICILE">Listes!$C$2:$C$66</definedName>
    <definedName name="COTE_EXTERIEUR">Listes!$D$2:$D$66</definedName>
    <definedName name="COTES">Listes!$A:$A</definedName>
    <definedName name="ENSEMBLE">Listes!$C$2:$D$34</definedName>
    <definedName name="ENSENMBLE">Listes!$C$2:$D$66</definedName>
    <definedName name="EQUIVALENCE">Listes!$C$2:$D$66</definedName>
    <definedName name="FAVORIS">Listes!$C$2:$C$34</definedName>
    <definedName name="ODDS">Listes!$1:$1048576</definedName>
    <definedName name="OUTSIDE">Listes!$D$2:$D$34</definedName>
    <definedName name="OUTSIDER">Listes!$D$2:$D$34</definedName>
    <definedName name="TEAM">Listes!$A$2:$A$17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2"/>
  <c r="I101"/>
  <c r="J101"/>
  <c r="G102"/>
  <c r="I102"/>
  <c r="J102"/>
  <c r="G103"/>
  <c r="I103"/>
  <c r="J103"/>
  <c r="G104"/>
  <c r="I104"/>
  <c r="J104"/>
  <c r="G105"/>
  <c r="I105"/>
  <c r="J105"/>
  <c r="G106"/>
  <c r="I106"/>
  <c r="J106"/>
  <c r="G107"/>
  <c r="I107"/>
  <c r="J107"/>
  <c r="G108"/>
  <c r="I108"/>
  <c r="J108"/>
  <c r="G109"/>
  <c r="I109"/>
  <c r="J109"/>
  <c r="G110"/>
  <c r="I110"/>
  <c r="J110"/>
  <c r="G111"/>
  <c r="I111"/>
  <c r="J111"/>
  <c r="G112"/>
  <c r="I112"/>
  <c r="J112"/>
  <c r="G113"/>
  <c r="I113"/>
  <c r="J113"/>
  <c r="G114"/>
  <c r="I114"/>
  <c r="J114"/>
  <c r="G115"/>
  <c r="I115"/>
  <c r="J115"/>
  <c r="G116"/>
  <c r="I116"/>
  <c r="J116"/>
  <c r="G117"/>
  <c r="I117"/>
  <c r="J117"/>
  <c r="G118"/>
  <c r="I118"/>
  <c r="J118"/>
  <c r="G119"/>
  <c r="I119"/>
  <c r="J119"/>
  <c r="G120"/>
  <c r="I120"/>
  <c r="J120"/>
  <c r="G121"/>
  <c r="I121"/>
  <c r="J121"/>
  <c r="G122"/>
  <c r="I122"/>
  <c r="J122"/>
  <c r="G123"/>
  <c r="I123"/>
  <c r="J123"/>
  <c r="G124"/>
  <c r="I124"/>
  <c r="J124"/>
  <c r="G125"/>
  <c r="I125"/>
  <c r="J125"/>
  <c r="G126"/>
  <c r="I126"/>
  <c r="J126"/>
  <c r="G127"/>
  <c r="I127"/>
  <c r="J127"/>
  <c r="G128"/>
  <c r="I128"/>
  <c r="J128"/>
  <c r="G129"/>
  <c r="I129"/>
  <c r="J129"/>
  <c r="G130"/>
  <c r="I130"/>
  <c r="J130"/>
  <c r="G131"/>
  <c r="I131"/>
  <c r="J131"/>
  <c r="G132"/>
  <c r="I132"/>
  <c r="J132"/>
  <c r="G133"/>
  <c r="I133"/>
  <c r="J133"/>
  <c r="G134"/>
  <c r="I134"/>
  <c r="J134"/>
  <c r="G135"/>
  <c r="I135"/>
  <c r="J135"/>
  <c r="G136"/>
  <c r="I136"/>
  <c r="J136"/>
  <c r="G137"/>
  <c r="I137"/>
  <c r="J137"/>
  <c r="G138"/>
  <c r="I138"/>
  <c r="J138"/>
  <c r="G139"/>
  <c r="I139"/>
  <c r="J139"/>
  <c r="G140"/>
  <c r="I140"/>
  <c r="J140"/>
  <c r="G141"/>
  <c r="I141"/>
  <c r="J141"/>
  <c r="G142"/>
  <c r="I142"/>
  <c r="J142"/>
  <c r="G143"/>
  <c r="I143"/>
  <c r="J143"/>
  <c r="G144"/>
  <c r="I144"/>
  <c r="J144"/>
  <c r="G145"/>
  <c r="I145"/>
  <c r="J145"/>
  <c r="G146"/>
  <c r="I146"/>
  <c r="J146"/>
  <c r="G147"/>
  <c r="I147"/>
  <c r="J147"/>
  <c r="G148"/>
  <c r="I148"/>
  <c r="J148"/>
  <c r="G149"/>
  <c r="I149"/>
  <c r="J149"/>
  <c r="G150"/>
  <c r="I150"/>
  <c r="J150"/>
  <c r="G151"/>
  <c r="I151"/>
  <c r="J151"/>
  <c r="G152"/>
  <c r="I152"/>
  <c r="J152"/>
  <c r="G153"/>
  <c r="I153"/>
  <c r="J153"/>
  <c r="G154"/>
  <c r="I154"/>
  <c r="J154"/>
  <c r="G155"/>
  <c r="I155"/>
  <c r="J155"/>
  <c r="G156"/>
  <c r="I156"/>
  <c r="J156"/>
  <c r="G157"/>
  <c r="I157"/>
  <c r="J157"/>
  <c r="G158"/>
  <c r="I158"/>
  <c r="J158"/>
  <c r="G159"/>
  <c r="I159"/>
  <c r="J159"/>
  <c r="G160"/>
  <c r="I160"/>
  <c r="J160"/>
  <c r="G161"/>
  <c r="I161"/>
  <c r="J161"/>
  <c r="G162"/>
  <c r="I162"/>
  <c r="J162"/>
  <c r="G163"/>
  <c r="I163"/>
  <c r="J163"/>
  <c r="G164"/>
  <c r="I164"/>
  <c r="J164"/>
  <c r="G165"/>
  <c r="I165"/>
  <c r="J165"/>
  <c r="G166"/>
  <c r="I166"/>
  <c r="J166"/>
  <c r="G167"/>
  <c r="I167"/>
  <c r="J167"/>
  <c r="G168"/>
  <c r="I168"/>
  <c r="J168"/>
  <c r="G169"/>
  <c r="I169"/>
  <c r="J169"/>
  <c r="G170"/>
  <c r="I170"/>
  <c r="J170"/>
  <c r="G171"/>
  <c r="I171"/>
  <c r="J171"/>
  <c r="G172"/>
  <c r="I172"/>
  <c r="J172"/>
  <c r="G173"/>
  <c r="I173"/>
  <c r="J173"/>
  <c r="G174"/>
  <c r="I174"/>
  <c r="J174"/>
  <c r="G175"/>
  <c r="I175"/>
  <c r="J175"/>
  <c r="G176"/>
  <c r="I176"/>
  <c r="J176"/>
  <c r="G177"/>
  <c r="I177"/>
  <c r="J177"/>
  <c r="G178"/>
  <c r="I178"/>
  <c r="J178"/>
  <c r="G179"/>
  <c r="I179"/>
  <c r="J179"/>
  <c r="G180"/>
  <c r="I180"/>
  <c r="J180"/>
  <c r="G181"/>
  <c r="I181"/>
  <c r="J181"/>
  <c r="G182"/>
  <c r="I182"/>
  <c r="J182"/>
  <c r="G183"/>
  <c r="I183"/>
  <c r="J183"/>
  <c r="G184"/>
  <c r="I184"/>
  <c r="J184"/>
  <c r="G185"/>
  <c r="I185"/>
  <c r="J185"/>
  <c r="G186"/>
  <c r="I186"/>
  <c r="J186"/>
  <c r="G187"/>
  <c r="I187"/>
  <c r="J187"/>
  <c r="G188"/>
  <c r="I188"/>
  <c r="J188"/>
  <c r="G189"/>
  <c r="I189"/>
  <c r="J189"/>
  <c r="G190"/>
  <c r="I190"/>
  <c r="J190"/>
  <c r="G191"/>
  <c r="I191"/>
  <c r="J191"/>
  <c r="G192"/>
  <c r="I192"/>
  <c r="J192"/>
  <c r="G193"/>
  <c r="I193"/>
  <c r="J193"/>
  <c r="G194"/>
  <c r="I194"/>
  <c r="J194"/>
  <c r="G195"/>
  <c r="I195"/>
  <c r="J195"/>
  <c r="G196"/>
  <c r="I196"/>
  <c r="J196"/>
  <c r="G197"/>
  <c r="I197"/>
  <c r="J197"/>
  <c r="G198"/>
  <c r="I198"/>
  <c r="J198"/>
  <c r="G199"/>
  <c r="I199"/>
  <c r="J199"/>
  <c r="G200"/>
  <c r="I200"/>
  <c r="J200"/>
  <c r="G201"/>
  <c r="I201"/>
  <c r="J201"/>
  <c r="G202"/>
  <c r="I202"/>
  <c r="J202"/>
  <c r="G203"/>
  <c r="I203"/>
  <c r="J203"/>
  <c r="G204"/>
  <c r="I204"/>
  <c r="J204"/>
  <c r="G205"/>
  <c r="I205"/>
  <c r="J205"/>
  <c r="G206"/>
  <c r="I206"/>
  <c r="J206"/>
  <c r="G207"/>
  <c r="I207"/>
  <c r="J207"/>
  <c r="G208"/>
  <c r="I208"/>
  <c r="J208"/>
  <c r="G209"/>
  <c r="I209"/>
  <c r="J209"/>
  <c r="G210"/>
  <c r="I210"/>
  <c r="J210"/>
  <c r="G211"/>
  <c r="I211"/>
  <c r="J211"/>
  <c r="G212"/>
  <c r="I212"/>
  <c r="J212"/>
  <c r="G213"/>
  <c r="I213"/>
  <c r="J213"/>
  <c r="G214"/>
  <c r="I214"/>
  <c r="J214"/>
  <c r="G215"/>
  <c r="I215"/>
  <c r="J215"/>
  <c r="G216"/>
  <c r="I216"/>
  <c r="J216"/>
  <c r="G217"/>
  <c r="I217"/>
  <c r="J217"/>
  <c r="G218"/>
  <c r="I218"/>
  <c r="J218"/>
  <c r="G219"/>
  <c r="I219"/>
  <c r="J219"/>
  <c r="G220"/>
  <c r="I220"/>
  <c r="J220"/>
  <c r="G221"/>
  <c r="I221"/>
  <c r="J221"/>
  <c r="G222"/>
  <c r="I222"/>
  <c r="J222"/>
  <c r="G223"/>
  <c r="I223"/>
  <c r="J223"/>
  <c r="G224"/>
  <c r="I224"/>
  <c r="J224"/>
  <c r="G225"/>
  <c r="I225"/>
  <c r="J225"/>
  <c r="G226"/>
  <c r="I226"/>
  <c r="J226"/>
  <c r="G227"/>
  <c r="I227"/>
  <c r="J227"/>
  <c r="G228"/>
  <c r="I228"/>
  <c r="J228"/>
  <c r="G229"/>
  <c r="I229"/>
  <c r="J229"/>
  <c r="G230"/>
  <c r="I230"/>
  <c r="J230"/>
  <c r="G231"/>
  <c r="I231"/>
  <c r="J231"/>
  <c r="G232"/>
  <c r="I232"/>
  <c r="J232"/>
  <c r="G233"/>
  <c r="I233"/>
  <c r="J233"/>
  <c r="G234"/>
  <c r="I234"/>
  <c r="J234"/>
  <c r="G235"/>
  <c r="I235"/>
  <c r="J235"/>
  <c r="G236"/>
  <c r="I236"/>
  <c r="J236"/>
  <c r="G237"/>
  <c r="I237"/>
  <c r="J237"/>
  <c r="G238"/>
  <c r="I238"/>
  <c r="J238"/>
  <c r="G239"/>
  <c r="I239"/>
  <c r="J239"/>
  <c r="G240"/>
  <c r="I240"/>
  <c r="J240"/>
  <c r="G241"/>
  <c r="I241"/>
  <c r="J241"/>
  <c r="G242"/>
  <c r="I242"/>
  <c r="J242"/>
  <c r="G243"/>
  <c r="I243"/>
  <c r="J243"/>
  <c r="G244"/>
  <c r="I244"/>
  <c r="J244"/>
  <c r="G245"/>
  <c r="I245"/>
  <c r="J245"/>
  <c r="G246"/>
  <c r="I246"/>
  <c r="J246"/>
  <c r="G247"/>
  <c r="I247"/>
  <c r="J247"/>
  <c r="G248"/>
  <c r="I248"/>
  <c r="J248"/>
  <c r="G249"/>
  <c r="I249"/>
  <c r="J249"/>
  <c r="G250"/>
  <c r="I250"/>
  <c r="J250"/>
  <c r="G251"/>
  <c r="I251"/>
  <c r="J251"/>
  <c r="G252"/>
  <c r="I252"/>
  <c r="J252"/>
  <c r="G253"/>
  <c r="I253"/>
  <c r="J253"/>
  <c r="G254"/>
  <c r="I254"/>
  <c r="J254"/>
  <c r="G255"/>
  <c r="I255"/>
  <c r="J255"/>
  <c r="G256"/>
  <c r="I256"/>
  <c r="J256"/>
  <c r="G257"/>
  <c r="I257"/>
  <c r="J257"/>
  <c r="G258"/>
  <c r="I258"/>
  <c r="J258"/>
  <c r="G259"/>
  <c r="I259"/>
  <c r="J259"/>
  <c r="G260"/>
  <c r="I260"/>
  <c r="J260"/>
  <c r="G261"/>
  <c r="I261"/>
  <c r="J261"/>
  <c r="G262"/>
  <c r="I262"/>
  <c r="J262"/>
  <c r="G263"/>
  <c r="I263"/>
  <c r="J263"/>
  <c r="G264"/>
  <c r="I264"/>
  <c r="J264"/>
  <c r="G265"/>
  <c r="I265"/>
  <c r="J265"/>
  <c r="G266"/>
  <c r="I266"/>
  <c r="J266"/>
  <c r="G267"/>
  <c r="I267"/>
  <c r="J267"/>
  <c r="G268"/>
  <c r="I268"/>
  <c r="J268"/>
  <c r="G269"/>
  <c r="I269"/>
  <c r="J269"/>
  <c r="G270"/>
  <c r="I270"/>
  <c r="J270"/>
  <c r="G271"/>
  <c r="I271"/>
  <c r="J271"/>
  <c r="G272"/>
  <c r="I272"/>
  <c r="J272"/>
  <c r="G273"/>
  <c r="I273"/>
  <c r="J273"/>
  <c r="G274"/>
  <c r="I274"/>
  <c r="J274"/>
  <c r="G275"/>
  <c r="I275"/>
  <c r="J275"/>
  <c r="G276"/>
  <c r="I276"/>
  <c r="J276"/>
  <c r="G277"/>
  <c r="I277"/>
  <c r="J277"/>
  <c r="G278"/>
  <c r="I278"/>
  <c r="J278"/>
  <c r="G279"/>
  <c r="I279"/>
  <c r="J279"/>
  <c r="G280"/>
  <c r="I280"/>
  <c r="J280"/>
  <c r="G281"/>
  <c r="I281"/>
  <c r="J281"/>
  <c r="G282"/>
  <c r="I282"/>
  <c r="J282"/>
  <c r="G283"/>
  <c r="I283"/>
  <c r="J283"/>
  <c r="G284"/>
  <c r="I284"/>
  <c r="J284"/>
  <c r="G285"/>
  <c r="I285"/>
  <c r="J285"/>
  <c r="G286"/>
  <c r="I286"/>
  <c r="J286"/>
  <c r="G287"/>
  <c r="I287"/>
  <c r="J287"/>
  <c r="G288"/>
  <c r="I288"/>
  <c r="J288"/>
  <c r="G289"/>
  <c r="I289"/>
  <c r="J289"/>
  <c r="G290"/>
  <c r="I290"/>
  <c r="J290"/>
  <c r="G291"/>
  <c r="I291"/>
  <c r="J291"/>
  <c r="G292"/>
  <c r="I292"/>
  <c r="J292"/>
  <c r="G293"/>
  <c r="I293"/>
  <c r="J293"/>
  <c r="G294"/>
  <c r="I294"/>
  <c r="J294"/>
  <c r="G295"/>
  <c r="I295"/>
  <c r="J295"/>
  <c r="G296"/>
  <c r="I296"/>
  <c r="J296"/>
  <c r="G297"/>
  <c r="I297"/>
  <c r="J297"/>
  <c r="G298"/>
  <c r="I298"/>
  <c r="J298"/>
  <c r="G299"/>
  <c r="I299"/>
  <c r="J299"/>
  <c r="G300"/>
  <c r="I300"/>
  <c r="J300"/>
  <c r="G301"/>
  <c r="I301"/>
  <c r="J3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J9"/>
  <c r="I9" s="1"/>
  <c r="J10"/>
  <c r="I10" s="1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I76"/>
  <c r="J76"/>
  <c r="I77"/>
  <c r="J77"/>
  <c r="I78"/>
  <c r="J78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I96"/>
  <c r="J96"/>
  <c r="I97"/>
  <c r="J97"/>
  <c r="I98"/>
  <c r="J98"/>
  <c r="I99"/>
  <c r="J99"/>
  <c r="I100"/>
  <c r="J100"/>
  <c r="J4"/>
  <c r="I4" s="1"/>
  <c r="J6"/>
  <c r="I3"/>
  <c r="J3" s="1"/>
  <c r="I6"/>
  <c r="G16" i="4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5"/>
  <c r="G6"/>
  <c r="G7"/>
  <c r="G8"/>
  <c r="G9"/>
  <c r="G10"/>
  <c r="G11"/>
  <c r="G12"/>
  <c r="G13"/>
  <c r="G14"/>
  <c r="G15"/>
  <c r="G4"/>
  <c r="G3"/>
  <c r="S41" i="1"/>
  <c r="J41"/>
  <c r="A41"/>
  <c r="S37"/>
  <c r="J37"/>
  <c r="A37"/>
  <c r="S33"/>
  <c r="J33"/>
  <c r="A33"/>
  <c r="S29"/>
  <c r="J29"/>
  <c r="A29"/>
  <c r="S25"/>
  <c r="J25"/>
  <c r="A25"/>
  <c r="S21"/>
  <c r="J21"/>
  <c r="A21"/>
  <c r="S17"/>
  <c r="J17"/>
  <c r="A17"/>
  <c r="S13"/>
  <c r="J13"/>
  <c r="A13"/>
  <c r="S9"/>
  <c r="J9"/>
  <c r="A9"/>
  <c r="S5"/>
  <c r="J5"/>
  <c r="A5"/>
  <c r="A86"/>
  <c r="A82"/>
  <c r="A78"/>
  <c r="A74"/>
  <c r="A70"/>
  <c r="A66"/>
  <c r="A62"/>
  <c r="A58"/>
  <c r="A54"/>
  <c r="A50"/>
  <c r="D49" l="1"/>
  <c r="D53"/>
  <c r="D57"/>
  <c r="D61"/>
  <c r="D65"/>
  <c r="D69"/>
  <c r="D73"/>
  <c r="D77"/>
  <c r="D81"/>
  <c r="D85"/>
  <c r="M4"/>
  <c r="V4"/>
  <c r="M8"/>
  <c r="V8"/>
  <c r="M12"/>
  <c r="V12"/>
  <c r="M16"/>
  <c r="V16"/>
  <c r="M20"/>
  <c r="V20"/>
  <c r="M24"/>
  <c r="V24"/>
  <c r="M28"/>
  <c r="V28"/>
  <c r="M32"/>
  <c r="V32"/>
  <c r="D36"/>
  <c r="M36"/>
  <c r="V36"/>
  <c r="D40"/>
  <c r="M40"/>
  <c r="V40"/>
  <c r="D50"/>
  <c r="D54"/>
  <c r="D58"/>
  <c r="D62"/>
  <c r="D66"/>
  <c r="D70"/>
  <c r="D74"/>
  <c r="D78"/>
  <c r="D82"/>
  <c r="D86"/>
  <c r="M5"/>
  <c r="V5"/>
  <c r="M9"/>
  <c r="V9"/>
  <c r="M13"/>
  <c r="V13"/>
  <c r="M17"/>
  <c r="V17"/>
  <c r="M21"/>
  <c r="V21"/>
  <c r="M25"/>
  <c r="V25"/>
  <c r="M29"/>
  <c r="V29"/>
  <c r="M33"/>
  <c r="V33"/>
  <c r="D37"/>
  <c r="M37"/>
  <c r="V37"/>
  <c r="D41"/>
  <c r="M41"/>
  <c r="V41"/>
  <c r="F50"/>
  <c r="B50"/>
  <c r="F49"/>
  <c r="B49"/>
  <c r="G50"/>
  <c r="C50"/>
  <c r="G49"/>
  <c r="C49"/>
  <c r="H50"/>
  <c r="H49"/>
  <c r="B51"/>
  <c r="E50"/>
  <c r="E49"/>
  <c r="F54"/>
  <c r="B54"/>
  <c r="F53"/>
  <c r="B53"/>
  <c r="G54"/>
  <c r="C54"/>
  <c r="G53"/>
  <c r="C53"/>
  <c r="H54"/>
  <c r="H53"/>
  <c r="B55"/>
  <c r="E54"/>
  <c r="E53"/>
  <c r="F58"/>
  <c r="B58"/>
  <c r="F57"/>
  <c r="B57"/>
  <c r="G58"/>
  <c r="C58"/>
  <c r="G57"/>
  <c r="C57"/>
  <c r="H58"/>
  <c r="H57"/>
  <c r="B59"/>
  <c r="E58"/>
  <c r="E57"/>
  <c r="F62"/>
  <c r="B62"/>
  <c r="F61"/>
  <c r="B61"/>
  <c r="G62"/>
  <c r="C62"/>
  <c r="G61"/>
  <c r="C61"/>
  <c r="H62"/>
  <c r="H61"/>
  <c r="B63"/>
  <c r="E62"/>
  <c r="E61"/>
  <c r="F66"/>
  <c r="B66"/>
  <c r="F65"/>
  <c r="B65"/>
  <c r="G66"/>
  <c r="C66"/>
  <c r="G65"/>
  <c r="C65"/>
  <c r="H66"/>
  <c r="H65"/>
  <c r="B67"/>
  <c r="E66"/>
  <c r="E65"/>
  <c r="F70"/>
  <c r="B70"/>
  <c r="F69"/>
  <c r="B69"/>
  <c r="G70"/>
  <c r="C70"/>
  <c r="G69"/>
  <c r="C69"/>
  <c r="H70"/>
  <c r="H69"/>
  <c r="B71"/>
  <c r="E70"/>
  <c r="E69"/>
  <c r="F74"/>
  <c r="B74"/>
  <c r="F73"/>
  <c r="B73"/>
  <c r="G74"/>
  <c r="C74"/>
  <c r="G73"/>
  <c r="C73"/>
  <c r="H74"/>
  <c r="H73"/>
  <c r="B75"/>
  <c r="E74"/>
  <c r="E73"/>
  <c r="F78"/>
  <c r="B78"/>
  <c r="F77"/>
  <c r="B77"/>
  <c r="G78"/>
  <c r="C78"/>
  <c r="G77"/>
  <c r="C77"/>
  <c r="H78"/>
  <c r="H77"/>
  <c r="B79"/>
  <c r="E78"/>
  <c r="E77"/>
  <c r="F82"/>
  <c r="B82"/>
  <c r="F81"/>
  <c r="B81"/>
  <c r="G82"/>
  <c r="C82"/>
  <c r="G81"/>
  <c r="C81"/>
  <c r="H82"/>
  <c r="H81"/>
  <c r="B83"/>
  <c r="E82"/>
  <c r="E81"/>
  <c r="F86"/>
  <c r="B86"/>
  <c r="F85"/>
  <c r="B85"/>
  <c r="G86"/>
  <c r="C86"/>
  <c r="G85"/>
  <c r="C85"/>
  <c r="H86"/>
  <c r="H85"/>
  <c r="B87"/>
  <c r="E86"/>
  <c r="E85"/>
  <c r="Q5"/>
  <c r="P4"/>
  <c r="L4"/>
  <c r="N5"/>
  <c r="Q4"/>
  <c r="K6"/>
  <c r="O5"/>
  <c r="K5"/>
  <c r="N4"/>
  <c r="P5"/>
  <c r="L5"/>
  <c r="O4"/>
  <c r="K4"/>
  <c r="Z5"/>
  <c r="Z4"/>
  <c r="W5"/>
  <c r="W4"/>
  <c r="X5"/>
  <c r="T5"/>
  <c r="X4"/>
  <c r="T4"/>
  <c r="T6"/>
  <c r="Y5"/>
  <c r="U5"/>
  <c r="Y4"/>
  <c r="U4"/>
  <c r="Q9"/>
  <c r="P8"/>
  <c r="L8"/>
  <c r="N9"/>
  <c r="Q8"/>
  <c r="K10"/>
  <c r="O9"/>
  <c r="K9"/>
  <c r="N8"/>
  <c r="P9"/>
  <c r="L9"/>
  <c r="O8"/>
  <c r="K8"/>
  <c r="Z9"/>
  <c r="Z8"/>
  <c r="W9"/>
  <c r="W8"/>
  <c r="X9"/>
  <c r="T9"/>
  <c r="X8"/>
  <c r="T8"/>
  <c r="T10"/>
  <c r="Y9"/>
  <c r="U9"/>
  <c r="Y8"/>
  <c r="U8"/>
  <c r="Q13"/>
  <c r="P12"/>
  <c r="L12"/>
  <c r="N13"/>
  <c r="Q12"/>
  <c r="K14"/>
  <c r="O13"/>
  <c r="K13"/>
  <c r="N12"/>
  <c r="P13"/>
  <c r="L13"/>
  <c r="O12"/>
  <c r="K12"/>
  <c r="Z13"/>
  <c r="Z12"/>
  <c r="W13"/>
  <c r="W12"/>
  <c r="X13"/>
  <c r="T13"/>
  <c r="X12"/>
  <c r="T12"/>
  <c r="T14"/>
  <c r="Y13"/>
  <c r="U13"/>
  <c r="Y12"/>
  <c r="U12"/>
  <c r="Q17"/>
  <c r="P16"/>
  <c r="L16"/>
  <c r="N17"/>
  <c r="Q16"/>
  <c r="K18"/>
  <c r="O17"/>
  <c r="K17"/>
  <c r="N16"/>
  <c r="P17"/>
  <c r="L17"/>
  <c r="O16"/>
  <c r="K16"/>
  <c r="Z17"/>
  <c r="Z16"/>
  <c r="W17"/>
  <c r="W16"/>
  <c r="X17"/>
  <c r="T17"/>
  <c r="X16"/>
  <c r="T16"/>
  <c r="T18"/>
  <c r="Y17"/>
  <c r="U17"/>
  <c r="Y16"/>
  <c r="U16"/>
  <c r="Q21"/>
  <c r="P20"/>
  <c r="L20"/>
  <c r="N21"/>
  <c r="Q20"/>
  <c r="K22"/>
  <c r="O21"/>
  <c r="K21"/>
  <c r="N20"/>
  <c r="P21"/>
  <c r="L21"/>
  <c r="O20"/>
  <c r="K20"/>
  <c r="Z21"/>
  <c r="Z20"/>
  <c r="W21"/>
  <c r="W20"/>
  <c r="X21"/>
  <c r="T21"/>
  <c r="X20"/>
  <c r="T20"/>
  <c r="T22"/>
  <c r="Y21"/>
  <c r="U21"/>
  <c r="Y20"/>
  <c r="U20"/>
  <c r="Q25"/>
  <c r="P24"/>
  <c r="L24"/>
  <c r="N25"/>
  <c r="Q24"/>
  <c r="K26"/>
  <c r="O25"/>
  <c r="K25"/>
  <c r="N24"/>
  <c r="P25"/>
  <c r="L25"/>
  <c r="O24"/>
  <c r="K24"/>
  <c r="Z25"/>
  <c r="Z24"/>
  <c r="W25"/>
  <c r="W24"/>
  <c r="X25"/>
  <c r="T25"/>
  <c r="X24"/>
  <c r="T24"/>
  <c r="T26"/>
  <c r="Y25"/>
  <c r="U25"/>
  <c r="Y24"/>
  <c r="U24"/>
  <c r="Q29"/>
  <c r="P28"/>
  <c r="L28"/>
  <c r="N29"/>
  <c r="Q28"/>
  <c r="K30"/>
  <c r="O29"/>
  <c r="K29"/>
  <c r="N28"/>
  <c r="P29"/>
  <c r="L29"/>
  <c r="O28"/>
  <c r="K28"/>
  <c r="Z29"/>
  <c r="Z28"/>
  <c r="W29"/>
  <c r="W28"/>
  <c r="X29"/>
  <c r="T29"/>
  <c r="X28"/>
  <c r="T28"/>
  <c r="T30"/>
  <c r="Y29"/>
  <c r="U29"/>
  <c r="Y28"/>
  <c r="U28"/>
  <c r="Q33"/>
  <c r="P32"/>
  <c r="L32"/>
  <c r="N33"/>
  <c r="Q32"/>
  <c r="K34"/>
  <c r="O33"/>
  <c r="K33"/>
  <c r="N32"/>
  <c r="P33"/>
  <c r="L33"/>
  <c r="O32"/>
  <c r="K32"/>
  <c r="Z33"/>
  <c r="Z32"/>
  <c r="W33"/>
  <c r="W32"/>
  <c r="X33"/>
  <c r="T33"/>
  <c r="X32"/>
  <c r="T32"/>
  <c r="T34"/>
  <c r="Y33"/>
  <c r="U33"/>
  <c r="Y32"/>
  <c r="U32"/>
  <c r="H37"/>
  <c r="F36"/>
  <c r="B36"/>
  <c r="B38"/>
  <c r="E37"/>
  <c r="G36"/>
  <c r="C36"/>
  <c r="F37"/>
  <c r="B37"/>
  <c r="H36"/>
  <c r="G37"/>
  <c r="C37"/>
  <c r="E36"/>
  <c r="Q37"/>
  <c r="P36"/>
  <c r="L36"/>
  <c r="N37"/>
  <c r="Q36"/>
  <c r="K38"/>
  <c r="O37"/>
  <c r="K37"/>
  <c r="N36"/>
  <c r="P37"/>
  <c r="L37"/>
  <c r="O36"/>
  <c r="K36"/>
  <c r="Z37"/>
  <c r="Z36"/>
  <c r="W37"/>
  <c r="W36"/>
  <c r="X37"/>
  <c r="T37"/>
  <c r="X36"/>
  <c r="T36"/>
  <c r="T38"/>
  <c r="Y37"/>
  <c r="U37"/>
  <c r="Y36"/>
  <c r="U36"/>
  <c r="H41"/>
  <c r="F40"/>
  <c r="B40"/>
  <c r="B42"/>
  <c r="E41"/>
  <c r="G40"/>
  <c r="C40"/>
  <c r="F41"/>
  <c r="B41"/>
  <c r="H40"/>
  <c r="G41"/>
  <c r="C41"/>
  <c r="E40"/>
  <c r="Q41"/>
  <c r="P40"/>
  <c r="L40"/>
  <c r="N41"/>
  <c r="Q40"/>
  <c r="K42"/>
  <c r="O41"/>
  <c r="K41"/>
  <c r="N40"/>
  <c r="P41"/>
  <c r="L41"/>
  <c r="O40"/>
  <c r="K40"/>
  <c r="Z41"/>
  <c r="Z40"/>
  <c r="W41"/>
  <c r="W40"/>
  <c r="X41"/>
  <c r="T41"/>
  <c r="X40"/>
  <c r="T40"/>
  <c r="T42"/>
  <c r="Y41"/>
  <c r="U41"/>
  <c r="Y40"/>
  <c r="U40"/>
  <c r="J10"/>
  <c r="S6"/>
  <c r="J26"/>
  <c r="A14"/>
  <c r="S26"/>
  <c r="S18"/>
  <c r="A67"/>
  <c r="A83"/>
  <c r="S14"/>
  <c r="S38"/>
  <c r="A38"/>
  <c r="J18"/>
  <c r="A63"/>
  <c r="A71"/>
  <c r="A26"/>
  <c r="A79"/>
  <c r="A34"/>
  <c r="A10"/>
  <c r="J6"/>
  <c r="J14"/>
  <c r="S10"/>
  <c r="A6"/>
  <c r="A87"/>
  <c r="J42"/>
  <c r="A18"/>
  <c r="A59"/>
  <c r="S42"/>
  <c r="A30"/>
  <c r="J22"/>
  <c r="S30"/>
  <c r="A51"/>
  <c r="J30"/>
  <c r="S22"/>
  <c r="J34"/>
  <c r="A22"/>
  <c r="S34"/>
  <c r="A55"/>
  <c r="A42"/>
  <c r="J38"/>
  <c r="A75"/>
  <c r="D16"/>
  <c r="D32"/>
  <c r="D4"/>
  <c r="D20"/>
  <c r="D8"/>
  <c r="D24"/>
  <c r="D12"/>
  <c r="D28"/>
  <c r="D17"/>
  <c r="D33"/>
  <c r="D5"/>
  <c r="D21"/>
  <c r="D9"/>
  <c r="D25"/>
  <c r="D13"/>
  <c r="D29"/>
  <c r="E5"/>
  <c r="B5"/>
  <c r="C5"/>
  <c r="H9"/>
  <c r="B10"/>
  <c r="F9"/>
  <c r="G9"/>
  <c r="B12"/>
  <c r="C12"/>
  <c r="F16"/>
  <c r="G16"/>
  <c r="H16"/>
  <c r="E16"/>
  <c r="E21"/>
  <c r="B21"/>
  <c r="C21"/>
  <c r="H25"/>
  <c r="B26"/>
  <c r="F25"/>
  <c r="G25"/>
  <c r="B28"/>
  <c r="C28"/>
  <c r="F32"/>
  <c r="G32"/>
  <c r="H32"/>
  <c r="E32"/>
  <c r="H5"/>
  <c r="B6"/>
  <c r="F5"/>
  <c r="G5"/>
  <c r="B8"/>
  <c r="C8"/>
  <c r="F12"/>
  <c r="G12"/>
  <c r="H12"/>
  <c r="E12"/>
  <c r="E17"/>
  <c r="B17"/>
  <c r="C17"/>
  <c r="H21"/>
  <c r="B22"/>
  <c r="F21"/>
  <c r="G21"/>
  <c r="B24"/>
  <c r="C24"/>
  <c r="F28"/>
  <c r="G28"/>
  <c r="H28"/>
  <c r="E28"/>
  <c r="E33"/>
  <c r="B33"/>
  <c r="C33"/>
  <c r="B4"/>
  <c r="C4"/>
  <c r="F8"/>
  <c r="G8"/>
  <c r="H8"/>
  <c r="E8"/>
  <c r="E13"/>
  <c r="B13"/>
  <c r="C13"/>
  <c r="H17"/>
  <c r="B18"/>
  <c r="F17"/>
  <c r="G17"/>
  <c r="B20"/>
  <c r="C20"/>
  <c r="F24"/>
  <c r="G24"/>
  <c r="H24"/>
  <c r="E24"/>
  <c r="E29"/>
  <c r="B29"/>
  <c r="C29"/>
  <c r="H33"/>
  <c r="B34"/>
  <c r="F33"/>
  <c r="G33"/>
  <c r="F4"/>
  <c r="G4"/>
  <c r="H4"/>
  <c r="E4"/>
  <c r="E9"/>
  <c r="B9"/>
  <c r="C9"/>
  <c r="H13"/>
  <c r="B14"/>
  <c r="F13"/>
  <c r="G13"/>
  <c r="B16"/>
  <c r="C16"/>
  <c r="F20"/>
  <c r="G20"/>
  <c r="H20"/>
  <c r="E20"/>
  <c r="E25"/>
  <c r="B25"/>
  <c r="C25"/>
  <c r="H29"/>
  <c r="B30"/>
  <c r="F29"/>
  <c r="G29"/>
  <c r="B32"/>
  <c r="C32"/>
  <c r="J5" i="2" l="1"/>
  <c r="I5"/>
  <c r="J7"/>
  <c r="I7" s="1"/>
  <c r="J8"/>
  <c r="I8"/>
</calcChain>
</file>

<file path=xl/sharedStrings.xml><?xml version="1.0" encoding="utf-8"?>
<sst xmlns="http://schemas.openxmlformats.org/spreadsheetml/2006/main" count="166" uniqueCount="70">
  <si>
    <t>Kemerovo</t>
  </si>
  <si>
    <t>Orenburg</t>
  </si>
  <si>
    <t>Kra</t>
  </si>
  <si>
    <t>Krasnoda</t>
  </si>
  <si>
    <t>Nizhne</t>
  </si>
  <si>
    <t>S2 Dom</t>
  </si>
  <si>
    <t>S2 Ext</t>
  </si>
  <si>
    <t>S3 Dom</t>
  </si>
  <si>
    <t>S3 Ext</t>
  </si>
  <si>
    <t>S4 Domi</t>
  </si>
  <si>
    <t>S4 Ext</t>
  </si>
  <si>
    <t>S5 Dom</t>
  </si>
  <si>
    <t>S5 Exte</t>
  </si>
  <si>
    <t>Novosibirsk</t>
  </si>
  <si>
    <t>DATE</t>
  </si>
  <si>
    <t>HEURE</t>
  </si>
  <si>
    <t>COTE</t>
  </si>
  <si>
    <t>R.SET1</t>
  </si>
  <si>
    <t>R.SET2</t>
  </si>
  <si>
    <t>R.SET3</t>
  </si>
  <si>
    <t>C.DOM.</t>
  </si>
  <si>
    <t>C.EXT.</t>
  </si>
  <si>
    <t>R.SET4</t>
  </si>
  <si>
    <t>R.SET5</t>
  </si>
  <si>
    <t>EQUIPES</t>
  </si>
  <si>
    <t>P.</t>
  </si>
  <si>
    <t>Surgut</t>
  </si>
  <si>
    <t>Urengoy</t>
  </si>
  <si>
    <t>Novgorod</t>
  </si>
  <si>
    <t>EQU.DOM.</t>
  </si>
  <si>
    <t>EQU.EXT.</t>
  </si>
  <si>
    <t>S1-DOM.</t>
  </si>
  <si>
    <t>S1-EXT.</t>
  </si>
  <si>
    <t>S2-DOM.</t>
  </si>
  <si>
    <t>S2-EXT.</t>
  </si>
  <si>
    <t>S3-EXT.</t>
  </si>
  <si>
    <t>S3-DOM.</t>
  </si>
  <si>
    <t>S4-DOM.</t>
  </si>
  <si>
    <t>S4-EXT.</t>
  </si>
  <si>
    <t>S5-DOM.</t>
  </si>
  <si>
    <t>S5-EXT.</t>
  </si>
  <si>
    <t>Parties</t>
  </si>
  <si>
    <t>Jours</t>
  </si>
  <si>
    <t>Eq.Domicile</t>
  </si>
  <si>
    <t>Eq.Extérieur</t>
  </si>
  <si>
    <t>C.Dom.</t>
  </si>
  <si>
    <t>C.Ext.</t>
  </si>
  <si>
    <t>S2 Ext.</t>
  </si>
  <si>
    <t>S1 Dom.</t>
  </si>
  <si>
    <t>3.25</t>
  </si>
  <si>
    <t>COTE  DOM</t>
  </si>
  <si>
    <t>COTE EXT</t>
  </si>
  <si>
    <t>EQUIPE A</t>
  </si>
  <si>
    <t>EQUIPE B</t>
  </si>
  <si>
    <t>EQUIPE C</t>
  </si>
  <si>
    <t>EQUIPE D</t>
  </si>
  <si>
    <t>EQUIPE E</t>
  </si>
  <si>
    <t>EQUIPE F</t>
  </si>
  <si>
    <t>EQUIPE G</t>
  </si>
  <si>
    <t>EQUIPE H</t>
  </si>
  <si>
    <t>EQUIPE I</t>
  </si>
  <si>
    <t>EQUIPE J</t>
  </si>
  <si>
    <t>EQUIPE K</t>
  </si>
  <si>
    <t>EQUIPE L</t>
  </si>
  <si>
    <t>EQUIPE M</t>
  </si>
  <si>
    <t>EQUIPE N</t>
  </si>
  <si>
    <t>EQUIPE O</t>
  </si>
  <si>
    <t>EQUIPE P</t>
  </si>
  <si>
    <t>COMBINAISON DES SCORES</t>
  </si>
  <si>
    <t>ENT.+/-</t>
  </si>
</sst>
</file>

<file path=xl/styles.xml><?xml version="1.0" encoding="utf-8"?>
<styleSheet xmlns="http://schemas.openxmlformats.org/spreadsheetml/2006/main">
  <numFmts count="7">
    <numFmt numFmtId="164" formatCode="[$-40C]d\-mmm;@"/>
    <numFmt numFmtId="165" formatCode="dddd"/>
    <numFmt numFmtId="166" formatCode="h&quot; h &quot;mm;@"/>
    <numFmt numFmtId="167" formatCode="#,##0.00&quot; &quot;"/>
    <numFmt numFmtId="168" formatCode="#,##0.000&quot; &quot;"/>
    <numFmt numFmtId="169" formatCode="#,##0.000&quot;  &quot;"/>
    <numFmt numFmtId="170" formatCode="#,##0.00&quot;  &quot;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8" tint="0.399975585192419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14" fontId="2" fillId="7" borderId="12" xfId="0" applyNumberFormat="1" applyFont="1" applyFill="1" applyBorder="1" applyAlignment="1">
      <alignment horizontal="center" vertical="center"/>
    </xf>
    <xf numFmtId="166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14" fontId="2" fillId="7" borderId="15" xfId="0" applyNumberFormat="1" applyFont="1" applyFill="1" applyBorder="1" applyAlignment="1">
      <alignment horizontal="center" vertical="center"/>
    </xf>
    <xf numFmtId="166" fontId="2" fillId="7" borderId="15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0" xfId="0" applyFont="1" applyFill="1" applyAlignment="1">
      <alignment horizontal="left"/>
    </xf>
    <xf numFmtId="167" fontId="2" fillId="7" borderId="12" xfId="0" applyNumberFormat="1" applyFont="1" applyFill="1" applyBorder="1" applyAlignment="1">
      <alignment horizontal="center" vertical="center"/>
    </xf>
    <xf numFmtId="167" fontId="2" fillId="7" borderId="15" xfId="0" applyNumberFormat="1" applyFont="1" applyFill="1" applyBorder="1" applyAlignment="1">
      <alignment horizontal="center" vertical="center"/>
    </xf>
    <xf numFmtId="167" fontId="2" fillId="7" borderId="15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0" fontId="0" fillId="7" borderId="8" xfId="0" applyNumberFormat="1" applyFill="1" applyBorder="1" applyAlignment="1">
      <alignment horizontal="center"/>
    </xf>
    <xf numFmtId="0" fontId="0" fillId="7" borderId="9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5" fontId="1" fillId="5" borderId="5" xfId="0" applyNumberFormat="1" applyFont="1" applyFill="1" applyBorder="1" applyAlignment="1">
      <alignment horizontal="center"/>
    </xf>
    <xf numFmtId="20" fontId="0" fillId="2" borderId="8" xfId="0" applyNumberFormat="1" applyFill="1" applyBorder="1" applyAlignment="1">
      <alignment horizontal="center"/>
    </xf>
    <xf numFmtId="165" fontId="1" fillId="5" borderId="10" xfId="0" applyNumberFormat="1" applyFont="1" applyFill="1" applyBorder="1" applyAlignment="1">
      <alignment horizontal="center"/>
    </xf>
    <xf numFmtId="20" fontId="0" fillId="2" borderId="6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9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 vertical="center"/>
    </xf>
    <xf numFmtId="167" fontId="2" fillId="7" borderId="19" xfId="0" applyNumberFormat="1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4" fontId="2" fillId="7" borderId="22" xfId="0" applyNumberFormat="1" applyFont="1" applyFill="1" applyBorder="1" applyAlignment="1">
      <alignment horizontal="center" vertical="center"/>
    </xf>
    <xf numFmtId="166" fontId="2" fillId="7" borderId="22" xfId="0" applyNumberFormat="1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left"/>
    </xf>
    <xf numFmtId="167" fontId="2" fillId="7" borderId="22" xfId="0" applyNumberFormat="1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center"/>
    </xf>
    <xf numFmtId="168" fontId="2" fillId="7" borderId="6" xfId="0" applyNumberFormat="1" applyFont="1" applyFill="1" applyBorder="1" applyAlignment="1">
      <alignment horizontal="center"/>
    </xf>
    <xf numFmtId="168" fontId="2" fillId="7" borderId="22" xfId="0" applyNumberFormat="1" applyFont="1" applyFill="1" applyBorder="1" applyAlignment="1">
      <alignment horizontal="center" vertical="center"/>
    </xf>
    <xf numFmtId="168" fontId="2" fillId="7" borderId="0" xfId="0" applyNumberFormat="1" applyFont="1" applyFill="1" applyAlignment="1">
      <alignment horizontal="center"/>
    </xf>
    <xf numFmtId="0" fontId="2" fillId="7" borderId="22" xfId="0" applyNumberFormat="1" applyFont="1" applyFill="1" applyBorder="1" applyAlignment="1">
      <alignment horizontal="center" vertical="center"/>
    </xf>
    <xf numFmtId="0" fontId="2" fillId="7" borderId="0" xfId="0" applyNumberFormat="1" applyFont="1" applyFill="1" applyAlignment="1">
      <alignment horizontal="center"/>
    </xf>
    <xf numFmtId="0" fontId="3" fillId="7" borderId="24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2" fillId="3" borderId="19" xfId="0" applyNumberFormat="1" applyFont="1" applyFill="1" applyBorder="1" applyAlignment="1">
      <alignment horizontal="center" vertical="center"/>
    </xf>
    <xf numFmtId="0" fontId="2" fillId="3" borderId="2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87"/>
  <sheetViews>
    <sheetView zoomScaleNormal="100" workbookViewId="0">
      <selection activeCell="D5" sqref="D5"/>
    </sheetView>
  </sheetViews>
  <sheetFormatPr baseColWidth="10" defaultRowHeight="15"/>
  <cols>
    <col min="1" max="1" width="10.7109375" style="1" customWidth="1"/>
    <col min="2" max="2" width="12.7109375" style="1" customWidth="1"/>
    <col min="3" max="8" width="8.7109375" style="1" customWidth="1"/>
    <col min="9" max="9" width="11.42578125" style="1"/>
    <col min="10" max="10" width="10.7109375" style="1" customWidth="1"/>
    <col min="11" max="11" width="12.7109375" style="1" customWidth="1"/>
    <col min="12" max="17" width="8.7109375" style="1" customWidth="1"/>
    <col min="18" max="18" width="11.42578125" style="1"/>
    <col min="19" max="19" width="10.7109375" style="1" customWidth="1"/>
    <col min="20" max="20" width="12.7109375" style="1" customWidth="1"/>
    <col min="21" max="26" width="8.7109375" style="1" customWidth="1"/>
    <col min="27" max="16384" width="11.42578125" style="1"/>
  </cols>
  <sheetData>
    <row r="1" spans="1:26">
      <c r="A1" s="26" t="s">
        <v>41</v>
      </c>
      <c r="B1" s="27" t="s">
        <v>43</v>
      </c>
      <c r="C1" s="27" t="s">
        <v>45</v>
      </c>
      <c r="D1" s="27" t="s">
        <v>48</v>
      </c>
      <c r="E1" s="27" t="s">
        <v>5</v>
      </c>
      <c r="F1" s="27" t="s">
        <v>7</v>
      </c>
      <c r="G1" s="27" t="s">
        <v>9</v>
      </c>
      <c r="H1" s="28" t="s">
        <v>11</v>
      </c>
      <c r="J1" s="26" t="s">
        <v>41</v>
      </c>
      <c r="K1" s="27" t="s">
        <v>43</v>
      </c>
      <c r="L1" s="27" t="s">
        <v>45</v>
      </c>
      <c r="M1" s="27" t="s">
        <v>48</v>
      </c>
      <c r="N1" s="27" t="s">
        <v>5</v>
      </c>
      <c r="O1" s="27" t="s">
        <v>7</v>
      </c>
      <c r="P1" s="27" t="s">
        <v>9</v>
      </c>
      <c r="Q1" s="28" t="s">
        <v>11</v>
      </c>
      <c r="S1" s="26" t="s">
        <v>41</v>
      </c>
      <c r="T1" s="27" t="s">
        <v>43</v>
      </c>
      <c r="U1" s="27" t="s">
        <v>45</v>
      </c>
      <c r="V1" s="27" t="s">
        <v>48</v>
      </c>
      <c r="W1" s="27" t="s">
        <v>5</v>
      </c>
      <c r="X1" s="27" t="s">
        <v>7</v>
      </c>
      <c r="Y1" s="27" t="s">
        <v>9</v>
      </c>
      <c r="Z1" s="28" t="s">
        <v>11</v>
      </c>
    </row>
    <row r="2" spans="1:26">
      <c r="A2" s="29" t="s">
        <v>42</v>
      </c>
      <c r="B2" s="30" t="s">
        <v>44</v>
      </c>
      <c r="C2" s="30" t="s">
        <v>46</v>
      </c>
      <c r="D2" s="30" t="s">
        <v>47</v>
      </c>
      <c r="E2" s="30" t="s">
        <v>6</v>
      </c>
      <c r="F2" s="30" t="s">
        <v>8</v>
      </c>
      <c r="G2" s="30" t="s">
        <v>10</v>
      </c>
      <c r="H2" s="31" t="s">
        <v>12</v>
      </c>
      <c r="J2" s="29" t="s">
        <v>42</v>
      </c>
      <c r="K2" s="30" t="s">
        <v>44</v>
      </c>
      <c r="L2" s="30" t="s">
        <v>46</v>
      </c>
      <c r="M2" s="30" t="s">
        <v>47</v>
      </c>
      <c r="N2" s="30" t="s">
        <v>6</v>
      </c>
      <c r="O2" s="30" t="s">
        <v>8</v>
      </c>
      <c r="P2" s="30" t="s">
        <v>10</v>
      </c>
      <c r="Q2" s="31" t="s">
        <v>12</v>
      </c>
      <c r="S2" s="29" t="s">
        <v>42</v>
      </c>
      <c r="T2" s="30" t="s">
        <v>44</v>
      </c>
      <c r="U2" s="30" t="s">
        <v>46</v>
      </c>
      <c r="V2" s="30" t="s">
        <v>47</v>
      </c>
      <c r="W2" s="30" t="s">
        <v>6</v>
      </c>
      <c r="X2" s="30" t="s">
        <v>8</v>
      </c>
      <c r="Y2" s="30" t="s">
        <v>10</v>
      </c>
      <c r="Z2" s="31" t="s">
        <v>12</v>
      </c>
    </row>
    <row r="3" spans="1:26">
      <c r="A3" s="32"/>
      <c r="B3" s="33"/>
      <c r="C3" s="33"/>
      <c r="D3" s="33"/>
      <c r="E3" s="33"/>
      <c r="F3" s="33"/>
      <c r="G3" s="33"/>
      <c r="H3" s="34"/>
      <c r="J3" s="32"/>
      <c r="K3" s="33"/>
      <c r="L3" s="33"/>
      <c r="M3" s="33"/>
      <c r="N3" s="33"/>
      <c r="O3" s="33"/>
      <c r="P3" s="33"/>
      <c r="Q3" s="34"/>
      <c r="S3" s="32"/>
      <c r="T3" s="33"/>
      <c r="U3" s="33"/>
      <c r="V3" s="33"/>
      <c r="W3" s="33"/>
      <c r="X3" s="33"/>
      <c r="Y3" s="33"/>
      <c r="Z3" s="34"/>
    </row>
    <row r="4" spans="1:26">
      <c r="A4" s="35">
        <v>1</v>
      </c>
      <c r="B4" s="36" t="str">
        <f ca="1">IF(A5="","",VLOOKUP(INDIRECT(ADDRESS(ROW(),COLUMN()-1,2,2)),Donnéesbrutes!$A$3:$R$301,4,FALSE))</f>
        <v>Orenburg</v>
      </c>
      <c r="C4" s="37">
        <f ca="1">IF(A5="","",VLOOKUP(INDIRECT(ADDRESS(ROW(),COLUMN()-2,2,2)),Donnéesbrutes!$A$3:$R$301,6,FALSE))</f>
        <v>8.5</v>
      </c>
      <c r="D4" s="37">
        <f ca="1">IF(A5="","",VLOOKUP(INDIRECT(ADDRESS(ROW(),COLUMN()-3,2,2)),Donnéesbrutes!$A$3:$R$301,9,FALSE))</f>
        <v>18</v>
      </c>
      <c r="E4" s="37">
        <f ca="1">IF(A5="","",VLOOKUP(INDIRECT(ADDRESS(ROW(),COLUMN()-4,2,2)),Donnéesbrutes!$A$3:$R$301,10,FALSE))</f>
        <v>25</v>
      </c>
      <c r="F4" s="37">
        <f ca="1">IF(A5="","",VLOOKUP(INDIRECT(ADDRESS(ROW(),COLUMN()-5,2,2)),Donnéesbrutes!$A$3:$R$301,12,FALSE))</f>
        <v>0</v>
      </c>
      <c r="G4" s="37">
        <f ca="1">IF(A5="","",VLOOKUP(INDIRECT(ADDRESS(ROW(),COLUMN()-6,2,2)),Donnéesbrutes!$A$3:$R$301,14,FALSE))</f>
        <v>0</v>
      </c>
      <c r="H4" s="38">
        <f ca="1">IF(A5="","",VLOOKUP(INDIRECT(ADDRESS(ROW(),COLUMN()-7,2,2)),Donnéesbrutes!$A$3:$R$301,16,FALSE))</f>
        <v>0</v>
      </c>
      <c r="J4" s="35">
        <v>11</v>
      </c>
      <c r="K4" s="36" t="str">
        <f ca="1">IF(J5="","",VLOOKUP(INDIRECT(ADDRESS(ROW(),COLUMN()-1,2,2)),Donnéesbrutes!$A$3:$R$301,4,FALSE))</f>
        <v/>
      </c>
      <c r="L4" s="37" t="str">
        <f ca="1">IF(J5="","",VLOOKUP(INDIRECT(ADDRESS(ROW(),COLUMN()-2,2,2)),Donnéesbrutes!$A$3:$R$301,6,FALSE))</f>
        <v/>
      </c>
      <c r="M4" s="37" t="str">
        <f ca="1">IF(J5="","",VLOOKUP(INDIRECT(ADDRESS(ROW(),COLUMN()-3,2,2)),Donnéesbrutes!$A$3:$R$301,9,FALSE))</f>
        <v/>
      </c>
      <c r="N4" s="37" t="str">
        <f ca="1">IF(J5="","",VLOOKUP(INDIRECT(ADDRESS(ROW(),COLUMN()-4,2,2)),Donnéesbrutes!$A$3:$R$301,10,FALSE))</f>
        <v/>
      </c>
      <c r="O4" s="37" t="str">
        <f ca="1">IF(J5="","",VLOOKUP(INDIRECT(ADDRESS(ROW(),COLUMN()-5,2,2)),Donnéesbrutes!$A$3:$R$301,12,FALSE))</f>
        <v/>
      </c>
      <c r="P4" s="37" t="str">
        <f ca="1">IF(J5="","",VLOOKUP(INDIRECT(ADDRESS(ROW(),COLUMN()-6,2,2)),Donnéesbrutes!$A$3:$R$301,14,FALSE))</f>
        <v/>
      </c>
      <c r="Q4" s="38" t="str">
        <f ca="1">IF(J5="","",VLOOKUP(INDIRECT(ADDRESS(ROW(),COLUMN()-7,2,2)),Donnéesbrutes!$A$3:$R$301,16,FALSE))</f>
        <v/>
      </c>
      <c r="S4" s="35">
        <v>21</v>
      </c>
      <c r="T4" s="36" t="str">
        <f ca="1">IF(S5="","",VLOOKUP(INDIRECT(ADDRESS(ROW(),COLUMN()-1,2,2)),Donnéesbrutes!$A$3:$R$301,4,FALSE))</f>
        <v/>
      </c>
      <c r="U4" s="37" t="str">
        <f ca="1">IF(S5="","",VLOOKUP(INDIRECT(ADDRESS(ROW(),COLUMN()-2,2,2)),Donnéesbrutes!$A$3:$R$301,6,FALSE))</f>
        <v/>
      </c>
      <c r="V4" s="37" t="str">
        <f ca="1">IF(S5="","",VLOOKUP(INDIRECT(ADDRESS(ROW(),COLUMN()-3,2,2)),Donnéesbrutes!$A$3:$R$301,9,FALSE))</f>
        <v/>
      </c>
      <c r="W4" s="37" t="str">
        <f ca="1">IF(S5="","",VLOOKUP(INDIRECT(ADDRESS(ROW(),COLUMN()-4,2,2)),Donnéesbrutes!$A$3:$R$301,10,FALSE))</f>
        <v/>
      </c>
      <c r="X4" s="37" t="str">
        <f ca="1">IF(S5="","",VLOOKUP(INDIRECT(ADDRESS(ROW(),COLUMN()-5,2,2)),Donnéesbrutes!$A$3:$R$301,12,FALSE))</f>
        <v/>
      </c>
      <c r="Y4" s="37" t="str">
        <f ca="1">IF(S5="","",VLOOKUP(INDIRECT(ADDRESS(ROW(),COLUMN()-6,2,2)),Donnéesbrutes!$A$3:$R$301,14,FALSE))</f>
        <v/>
      </c>
      <c r="Z4" s="38" t="str">
        <f ca="1">IF(S5="","",VLOOKUP(INDIRECT(ADDRESS(ROW(),COLUMN()-7,2,2)),Donnéesbrutes!$A$3:$R$301,16,FALSE))</f>
        <v/>
      </c>
    </row>
    <row r="5" spans="1:26">
      <c r="A5" s="39">
        <f ca="1">IF(ISNA(VLOOKUP(INDIRECT(ADDRESS(ROW()-1,COLUMN(),2,2)),Donnéesbrutes!$A$3:$R$301,2,FALSE)),"",VLOOKUP(INDIRECT(ADDRESS(ROW()-1,1,2,2)),Donnéesbrutes!$A$3:$R$301,2,FALSE))</f>
        <v>42315</v>
      </c>
      <c r="B5" s="36" t="str">
        <f ca="1">IF(A5="","",VLOOKUP(INDIRECT(ADDRESS(ROW()-1,COLUMN()-1,2,2)),Donnéesbrutes!$A$3:$R$301,5,FALSE))</f>
        <v>Novosibirsk</v>
      </c>
      <c r="C5" s="37">
        <f ca="1">IF(A5="","",VLOOKUP(INDIRECT(ADDRESS(ROW()-1,COLUMN()-2,2,2)),Donnéesbrutes!$A$3:$R$301,7,FALSE))</f>
        <v>1.05</v>
      </c>
      <c r="D5" s="37">
        <f ca="1">IF(A5="","",VLOOKUP(INDIRECT(ADDRESS(ROW()-1,COLUMN()-3,2,2)),Donnéesbrutes!$A$3:$R$301,10,FALSE))</f>
        <v>25</v>
      </c>
      <c r="E5" s="37">
        <f ca="1">IF(A5="","",VLOOKUP(INDIRECT(ADDRESS(ROW()-1,COLUMN()-4,2,2)),Donnéesbrutes!$A$3:$R$301,11,FALSE))</f>
        <v>0</v>
      </c>
      <c r="F5" s="37">
        <f ca="1">IF(A5="","",VLOOKUP(INDIRECT(ADDRESS(ROW()-1,COLUMN()-5,2,2)),Donnéesbrutes!$A$3:$R$301,13,FALSE))</f>
        <v>0</v>
      </c>
      <c r="G5" s="37">
        <f ca="1">IF(A5="","",VLOOKUP(INDIRECT(ADDRESS(ROW()-1,COLUMN()-6,2,2)),Donnéesbrutes!$A$3:$R$301,15,FALSE))</f>
        <v>0</v>
      </c>
      <c r="H5" s="38">
        <f ca="1">IF(A5="","",VLOOKUP(INDIRECT(ADDRESS(ROW()-1,COLUMN()-7,2,2)),Donnéesbrutes!$A$3:$R$301,17,FALSE))</f>
        <v>0</v>
      </c>
      <c r="J5" s="39" t="str">
        <f ca="1">IF(ISNA(VLOOKUP(INDIRECT(ADDRESS(ROW()-1,COLUMN(),2,2)),Donnéesbrutes!$A$3:$R$301,2,FALSE)),"",VLOOKUP(INDIRECT(ADDRESS(ROW()-1,1,2,2)),Donnéesbrutes!$A$3:$R$301,2,FALSE))</f>
        <v/>
      </c>
      <c r="K5" s="36" t="str">
        <f ca="1">IF(J5="","",VLOOKUP(INDIRECT(ADDRESS(ROW()-1,COLUMN()-1,2,2)),Donnéesbrutes!$A$3:$R$301,5,FALSE))</f>
        <v/>
      </c>
      <c r="L5" s="37" t="str">
        <f ca="1">IF(J5="","",VLOOKUP(INDIRECT(ADDRESS(ROW()-1,COLUMN()-2,2,2)),Donnéesbrutes!$A$3:$R$301,7,FALSE))</f>
        <v/>
      </c>
      <c r="M5" s="37" t="str">
        <f ca="1">IF(J5="","",VLOOKUP(INDIRECT(ADDRESS(ROW()-1,COLUMN()-3,2,2)),Donnéesbrutes!$A$3:$R$301,10,FALSE))</f>
        <v/>
      </c>
      <c r="N5" s="37" t="str">
        <f ca="1">IF(J5="","",VLOOKUP(INDIRECT(ADDRESS(ROW()-1,COLUMN()-4,2,2)),Donnéesbrutes!$A$3:$R$301,11,FALSE))</f>
        <v/>
      </c>
      <c r="O5" s="37" t="str">
        <f ca="1">IF(J5="","",VLOOKUP(INDIRECT(ADDRESS(ROW()-1,COLUMN()-5,2,2)),Donnéesbrutes!$A$3:$R$301,13,FALSE))</f>
        <v/>
      </c>
      <c r="P5" s="37" t="str">
        <f ca="1">IF(J5="","",VLOOKUP(INDIRECT(ADDRESS(ROW()-1,COLUMN()-6,2,2)),Donnéesbrutes!$A$3:$R$301,15,FALSE))</f>
        <v/>
      </c>
      <c r="Q5" s="38" t="str">
        <f ca="1">IF(J5="","",VLOOKUP(INDIRECT(ADDRESS(ROW()-1,COLUMN()-7,2,2)),Donnéesbrutes!$A$3:$R$301,17,FALSE))</f>
        <v/>
      </c>
      <c r="S5" s="39" t="str">
        <f ca="1">IF(ISNA(VLOOKUP(INDIRECT(ADDRESS(ROW()-1,COLUMN(),2,2)),Donnéesbrutes!$A$3:$R$301,2,FALSE)),"",VLOOKUP(INDIRECT(ADDRESS(ROW()-1,1,2,2)),Donnéesbrutes!$A$3:$R$301,2,FALSE))</f>
        <v/>
      </c>
      <c r="T5" s="36" t="str">
        <f ca="1">IF(S5="","",VLOOKUP(INDIRECT(ADDRESS(ROW()-1,COLUMN()-1,2,2)),Donnéesbrutes!$A$3:$R$301,5,FALSE))</f>
        <v/>
      </c>
      <c r="U5" s="37" t="str">
        <f ca="1">IF(S5="","",VLOOKUP(INDIRECT(ADDRESS(ROW()-1,COLUMN()-2,2,2)),Donnéesbrutes!$A$3:$R$301,7,FALSE))</f>
        <v/>
      </c>
      <c r="V5" s="37" t="str">
        <f ca="1">IF(S5="","",VLOOKUP(INDIRECT(ADDRESS(ROW()-1,COLUMN()-3,2,2)),Donnéesbrutes!$A$3:$R$301,10,FALSE))</f>
        <v/>
      </c>
      <c r="W5" s="37" t="str">
        <f ca="1">IF(S5="","",VLOOKUP(INDIRECT(ADDRESS(ROW()-1,COLUMN()-4,2,2)),Donnéesbrutes!$A$3:$R$301,11,FALSE))</f>
        <v/>
      </c>
      <c r="X5" s="37" t="str">
        <f ca="1">IF(S5="","",VLOOKUP(INDIRECT(ADDRESS(ROW()-1,COLUMN()-5,2,2)),Donnéesbrutes!$A$3:$R$301,13,FALSE))</f>
        <v/>
      </c>
      <c r="Y5" s="37" t="str">
        <f ca="1">IF(S5="","",VLOOKUP(INDIRECT(ADDRESS(ROW()-1,COLUMN()-6,2,2)),Donnéesbrutes!$A$3:$R$301,15,FALSE))</f>
        <v/>
      </c>
      <c r="Z5" s="38" t="str">
        <f ca="1">IF(S5="","",VLOOKUP(INDIRECT(ADDRESS(ROW()-1,COLUMN()-7,2,2)),Donnéesbrutes!$A$3:$R$301,17,FALSE))</f>
        <v/>
      </c>
    </row>
    <row r="6" spans="1:26">
      <c r="A6" s="40">
        <f ca="1">A5</f>
        <v>42315</v>
      </c>
      <c r="B6" s="41">
        <f ca="1">IF(A5="","",VLOOKUP(INDIRECT(ADDRESS(ROW()-2,COLUMN()-1,2,2)),Donnéesbrutes!$A$3:$R$301,3,FALSE))</f>
        <v>0.58333333333333337</v>
      </c>
      <c r="C6" s="33"/>
      <c r="D6" s="33"/>
      <c r="E6" s="33"/>
      <c r="F6" s="33"/>
      <c r="G6" s="33"/>
      <c r="H6" s="34"/>
      <c r="J6" s="40" t="str">
        <f ca="1">J5</f>
        <v/>
      </c>
      <c r="K6" s="41" t="str">
        <f ca="1">IF(J5="","",VLOOKUP(INDIRECT(ADDRESS(ROW()-2,COLUMN()-1,2,2)),Donnéesbrutes!$A$3:$R$301,3,FALSE))</f>
        <v/>
      </c>
      <c r="L6" s="33"/>
      <c r="M6" s="33"/>
      <c r="N6" s="33"/>
      <c r="O6" s="33"/>
      <c r="P6" s="33"/>
      <c r="Q6" s="34"/>
      <c r="S6" s="40" t="str">
        <f ca="1">S5</f>
        <v/>
      </c>
      <c r="T6" s="41" t="str">
        <f ca="1">IF(S5="","",VLOOKUP(INDIRECT(ADDRESS(ROW()-2,COLUMN()-1,2,2)),Donnéesbrutes!$A$3:$R$301,3,FALSE))</f>
        <v/>
      </c>
      <c r="U6" s="33"/>
      <c r="V6" s="33"/>
      <c r="W6" s="33"/>
      <c r="X6" s="33"/>
      <c r="Y6" s="33"/>
      <c r="Z6" s="34"/>
    </row>
    <row r="7" spans="1:26">
      <c r="A7" s="32"/>
      <c r="B7" s="33"/>
      <c r="C7" s="33"/>
      <c r="D7" s="33"/>
      <c r="E7" s="33"/>
      <c r="F7" s="33"/>
      <c r="G7" s="33"/>
      <c r="H7" s="34"/>
      <c r="J7" s="32"/>
      <c r="K7" s="33"/>
      <c r="L7" s="33"/>
      <c r="M7" s="33"/>
      <c r="N7" s="33"/>
      <c r="O7" s="33"/>
      <c r="P7" s="33"/>
      <c r="Q7" s="34"/>
      <c r="S7" s="32"/>
      <c r="T7" s="33"/>
      <c r="U7" s="33"/>
      <c r="V7" s="33"/>
      <c r="W7" s="33"/>
      <c r="X7" s="33"/>
      <c r="Y7" s="33"/>
      <c r="Z7" s="34"/>
    </row>
    <row r="8" spans="1:26">
      <c r="A8" s="35">
        <v>2</v>
      </c>
      <c r="B8" s="36" t="str">
        <f ca="1">IF($A9="","",VLOOKUP(INDIRECT(ADDRESS(ROW(),1,2,2)),Donnéesbrutes!$A$3:$R$301,4,FALSE))</f>
        <v>Surgut</v>
      </c>
      <c r="C8" s="37">
        <f ca="1">IF($A9="","",VLOOKUP(INDIRECT(ADDRESS(ROW(),1,2,2)),Donnéesbrutes!$A$3:$R$301,6,FALSE))</f>
        <v>1.07</v>
      </c>
      <c r="D8" s="37">
        <f ca="1">IF($A9="","",VLOOKUP(INDIRECT(ADDRESS(ROW(),1,2,2)),Donnéesbrutes!$A$3:$R$301,9,FALSE))</f>
        <v>25</v>
      </c>
      <c r="E8" s="37">
        <f ca="1">IF($A9="","",VLOOKUP(INDIRECT(ADDRESS(ROW(),1,2,2)),Donnéesbrutes!$A$3:$R$301,10,FALSE))</f>
        <v>18</v>
      </c>
      <c r="F8" s="37">
        <f ca="1">IF($A9="","",VLOOKUP(INDIRECT(ADDRESS(ROW(),1,2,2)),Donnéesbrutes!$A$3:$R$301,12,FALSE))</f>
        <v>0</v>
      </c>
      <c r="G8" s="37">
        <f ca="1">IF($A9="","",VLOOKUP(INDIRECT(ADDRESS(ROW(),1,2,2)),Donnéesbrutes!$A$3:$R$301,14,FALSE))</f>
        <v>0</v>
      </c>
      <c r="H8" s="38">
        <f ca="1">IF($A9="","",VLOOKUP(INDIRECT(ADDRESS(ROW(),1,2,2)),Donnéesbrutes!$A$3:$R$301,16,FALSE))</f>
        <v>0</v>
      </c>
      <c r="J8" s="35">
        <v>12</v>
      </c>
      <c r="K8" s="36" t="str">
        <f ca="1">IF(J9="","",VLOOKUP(INDIRECT(ADDRESS(ROW(),COLUMN()-1,2,2)),Donnéesbrutes!$A$3:$R$301,4,FALSE))</f>
        <v/>
      </c>
      <c r="L8" s="37" t="str">
        <f ca="1">IF(J9="","",VLOOKUP(INDIRECT(ADDRESS(ROW(),COLUMN()-2,2,2)),Donnéesbrutes!$A$3:$R$301,6,FALSE))</f>
        <v/>
      </c>
      <c r="M8" s="37" t="str">
        <f ca="1">IF(J9="","",VLOOKUP(INDIRECT(ADDRESS(ROW(),COLUMN()-3,2,2)),Donnéesbrutes!$A$3:$R$301,9,FALSE))</f>
        <v/>
      </c>
      <c r="N8" s="37" t="str">
        <f ca="1">IF(J9="","",VLOOKUP(INDIRECT(ADDRESS(ROW(),COLUMN()-4,2,2)),Donnéesbrutes!$A$3:$R$301,10,FALSE))</f>
        <v/>
      </c>
      <c r="O8" s="37" t="str">
        <f ca="1">IF(J9="","",VLOOKUP(INDIRECT(ADDRESS(ROW(),COLUMN()-5,2,2)),Donnéesbrutes!$A$3:$R$301,12,FALSE))</f>
        <v/>
      </c>
      <c r="P8" s="37" t="str">
        <f ca="1">IF(J9="","",VLOOKUP(INDIRECT(ADDRESS(ROW(),COLUMN()-6,2,2)),Donnéesbrutes!$A$3:$R$301,14,FALSE))</f>
        <v/>
      </c>
      <c r="Q8" s="38" t="str">
        <f ca="1">IF(J9="","",VLOOKUP(INDIRECT(ADDRESS(ROW(),COLUMN()-7,2,2)),Donnéesbrutes!$A$3:$R$301,16,FALSE))</f>
        <v/>
      </c>
      <c r="S8" s="35">
        <v>22</v>
      </c>
      <c r="T8" s="36" t="str">
        <f ca="1">IF(S9="","",VLOOKUP(INDIRECT(ADDRESS(ROW(),COLUMN()-1,2,2)),Donnéesbrutes!$A$3:$R$301,4,FALSE))</f>
        <v/>
      </c>
      <c r="U8" s="37" t="str">
        <f ca="1">IF(S9="","",VLOOKUP(INDIRECT(ADDRESS(ROW(),COLUMN()-2,2,2)),Donnéesbrutes!$A$3:$R$301,6,FALSE))</f>
        <v/>
      </c>
      <c r="V8" s="37" t="str">
        <f ca="1">IF(S9="","",VLOOKUP(INDIRECT(ADDRESS(ROW(),COLUMN()-3,2,2)),Donnéesbrutes!$A$3:$R$301,9,FALSE))</f>
        <v/>
      </c>
      <c r="W8" s="37" t="str">
        <f ca="1">IF(S9="","",VLOOKUP(INDIRECT(ADDRESS(ROW(),COLUMN()-4,2,2)),Donnéesbrutes!$A$3:$R$301,10,FALSE))</f>
        <v/>
      </c>
      <c r="X8" s="37" t="str">
        <f ca="1">IF(S9="","",VLOOKUP(INDIRECT(ADDRESS(ROW(),COLUMN()-5,2,2)),Donnéesbrutes!$A$3:$R$301,12,FALSE))</f>
        <v/>
      </c>
      <c r="Y8" s="37" t="str">
        <f ca="1">IF(S9="","",VLOOKUP(INDIRECT(ADDRESS(ROW(),COLUMN()-6,2,2)),Donnéesbrutes!$A$3:$R$301,14,FALSE))</f>
        <v/>
      </c>
      <c r="Z8" s="38" t="str">
        <f ca="1">IF(S9="","",VLOOKUP(INDIRECT(ADDRESS(ROW(),COLUMN()-7,2,2)),Donnéesbrutes!$A$3:$R$301,16,FALSE))</f>
        <v/>
      </c>
    </row>
    <row r="9" spans="1:26">
      <c r="A9" s="39">
        <f ca="1">IF(ISNA(VLOOKUP(INDIRECT(ADDRESS(ROW()-1,1,2,2)),Donnéesbrutes!$A$3:$R$301,2,FALSE)),"",VLOOKUP(INDIRECT(ADDRESS(ROW()-1,1,2,2)),Donnéesbrutes!$A$3:$R$301,2,FALSE))</f>
        <v>42319</v>
      </c>
      <c r="B9" s="36" t="str">
        <f ca="1">IF($A9="","",VLOOKUP(INDIRECT(ADDRESS(ROW()-1,1,2,2)),Donnéesbrutes!$A$3:$R$301,5,FALSE))</f>
        <v>Orenburg</v>
      </c>
      <c r="C9" s="37">
        <f ca="1">IF($A9="","",VLOOKUP(INDIRECT(ADDRESS(ROW()-1,1,2,2)),Donnéesbrutes!$A$3:$R$301,7,FALSE))</f>
        <v>7.5</v>
      </c>
      <c r="D9" s="37">
        <f ca="1">IF($A9="","",VLOOKUP(INDIRECT(ADDRESS(ROW()-1,1,2,2)),Donnéesbrutes!$A$3:$R$301,10,FALSE))</f>
        <v>18</v>
      </c>
      <c r="E9" s="37">
        <f ca="1">IF($A9="","",VLOOKUP(INDIRECT(ADDRESS(ROW()-1,1,2,2)),Donnéesbrutes!$A$3:$R$301,11,FALSE))</f>
        <v>0</v>
      </c>
      <c r="F9" s="37">
        <f ca="1">IF($A9="","",VLOOKUP(INDIRECT(ADDRESS(ROW()-1,1,2,2)),Donnéesbrutes!$A$3:$R$301,13,FALSE))</f>
        <v>0</v>
      </c>
      <c r="G9" s="37">
        <f ca="1">IF($A9="","",VLOOKUP(INDIRECT(ADDRESS(ROW()-1,1,2,2)),Donnéesbrutes!$A$3:$R$301,15,FALSE))</f>
        <v>0</v>
      </c>
      <c r="H9" s="38">
        <f ca="1">IF($A9="","",VLOOKUP(INDIRECT(ADDRESS(ROW()-1,1,2,2)),Donnéesbrutes!$A$3:$R$301,17,FALSE))</f>
        <v>0</v>
      </c>
      <c r="J9" s="39" t="str">
        <f ca="1">IF(ISNA(VLOOKUP(INDIRECT(ADDRESS(ROW()-1,COLUMN(),2,2)),Donnéesbrutes!$A$3:$R$301,2,FALSE)),"",VLOOKUP(INDIRECT(ADDRESS(ROW()-1,1,2,2)),Donnéesbrutes!$A$3:$R$301,2,FALSE))</f>
        <v/>
      </c>
      <c r="K9" s="36" t="str">
        <f ca="1">IF(J9="","",VLOOKUP(INDIRECT(ADDRESS(ROW()-1,COLUMN()-1,2,2)),Donnéesbrutes!$A$3:$R$301,5,FALSE))</f>
        <v/>
      </c>
      <c r="L9" s="37" t="str">
        <f ca="1">IF(J9="","",VLOOKUP(INDIRECT(ADDRESS(ROW()-1,COLUMN()-2,2,2)),Donnéesbrutes!$A$3:$R$301,7,FALSE))</f>
        <v/>
      </c>
      <c r="M9" s="37" t="str">
        <f ca="1">IF(J9="","",VLOOKUP(INDIRECT(ADDRESS(ROW()-1,COLUMN()-3,2,2)),Donnéesbrutes!$A$3:$R$301,10,FALSE))</f>
        <v/>
      </c>
      <c r="N9" s="37" t="str">
        <f ca="1">IF(J9="","",VLOOKUP(INDIRECT(ADDRESS(ROW()-1,COLUMN()-4,2,2)),Donnéesbrutes!$A$3:$R$301,11,FALSE))</f>
        <v/>
      </c>
      <c r="O9" s="37" t="str">
        <f ca="1">IF(J9="","",VLOOKUP(INDIRECT(ADDRESS(ROW()-1,COLUMN()-5,2,2)),Donnéesbrutes!$A$3:$R$301,13,FALSE))</f>
        <v/>
      </c>
      <c r="P9" s="37" t="str">
        <f ca="1">IF(J9="","",VLOOKUP(INDIRECT(ADDRESS(ROW()-1,COLUMN()-6,2,2)),Donnéesbrutes!$A$3:$R$301,15,FALSE))</f>
        <v/>
      </c>
      <c r="Q9" s="38" t="str">
        <f ca="1">IF(J9="","",VLOOKUP(INDIRECT(ADDRESS(ROW()-1,COLUMN()-7,2,2)),Donnéesbrutes!$A$3:$R$301,17,FALSE))</f>
        <v/>
      </c>
      <c r="S9" s="39" t="str">
        <f ca="1">IF(ISNA(VLOOKUP(INDIRECT(ADDRESS(ROW()-1,COLUMN(),2,2)),Donnéesbrutes!$A$3:$R$301,2,FALSE)),"",VLOOKUP(INDIRECT(ADDRESS(ROW()-1,1,2,2)),Donnéesbrutes!$A$3:$R$301,2,FALSE))</f>
        <v/>
      </c>
      <c r="T9" s="36" t="str">
        <f ca="1">IF(S9="","",VLOOKUP(INDIRECT(ADDRESS(ROW()-1,COLUMN()-1,2,2)),Donnéesbrutes!$A$3:$R$301,5,FALSE))</f>
        <v/>
      </c>
      <c r="U9" s="37" t="str">
        <f ca="1">IF(S9="","",VLOOKUP(INDIRECT(ADDRESS(ROW()-1,COLUMN()-2,2,2)),Donnéesbrutes!$A$3:$R$301,7,FALSE))</f>
        <v/>
      </c>
      <c r="V9" s="37" t="str">
        <f ca="1">IF(S9="","",VLOOKUP(INDIRECT(ADDRESS(ROW()-1,COLUMN()-3,2,2)),Donnéesbrutes!$A$3:$R$301,10,FALSE))</f>
        <v/>
      </c>
      <c r="W9" s="37" t="str">
        <f ca="1">IF(S9="","",VLOOKUP(INDIRECT(ADDRESS(ROW()-1,COLUMN()-4,2,2)),Donnéesbrutes!$A$3:$R$301,11,FALSE))</f>
        <v/>
      </c>
      <c r="X9" s="37" t="str">
        <f ca="1">IF(S9="","",VLOOKUP(INDIRECT(ADDRESS(ROW()-1,COLUMN()-5,2,2)),Donnéesbrutes!$A$3:$R$301,13,FALSE))</f>
        <v/>
      </c>
      <c r="Y9" s="37" t="str">
        <f ca="1">IF(S9="","",VLOOKUP(INDIRECT(ADDRESS(ROW()-1,COLUMN()-6,2,2)),Donnéesbrutes!$A$3:$R$301,15,FALSE))</f>
        <v/>
      </c>
      <c r="Z9" s="38" t="str">
        <f ca="1">IF(S9="","",VLOOKUP(INDIRECT(ADDRESS(ROW()-1,COLUMN()-7,2,2)),Donnéesbrutes!$A$3:$R$301,17,FALSE))</f>
        <v/>
      </c>
    </row>
    <row r="10" spans="1:26">
      <c r="A10" s="40">
        <f ca="1">A9</f>
        <v>42319</v>
      </c>
      <c r="B10" s="41">
        <f ca="1">IF(A9="","",VLOOKUP(INDIRECT(ADDRESS(ROW()-2,1,2,2)),Donnéesbrutes!$A$3:$R$301,3,FALSE))</f>
        <v>0.625</v>
      </c>
      <c r="C10" s="33"/>
      <c r="D10" s="33"/>
      <c r="E10" s="33"/>
      <c r="F10" s="33"/>
      <c r="G10" s="33"/>
      <c r="H10" s="34"/>
      <c r="J10" s="40" t="str">
        <f ca="1">J9</f>
        <v/>
      </c>
      <c r="K10" s="41" t="str">
        <f ca="1">IF(J9="","",VLOOKUP(INDIRECT(ADDRESS(ROW()-2,COLUMN()-1,2,2)),Donnéesbrutes!$A$3:$R$301,3,FALSE))</f>
        <v/>
      </c>
      <c r="L10" s="33"/>
      <c r="M10" s="33"/>
      <c r="N10" s="33"/>
      <c r="O10" s="33"/>
      <c r="P10" s="33"/>
      <c r="Q10" s="34"/>
      <c r="S10" s="40" t="str">
        <f ca="1">S9</f>
        <v/>
      </c>
      <c r="T10" s="41" t="str">
        <f ca="1">IF(S9="","",VLOOKUP(INDIRECT(ADDRESS(ROW()-2,COLUMN()-1,2,2)),Donnéesbrutes!$A$3:$R$301,3,FALSE))</f>
        <v/>
      </c>
      <c r="U10" s="33"/>
      <c r="V10" s="33"/>
      <c r="W10" s="33"/>
      <c r="X10" s="33"/>
      <c r="Y10" s="33"/>
      <c r="Z10" s="34"/>
    </row>
    <row r="11" spans="1:26">
      <c r="A11" s="32"/>
      <c r="B11" s="33"/>
      <c r="C11" s="33"/>
      <c r="D11" s="33"/>
      <c r="E11" s="33"/>
      <c r="F11" s="33"/>
      <c r="G11" s="33"/>
      <c r="H11" s="34"/>
      <c r="J11" s="32"/>
      <c r="K11" s="33"/>
      <c r="L11" s="33"/>
      <c r="M11" s="33"/>
      <c r="N11" s="33"/>
      <c r="O11" s="33"/>
      <c r="P11" s="33"/>
      <c r="Q11" s="34"/>
      <c r="S11" s="32"/>
      <c r="T11" s="33"/>
      <c r="U11" s="33"/>
      <c r="V11" s="33"/>
      <c r="W11" s="33"/>
      <c r="X11" s="33"/>
      <c r="Y11" s="33"/>
      <c r="Z11" s="34"/>
    </row>
    <row r="12" spans="1:26">
      <c r="A12" s="35">
        <v>3</v>
      </c>
      <c r="B12" s="36" t="str">
        <f ca="1">IF($A13="","",VLOOKUP(INDIRECT(ADDRESS(ROW(),1,2,2)),Donnéesbrutes!$A$3:$R$301,4,FALSE))</f>
        <v>Urengoy</v>
      </c>
      <c r="C12" s="37">
        <f ca="1">IF($A13="","",VLOOKUP(INDIRECT(ADDRESS(ROW(),1,2,2)),Donnéesbrutes!$A$3:$R$301,6,FALSE))</f>
        <v>1.06</v>
      </c>
      <c r="D12" s="37">
        <f ca="1">IF($A13="","",VLOOKUP(INDIRECT(ADDRESS(ROW(),1,2,2)),Donnéesbrutes!$A$3:$R$301,9,FALSE))</f>
        <v>25</v>
      </c>
      <c r="E12" s="37">
        <f ca="1">IF($A13="","",VLOOKUP(INDIRECT(ADDRESS(ROW(),1,2,2)),Donnéesbrutes!$A$3:$R$301,10,FALSE))</f>
        <v>15</v>
      </c>
      <c r="F12" s="37">
        <f ca="1">IF($A13="","",VLOOKUP(INDIRECT(ADDRESS(ROW(),1,2,2)),Donnéesbrutes!$A$3:$R$301,12,FALSE))</f>
        <v>0</v>
      </c>
      <c r="G12" s="37">
        <f ca="1">IF($A13="","",VLOOKUP(INDIRECT(ADDRESS(ROW(),1,2,2)),Donnéesbrutes!$A$3:$R$301,14,FALSE))</f>
        <v>0</v>
      </c>
      <c r="H12" s="38">
        <f ca="1">IF($A13="","",VLOOKUP(INDIRECT(ADDRESS(ROW(),1,2,2)),Donnéesbrutes!$A$3:$R$301,16,FALSE))</f>
        <v>0</v>
      </c>
      <c r="J12" s="35">
        <v>13</v>
      </c>
      <c r="K12" s="36" t="str">
        <f ca="1">IF(J13="","",VLOOKUP(INDIRECT(ADDRESS(ROW(),COLUMN()-1,2,2)),Donnéesbrutes!$A$3:$R$301,4,FALSE))</f>
        <v/>
      </c>
      <c r="L12" s="37" t="str">
        <f ca="1">IF(J13="","",VLOOKUP(INDIRECT(ADDRESS(ROW(),COLUMN()-2,2,2)),Donnéesbrutes!$A$3:$R$301,6,FALSE))</f>
        <v/>
      </c>
      <c r="M12" s="37" t="str">
        <f ca="1">IF(J13="","",VLOOKUP(INDIRECT(ADDRESS(ROW(),COLUMN()-3,2,2)),Donnéesbrutes!$A$3:$R$301,9,FALSE))</f>
        <v/>
      </c>
      <c r="N12" s="37" t="str">
        <f ca="1">IF(J13="","",VLOOKUP(INDIRECT(ADDRESS(ROW(),COLUMN()-4,2,2)),Donnéesbrutes!$A$3:$R$301,10,FALSE))</f>
        <v/>
      </c>
      <c r="O12" s="37" t="str">
        <f ca="1">IF(J13="","",VLOOKUP(INDIRECT(ADDRESS(ROW(),COLUMN()-5,2,2)),Donnéesbrutes!$A$3:$R$301,12,FALSE))</f>
        <v/>
      </c>
      <c r="P12" s="37" t="str">
        <f ca="1">IF(J13="","",VLOOKUP(INDIRECT(ADDRESS(ROW(),COLUMN()-6,2,2)),Donnéesbrutes!$A$3:$R$301,14,FALSE))</f>
        <v/>
      </c>
      <c r="Q12" s="38" t="str">
        <f ca="1">IF(J13="","",VLOOKUP(INDIRECT(ADDRESS(ROW(),COLUMN()-7,2,2)),Donnéesbrutes!$A$3:$R$301,16,FALSE))</f>
        <v/>
      </c>
      <c r="S12" s="35">
        <v>23</v>
      </c>
      <c r="T12" s="36" t="str">
        <f ca="1">IF(S13="","",VLOOKUP(INDIRECT(ADDRESS(ROW(),COLUMN()-1,2,2)),Donnéesbrutes!$A$3:$R$301,4,FALSE))</f>
        <v/>
      </c>
      <c r="U12" s="37" t="str">
        <f ca="1">IF(S13="","",VLOOKUP(INDIRECT(ADDRESS(ROW(),COLUMN()-2,2,2)),Donnéesbrutes!$A$3:$R$301,6,FALSE))</f>
        <v/>
      </c>
      <c r="V12" s="37" t="str">
        <f ca="1">IF(S13="","",VLOOKUP(INDIRECT(ADDRESS(ROW(),COLUMN()-3,2,2)),Donnéesbrutes!$A$3:$R$301,9,FALSE))</f>
        <v/>
      </c>
      <c r="W12" s="37" t="str">
        <f ca="1">IF(S13="","",VLOOKUP(INDIRECT(ADDRESS(ROW(),COLUMN()-4,2,2)),Donnéesbrutes!$A$3:$R$301,10,FALSE))</f>
        <v/>
      </c>
      <c r="X12" s="37" t="str">
        <f ca="1">IF(S13="","",VLOOKUP(INDIRECT(ADDRESS(ROW(),COLUMN()-5,2,2)),Donnéesbrutes!$A$3:$R$301,12,FALSE))</f>
        <v/>
      </c>
      <c r="Y12" s="37" t="str">
        <f ca="1">IF(S13="","",VLOOKUP(INDIRECT(ADDRESS(ROW(),COLUMN()-6,2,2)),Donnéesbrutes!$A$3:$R$301,14,FALSE))</f>
        <v/>
      </c>
      <c r="Z12" s="38" t="str">
        <f ca="1">IF(S13="","",VLOOKUP(INDIRECT(ADDRESS(ROW(),COLUMN()-7,2,2)),Donnéesbrutes!$A$3:$R$301,16,FALSE))</f>
        <v/>
      </c>
    </row>
    <row r="13" spans="1:26">
      <c r="A13" s="39">
        <f ca="1">IF(ISNA(VLOOKUP(INDIRECT(ADDRESS(ROW()-1,1,2,2)),Donnéesbrutes!$A$3:$R$301,2,FALSE)),"",VLOOKUP(INDIRECT(ADDRESS(ROW()-1,1,2,2)),Donnéesbrutes!$A$3:$R$301,2,FALSE))</f>
        <v>42322</v>
      </c>
      <c r="B13" s="36" t="str">
        <f ca="1">IF($A13="","",VLOOKUP(INDIRECT(ADDRESS(ROW()-1,1,2,2)),Donnéesbrutes!$A$3:$R$301,5,FALSE))</f>
        <v>Orenburg</v>
      </c>
      <c r="C13" s="37">
        <f ca="1">IF($A13="","",VLOOKUP(INDIRECT(ADDRESS(ROW()-1,1,2,2)),Donnéesbrutes!$A$3:$R$301,7,FALSE))</f>
        <v>8</v>
      </c>
      <c r="D13" s="37">
        <f ca="1">IF($A13="","",VLOOKUP(INDIRECT(ADDRESS(ROW()-1,1,2,2)),Donnéesbrutes!$A$3:$R$301,10,FALSE))</f>
        <v>15</v>
      </c>
      <c r="E13" s="37">
        <f ca="1">IF($A13="","",VLOOKUP(INDIRECT(ADDRESS(ROW()-1,1,2,2)),Donnéesbrutes!$A$3:$R$301,11,FALSE))</f>
        <v>0</v>
      </c>
      <c r="F13" s="37">
        <f ca="1">IF($A13="","",VLOOKUP(INDIRECT(ADDRESS(ROW()-1,1,2,2)),Donnéesbrutes!$A$3:$R$301,13,FALSE))</f>
        <v>0</v>
      </c>
      <c r="G13" s="37">
        <f ca="1">IF($A13="","",VLOOKUP(INDIRECT(ADDRESS(ROW()-1,1,2,2)),Donnéesbrutes!$A$3:$R$301,15,FALSE))</f>
        <v>0</v>
      </c>
      <c r="H13" s="38">
        <f ca="1">IF($A13="","",VLOOKUP(INDIRECT(ADDRESS(ROW()-1,1,2,2)),Donnéesbrutes!$A$3:$R$301,17,FALSE))</f>
        <v>0</v>
      </c>
      <c r="J13" s="39" t="str">
        <f ca="1">IF(ISNA(VLOOKUP(INDIRECT(ADDRESS(ROW()-1,COLUMN(),2,2)),Donnéesbrutes!$A$3:$R$301,2,FALSE)),"",VLOOKUP(INDIRECT(ADDRESS(ROW()-1,1,2,2)),Donnéesbrutes!$A$3:$R$301,2,FALSE))</f>
        <v/>
      </c>
      <c r="K13" s="36" t="str">
        <f ca="1">IF(J13="","",VLOOKUP(INDIRECT(ADDRESS(ROW()-1,COLUMN()-1,2,2)),Donnéesbrutes!$A$3:$R$301,5,FALSE))</f>
        <v/>
      </c>
      <c r="L13" s="37" t="str">
        <f ca="1">IF(J13="","",VLOOKUP(INDIRECT(ADDRESS(ROW()-1,COLUMN()-2,2,2)),Donnéesbrutes!$A$3:$R$301,7,FALSE))</f>
        <v/>
      </c>
      <c r="M13" s="37" t="str">
        <f ca="1">IF(J13="","",VLOOKUP(INDIRECT(ADDRESS(ROW()-1,COLUMN()-3,2,2)),Donnéesbrutes!$A$3:$R$301,10,FALSE))</f>
        <v/>
      </c>
      <c r="N13" s="37" t="str">
        <f ca="1">IF(J13="","",VLOOKUP(INDIRECT(ADDRESS(ROW()-1,COLUMN()-4,2,2)),Donnéesbrutes!$A$3:$R$301,11,FALSE))</f>
        <v/>
      </c>
      <c r="O13" s="37" t="str">
        <f ca="1">IF(J13="","",VLOOKUP(INDIRECT(ADDRESS(ROW()-1,COLUMN()-5,2,2)),Donnéesbrutes!$A$3:$R$301,13,FALSE))</f>
        <v/>
      </c>
      <c r="P13" s="37" t="str">
        <f ca="1">IF(J13="","",VLOOKUP(INDIRECT(ADDRESS(ROW()-1,COLUMN()-6,2,2)),Donnéesbrutes!$A$3:$R$301,15,FALSE))</f>
        <v/>
      </c>
      <c r="Q13" s="38" t="str">
        <f ca="1">IF(J13="","",VLOOKUP(INDIRECT(ADDRESS(ROW()-1,COLUMN()-7,2,2)),Donnéesbrutes!$A$3:$R$301,17,FALSE))</f>
        <v/>
      </c>
      <c r="S13" s="39" t="str">
        <f ca="1">IF(ISNA(VLOOKUP(INDIRECT(ADDRESS(ROW()-1,COLUMN(),2,2)),Donnéesbrutes!$A$3:$R$301,2,FALSE)),"",VLOOKUP(INDIRECT(ADDRESS(ROW()-1,1,2,2)),Donnéesbrutes!$A$3:$R$301,2,FALSE))</f>
        <v/>
      </c>
      <c r="T13" s="36" t="str">
        <f ca="1">IF(S13="","",VLOOKUP(INDIRECT(ADDRESS(ROW()-1,COLUMN()-1,2,2)),Donnéesbrutes!$A$3:$R$301,5,FALSE))</f>
        <v/>
      </c>
      <c r="U13" s="37" t="str">
        <f ca="1">IF(S13="","",VLOOKUP(INDIRECT(ADDRESS(ROW()-1,COLUMN()-2,2,2)),Donnéesbrutes!$A$3:$R$301,7,FALSE))</f>
        <v/>
      </c>
      <c r="V13" s="37" t="str">
        <f ca="1">IF(S13="","",VLOOKUP(INDIRECT(ADDRESS(ROW()-1,COLUMN()-3,2,2)),Donnéesbrutes!$A$3:$R$301,10,FALSE))</f>
        <v/>
      </c>
      <c r="W13" s="37" t="str">
        <f ca="1">IF(S13="","",VLOOKUP(INDIRECT(ADDRESS(ROW()-1,COLUMN()-4,2,2)),Donnéesbrutes!$A$3:$R$301,11,FALSE))</f>
        <v/>
      </c>
      <c r="X13" s="37" t="str">
        <f ca="1">IF(S13="","",VLOOKUP(INDIRECT(ADDRESS(ROW()-1,COLUMN()-5,2,2)),Donnéesbrutes!$A$3:$R$301,13,FALSE))</f>
        <v/>
      </c>
      <c r="Y13" s="37" t="str">
        <f ca="1">IF(S13="","",VLOOKUP(INDIRECT(ADDRESS(ROW()-1,COLUMN()-6,2,2)),Donnéesbrutes!$A$3:$R$301,15,FALSE))</f>
        <v/>
      </c>
      <c r="Z13" s="38" t="str">
        <f ca="1">IF(S13="","",VLOOKUP(INDIRECT(ADDRESS(ROW()-1,COLUMN()-7,2,2)),Donnéesbrutes!$A$3:$R$301,17,FALSE))</f>
        <v/>
      </c>
    </row>
    <row r="14" spans="1:26">
      <c r="A14" s="40">
        <f ca="1">A13</f>
        <v>42322</v>
      </c>
      <c r="B14" s="41">
        <f ca="1">IF(A13="","",VLOOKUP(INDIRECT(ADDRESS(ROW()-2,1,2,2)),Donnéesbrutes!$A$3:$R$301,3,FALSE))</f>
        <v>0.58333333333333337</v>
      </c>
      <c r="C14" s="33"/>
      <c r="D14" s="33"/>
      <c r="E14" s="33"/>
      <c r="F14" s="33"/>
      <c r="G14" s="33"/>
      <c r="H14" s="34"/>
      <c r="J14" s="40" t="str">
        <f ca="1">J13</f>
        <v/>
      </c>
      <c r="K14" s="41" t="str">
        <f ca="1">IF(J13="","",VLOOKUP(INDIRECT(ADDRESS(ROW()-2,COLUMN()-1,2,2)),Donnéesbrutes!$A$3:$R$301,3,FALSE))</f>
        <v/>
      </c>
      <c r="L14" s="33"/>
      <c r="M14" s="33"/>
      <c r="N14" s="33"/>
      <c r="O14" s="33"/>
      <c r="P14" s="33"/>
      <c r="Q14" s="34"/>
      <c r="S14" s="40" t="str">
        <f ca="1">S13</f>
        <v/>
      </c>
      <c r="T14" s="41" t="str">
        <f ca="1">IF(S13="","",VLOOKUP(INDIRECT(ADDRESS(ROW()-2,COLUMN()-1,2,2)),Donnéesbrutes!$A$3:$R$301,3,FALSE))</f>
        <v/>
      </c>
      <c r="U14" s="33"/>
      <c r="V14" s="33"/>
      <c r="W14" s="33"/>
      <c r="X14" s="33"/>
      <c r="Y14" s="33"/>
      <c r="Z14" s="34"/>
    </row>
    <row r="15" spans="1:26">
      <c r="A15" s="32"/>
      <c r="B15" s="33"/>
      <c r="C15" s="33"/>
      <c r="D15" s="33"/>
      <c r="E15" s="33"/>
      <c r="F15" s="33"/>
      <c r="G15" s="33"/>
      <c r="H15" s="34"/>
      <c r="J15" s="32"/>
      <c r="K15" s="33"/>
      <c r="L15" s="33"/>
      <c r="M15" s="33"/>
      <c r="N15" s="33"/>
      <c r="O15" s="33"/>
      <c r="P15" s="33"/>
      <c r="Q15" s="34"/>
      <c r="S15" s="32"/>
      <c r="T15" s="33"/>
      <c r="U15" s="33"/>
      <c r="V15" s="33"/>
      <c r="W15" s="33"/>
      <c r="X15" s="33"/>
      <c r="Y15" s="33"/>
      <c r="Z15" s="34"/>
    </row>
    <row r="16" spans="1:26">
      <c r="A16" s="35">
        <v>4</v>
      </c>
      <c r="B16" s="36" t="str">
        <f ca="1">IF($A17="","",VLOOKUP(INDIRECT(ADDRESS(ROW(),1,2,2)),Donnéesbrutes!$A$3:$R$301,4,FALSE))</f>
        <v>Orenburg</v>
      </c>
      <c r="C16" s="37">
        <f ca="1">IF($A17="","",VLOOKUP(INDIRECT(ADDRESS(ROW(),1,2,2)),Donnéesbrutes!$A$3:$R$301,6,FALSE))</f>
        <v>1.57</v>
      </c>
      <c r="D16" s="37">
        <f ca="1">IF($A17="","",VLOOKUP(INDIRECT(ADDRESS(ROW(),1,2,2)),Donnéesbrutes!$A$3:$R$301,9,FALSE))</f>
        <v>25</v>
      </c>
      <c r="E16" s="37">
        <f ca="1">IF($A17="","",VLOOKUP(INDIRECT(ADDRESS(ROW(),1,2,2)),Donnéesbrutes!$A$3:$R$301,10,FALSE))</f>
        <v>20</v>
      </c>
      <c r="F16" s="37">
        <f ca="1">IF($A17="","",VLOOKUP(INDIRECT(ADDRESS(ROW(),1,2,2)),Donnéesbrutes!$A$3:$R$301,12,FALSE))</f>
        <v>0</v>
      </c>
      <c r="G16" s="37">
        <f ca="1">IF($A17="","",VLOOKUP(INDIRECT(ADDRESS(ROW(),1,2,2)),Donnéesbrutes!$A$3:$R$301,14,FALSE))</f>
        <v>0</v>
      </c>
      <c r="H16" s="38">
        <f ca="1">IF($A17="","",VLOOKUP(INDIRECT(ADDRESS(ROW(),1,2,2)),Donnéesbrutes!$A$3:$R$301,16,FALSE))</f>
        <v>0</v>
      </c>
      <c r="J16" s="35">
        <v>14</v>
      </c>
      <c r="K16" s="36" t="str">
        <f ca="1">IF(J17="","",VLOOKUP(INDIRECT(ADDRESS(ROW(),COLUMN()-1,2,2)),Donnéesbrutes!$A$3:$R$301,4,FALSE))</f>
        <v/>
      </c>
      <c r="L16" s="37" t="str">
        <f ca="1">IF(J17="","",VLOOKUP(INDIRECT(ADDRESS(ROW(),COLUMN()-2,2,2)),Donnéesbrutes!$A$3:$R$301,6,FALSE))</f>
        <v/>
      </c>
      <c r="M16" s="37" t="str">
        <f ca="1">IF(J17="","",VLOOKUP(INDIRECT(ADDRESS(ROW(),COLUMN()-3,2,2)),Donnéesbrutes!$A$3:$R$301,9,FALSE))</f>
        <v/>
      </c>
      <c r="N16" s="37" t="str">
        <f ca="1">IF(J17="","",VLOOKUP(INDIRECT(ADDRESS(ROW(),COLUMN()-4,2,2)),Donnéesbrutes!$A$3:$R$301,10,FALSE))</f>
        <v/>
      </c>
      <c r="O16" s="37" t="str">
        <f ca="1">IF(J17="","",VLOOKUP(INDIRECT(ADDRESS(ROW(),COLUMN()-5,2,2)),Donnéesbrutes!$A$3:$R$301,12,FALSE))</f>
        <v/>
      </c>
      <c r="P16" s="37" t="str">
        <f ca="1">IF(J17="","",VLOOKUP(INDIRECT(ADDRESS(ROW(),COLUMN()-6,2,2)),Donnéesbrutes!$A$3:$R$301,14,FALSE))</f>
        <v/>
      </c>
      <c r="Q16" s="38" t="str">
        <f ca="1">IF(J17="","",VLOOKUP(INDIRECT(ADDRESS(ROW(),COLUMN()-7,2,2)),Donnéesbrutes!$A$3:$R$301,16,FALSE))</f>
        <v/>
      </c>
      <c r="S16" s="35">
        <v>24</v>
      </c>
      <c r="T16" s="36" t="str">
        <f ca="1">IF(S17="","",VLOOKUP(INDIRECT(ADDRESS(ROW(),COLUMN()-1,2,2)),Donnéesbrutes!$A$3:$R$301,4,FALSE))</f>
        <v/>
      </c>
      <c r="U16" s="37" t="str">
        <f ca="1">IF(S17="","",VLOOKUP(INDIRECT(ADDRESS(ROW(),COLUMN()-2,2,2)),Donnéesbrutes!$A$3:$R$301,6,FALSE))</f>
        <v/>
      </c>
      <c r="V16" s="37" t="str">
        <f ca="1">IF(S17="","",VLOOKUP(INDIRECT(ADDRESS(ROW(),COLUMN()-3,2,2)),Donnéesbrutes!$A$3:$R$301,9,FALSE))</f>
        <v/>
      </c>
      <c r="W16" s="37" t="str">
        <f ca="1">IF(S17="","",VLOOKUP(INDIRECT(ADDRESS(ROW(),COLUMN()-4,2,2)),Donnéesbrutes!$A$3:$R$301,10,FALSE))</f>
        <v/>
      </c>
      <c r="X16" s="37" t="str">
        <f ca="1">IF(S17="","",VLOOKUP(INDIRECT(ADDRESS(ROW(),COLUMN()-5,2,2)),Donnéesbrutes!$A$3:$R$301,12,FALSE))</f>
        <v/>
      </c>
      <c r="Y16" s="37" t="str">
        <f ca="1">IF(S17="","",VLOOKUP(INDIRECT(ADDRESS(ROW(),COLUMN()-6,2,2)),Donnéesbrutes!$A$3:$R$301,14,FALSE))</f>
        <v/>
      </c>
      <c r="Z16" s="38" t="str">
        <f ca="1">IF(S17="","",VLOOKUP(INDIRECT(ADDRESS(ROW(),COLUMN()-7,2,2)),Donnéesbrutes!$A$3:$R$301,16,FALSE))</f>
        <v/>
      </c>
    </row>
    <row r="17" spans="1:26">
      <c r="A17" s="39">
        <f ca="1">IF(ISNA(VLOOKUP(INDIRECT(ADDRESS(ROW()-1,1,2,2)),Donnéesbrutes!$A$3:$R$301,2,FALSE)),"",VLOOKUP(INDIRECT(ADDRESS(ROW()-1,1,2,2)),Donnéesbrutes!$A$3:$R$301,2,FALSE))</f>
        <v>42330</v>
      </c>
      <c r="B17" s="36" t="str">
        <f ca="1">IF($A17="","",VLOOKUP(INDIRECT(ADDRESS(ROW()-1,1,2,2)),Donnéesbrutes!$A$3:$R$301,5,FALSE))</f>
        <v>Novgorod</v>
      </c>
      <c r="C17" s="37">
        <f ca="1">IF($A17="","",VLOOKUP(INDIRECT(ADDRESS(ROW()-1,1,2,2)),Donnéesbrutes!$A$3:$R$301,7,FALSE))</f>
        <v>2.25</v>
      </c>
      <c r="D17" s="37">
        <f ca="1">IF($A17="","",VLOOKUP(INDIRECT(ADDRESS(ROW()-1,1,2,2)),Donnéesbrutes!$A$3:$R$301,10,FALSE))</f>
        <v>20</v>
      </c>
      <c r="E17" s="37">
        <f ca="1">IF($A17="","",VLOOKUP(INDIRECT(ADDRESS(ROW()-1,1,2,2)),Donnéesbrutes!$A$3:$R$301,11,FALSE))</f>
        <v>0</v>
      </c>
      <c r="F17" s="37">
        <f ca="1">IF($A17="","",VLOOKUP(INDIRECT(ADDRESS(ROW()-1,1,2,2)),Donnéesbrutes!$A$3:$R$301,13,FALSE))</f>
        <v>0</v>
      </c>
      <c r="G17" s="37">
        <f ca="1">IF($A17="","",VLOOKUP(INDIRECT(ADDRESS(ROW()-1,1,2,2)),Donnéesbrutes!$A$3:$R$301,15,FALSE))</f>
        <v>0</v>
      </c>
      <c r="H17" s="38">
        <f ca="1">IF($A17="","",VLOOKUP(INDIRECT(ADDRESS(ROW()-1,1,2,2)),Donnéesbrutes!$A$3:$R$301,17,FALSE))</f>
        <v>0</v>
      </c>
      <c r="J17" s="39" t="str">
        <f ca="1">IF(ISNA(VLOOKUP(INDIRECT(ADDRESS(ROW()-1,COLUMN(),2,2)),Donnéesbrutes!$A$3:$R$301,2,FALSE)),"",VLOOKUP(INDIRECT(ADDRESS(ROW()-1,1,2,2)),Donnéesbrutes!$A$3:$R$301,2,FALSE))</f>
        <v/>
      </c>
      <c r="K17" s="36" t="str">
        <f ca="1">IF(J17="","",VLOOKUP(INDIRECT(ADDRESS(ROW()-1,COLUMN()-1,2,2)),Donnéesbrutes!$A$3:$R$301,5,FALSE))</f>
        <v/>
      </c>
      <c r="L17" s="37" t="str">
        <f ca="1">IF(J17="","",VLOOKUP(INDIRECT(ADDRESS(ROW()-1,COLUMN()-2,2,2)),Donnéesbrutes!$A$3:$R$301,7,FALSE))</f>
        <v/>
      </c>
      <c r="M17" s="37" t="str">
        <f ca="1">IF(J17="","",VLOOKUP(INDIRECT(ADDRESS(ROW()-1,COLUMN()-3,2,2)),Donnéesbrutes!$A$3:$R$301,10,FALSE))</f>
        <v/>
      </c>
      <c r="N17" s="37" t="str">
        <f ca="1">IF(J17="","",VLOOKUP(INDIRECT(ADDRESS(ROW()-1,COLUMN()-4,2,2)),Donnéesbrutes!$A$3:$R$301,11,FALSE))</f>
        <v/>
      </c>
      <c r="O17" s="37" t="str">
        <f ca="1">IF(J17="","",VLOOKUP(INDIRECT(ADDRESS(ROW()-1,COLUMN()-5,2,2)),Donnéesbrutes!$A$3:$R$301,13,FALSE))</f>
        <v/>
      </c>
      <c r="P17" s="37" t="str">
        <f ca="1">IF(J17="","",VLOOKUP(INDIRECT(ADDRESS(ROW()-1,COLUMN()-6,2,2)),Donnéesbrutes!$A$3:$R$301,15,FALSE))</f>
        <v/>
      </c>
      <c r="Q17" s="38" t="str">
        <f ca="1">IF(J17="","",VLOOKUP(INDIRECT(ADDRESS(ROW()-1,COLUMN()-7,2,2)),Donnéesbrutes!$A$3:$R$301,17,FALSE))</f>
        <v/>
      </c>
      <c r="S17" s="39" t="str">
        <f ca="1">IF(ISNA(VLOOKUP(INDIRECT(ADDRESS(ROW()-1,COLUMN(),2,2)),Donnéesbrutes!$A$3:$R$301,2,FALSE)),"",VLOOKUP(INDIRECT(ADDRESS(ROW()-1,1,2,2)),Donnéesbrutes!$A$3:$R$301,2,FALSE))</f>
        <v/>
      </c>
      <c r="T17" s="36" t="str">
        <f ca="1">IF(S17="","",VLOOKUP(INDIRECT(ADDRESS(ROW()-1,COLUMN()-1,2,2)),Donnéesbrutes!$A$3:$R$301,5,FALSE))</f>
        <v/>
      </c>
      <c r="U17" s="37" t="str">
        <f ca="1">IF(S17="","",VLOOKUP(INDIRECT(ADDRESS(ROW()-1,COLUMN()-2,2,2)),Donnéesbrutes!$A$3:$R$301,7,FALSE))</f>
        <v/>
      </c>
      <c r="V17" s="37" t="str">
        <f ca="1">IF(S17="","",VLOOKUP(INDIRECT(ADDRESS(ROW()-1,COLUMN()-3,2,2)),Donnéesbrutes!$A$3:$R$301,10,FALSE))</f>
        <v/>
      </c>
      <c r="W17" s="37" t="str">
        <f ca="1">IF(S17="","",VLOOKUP(INDIRECT(ADDRESS(ROW()-1,COLUMN()-4,2,2)),Donnéesbrutes!$A$3:$R$301,11,FALSE))</f>
        <v/>
      </c>
      <c r="X17" s="37" t="str">
        <f ca="1">IF(S17="","",VLOOKUP(INDIRECT(ADDRESS(ROW()-1,COLUMN()-5,2,2)),Donnéesbrutes!$A$3:$R$301,13,FALSE))</f>
        <v/>
      </c>
      <c r="Y17" s="37" t="str">
        <f ca="1">IF(S17="","",VLOOKUP(INDIRECT(ADDRESS(ROW()-1,COLUMN()-6,2,2)),Donnéesbrutes!$A$3:$R$301,15,FALSE))</f>
        <v/>
      </c>
      <c r="Z17" s="38" t="str">
        <f ca="1">IF(S17="","",VLOOKUP(INDIRECT(ADDRESS(ROW()-1,COLUMN()-7,2,2)),Donnéesbrutes!$A$3:$R$301,17,FALSE))</f>
        <v/>
      </c>
    </row>
    <row r="18" spans="1:26">
      <c r="A18" s="40">
        <f ca="1">A17</f>
        <v>42330</v>
      </c>
      <c r="B18" s="41">
        <f ca="1">IF(A17="","",VLOOKUP(INDIRECT(ADDRESS(ROW()-2,1,2,2)),Donnéesbrutes!$A$3:$R$301,3,FALSE))</f>
        <v>0.58333333333333337</v>
      </c>
      <c r="C18" s="33"/>
      <c r="D18" s="33"/>
      <c r="E18" s="33"/>
      <c r="F18" s="33"/>
      <c r="G18" s="33"/>
      <c r="H18" s="34"/>
      <c r="J18" s="40" t="str">
        <f ca="1">J17</f>
        <v/>
      </c>
      <c r="K18" s="41" t="str">
        <f ca="1">IF(J17="","",VLOOKUP(INDIRECT(ADDRESS(ROW()-2,COLUMN()-1,2,2)),Donnéesbrutes!$A$3:$R$301,3,FALSE))</f>
        <v/>
      </c>
      <c r="L18" s="33"/>
      <c r="M18" s="33"/>
      <c r="N18" s="33"/>
      <c r="O18" s="33"/>
      <c r="P18" s="33"/>
      <c r="Q18" s="34"/>
      <c r="S18" s="40" t="str">
        <f ca="1">S17</f>
        <v/>
      </c>
      <c r="T18" s="41" t="str">
        <f ca="1">IF(S17="","",VLOOKUP(INDIRECT(ADDRESS(ROW()-2,COLUMN()-1,2,2)),Donnéesbrutes!$A$3:$R$301,3,FALSE))</f>
        <v/>
      </c>
      <c r="U18" s="33"/>
      <c r="V18" s="33"/>
      <c r="W18" s="33"/>
      <c r="X18" s="33"/>
      <c r="Y18" s="33"/>
      <c r="Z18" s="34"/>
    </row>
    <row r="19" spans="1:26">
      <c r="A19" s="32"/>
      <c r="B19" s="33"/>
      <c r="C19" s="33"/>
      <c r="D19" s="33"/>
      <c r="E19" s="33"/>
      <c r="F19" s="33"/>
      <c r="G19" s="33"/>
      <c r="H19" s="34"/>
      <c r="J19" s="32"/>
      <c r="K19" s="33"/>
      <c r="L19" s="33"/>
      <c r="M19" s="33"/>
      <c r="N19" s="33"/>
      <c r="O19" s="33"/>
      <c r="P19" s="33"/>
      <c r="Q19" s="34"/>
      <c r="S19" s="32"/>
      <c r="T19" s="33"/>
      <c r="U19" s="33"/>
      <c r="V19" s="33"/>
      <c r="W19" s="33"/>
      <c r="X19" s="33"/>
      <c r="Y19" s="33"/>
      <c r="Z19" s="34"/>
    </row>
    <row r="20" spans="1:26">
      <c r="A20" s="35">
        <v>5</v>
      </c>
      <c r="B20" s="36" t="str">
        <f ca="1">IF($A21="","",VLOOKUP(INDIRECT(ADDRESS(ROW(),1,2,2)),Donnéesbrutes!$A$3:$R$301,4,FALSE))</f>
        <v>Kemerovo</v>
      </c>
      <c r="C20" s="37">
        <f ca="1">IF($A21="","",VLOOKUP(INDIRECT(ADDRESS(ROW(),1,2,2)),Donnéesbrutes!$A$3:$R$301,6,FALSE))</f>
        <v>1.07</v>
      </c>
      <c r="D20" s="37">
        <f ca="1">IF($A21="","",VLOOKUP(INDIRECT(ADDRESS(ROW(),1,2,2)),Donnéesbrutes!$A$3:$R$301,9,FALSE))</f>
        <v>25</v>
      </c>
      <c r="E20" s="37">
        <f ca="1">IF($A21="","",VLOOKUP(INDIRECT(ADDRESS(ROW(),1,2,2)),Donnéesbrutes!$A$3:$R$301,10,FALSE))</f>
        <v>18</v>
      </c>
      <c r="F20" s="37">
        <f ca="1">IF($A21="","",VLOOKUP(INDIRECT(ADDRESS(ROW(),1,2,2)),Donnéesbrutes!$A$3:$R$301,12,FALSE))</f>
        <v>0</v>
      </c>
      <c r="G20" s="37">
        <f ca="1">IF($A21="","",VLOOKUP(INDIRECT(ADDRESS(ROW(),1,2,2)),Donnéesbrutes!$A$3:$R$301,14,FALSE))</f>
        <v>0</v>
      </c>
      <c r="H20" s="38">
        <f ca="1">IF($A21="","",VLOOKUP(INDIRECT(ADDRESS(ROW(),1,2,2)),Donnéesbrutes!$A$3:$R$301,16,FALSE))</f>
        <v>0</v>
      </c>
      <c r="J20" s="35">
        <v>15</v>
      </c>
      <c r="K20" s="36" t="str">
        <f ca="1">IF(J21="","",VLOOKUP(INDIRECT(ADDRESS(ROW(),COLUMN()-1,2,2)),Donnéesbrutes!$A$3:$R$301,4,FALSE))</f>
        <v/>
      </c>
      <c r="L20" s="37" t="str">
        <f ca="1">IF(J21="","",VLOOKUP(INDIRECT(ADDRESS(ROW(),COLUMN()-2,2,2)),Donnéesbrutes!$A$3:$R$301,6,FALSE))</f>
        <v/>
      </c>
      <c r="M20" s="37" t="str">
        <f ca="1">IF(J21="","",VLOOKUP(INDIRECT(ADDRESS(ROW(),COLUMN()-3,2,2)),Donnéesbrutes!$A$3:$R$301,9,FALSE))</f>
        <v/>
      </c>
      <c r="N20" s="37" t="str">
        <f ca="1">IF(J21="","",VLOOKUP(INDIRECT(ADDRESS(ROW(),COLUMN()-4,2,2)),Donnéesbrutes!$A$3:$R$301,10,FALSE))</f>
        <v/>
      </c>
      <c r="O20" s="37" t="str">
        <f ca="1">IF(J21="","",VLOOKUP(INDIRECT(ADDRESS(ROW(),COLUMN()-5,2,2)),Donnéesbrutes!$A$3:$R$301,12,FALSE))</f>
        <v/>
      </c>
      <c r="P20" s="37" t="str">
        <f ca="1">IF(J21="","",VLOOKUP(INDIRECT(ADDRESS(ROW(),COLUMN()-6,2,2)),Donnéesbrutes!$A$3:$R$301,14,FALSE))</f>
        <v/>
      </c>
      <c r="Q20" s="38" t="str">
        <f ca="1">IF(J21="","",VLOOKUP(INDIRECT(ADDRESS(ROW(),COLUMN()-7,2,2)),Donnéesbrutes!$A$3:$R$301,16,FALSE))</f>
        <v/>
      </c>
      <c r="S20" s="35">
        <v>25</v>
      </c>
      <c r="T20" s="36" t="str">
        <f ca="1">IF(S21="","",VLOOKUP(INDIRECT(ADDRESS(ROW(),COLUMN()-1,2,2)),Donnéesbrutes!$A$3:$R$301,4,FALSE))</f>
        <v/>
      </c>
      <c r="U20" s="37" t="str">
        <f ca="1">IF(S21="","",VLOOKUP(INDIRECT(ADDRESS(ROW(),COLUMN()-2,2,2)),Donnéesbrutes!$A$3:$R$301,6,FALSE))</f>
        <v/>
      </c>
      <c r="V20" s="37" t="str">
        <f ca="1">IF(S21="","",VLOOKUP(INDIRECT(ADDRESS(ROW(),COLUMN()-3,2,2)),Donnéesbrutes!$A$3:$R$301,9,FALSE))</f>
        <v/>
      </c>
      <c r="W20" s="37" t="str">
        <f ca="1">IF(S21="","",VLOOKUP(INDIRECT(ADDRESS(ROW(),COLUMN()-4,2,2)),Donnéesbrutes!$A$3:$R$301,10,FALSE))</f>
        <v/>
      </c>
      <c r="X20" s="37" t="str">
        <f ca="1">IF(S21="","",VLOOKUP(INDIRECT(ADDRESS(ROW(),COLUMN()-5,2,2)),Donnéesbrutes!$A$3:$R$301,12,FALSE))</f>
        <v/>
      </c>
      <c r="Y20" s="37" t="str">
        <f ca="1">IF(S21="","",VLOOKUP(INDIRECT(ADDRESS(ROW(),COLUMN()-6,2,2)),Donnéesbrutes!$A$3:$R$301,14,FALSE))</f>
        <v/>
      </c>
      <c r="Z20" s="38" t="str">
        <f ca="1">IF(S21="","",VLOOKUP(INDIRECT(ADDRESS(ROW(),COLUMN()-7,2,2)),Donnéesbrutes!$A$3:$R$301,16,FALSE))</f>
        <v/>
      </c>
    </row>
    <row r="21" spans="1:26">
      <c r="A21" s="39">
        <f ca="1">IF(ISNA(VLOOKUP(INDIRECT(ADDRESS(ROW()-1,1,2,2)),Donnéesbrutes!$A$3:$R$301,2,FALSE)),"",VLOOKUP(INDIRECT(ADDRESS(ROW()-1,1,2,2)),Donnéesbrutes!$A$3:$R$301,2,FALSE))</f>
        <v>42343</v>
      </c>
      <c r="B21" s="36" t="str">
        <f ca="1">IF($A21="","",VLOOKUP(INDIRECT(ADDRESS(ROW()-1,1,2,2)),Donnéesbrutes!$A$3:$R$301,5,FALSE))</f>
        <v>Orenburg</v>
      </c>
      <c r="C21" s="37">
        <f ca="1">IF($A21="","",VLOOKUP(INDIRECT(ADDRESS(ROW()-1,1,2,2)),Donnéesbrutes!$A$3:$R$301,7,FALSE))</f>
        <v>7.5</v>
      </c>
      <c r="D21" s="37">
        <f ca="1">IF($A21="","",VLOOKUP(INDIRECT(ADDRESS(ROW()-1,1,2,2)),Donnéesbrutes!$A$3:$R$301,10,FALSE))</f>
        <v>18</v>
      </c>
      <c r="E21" s="37">
        <f ca="1">IF($A21="","",VLOOKUP(INDIRECT(ADDRESS(ROW()-1,1,2,2)),Donnéesbrutes!$A$3:$R$301,11,FALSE))</f>
        <v>0</v>
      </c>
      <c r="F21" s="37">
        <f ca="1">IF($A21="","",VLOOKUP(INDIRECT(ADDRESS(ROW()-1,1,2,2)),Donnéesbrutes!$A$3:$R$301,13,FALSE))</f>
        <v>0</v>
      </c>
      <c r="G21" s="37">
        <f ca="1">IF($A21="","",VLOOKUP(INDIRECT(ADDRESS(ROW()-1,1,2,2)),Donnéesbrutes!$A$3:$R$301,15,FALSE))</f>
        <v>0</v>
      </c>
      <c r="H21" s="38">
        <f ca="1">IF($A21="","",VLOOKUP(INDIRECT(ADDRESS(ROW()-1,1,2,2)),Donnéesbrutes!$A$3:$R$301,17,FALSE))</f>
        <v>0</v>
      </c>
      <c r="J21" s="39" t="str">
        <f ca="1">IF(ISNA(VLOOKUP(INDIRECT(ADDRESS(ROW()-1,COLUMN(),2,2)),Donnéesbrutes!$A$3:$R$301,2,FALSE)),"",VLOOKUP(INDIRECT(ADDRESS(ROW()-1,1,2,2)),Donnéesbrutes!$A$3:$R$301,2,FALSE))</f>
        <v/>
      </c>
      <c r="K21" s="36" t="str">
        <f ca="1">IF(J21="","",VLOOKUP(INDIRECT(ADDRESS(ROW()-1,COLUMN()-1,2,2)),Donnéesbrutes!$A$3:$R$301,5,FALSE))</f>
        <v/>
      </c>
      <c r="L21" s="37" t="str">
        <f ca="1">IF(J21="","",VLOOKUP(INDIRECT(ADDRESS(ROW()-1,COLUMN()-2,2,2)),Donnéesbrutes!$A$3:$R$301,7,FALSE))</f>
        <v/>
      </c>
      <c r="M21" s="37" t="str">
        <f ca="1">IF(J21="","",VLOOKUP(INDIRECT(ADDRESS(ROW()-1,COLUMN()-3,2,2)),Donnéesbrutes!$A$3:$R$301,10,FALSE))</f>
        <v/>
      </c>
      <c r="N21" s="37" t="str">
        <f ca="1">IF(J21="","",VLOOKUP(INDIRECT(ADDRESS(ROW()-1,COLUMN()-4,2,2)),Donnéesbrutes!$A$3:$R$301,11,FALSE))</f>
        <v/>
      </c>
      <c r="O21" s="37" t="str">
        <f ca="1">IF(J21="","",VLOOKUP(INDIRECT(ADDRESS(ROW()-1,COLUMN()-5,2,2)),Donnéesbrutes!$A$3:$R$301,13,FALSE))</f>
        <v/>
      </c>
      <c r="P21" s="37" t="str">
        <f ca="1">IF(J21="","",VLOOKUP(INDIRECT(ADDRESS(ROW()-1,COLUMN()-6,2,2)),Donnéesbrutes!$A$3:$R$301,15,FALSE))</f>
        <v/>
      </c>
      <c r="Q21" s="38" t="str">
        <f ca="1">IF(J21="","",VLOOKUP(INDIRECT(ADDRESS(ROW()-1,COLUMN()-7,2,2)),Donnéesbrutes!$A$3:$R$301,17,FALSE))</f>
        <v/>
      </c>
      <c r="S21" s="39" t="str">
        <f ca="1">IF(ISNA(VLOOKUP(INDIRECT(ADDRESS(ROW()-1,COLUMN(),2,2)),Donnéesbrutes!$A$3:$R$301,2,FALSE)),"",VLOOKUP(INDIRECT(ADDRESS(ROW()-1,1,2,2)),Donnéesbrutes!$A$3:$R$301,2,FALSE))</f>
        <v/>
      </c>
      <c r="T21" s="36" t="str">
        <f ca="1">IF(S21="","",VLOOKUP(INDIRECT(ADDRESS(ROW()-1,COLUMN()-1,2,2)),Donnéesbrutes!$A$3:$R$301,5,FALSE))</f>
        <v/>
      </c>
      <c r="U21" s="37" t="str">
        <f ca="1">IF(S21="","",VLOOKUP(INDIRECT(ADDRESS(ROW()-1,COLUMN()-2,2,2)),Donnéesbrutes!$A$3:$R$301,7,FALSE))</f>
        <v/>
      </c>
      <c r="V21" s="37" t="str">
        <f ca="1">IF(S21="","",VLOOKUP(INDIRECT(ADDRESS(ROW()-1,COLUMN()-3,2,2)),Donnéesbrutes!$A$3:$R$301,10,FALSE))</f>
        <v/>
      </c>
      <c r="W21" s="37" t="str">
        <f ca="1">IF(S21="","",VLOOKUP(INDIRECT(ADDRESS(ROW()-1,COLUMN()-4,2,2)),Donnéesbrutes!$A$3:$R$301,11,FALSE))</f>
        <v/>
      </c>
      <c r="X21" s="37" t="str">
        <f ca="1">IF(S21="","",VLOOKUP(INDIRECT(ADDRESS(ROW()-1,COLUMN()-5,2,2)),Donnéesbrutes!$A$3:$R$301,13,FALSE))</f>
        <v/>
      </c>
      <c r="Y21" s="37" t="str">
        <f ca="1">IF(S21="","",VLOOKUP(INDIRECT(ADDRESS(ROW()-1,COLUMN()-6,2,2)),Donnéesbrutes!$A$3:$R$301,15,FALSE))</f>
        <v/>
      </c>
      <c r="Z21" s="38" t="str">
        <f ca="1">IF(S21="","",VLOOKUP(INDIRECT(ADDRESS(ROW()-1,COLUMN()-7,2,2)),Donnéesbrutes!$A$3:$R$301,17,FALSE))</f>
        <v/>
      </c>
    </row>
    <row r="22" spans="1:26">
      <c r="A22" s="40">
        <f ca="1">A21</f>
        <v>42343</v>
      </c>
      <c r="B22" s="41">
        <f ca="1">IF(A21="","",VLOOKUP(INDIRECT(ADDRESS(ROW()-2,1,2,2)),Donnéesbrutes!$A$3:$R$301,3,FALSE))</f>
        <v>0.5</v>
      </c>
      <c r="C22" s="33"/>
      <c r="D22" s="33"/>
      <c r="E22" s="33"/>
      <c r="F22" s="33"/>
      <c r="G22" s="33"/>
      <c r="H22" s="34"/>
      <c r="J22" s="40" t="str">
        <f ca="1">J21</f>
        <v/>
      </c>
      <c r="K22" s="41" t="str">
        <f ca="1">IF(J21="","",VLOOKUP(INDIRECT(ADDRESS(ROW()-2,COLUMN()-1,2,2)),Donnéesbrutes!$A$3:$R$301,3,FALSE))</f>
        <v/>
      </c>
      <c r="L22" s="33"/>
      <c r="M22" s="33"/>
      <c r="N22" s="33"/>
      <c r="O22" s="33"/>
      <c r="P22" s="33"/>
      <c r="Q22" s="34"/>
      <c r="S22" s="40" t="str">
        <f ca="1">S21</f>
        <v/>
      </c>
      <c r="T22" s="41" t="str">
        <f ca="1">IF(S21="","",VLOOKUP(INDIRECT(ADDRESS(ROW()-2,COLUMN()-1,2,2)),Donnéesbrutes!$A$3:$R$301,3,FALSE))</f>
        <v/>
      </c>
      <c r="U22" s="33"/>
      <c r="V22" s="33"/>
      <c r="W22" s="33"/>
      <c r="X22" s="33"/>
      <c r="Y22" s="33"/>
      <c r="Z22" s="34"/>
    </row>
    <row r="23" spans="1:26">
      <c r="A23" s="32"/>
      <c r="B23" s="33"/>
      <c r="C23" s="33"/>
      <c r="D23" s="33"/>
      <c r="E23" s="33"/>
      <c r="F23" s="33"/>
      <c r="G23" s="33"/>
      <c r="H23" s="34"/>
      <c r="J23" s="32"/>
      <c r="K23" s="33"/>
      <c r="L23" s="33"/>
      <c r="M23" s="33"/>
      <c r="N23" s="33"/>
      <c r="O23" s="33"/>
      <c r="P23" s="33"/>
      <c r="Q23" s="34"/>
      <c r="S23" s="32"/>
      <c r="T23" s="33"/>
      <c r="U23" s="33"/>
      <c r="V23" s="33"/>
      <c r="W23" s="33"/>
      <c r="X23" s="33"/>
      <c r="Y23" s="33"/>
      <c r="Z23" s="34"/>
    </row>
    <row r="24" spans="1:26">
      <c r="A24" s="35">
        <v>6</v>
      </c>
      <c r="B24" s="36" t="str">
        <f ca="1">IF($A25="","",VLOOKUP(INDIRECT(ADDRESS(ROW(),1,2,2)),Donnéesbrutes!$A$3:$R$301,4,FALSE))</f>
        <v>Orenburg</v>
      </c>
      <c r="C24" s="37">
        <f ca="1">IF($A25="","",VLOOKUP(INDIRECT(ADDRESS(ROW(),1,2,2)),Donnéesbrutes!$A$3:$R$301,6,FALSE))</f>
        <v>1.66</v>
      </c>
      <c r="D24" s="37">
        <f ca="1">IF($A25="","",VLOOKUP(INDIRECT(ADDRESS(ROW(),1,2,2)),Donnéesbrutes!$A$3:$R$301,9,FALSE))</f>
        <v>25</v>
      </c>
      <c r="E24" s="37">
        <f ca="1">IF($A25="","",VLOOKUP(INDIRECT(ADDRESS(ROW(),1,2,2)),Donnéesbrutes!$A$3:$R$301,10,FALSE))</f>
        <v>16</v>
      </c>
      <c r="F24" s="37">
        <f ca="1">IF($A25="","",VLOOKUP(INDIRECT(ADDRESS(ROW(),1,2,2)),Donnéesbrutes!$A$3:$R$301,12,FALSE))</f>
        <v>0</v>
      </c>
      <c r="G24" s="37">
        <f ca="1">IF($A25="","",VLOOKUP(INDIRECT(ADDRESS(ROW(),1,2,2)),Donnéesbrutes!$A$3:$R$301,14,FALSE))</f>
        <v>0</v>
      </c>
      <c r="H24" s="38">
        <f ca="1">IF($A25="","",VLOOKUP(INDIRECT(ADDRESS(ROW(),1,2,2)),Donnéesbrutes!$A$3:$R$301,16,FALSE))</f>
        <v>0</v>
      </c>
      <c r="J24" s="35">
        <v>16</v>
      </c>
      <c r="K24" s="36" t="str">
        <f ca="1">IF(J25="","",VLOOKUP(INDIRECT(ADDRESS(ROW(),COLUMN()-1,2,2)),Donnéesbrutes!$A$3:$R$301,4,FALSE))</f>
        <v/>
      </c>
      <c r="L24" s="37" t="str">
        <f ca="1">IF(J25="","",VLOOKUP(INDIRECT(ADDRESS(ROW(),COLUMN()-2,2,2)),Donnéesbrutes!$A$3:$R$301,6,FALSE))</f>
        <v/>
      </c>
      <c r="M24" s="37" t="str">
        <f ca="1">IF(J25="","",VLOOKUP(INDIRECT(ADDRESS(ROW(),COLUMN()-3,2,2)),Donnéesbrutes!$A$3:$R$301,9,FALSE))</f>
        <v/>
      </c>
      <c r="N24" s="37" t="str">
        <f ca="1">IF(J25="","",VLOOKUP(INDIRECT(ADDRESS(ROW(),COLUMN()-4,2,2)),Donnéesbrutes!$A$3:$R$301,10,FALSE))</f>
        <v/>
      </c>
      <c r="O24" s="37" t="str">
        <f ca="1">IF(J25="","",VLOOKUP(INDIRECT(ADDRESS(ROW(),COLUMN()-5,2,2)),Donnéesbrutes!$A$3:$R$301,12,FALSE))</f>
        <v/>
      </c>
      <c r="P24" s="37" t="str">
        <f ca="1">IF(J25="","",VLOOKUP(INDIRECT(ADDRESS(ROW(),COLUMN()-6,2,2)),Donnéesbrutes!$A$3:$R$301,14,FALSE))</f>
        <v/>
      </c>
      <c r="Q24" s="38" t="str">
        <f ca="1">IF(J25="","",VLOOKUP(INDIRECT(ADDRESS(ROW(),COLUMN()-7,2,2)),Donnéesbrutes!$A$3:$R$301,16,FALSE))</f>
        <v/>
      </c>
      <c r="S24" s="35">
        <v>26</v>
      </c>
      <c r="T24" s="36" t="str">
        <f ca="1">IF(S25="","",VLOOKUP(INDIRECT(ADDRESS(ROW(),COLUMN()-1,2,2)),Donnéesbrutes!$A$3:$R$301,4,FALSE))</f>
        <v/>
      </c>
      <c r="U24" s="37" t="str">
        <f ca="1">IF(S25="","",VLOOKUP(INDIRECT(ADDRESS(ROW(),COLUMN()-2,2,2)),Donnéesbrutes!$A$3:$R$301,6,FALSE))</f>
        <v/>
      </c>
      <c r="V24" s="37" t="str">
        <f ca="1">IF(S25="","",VLOOKUP(INDIRECT(ADDRESS(ROW(),COLUMN()-3,2,2)),Donnéesbrutes!$A$3:$R$301,9,FALSE))</f>
        <v/>
      </c>
      <c r="W24" s="37" t="str">
        <f ca="1">IF(S25="","",VLOOKUP(INDIRECT(ADDRESS(ROW(),COLUMN()-4,2,2)),Donnéesbrutes!$A$3:$R$301,10,FALSE))</f>
        <v/>
      </c>
      <c r="X24" s="37" t="str">
        <f ca="1">IF(S25="","",VLOOKUP(INDIRECT(ADDRESS(ROW(),COLUMN()-5,2,2)),Donnéesbrutes!$A$3:$R$301,12,FALSE))</f>
        <v/>
      </c>
      <c r="Y24" s="37" t="str">
        <f ca="1">IF(S25="","",VLOOKUP(INDIRECT(ADDRESS(ROW(),COLUMN()-6,2,2)),Donnéesbrutes!$A$3:$R$301,14,FALSE))</f>
        <v/>
      </c>
      <c r="Z24" s="38" t="str">
        <f ca="1">IF(S25="","",VLOOKUP(INDIRECT(ADDRESS(ROW(),COLUMN()-7,2,2)),Donnéesbrutes!$A$3:$R$301,16,FALSE))</f>
        <v/>
      </c>
    </row>
    <row r="25" spans="1:26">
      <c r="A25" s="39">
        <f ca="1">IF(ISNA(VLOOKUP(INDIRECT(ADDRESS(ROW()-1,1,2,2)),Donnéesbrutes!$A$3:$R$301,2,FALSE)),"",VLOOKUP(INDIRECT(ADDRESS(ROW()-1,1,2,2)),Donnéesbrutes!$A$3:$R$301,2,FALSE))</f>
        <v>42347</v>
      </c>
      <c r="B25" s="36" t="str">
        <f ca="1">IF($A25="","",VLOOKUP(INDIRECT(ADDRESS(ROW()-1,1,2,2)),Donnéesbrutes!$A$3:$R$301,5,FALSE))</f>
        <v>Krasnoda</v>
      </c>
      <c r="C25" s="37">
        <f ca="1">IF($A25="","",VLOOKUP(INDIRECT(ADDRESS(ROW()-1,1,2,2)),Donnéesbrutes!$A$3:$R$301,7,FALSE))</f>
        <v>2.1</v>
      </c>
      <c r="D25" s="37">
        <f ca="1">IF($A25="","",VLOOKUP(INDIRECT(ADDRESS(ROW()-1,1,2,2)),Donnéesbrutes!$A$3:$R$301,10,FALSE))</f>
        <v>16</v>
      </c>
      <c r="E25" s="37">
        <f ca="1">IF($A25="","",VLOOKUP(INDIRECT(ADDRESS(ROW()-1,1,2,2)),Donnéesbrutes!$A$3:$R$301,11,FALSE))</f>
        <v>0</v>
      </c>
      <c r="F25" s="37">
        <f ca="1">IF($A25="","",VLOOKUP(INDIRECT(ADDRESS(ROW()-1,1,2,2)),Donnéesbrutes!$A$3:$R$301,13,FALSE))</f>
        <v>0</v>
      </c>
      <c r="G25" s="37">
        <f ca="1">IF($A25="","",VLOOKUP(INDIRECT(ADDRESS(ROW()-1,1,2,2)),Donnéesbrutes!$A$3:$R$301,15,FALSE))</f>
        <v>0</v>
      </c>
      <c r="H25" s="38">
        <f ca="1">IF($A25="","",VLOOKUP(INDIRECT(ADDRESS(ROW()-1,1,2,2)),Donnéesbrutes!$A$3:$R$301,17,FALSE))</f>
        <v>0</v>
      </c>
      <c r="J25" s="39" t="str">
        <f ca="1">IF(ISNA(VLOOKUP(INDIRECT(ADDRESS(ROW()-1,COLUMN(),2,2)),Donnéesbrutes!$A$3:$R$301,2,FALSE)),"",VLOOKUP(INDIRECT(ADDRESS(ROW()-1,1,2,2)),Donnéesbrutes!$A$3:$R$301,2,FALSE))</f>
        <v/>
      </c>
      <c r="K25" s="36" t="str">
        <f ca="1">IF(J25="","",VLOOKUP(INDIRECT(ADDRESS(ROW()-1,COLUMN()-1,2,2)),Donnéesbrutes!$A$3:$R$301,5,FALSE))</f>
        <v/>
      </c>
      <c r="L25" s="37" t="str">
        <f ca="1">IF(J25="","",VLOOKUP(INDIRECT(ADDRESS(ROW()-1,COLUMN()-2,2,2)),Donnéesbrutes!$A$3:$R$301,7,FALSE))</f>
        <v/>
      </c>
      <c r="M25" s="37" t="str">
        <f ca="1">IF(J25="","",VLOOKUP(INDIRECT(ADDRESS(ROW()-1,COLUMN()-3,2,2)),Donnéesbrutes!$A$3:$R$301,10,FALSE))</f>
        <v/>
      </c>
      <c r="N25" s="37" t="str">
        <f ca="1">IF(J25="","",VLOOKUP(INDIRECT(ADDRESS(ROW()-1,COLUMN()-4,2,2)),Donnéesbrutes!$A$3:$R$301,11,FALSE))</f>
        <v/>
      </c>
      <c r="O25" s="37" t="str">
        <f ca="1">IF(J25="","",VLOOKUP(INDIRECT(ADDRESS(ROW()-1,COLUMN()-5,2,2)),Donnéesbrutes!$A$3:$R$301,13,FALSE))</f>
        <v/>
      </c>
      <c r="P25" s="37" t="str">
        <f ca="1">IF(J25="","",VLOOKUP(INDIRECT(ADDRESS(ROW()-1,COLUMN()-6,2,2)),Donnéesbrutes!$A$3:$R$301,15,FALSE))</f>
        <v/>
      </c>
      <c r="Q25" s="38" t="str">
        <f ca="1">IF(J25="","",VLOOKUP(INDIRECT(ADDRESS(ROW()-1,COLUMN()-7,2,2)),Donnéesbrutes!$A$3:$R$301,17,FALSE))</f>
        <v/>
      </c>
      <c r="S25" s="39" t="str">
        <f ca="1">IF(ISNA(VLOOKUP(INDIRECT(ADDRESS(ROW()-1,COLUMN(),2,2)),Donnéesbrutes!$A$3:$R$301,2,FALSE)),"",VLOOKUP(INDIRECT(ADDRESS(ROW()-1,1,2,2)),Donnéesbrutes!$A$3:$R$301,2,FALSE))</f>
        <v/>
      </c>
      <c r="T25" s="36" t="str">
        <f ca="1">IF(S25="","",VLOOKUP(INDIRECT(ADDRESS(ROW()-1,COLUMN()-1,2,2)),Donnéesbrutes!$A$3:$R$301,5,FALSE))</f>
        <v/>
      </c>
      <c r="U25" s="37" t="str">
        <f ca="1">IF(S25="","",VLOOKUP(INDIRECT(ADDRESS(ROW()-1,COLUMN()-2,2,2)),Donnéesbrutes!$A$3:$R$301,7,FALSE))</f>
        <v/>
      </c>
      <c r="V25" s="37" t="str">
        <f ca="1">IF(S25="","",VLOOKUP(INDIRECT(ADDRESS(ROW()-1,COLUMN()-3,2,2)),Donnéesbrutes!$A$3:$R$301,10,FALSE))</f>
        <v/>
      </c>
      <c r="W25" s="37" t="str">
        <f ca="1">IF(S25="","",VLOOKUP(INDIRECT(ADDRESS(ROW()-1,COLUMN()-4,2,2)),Donnéesbrutes!$A$3:$R$301,11,FALSE))</f>
        <v/>
      </c>
      <c r="X25" s="37" t="str">
        <f ca="1">IF(S25="","",VLOOKUP(INDIRECT(ADDRESS(ROW()-1,COLUMN()-5,2,2)),Donnéesbrutes!$A$3:$R$301,13,FALSE))</f>
        <v/>
      </c>
      <c r="Y25" s="37" t="str">
        <f ca="1">IF(S25="","",VLOOKUP(INDIRECT(ADDRESS(ROW()-1,COLUMN()-6,2,2)),Donnéesbrutes!$A$3:$R$301,15,FALSE))</f>
        <v/>
      </c>
      <c r="Z25" s="38" t="str">
        <f ca="1">IF(S25="","",VLOOKUP(INDIRECT(ADDRESS(ROW()-1,COLUMN()-7,2,2)),Donnéesbrutes!$A$3:$R$301,17,FALSE))</f>
        <v/>
      </c>
    </row>
    <row r="26" spans="1:26">
      <c r="A26" s="40">
        <f ca="1">A25</f>
        <v>42347</v>
      </c>
      <c r="B26" s="41">
        <f ca="1">IF(A25="","",VLOOKUP(INDIRECT(ADDRESS(ROW()-2,1,2,2)),Donnéesbrutes!$A$3:$R$301,3,FALSE))</f>
        <v>0.58333333333333337</v>
      </c>
      <c r="C26" s="33"/>
      <c r="D26" s="33"/>
      <c r="E26" s="33"/>
      <c r="F26" s="33"/>
      <c r="G26" s="33"/>
      <c r="H26" s="34"/>
      <c r="J26" s="40" t="str">
        <f ca="1">J25</f>
        <v/>
      </c>
      <c r="K26" s="41" t="str">
        <f ca="1">IF(J25="","",VLOOKUP(INDIRECT(ADDRESS(ROW()-2,COLUMN()-1,2,2)),Donnéesbrutes!$A$3:$R$301,3,FALSE))</f>
        <v/>
      </c>
      <c r="L26" s="33"/>
      <c r="M26" s="33"/>
      <c r="N26" s="33"/>
      <c r="O26" s="33"/>
      <c r="P26" s="33"/>
      <c r="Q26" s="34"/>
      <c r="S26" s="40" t="str">
        <f ca="1">S25</f>
        <v/>
      </c>
      <c r="T26" s="41" t="str">
        <f ca="1">IF(S25="","",VLOOKUP(INDIRECT(ADDRESS(ROW()-2,COLUMN()-1,2,2)),Donnéesbrutes!$A$3:$R$301,3,FALSE))</f>
        <v/>
      </c>
      <c r="U26" s="33"/>
      <c r="V26" s="33"/>
      <c r="W26" s="33"/>
      <c r="X26" s="33"/>
      <c r="Y26" s="33"/>
      <c r="Z26" s="34"/>
    </row>
    <row r="27" spans="1:26">
      <c r="A27" s="32"/>
      <c r="B27" s="33"/>
      <c r="C27" s="33"/>
      <c r="D27" s="33"/>
      <c r="E27" s="33"/>
      <c r="F27" s="33"/>
      <c r="G27" s="33"/>
      <c r="H27" s="34"/>
      <c r="J27" s="32"/>
      <c r="K27" s="33"/>
      <c r="L27" s="33"/>
      <c r="M27" s="33"/>
      <c r="N27" s="33"/>
      <c r="O27" s="33"/>
      <c r="P27" s="33"/>
      <c r="Q27" s="34"/>
      <c r="S27" s="32"/>
      <c r="T27" s="33"/>
      <c r="U27" s="33"/>
      <c r="V27" s="33"/>
      <c r="W27" s="33"/>
      <c r="X27" s="33"/>
      <c r="Y27" s="33"/>
      <c r="Z27" s="34"/>
    </row>
    <row r="28" spans="1:26">
      <c r="A28" s="35">
        <v>7</v>
      </c>
      <c r="B28" s="36" t="str">
        <f ca="1">IF($A29="","",VLOOKUP(INDIRECT(ADDRESS(ROW(),1,2,2)),Donnéesbrutes!$A$3:$R$301,4,FALSE))</f>
        <v>Nizhne</v>
      </c>
      <c r="C28" s="37">
        <f ca="1">IF($A29="","",VLOOKUP(INDIRECT(ADDRESS(ROW(),1,2,2)),Donnéesbrutes!$A$3:$R$301,6,FALSE))</f>
        <v>1.33</v>
      </c>
      <c r="D28" s="37">
        <f ca="1">IF($A29="","",VLOOKUP(INDIRECT(ADDRESS(ROW(),1,2,2)),Donnéesbrutes!$A$3:$R$301,9,FALSE))</f>
        <v>25</v>
      </c>
      <c r="E28" s="37">
        <f ca="1">IF($A29="","",VLOOKUP(INDIRECT(ADDRESS(ROW(),1,2,2)),Donnéesbrutes!$A$3:$R$301,10,FALSE))</f>
        <v>16</v>
      </c>
      <c r="F28" s="37">
        <f ca="1">IF($A29="","",VLOOKUP(INDIRECT(ADDRESS(ROW(),1,2,2)),Donnéesbrutes!$A$3:$R$301,12,FALSE))</f>
        <v>0</v>
      </c>
      <c r="G28" s="37">
        <f ca="1">IF($A29="","",VLOOKUP(INDIRECT(ADDRESS(ROW(),1,2,2)),Donnéesbrutes!$A$3:$R$301,14,FALSE))</f>
        <v>0</v>
      </c>
      <c r="H28" s="38">
        <f ca="1">IF($A29="","",VLOOKUP(INDIRECT(ADDRESS(ROW(),1,2,2)),Donnéesbrutes!$A$3:$R$301,16,FALSE))</f>
        <v>0</v>
      </c>
      <c r="J28" s="35">
        <v>17</v>
      </c>
      <c r="K28" s="36" t="str">
        <f ca="1">IF(J29="","",VLOOKUP(INDIRECT(ADDRESS(ROW(),COLUMN()-1,2,2)),Donnéesbrutes!$A$3:$R$301,4,FALSE))</f>
        <v/>
      </c>
      <c r="L28" s="37" t="str">
        <f ca="1">IF(J29="","",VLOOKUP(INDIRECT(ADDRESS(ROW(),COLUMN()-2,2,2)),Donnéesbrutes!$A$3:$R$301,6,FALSE))</f>
        <v/>
      </c>
      <c r="M28" s="37" t="str">
        <f ca="1">IF(J29="","",VLOOKUP(INDIRECT(ADDRESS(ROW(),COLUMN()-3,2,2)),Donnéesbrutes!$A$3:$R$301,9,FALSE))</f>
        <v/>
      </c>
      <c r="N28" s="37" t="str">
        <f ca="1">IF(J29="","",VLOOKUP(INDIRECT(ADDRESS(ROW(),COLUMN()-4,2,2)),Donnéesbrutes!$A$3:$R$301,10,FALSE))</f>
        <v/>
      </c>
      <c r="O28" s="37" t="str">
        <f ca="1">IF(J29="","",VLOOKUP(INDIRECT(ADDRESS(ROW(),COLUMN()-5,2,2)),Donnéesbrutes!$A$3:$R$301,12,FALSE))</f>
        <v/>
      </c>
      <c r="P28" s="37" t="str">
        <f ca="1">IF(J29="","",VLOOKUP(INDIRECT(ADDRESS(ROW(),COLUMN()-6,2,2)),Donnéesbrutes!$A$3:$R$301,14,FALSE))</f>
        <v/>
      </c>
      <c r="Q28" s="38" t="str">
        <f ca="1">IF(J29="","",VLOOKUP(INDIRECT(ADDRESS(ROW(),COLUMN()-7,2,2)),Donnéesbrutes!$A$3:$R$301,16,FALSE))</f>
        <v/>
      </c>
      <c r="S28" s="35">
        <v>27</v>
      </c>
      <c r="T28" s="36" t="str">
        <f ca="1">IF(S29="","",VLOOKUP(INDIRECT(ADDRESS(ROW(),COLUMN()-1,2,2)),Donnéesbrutes!$A$3:$R$301,4,FALSE))</f>
        <v/>
      </c>
      <c r="U28" s="37" t="str">
        <f ca="1">IF(S29="","",VLOOKUP(INDIRECT(ADDRESS(ROW(),COLUMN()-2,2,2)),Donnéesbrutes!$A$3:$R$301,6,FALSE))</f>
        <v/>
      </c>
      <c r="V28" s="37" t="str">
        <f ca="1">IF(S29="","",VLOOKUP(INDIRECT(ADDRESS(ROW(),COLUMN()-3,2,2)),Donnéesbrutes!$A$3:$R$301,9,FALSE))</f>
        <v/>
      </c>
      <c r="W28" s="37" t="str">
        <f ca="1">IF(S29="","",VLOOKUP(INDIRECT(ADDRESS(ROW(),COLUMN()-4,2,2)),Donnéesbrutes!$A$3:$R$301,10,FALSE))</f>
        <v/>
      </c>
      <c r="X28" s="37" t="str">
        <f ca="1">IF(S29="","",VLOOKUP(INDIRECT(ADDRESS(ROW(),COLUMN()-5,2,2)),Donnéesbrutes!$A$3:$R$301,12,FALSE))</f>
        <v/>
      </c>
      <c r="Y28" s="37" t="str">
        <f ca="1">IF(S29="","",VLOOKUP(INDIRECT(ADDRESS(ROW(),COLUMN()-6,2,2)),Donnéesbrutes!$A$3:$R$301,14,FALSE))</f>
        <v/>
      </c>
      <c r="Z28" s="38" t="str">
        <f ca="1">IF(S29="","",VLOOKUP(INDIRECT(ADDRESS(ROW(),COLUMN()-7,2,2)),Donnéesbrutes!$A$3:$R$301,16,FALSE))</f>
        <v/>
      </c>
    </row>
    <row r="29" spans="1:26">
      <c r="A29" s="39">
        <f ca="1">IF(ISNA(VLOOKUP(INDIRECT(ADDRESS(ROW()-1,1,2,2)),Donnéesbrutes!$A$3:$R$301,2,FALSE)),"",VLOOKUP(INDIRECT(ADDRESS(ROW()-1,1,2,2)),Donnéesbrutes!$A$3:$R$301,2,FALSE))</f>
        <v>42358</v>
      </c>
      <c r="B29" s="36" t="str">
        <f ca="1">IF($A29="","",VLOOKUP(INDIRECT(ADDRESS(ROW()-1,1,2,2)),Donnéesbrutes!$A$3:$R$301,5,FALSE))</f>
        <v>Orenburg</v>
      </c>
      <c r="C29" s="37" t="str">
        <f ca="1">IF($A29="","",VLOOKUP(INDIRECT(ADDRESS(ROW()-1,1,2,2)),Donnéesbrutes!$A$3:$R$301,7,FALSE))</f>
        <v>3.25</v>
      </c>
      <c r="D29" s="37">
        <f ca="1">IF($A29="","",VLOOKUP(INDIRECT(ADDRESS(ROW()-1,1,2,2)),Donnéesbrutes!$A$3:$R$301,10,FALSE))</f>
        <v>16</v>
      </c>
      <c r="E29" s="37">
        <f ca="1">IF($A29="","",VLOOKUP(INDIRECT(ADDRESS(ROW()-1,1,2,2)),Donnéesbrutes!$A$3:$R$301,11,FALSE))</f>
        <v>0</v>
      </c>
      <c r="F29" s="37">
        <f ca="1">IF($A29="","",VLOOKUP(INDIRECT(ADDRESS(ROW()-1,1,2,2)),Donnéesbrutes!$A$3:$R$301,13,FALSE))</f>
        <v>0</v>
      </c>
      <c r="G29" s="37">
        <f ca="1">IF($A29="","",VLOOKUP(INDIRECT(ADDRESS(ROW()-1,1,2,2)),Donnéesbrutes!$A$3:$R$301,15,FALSE))</f>
        <v>0</v>
      </c>
      <c r="H29" s="38">
        <f ca="1">IF($A29="","",VLOOKUP(INDIRECT(ADDRESS(ROW()-1,1,2,2)),Donnéesbrutes!$A$3:$R$301,17,FALSE))</f>
        <v>0</v>
      </c>
      <c r="J29" s="39" t="str">
        <f ca="1">IF(ISNA(VLOOKUP(INDIRECT(ADDRESS(ROW()-1,COLUMN(),2,2)),Donnéesbrutes!$A$3:$R$301,2,FALSE)),"",VLOOKUP(INDIRECT(ADDRESS(ROW()-1,1,2,2)),Donnéesbrutes!$A$3:$R$301,2,FALSE))</f>
        <v/>
      </c>
      <c r="K29" s="36" t="str">
        <f ca="1">IF(J29="","",VLOOKUP(INDIRECT(ADDRESS(ROW()-1,COLUMN()-1,2,2)),Donnéesbrutes!$A$3:$R$301,5,FALSE))</f>
        <v/>
      </c>
      <c r="L29" s="37" t="str">
        <f ca="1">IF(J29="","",VLOOKUP(INDIRECT(ADDRESS(ROW()-1,COLUMN()-2,2,2)),Donnéesbrutes!$A$3:$R$301,7,FALSE))</f>
        <v/>
      </c>
      <c r="M29" s="37" t="str">
        <f ca="1">IF(J29="","",VLOOKUP(INDIRECT(ADDRESS(ROW()-1,COLUMN()-3,2,2)),Donnéesbrutes!$A$3:$R$301,10,FALSE))</f>
        <v/>
      </c>
      <c r="N29" s="37" t="str">
        <f ca="1">IF(J29="","",VLOOKUP(INDIRECT(ADDRESS(ROW()-1,COLUMN()-4,2,2)),Donnéesbrutes!$A$3:$R$301,11,FALSE))</f>
        <v/>
      </c>
      <c r="O29" s="37" t="str">
        <f ca="1">IF(J29="","",VLOOKUP(INDIRECT(ADDRESS(ROW()-1,COLUMN()-5,2,2)),Donnéesbrutes!$A$3:$R$301,13,FALSE))</f>
        <v/>
      </c>
      <c r="P29" s="37" t="str">
        <f ca="1">IF(J29="","",VLOOKUP(INDIRECT(ADDRESS(ROW()-1,COLUMN()-6,2,2)),Donnéesbrutes!$A$3:$R$301,15,FALSE))</f>
        <v/>
      </c>
      <c r="Q29" s="38" t="str">
        <f ca="1">IF(J29="","",VLOOKUP(INDIRECT(ADDRESS(ROW()-1,COLUMN()-7,2,2)),Donnéesbrutes!$A$3:$R$301,17,FALSE))</f>
        <v/>
      </c>
      <c r="S29" s="39" t="str">
        <f ca="1">IF(ISNA(VLOOKUP(INDIRECT(ADDRESS(ROW()-1,COLUMN(),2,2)),Donnéesbrutes!$A$3:$R$301,2,FALSE)),"",VLOOKUP(INDIRECT(ADDRESS(ROW()-1,1,2,2)),Donnéesbrutes!$A$3:$R$301,2,FALSE))</f>
        <v/>
      </c>
      <c r="T29" s="36" t="str">
        <f ca="1">IF(S29="","",VLOOKUP(INDIRECT(ADDRESS(ROW()-1,COLUMN()-1,2,2)),Donnéesbrutes!$A$3:$R$301,5,FALSE))</f>
        <v/>
      </c>
      <c r="U29" s="37" t="str">
        <f ca="1">IF(S29="","",VLOOKUP(INDIRECT(ADDRESS(ROW()-1,COLUMN()-2,2,2)),Donnéesbrutes!$A$3:$R$301,7,FALSE))</f>
        <v/>
      </c>
      <c r="V29" s="37" t="str">
        <f ca="1">IF(S29="","",VLOOKUP(INDIRECT(ADDRESS(ROW()-1,COLUMN()-3,2,2)),Donnéesbrutes!$A$3:$R$301,10,FALSE))</f>
        <v/>
      </c>
      <c r="W29" s="37" t="str">
        <f ca="1">IF(S29="","",VLOOKUP(INDIRECT(ADDRESS(ROW()-1,COLUMN()-4,2,2)),Donnéesbrutes!$A$3:$R$301,11,FALSE))</f>
        <v/>
      </c>
      <c r="X29" s="37" t="str">
        <f ca="1">IF(S29="","",VLOOKUP(INDIRECT(ADDRESS(ROW()-1,COLUMN()-5,2,2)),Donnéesbrutes!$A$3:$R$301,13,FALSE))</f>
        <v/>
      </c>
      <c r="Y29" s="37" t="str">
        <f ca="1">IF(S29="","",VLOOKUP(INDIRECT(ADDRESS(ROW()-1,COLUMN()-6,2,2)),Donnéesbrutes!$A$3:$R$301,15,FALSE))</f>
        <v/>
      </c>
      <c r="Z29" s="38" t="str">
        <f ca="1">IF(S29="","",VLOOKUP(INDIRECT(ADDRESS(ROW()-1,COLUMN()-7,2,2)),Donnéesbrutes!$A$3:$R$301,17,FALSE))</f>
        <v/>
      </c>
    </row>
    <row r="30" spans="1:26">
      <c r="A30" s="40">
        <f ca="1">A29</f>
        <v>42358</v>
      </c>
      <c r="B30" s="41">
        <f ca="1">IF(A29="","",VLOOKUP(INDIRECT(ADDRESS(ROW()-2,1,2,2)),Donnéesbrutes!$A$3:$R$301,3,FALSE))</f>
        <v>0.54166666666666663</v>
      </c>
      <c r="C30" s="33"/>
      <c r="D30" s="33"/>
      <c r="E30" s="33"/>
      <c r="F30" s="33"/>
      <c r="G30" s="33"/>
      <c r="H30" s="34"/>
      <c r="J30" s="40" t="str">
        <f ca="1">J29</f>
        <v/>
      </c>
      <c r="K30" s="41" t="str">
        <f ca="1">IF(J29="","",VLOOKUP(INDIRECT(ADDRESS(ROW()-2,COLUMN()-1,2,2)),Donnéesbrutes!$A$3:$R$301,3,FALSE))</f>
        <v/>
      </c>
      <c r="L30" s="33"/>
      <c r="M30" s="33"/>
      <c r="N30" s="33"/>
      <c r="O30" s="33"/>
      <c r="P30" s="33"/>
      <c r="Q30" s="34"/>
      <c r="S30" s="40" t="str">
        <f ca="1">S29</f>
        <v/>
      </c>
      <c r="T30" s="41" t="str">
        <f ca="1">IF(S29="","",VLOOKUP(INDIRECT(ADDRESS(ROW()-2,COLUMN()-1,2,2)),Donnéesbrutes!$A$3:$R$301,3,FALSE))</f>
        <v/>
      </c>
      <c r="U30" s="33"/>
      <c r="V30" s="33"/>
      <c r="W30" s="33"/>
      <c r="X30" s="33"/>
      <c r="Y30" s="33"/>
      <c r="Z30" s="34"/>
    </row>
    <row r="31" spans="1:26">
      <c r="A31" s="32"/>
      <c r="B31" s="33"/>
      <c r="C31" s="33"/>
      <c r="D31" s="33"/>
      <c r="E31" s="33"/>
      <c r="F31" s="33"/>
      <c r="G31" s="33"/>
      <c r="H31" s="34"/>
      <c r="J31" s="32"/>
      <c r="K31" s="33"/>
      <c r="L31" s="33"/>
      <c r="M31" s="33"/>
      <c r="N31" s="33"/>
      <c r="O31" s="33"/>
      <c r="P31" s="33"/>
      <c r="Q31" s="34"/>
      <c r="S31" s="32"/>
      <c r="T31" s="33"/>
      <c r="U31" s="33"/>
      <c r="V31" s="33"/>
      <c r="W31" s="33"/>
      <c r="X31" s="33"/>
      <c r="Y31" s="33"/>
      <c r="Z31" s="34"/>
    </row>
    <row r="32" spans="1:26">
      <c r="A32" s="35">
        <v>8</v>
      </c>
      <c r="B32" s="36" t="str">
        <f ca="1">IF($A33="","",VLOOKUP(INDIRECT(ADDRESS(ROW(),1,2,2)),Donnéesbrutes!$A$3:$R$301,4,FALSE))</f>
        <v>Kra</v>
      </c>
      <c r="C32" s="37">
        <f ca="1">IF($A33="","",VLOOKUP(INDIRECT(ADDRESS(ROW(),1,2,2)),Donnéesbrutes!$A$3:$R$301,6,FALSE))</f>
        <v>1.1599999999999999</v>
      </c>
      <c r="D32" s="37">
        <f ca="1">IF($A33="","",VLOOKUP(INDIRECT(ADDRESS(ROW(),1,2,2)),Donnéesbrutes!$A$3:$R$301,9,FALSE))</f>
        <v>25</v>
      </c>
      <c r="E32" s="37">
        <f ca="1">IF($A33="","",VLOOKUP(INDIRECT(ADDRESS(ROW(),1,2,2)),Donnéesbrutes!$A$3:$R$301,10,FALSE))</f>
        <v>23</v>
      </c>
      <c r="F32" s="37">
        <f ca="1">IF($A33="","",VLOOKUP(INDIRECT(ADDRESS(ROW(),1,2,2)),Donnéesbrutes!$A$3:$R$301,12,FALSE))</f>
        <v>0</v>
      </c>
      <c r="G32" s="37">
        <f ca="1">IF($A33="","",VLOOKUP(INDIRECT(ADDRESS(ROW(),1,2,2)),Donnéesbrutes!$A$3:$R$301,14,FALSE))</f>
        <v>0</v>
      </c>
      <c r="H32" s="38">
        <f ca="1">IF($A33="","",VLOOKUP(INDIRECT(ADDRESS(ROW(),1,2,2)),Donnéesbrutes!$A$3:$R$301,16,FALSE))</f>
        <v>0</v>
      </c>
      <c r="J32" s="35">
        <v>18</v>
      </c>
      <c r="K32" s="36" t="str">
        <f ca="1">IF(J33="","",VLOOKUP(INDIRECT(ADDRESS(ROW(),COLUMN()-1,2,2)),Donnéesbrutes!$A$3:$R$301,4,FALSE))</f>
        <v/>
      </c>
      <c r="L32" s="37" t="str">
        <f ca="1">IF(J33="","",VLOOKUP(INDIRECT(ADDRESS(ROW(),COLUMN()-2,2,2)),Donnéesbrutes!$A$3:$R$301,6,FALSE))</f>
        <v/>
      </c>
      <c r="M32" s="37" t="str">
        <f ca="1">IF(J33="","",VLOOKUP(INDIRECT(ADDRESS(ROW(),COLUMN()-3,2,2)),Donnéesbrutes!$A$3:$R$301,9,FALSE))</f>
        <v/>
      </c>
      <c r="N32" s="37" t="str">
        <f ca="1">IF(J33="","",VLOOKUP(INDIRECT(ADDRESS(ROW(),COLUMN()-4,2,2)),Donnéesbrutes!$A$3:$R$301,10,FALSE))</f>
        <v/>
      </c>
      <c r="O32" s="37" t="str">
        <f ca="1">IF(J33="","",VLOOKUP(INDIRECT(ADDRESS(ROW(),COLUMN()-5,2,2)),Donnéesbrutes!$A$3:$R$301,12,FALSE))</f>
        <v/>
      </c>
      <c r="P32" s="37" t="str">
        <f ca="1">IF(J33="","",VLOOKUP(INDIRECT(ADDRESS(ROW(),COLUMN()-6,2,2)),Donnéesbrutes!$A$3:$R$301,14,FALSE))</f>
        <v/>
      </c>
      <c r="Q32" s="38" t="str">
        <f ca="1">IF(J33="","",VLOOKUP(INDIRECT(ADDRESS(ROW(),COLUMN()-7,2,2)),Donnéesbrutes!$A$3:$R$301,16,FALSE))</f>
        <v/>
      </c>
      <c r="S32" s="35">
        <v>28</v>
      </c>
      <c r="T32" s="36" t="str">
        <f ca="1">IF(S33="","",VLOOKUP(INDIRECT(ADDRESS(ROW(),COLUMN()-1,2,2)),Donnéesbrutes!$A$3:$R$301,4,FALSE))</f>
        <v/>
      </c>
      <c r="U32" s="37" t="str">
        <f ca="1">IF(S33="","",VLOOKUP(INDIRECT(ADDRESS(ROW(),COLUMN()-2,2,2)),Donnéesbrutes!$A$3:$R$301,6,FALSE))</f>
        <v/>
      </c>
      <c r="V32" s="37" t="str">
        <f ca="1">IF(S33="","",VLOOKUP(INDIRECT(ADDRESS(ROW(),COLUMN()-3,2,2)),Donnéesbrutes!$A$3:$R$301,9,FALSE))</f>
        <v/>
      </c>
      <c r="W32" s="37" t="str">
        <f ca="1">IF(S33="","",VLOOKUP(INDIRECT(ADDRESS(ROW(),COLUMN()-4,2,2)),Donnéesbrutes!$A$3:$R$301,10,FALSE))</f>
        <v/>
      </c>
      <c r="X32" s="37" t="str">
        <f ca="1">IF(S33="","",VLOOKUP(INDIRECT(ADDRESS(ROW(),COLUMN()-5,2,2)),Donnéesbrutes!$A$3:$R$301,12,FALSE))</f>
        <v/>
      </c>
      <c r="Y32" s="37" t="str">
        <f ca="1">IF(S33="","",VLOOKUP(INDIRECT(ADDRESS(ROW(),COLUMN()-6,2,2)),Donnéesbrutes!$A$3:$R$301,14,FALSE))</f>
        <v/>
      </c>
      <c r="Z32" s="38" t="str">
        <f ca="1">IF(S33="","",VLOOKUP(INDIRECT(ADDRESS(ROW(),COLUMN()-7,2,2)),Donnéesbrutes!$A$3:$R$301,16,FALSE))</f>
        <v/>
      </c>
    </row>
    <row r="33" spans="1:26">
      <c r="A33" s="39">
        <f ca="1">IF(ISNA(VLOOKUP(INDIRECT(ADDRESS(ROW()-1,1,2,2)),Donnéesbrutes!$A$3:$R$301,2,FALSE)),"",VLOOKUP(INDIRECT(ADDRESS(ROW()-1,1,2,2)),Donnéesbrutes!$A$3:$R$301,2,FALSE))</f>
        <v>42382</v>
      </c>
      <c r="B33" s="36" t="str">
        <f ca="1">IF($A33="","",VLOOKUP(INDIRECT(ADDRESS(ROW()-1,1,2,2)),Donnéesbrutes!$A$3:$R$301,5,FALSE))</f>
        <v>Orenburg</v>
      </c>
      <c r="C33" s="37">
        <f ca="1">IF($A33="","",VLOOKUP(INDIRECT(ADDRESS(ROW()-1,1,2,2)),Donnéesbrutes!$A$3:$R$301,7,FALSE))</f>
        <v>4.5</v>
      </c>
      <c r="D33" s="37">
        <f ca="1">IF($A33="","",VLOOKUP(INDIRECT(ADDRESS(ROW()-1,1,2,2)),Donnéesbrutes!$A$3:$R$301,10,FALSE))</f>
        <v>23</v>
      </c>
      <c r="E33" s="37">
        <f ca="1">IF($A33="","",VLOOKUP(INDIRECT(ADDRESS(ROW()-1,1,2,2)),Donnéesbrutes!$A$3:$R$301,11,FALSE))</f>
        <v>0</v>
      </c>
      <c r="F33" s="37">
        <f ca="1">IF($A33="","",VLOOKUP(INDIRECT(ADDRESS(ROW()-1,1,2,2)),Donnéesbrutes!$A$3:$R$301,13,FALSE))</f>
        <v>0</v>
      </c>
      <c r="G33" s="37">
        <f ca="1">IF($A33="","",VLOOKUP(INDIRECT(ADDRESS(ROW()-1,1,2,2)),Donnéesbrutes!$A$3:$R$301,15,FALSE))</f>
        <v>0</v>
      </c>
      <c r="H33" s="38">
        <f ca="1">IF($A33="","",VLOOKUP(INDIRECT(ADDRESS(ROW()-1,1,2,2)),Donnéesbrutes!$A$3:$R$301,17,FALSE))</f>
        <v>0</v>
      </c>
      <c r="J33" s="39" t="str">
        <f ca="1">IF(ISNA(VLOOKUP(INDIRECT(ADDRESS(ROW()-1,COLUMN(),2,2)),Donnéesbrutes!$A$3:$R$301,2,FALSE)),"",VLOOKUP(INDIRECT(ADDRESS(ROW()-1,1,2,2)),Donnéesbrutes!$A$3:$R$301,2,FALSE))</f>
        <v/>
      </c>
      <c r="K33" s="36" t="str">
        <f ca="1">IF(J33="","",VLOOKUP(INDIRECT(ADDRESS(ROW()-1,COLUMN()-1,2,2)),Donnéesbrutes!$A$3:$R$301,5,FALSE))</f>
        <v/>
      </c>
      <c r="L33" s="37" t="str">
        <f ca="1">IF(J33="","",VLOOKUP(INDIRECT(ADDRESS(ROW()-1,COLUMN()-2,2,2)),Donnéesbrutes!$A$3:$R$301,7,FALSE))</f>
        <v/>
      </c>
      <c r="M33" s="37" t="str">
        <f ca="1">IF(J33="","",VLOOKUP(INDIRECT(ADDRESS(ROW()-1,COLUMN()-3,2,2)),Donnéesbrutes!$A$3:$R$301,10,FALSE))</f>
        <v/>
      </c>
      <c r="N33" s="37" t="str">
        <f ca="1">IF(J33="","",VLOOKUP(INDIRECT(ADDRESS(ROW()-1,COLUMN()-4,2,2)),Donnéesbrutes!$A$3:$R$301,11,FALSE))</f>
        <v/>
      </c>
      <c r="O33" s="37" t="str">
        <f ca="1">IF(J33="","",VLOOKUP(INDIRECT(ADDRESS(ROW()-1,COLUMN()-5,2,2)),Donnéesbrutes!$A$3:$R$301,13,FALSE))</f>
        <v/>
      </c>
      <c r="P33" s="37" t="str">
        <f ca="1">IF(J33="","",VLOOKUP(INDIRECT(ADDRESS(ROW()-1,COLUMN()-6,2,2)),Donnéesbrutes!$A$3:$R$301,15,FALSE))</f>
        <v/>
      </c>
      <c r="Q33" s="38" t="str">
        <f ca="1">IF(J33="","",VLOOKUP(INDIRECT(ADDRESS(ROW()-1,COLUMN()-7,2,2)),Donnéesbrutes!$A$3:$R$301,17,FALSE))</f>
        <v/>
      </c>
      <c r="S33" s="39" t="str">
        <f ca="1">IF(ISNA(VLOOKUP(INDIRECT(ADDRESS(ROW()-1,COLUMN(),2,2)),Donnéesbrutes!$A$3:$R$301,2,FALSE)),"",VLOOKUP(INDIRECT(ADDRESS(ROW()-1,1,2,2)),Donnéesbrutes!$A$3:$R$301,2,FALSE))</f>
        <v/>
      </c>
      <c r="T33" s="36" t="str">
        <f ca="1">IF(S33="","",VLOOKUP(INDIRECT(ADDRESS(ROW()-1,COLUMN()-1,2,2)),Donnéesbrutes!$A$3:$R$301,5,FALSE))</f>
        <v/>
      </c>
      <c r="U33" s="37" t="str">
        <f ca="1">IF(S33="","",VLOOKUP(INDIRECT(ADDRESS(ROW()-1,COLUMN()-2,2,2)),Donnéesbrutes!$A$3:$R$301,7,FALSE))</f>
        <v/>
      </c>
      <c r="V33" s="37" t="str">
        <f ca="1">IF(S33="","",VLOOKUP(INDIRECT(ADDRESS(ROW()-1,COLUMN()-3,2,2)),Donnéesbrutes!$A$3:$R$301,10,FALSE))</f>
        <v/>
      </c>
      <c r="W33" s="37" t="str">
        <f ca="1">IF(S33="","",VLOOKUP(INDIRECT(ADDRESS(ROW()-1,COLUMN()-4,2,2)),Donnéesbrutes!$A$3:$R$301,11,FALSE))</f>
        <v/>
      </c>
      <c r="X33" s="37" t="str">
        <f ca="1">IF(S33="","",VLOOKUP(INDIRECT(ADDRESS(ROW()-1,COLUMN()-5,2,2)),Donnéesbrutes!$A$3:$R$301,13,FALSE))</f>
        <v/>
      </c>
      <c r="Y33" s="37" t="str">
        <f ca="1">IF(S33="","",VLOOKUP(INDIRECT(ADDRESS(ROW()-1,COLUMN()-6,2,2)),Donnéesbrutes!$A$3:$R$301,15,FALSE))</f>
        <v/>
      </c>
      <c r="Z33" s="38" t="str">
        <f ca="1">IF(S33="","",VLOOKUP(INDIRECT(ADDRESS(ROW()-1,COLUMN()-7,2,2)),Donnéesbrutes!$A$3:$R$301,17,FALSE))</f>
        <v/>
      </c>
    </row>
    <row r="34" spans="1:26">
      <c r="A34" s="40">
        <f ca="1">A33</f>
        <v>42382</v>
      </c>
      <c r="B34" s="41">
        <f ca="1">IF(A33="","",VLOOKUP(INDIRECT(ADDRESS(ROW()-2,1,2,2)),Donnéesbrutes!$A$3:$R$301,3,FALSE))</f>
        <v>0.54166666666666663</v>
      </c>
      <c r="C34" s="33"/>
      <c r="D34" s="33"/>
      <c r="E34" s="33"/>
      <c r="F34" s="33"/>
      <c r="G34" s="33"/>
      <c r="H34" s="34"/>
      <c r="J34" s="40" t="str">
        <f ca="1">J33</f>
        <v/>
      </c>
      <c r="K34" s="41" t="str">
        <f ca="1">IF(J33="","",VLOOKUP(INDIRECT(ADDRESS(ROW()-2,COLUMN()-1,2,2)),Donnéesbrutes!$A$3:$R$301,3,FALSE))</f>
        <v/>
      </c>
      <c r="L34" s="33"/>
      <c r="M34" s="33"/>
      <c r="N34" s="33"/>
      <c r="O34" s="33"/>
      <c r="P34" s="33"/>
      <c r="Q34" s="34"/>
      <c r="S34" s="40" t="str">
        <f ca="1">S33</f>
        <v/>
      </c>
      <c r="T34" s="41" t="str">
        <f ca="1">IF(S33="","",VLOOKUP(INDIRECT(ADDRESS(ROW()-2,COLUMN()-1,2,2)),Donnéesbrutes!$A$3:$R$301,3,FALSE))</f>
        <v/>
      </c>
      <c r="U34" s="33"/>
      <c r="V34" s="33"/>
      <c r="W34" s="33"/>
      <c r="X34" s="33"/>
      <c r="Y34" s="33"/>
      <c r="Z34" s="34"/>
    </row>
    <row r="35" spans="1:26">
      <c r="A35" s="32"/>
      <c r="B35" s="33"/>
      <c r="C35" s="33"/>
      <c r="D35" s="33"/>
      <c r="E35" s="33"/>
      <c r="F35" s="33"/>
      <c r="G35" s="33"/>
      <c r="H35" s="34"/>
      <c r="J35" s="32"/>
      <c r="K35" s="33"/>
      <c r="L35" s="33"/>
      <c r="M35" s="33"/>
      <c r="N35" s="33"/>
      <c r="O35" s="33"/>
      <c r="P35" s="33"/>
      <c r="Q35" s="34"/>
      <c r="S35" s="32"/>
      <c r="T35" s="33"/>
      <c r="U35" s="33"/>
      <c r="V35" s="33"/>
      <c r="W35" s="33"/>
      <c r="X35" s="33"/>
      <c r="Y35" s="33"/>
      <c r="Z35" s="34"/>
    </row>
    <row r="36" spans="1:26">
      <c r="A36" s="35">
        <v>9</v>
      </c>
      <c r="B36" s="36" t="str">
        <f ca="1">IF($A37="","",VLOOKUP(INDIRECT(ADDRESS(ROW(),1,2,2)),Donnéesbrutes!$A$3:$R$301,4,FALSE))</f>
        <v/>
      </c>
      <c r="C36" s="37" t="str">
        <f ca="1">IF($A37="","",VLOOKUP(INDIRECT(ADDRESS(ROW(),1,2,2)),Donnéesbrutes!$A$3:$R$301,6,FALSE))</f>
        <v/>
      </c>
      <c r="D36" s="37" t="str">
        <f ca="1">IF($A37="","",VLOOKUP(INDIRECT(ADDRESS(ROW(),1,2,2)),Donnéesbrutes!$A$3:$R$301,9,FALSE))</f>
        <v/>
      </c>
      <c r="E36" s="37" t="str">
        <f ca="1">IF($A37="","",VLOOKUP(INDIRECT(ADDRESS(ROW(),1,2,2)),Donnéesbrutes!$A$3:$R$301,10,FALSE))</f>
        <v/>
      </c>
      <c r="F36" s="37" t="str">
        <f ca="1">IF($A37="","",VLOOKUP(INDIRECT(ADDRESS(ROW(),1,2,2)),Donnéesbrutes!$A$3:$R$301,12,FALSE))</f>
        <v/>
      </c>
      <c r="G36" s="37" t="str">
        <f ca="1">IF($A37="","",VLOOKUP(INDIRECT(ADDRESS(ROW(),1,2,2)),Donnéesbrutes!$A$3:$R$301,14,FALSE))</f>
        <v/>
      </c>
      <c r="H36" s="38" t="str">
        <f ca="1">IF($A37="","",VLOOKUP(INDIRECT(ADDRESS(ROW(),1,2,2)),Donnéesbrutes!$A$3:$R$301,16,FALSE))</f>
        <v/>
      </c>
      <c r="J36" s="35">
        <v>19</v>
      </c>
      <c r="K36" s="36" t="str">
        <f ca="1">IF(J37="","",VLOOKUP(INDIRECT(ADDRESS(ROW(),COLUMN()-1,2,2)),Donnéesbrutes!$A$3:$R$301,4,FALSE))</f>
        <v/>
      </c>
      <c r="L36" s="37" t="str">
        <f ca="1">IF(J37="","",VLOOKUP(INDIRECT(ADDRESS(ROW(),COLUMN()-2,2,2)),Donnéesbrutes!$A$3:$R$301,6,FALSE))</f>
        <v/>
      </c>
      <c r="M36" s="37" t="str">
        <f ca="1">IF(J37="","",VLOOKUP(INDIRECT(ADDRESS(ROW(),COLUMN()-3,2,2)),Donnéesbrutes!$A$3:$R$301,9,FALSE))</f>
        <v/>
      </c>
      <c r="N36" s="37" t="str">
        <f ca="1">IF(J37="","",VLOOKUP(INDIRECT(ADDRESS(ROW(),COLUMN()-4,2,2)),Donnéesbrutes!$A$3:$R$301,10,FALSE))</f>
        <v/>
      </c>
      <c r="O36" s="37" t="str">
        <f ca="1">IF(J37="","",VLOOKUP(INDIRECT(ADDRESS(ROW(),COLUMN()-5,2,2)),Donnéesbrutes!$A$3:$R$301,12,FALSE))</f>
        <v/>
      </c>
      <c r="P36" s="37" t="str">
        <f ca="1">IF(J37="","",VLOOKUP(INDIRECT(ADDRESS(ROW(),COLUMN()-6,2,2)),Donnéesbrutes!$A$3:$R$301,14,FALSE))</f>
        <v/>
      </c>
      <c r="Q36" s="38" t="str">
        <f ca="1">IF(J37="","",VLOOKUP(INDIRECT(ADDRESS(ROW(),COLUMN()-7,2,2)),Donnéesbrutes!$A$3:$R$301,16,FALSE))</f>
        <v/>
      </c>
      <c r="S36" s="35">
        <v>29</v>
      </c>
      <c r="T36" s="36" t="str">
        <f ca="1">IF(S37="","",VLOOKUP(INDIRECT(ADDRESS(ROW(),COLUMN()-1,2,2)),Donnéesbrutes!$A$3:$R$301,4,FALSE))</f>
        <v/>
      </c>
      <c r="U36" s="37" t="str">
        <f ca="1">IF(S37="","",VLOOKUP(INDIRECT(ADDRESS(ROW(),COLUMN()-2,2,2)),Donnéesbrutes!$A$3:$R$301,6,FALSE))</f>
        <v/>
      </c>
      <c r="V36" s="37" t="str">
        <f ca="1">IF(S37="","",VLOOKUP(INDIRECT(ADDRESS(ROW(),COLUMN()-3,2,2)),Donnéesbrutes!$A$3:$R$301,9,FALSE))</f>
        <v/>
      </c>
      <c r="W36" s="37" t="str">
        <f ca="1">IF(S37="","",VLOOKUP(INDIRECT(ADDRESS(ROW(),COLUMN()-4,2,2)),Donnéesbrutes!$A$3:$R$301,10,FALSE))</f>
        <v/>
      </c>
      <c r="X36" s="37" t="str">
        <f ca="1">IF(S37="","",VLOOKUP(INDIRECT(ADDRESS(ROW(),COLUMN()-5,2,2)),Donnéesbrutes!$A$3:$R$301,12,FALSE))</f>
        <v/>
      </c>
      <c r="Y36" s="37" t="str">
        <f ca="1">IF(S37="","",VLOOKUP(INDIRECT(ADDRESS(ROW(),COLUMN()-6,2,2)),Donnéesbrutes!$A$3:$R$301,14,FALSE))</f>
        <v/>
      </c>
      <c r="Z36" s="38" t="str">
        <f ca="1">IF(S37="","",VLOOKUP(INDIRECT(ADDRESS(ROW(),COLUMN()-7,2,2)),Donnéesbrutes!$A$3:$R$301,16,FALSE))</f>
        <v/>
      </c>
    </row>
    <row r="37" spans="1:26">
      <c r="A37" s="39" t="str">
        <f ca="1">IF(ISNA(VLOOKUP(INDIRECT(ADDRESS(ROW()-1,1,2,2)),Donnéesbrutes!$A$3:$R$301,2,FALSE)),"",VLOOKUP(INDIRECT(ADDRESS(ROW()-1,1,2,2)),Donnéesbrutes!$A$3:$R$301,2,FALSE))</f>
        <v/>
      </c>
      <c r="B37" s="36" t="str">
        <f ca="1">IF($A37="","",VLOOKUP(INDIRECT(ADDRESS(ROW()-1,1,2,2)),Donnéesbrutes!$A$3:$R$301,5,FALSE))</f>
        <v/>
      </c>
      <c r="C37" s="37" t="str">
        <f ca="1">IF($A37="","",VLOOKUP(INDIRECT(ADDRESS(ROW()-1,1,2,2)),Donnéesbrutes!$A$3:$R$301,7,FALSE))</f>
        <v/>
      </c>
      <c r="D37" s="37" t="str">
        <f ca="1">IF($A37="","",VLOOKUP(INDIRECT(ADDRESS(ROW()-1,1,2,2)),Donnéesbrutes!$A$3:$R$301,10,FALSE))</f>
        <v/>
      </c>
      <c r="E37" s="37" t="str">
        <f ca="1">IF($A37="","",VLOOKUP(INDIRECT(ADDRESS(ROW()-1,1,2,2)),Donnéesbrutes!$A$3:$R$301,11,FALSE))</f>
        <v/>
      </c>
      <c r="F37" s="37" t="str">
        <f ca="1">IF($A37="","",VLOOKUP(INDIRECT(ADDRESS(ROW()-1,1,2,2)),Donnéesbrutes!$A$3:$R$301,13,FALSE))</f>
        <v/>
      </c>
      <c r="G37" s="37" t="str">
        <f ca="1">IF($A37="","",VLOOKUP(INDIRECT(ADDRESS(ROW()-1,1,2,2)),Donnéesbrutes!$A$3:$R$301,15,FALSE))</f>
        <v/>
      </c>
      <c r="H37" s="38" t="str">
        <f ca="1">IF($A37="","",VLOOKUP(INDIRECT(ADDRESS(ROW()-1,1,2,2)),Donnéesbrutes!$A$3:$R$301,17,FALSE))</f>
        <v/>
      </c>
      <c r="J37" s="39" t="str">
        <f ca="1">IF(ISNA(VLOOKUP(INDIRECT(ADDRESS(ROW()-1,COLUMN(),2,2)),Donnéesbrutes!$A$3:$R$301,2,FALSE)),"",VLOOKUP(INDIRECT(ADDRESS(ROW()-1,1,2,2)),Donnéesbrutes!$A$3:$R$301,2,FALSE))</f>
        <v/>
      </c>
      <c r="K37" s="36" t="str">
        <f ca="1">IF(J37="","",VLOOKUP(INDIRECT(ADDRESS(ROW()-1,COLUMN()-1,2,2)),Donnéesbrutes!$A$3:$R$301,5,FALSE))</f>
        <v/>
      </c>
      <c r="L37" s="37" t="str">
        <f ca="1">IF(J37="","",VLOOKUP(INDIRECT(ADDRESS(ROW()-1,COLUMN()-2,2,2)),Donnéesbrutes!$A$3:$R$301,7,FALSE))</f>
        <v/>
      </c>
      <c r="M37" s="37" t="str">
        <f ca="1">IF(J37="","",VLOOKUP(INDIRECT(ADDRESS(ROW()-1,COLUMN()-3,2,2)),Donnéesbrutes!$A$3:$R$301,10,FALSE))</f>
        <v/>
      </c>
      <c r="N37" s="37" t="str">
        <f ca="1">IF(J37="","",VLOOKUP(INDIRECT(ADDRESS(ROW()-1,COLUMN()-4,2,2)),Donnéesbrutes!$A$3:$R$301,11,FALSE))</f>
        <v/>
      </c>
      <c r="O37" s="37" t="str">
        <f ca="1">IF(J37="","",VLOOKUP(INDIRECT(ADDRESS(ROW()-1,COLUMN()-5,2,2)),Donnéesbrutes!$A$3:$R$301,13,FALSE))</f>
        <v/>
      </c>
      <c r="P37" s="37" t="str">
        <f ca="1">IF(J37="","",VLOOKUP(INDIRECT(ADDRESS(ROW()-1,COLUMN()-6,2,2)),Donnéesbrutes!$A$3:$R$301,15,FALSE))</f>
        <v/>
      </c>
      <c r="Q37" s="38" t="str">
        <f ca="1">IF(J37="","",VLOOKUP(INDIRECT(ADDRESS(ROW()-1,COLUMN()-7,2,2)),Donnéesbrutes!$A$3:$R$301,17,FALSE))</f>
        <v/>
      </c>
      <c r="S37" s="39" t="str">
        <f ca="1">IF(ISNA(VLOOKUP(INDIRECT(ADDRESS(ROW()-1,COLUMN(),2,2)),Donnéesbrutes!$A$3:$R$301,2,FALSE)),"",VLOOKUP(INDIRECT(ADDRESS(ROW()-1,1,2,2)),Donnéesbrutes!$A$3:$R$301,2,FALSE))</f>
        <v/>
      </c>
      <c r="T37" s="36" t="str">
        <f ca="1">IF(S37="","",VLOOKUP(INDIRECT(ADDRESS(ROW()-1,COLUMN()-1,2,2)),Donnéesbrutes!$A$3:$R$301,5,FALSE))</f>
        <v/>
      </c>
      <c r="U37" s="37" t="str">
        <f ca="1">IF(S37="","",VLOOKUP(INDIRECT(ADDRESS(ROW()-1,COLUMN()-2,2,2)),Donnéesbrutes!$A$3:$R$301,7,FALSE))</f>
        <v/>
      </c>
      <c r="V37" s="37" t="str">
        <f ca="1">IF(S37="","",VLOOKUP(INDIRECT(ADDRESS(ROW()-1,COLUMN()-3,2,2)),Donnéesbrutes!$A$3:$R$301,10,FALSE))</f>
        <v/>
      </c>
      <c r="W37" s="37" t="str">
        <f ca="1">IF(S37="","",VLOOKUP(INDIRECT(ADDRESS(ROW()-1,COLUMN()-4,2,2)),Donnéesbrutes!$A$3:$R$301,11,FALSE))</f>
        <v/>
      </c>
      <c r="X37" s="37" t="str">
        <f ca="1">IF(S37="","",VLOOKUP(INDIRECT(ADDRESS(ROW()-1,COLUMN()-5,2,2)),Donnéesbrutes!$A$3:$R$301,13,FALSE))</f>
        <v/>
      </c>
      <c r="Y37" s="37" t="str">
        <f ca="1">IF(S37="","",VLOOKUP(INDIRECT(ADDRESS(ROW()-1,COLUMN()-6,2,2)),Donnéesbrutes!$A$3:$R$301,15,FALSE))</f>
        <v/>
      </c>
      <c r="Z37" s="38" t="str">
        <f ca="1">IF(S37="","",VLOOKUP(INDIRECT(ADDRESS(ROW()-1,COLUMN()-7,2,2)),Donnéesbrutes!$A$3:$R$301,17,FALSE))</f>
        <v/>
      </c>
    </row>
    <row r="38" spans="1:26">
      <c r="A38" s="40" t="str">
        <f ca="1">A37</f>
        <v/>
      </c>
      <c r="B38" s="41" t="str">
        <f ca="1">IF(A37="","",VLOOKUP(INDIRECT(ADDRESS(ROW()-2,1,2,2)),Donnéesbrutes!$A$3:$R$301,3,FALSE))</f>
        <v/>
      </c>
      <c r="C38" s="33"/>
      <c r="D38" s="33"/>
      <c r="E38" s="33"/>
      <c r="F38" s="33"/>
      <c r="G38" s="33"/>
      <c r="H38" s="34"/>
      <c r="J38" s="40" t="str">
        <f ca="1">J37</f>
        <v/>
      </c>
      <c r="K38" s="41" t="str">
        <f ca="1">IF(J37="","",VLOOKUP(INDIRECT(ADDRESS(ROW()-2,COLUMN()-1,2,2)),Donnéesbrutes!$A$3:$R$301,3,FALSE))</f>
        <v/>
      </c>
      <c r="L38" s="33"/>
      <c r="M38" s="33"/>
      <c r="N38" s="33"/>
      <c r="O38" s="33"/>
      <c r="P38" s="33"/>
      <c r="Q38" s="34"/>
      <c r="S38" s="40" t="str">
        <f ca="1">S37</f>
        <v/>
      </c>
      <c r="T38" s="41" t="str">
        <f ca="1">IF(S37="","",VLOOKUP(INDIRECT(ADDRESS(ROW()-2,COLUMN()-1,2,2)),Donnéesbrutes!$A$3:$R$301,3,FALSE))</f>
        <v/>
      </c>
      <c r="U38" s="33"/>
      <c r="V38" s="33"/>
      <c r="W38" s="33"/>
      <c r="X38" s="33"/>
      <c r="Y38" s="33"/>
      <c r="Z38" s="34"/>
    </row>
    <row r="39" spans="1:26">
      <c r="A39" s="32"/>
      <c r="B39" s="33"/>
      <c r="C39" s="33"/>
      <c r="D39" s="33"/>
      <c r="E39" s="33"/>
      <c r="F39" s="33"/>
      <c r="G39" s="33"/>
      <c r="H39" s="34"/>
      <c r="J39" s="32"/>
      <c r="K39" s="33"/>
      <c r="L39" s="33"/>
      <c r="M39" s="33"/>
      <c r="N39" s="33"/>
      <c r="O39" s="33"/>
      <c r="P39" s="33"/>
      <c r="Q39" s="34"/>
      <c r="S39" s="32"/>
      <c r="T39" s="33"/>
      <c r="U39" s="33"/>
      <c r="V39" s="33"/>
      <c r="W39" s="33"/>
      <c r="X39" s="33"/>
      <c r="Y39" s="33"/>
      <c r="Z39" s="34"/>
    </row>
    <row r="40" spans="1:26">
      <c r="A40" s="35">
        <v>10</v>
      </c>
      <c r="B40" s="36" t="str">
        <f ca="1">IF($A41="","",VLOOKUP(INDIRECT(ADDRESS(ROW(),1,2,2)),Donnéesbrutes!$A$3:$R$301,4,FALSE))</f>
        <v/>
      </c>
      <c r="C40" s="37" t="str">
        <f ca="1">IF($A41="","",VLOOKUP(INDIRECT(ADDRESS(ROW(),1,2,2)),Donnéesbrutes!$A$3:$R$301,6,FALSE))</f>
        <v/>
      </c>
      <c r="D40" s="37" t="str">
        <f ca="1">IF($A41="","",VLOOKUP(INDIRECT(ADDRESS(ROW(),1,2,2)),Donnéesbrutes!$A$3:$R$301,9,FALSE))</f>
        <v/>
      </c>
      <c r="E40" s="37" t="str">
        <f ca="1">IF($A41="","",VLOOKUP(INDIRECT(ADDRESS(ROW(),1,2,2)),Donnéesbrutes!$A$3:$R$301,10,FALSE))</f>
        <v/>
      </c>
      <c r="F40" s="37" t="str">
        <f ca="1">IF($A41="","",VLOOKUP(INDIRECT(ADDRESS(ROW(),1,2,2)),Donnéesbrutes!$A$3:$R$301,12,FALSE))</f>
        <v/>
      </c>
      <c r="G40" s="37" t="str">
        <f ca="1">IF($A41="","",VLOOKUP(INDIRECT(ADDRESS(ROW(),1,2,2)),Donnéesbrutes!$A$3:$R$301,14,FALSE))</f>
        <v/>
      </c>
      <c r="H40" s="38" t="str">
        <f ca="1">IF($A41="","",VLOOKUP(INDIRECT(ADDRESS(ROW(),1,2,2)),Donnéesbrutes!$A$3:$R$301,16,FALSE))</f>
        <v/>
      </c>
      <c r="J40" s="35">
        <v>20</v>
      </c>
      <c r="K40" s="36" t="str">
        <f ca="1">IF(J41="","",VLOOKUP(INDIRECT(ADDRESS(ROW(),COLUMN()-1,2,2)),Donnéesbrutes!$A$3:$R$301,4,FALSE))</f>
        <v/>
      </c>
      <c r="L40" s="37" t="str">
        <f ca="1">IF(J41="","",VLOOKUP(INDIRECT(ADDRESS(ROW(),COLUMN()-2,2,2)),Donnéesbrutes!$A$3:$R$301,6,FALSE))</f>
        <v/>
      </c>
      <c r="M40" s="37" t="str">
        <f ca="1">IF(J41="","",VLOOKUP(INDIRECT(ADDRESS(ROW(),COLUMN()-3,2,2)),Donnéesbrutes!$A$3:$R$301,9,FALSE))</f>
        <v/>
      </c>
      <c r="N40" s="37" t="str">
        <f ca="1">IF(J41="","",VLOOKUP(INDIRECT(ADDRESS(ROW(),COLUMN()-4,2,2)),Donnéesbrutes!$A$3:$R$301,10,FALSE))</f>
        <v/>
      </c>
      <c r="O40" s="37" t="str">
        <f ca="1">IF(J41="","",VLOOKUP(INDIRECT(ADDRESS(ROW(),COLUMN()-5,2,2)),Donnéesbrutes!$A$3:$R$301,12,FALSE))</f>
        <v/>
      </c>
      <c r="P40" s="37" t="str">
        <f ca="1">IF(J41="","",VLOOKUP(INDIRECT(ADDRESS(ROW(),COLUMN()-6,2,2)),Donnéesbrutes!$A$3:$R$301,14,FALSE))</f>
        <v/>
      </c>
      <c r="Q40" s="38" t="str">
        <f ca="1">IF(J41="","",VLOOKUP(INDIRECT(ADDRESS(ROW(),COLUMN()-7,2,2)),Donnéesbrutes!$A$3:$R$301,16,FALSE))</f>
        <v/>
      </c>
      <c r="S40" s="35">
        <v>30</v>
      </c>
      <c r="T40" s="36" t="str">
        <f ca="1">IF(S41="","",VLOOKUP(INDIRECT(ADDRESS(ROW(),COLUMN()-1,2,2)),Donnéesbrutes!$A$3:$R$301,4,FALSE))</f>
        <v/>
      </c>
      <c r="U40" s="37" t="str">
        <f ca="1">IF(S41="","",VLOOKUP(INDIRECT(ADDRESS(ROW(),COLUMN()-2,2,2)),Donnéesbrutes!$A$3:$R$301,6,FALSE))</f>
        <v/>
      </c>
      <c r="V40" s="37" t="str">
        <f ca="1">IF(S41="","",VLOOKUP(INDIRECT(ADDRESS(ROW(),COLUMN()-3,2,2)),Donnéesbrutes!$A$3:$R$301,9,FALSE))</f>
        <v/>
      </c>
      <c r="W40" s="37" t="str">
        <f ca="1">IF(S41="","",VLOOKUP(INDIRECT(ADDRESS(ROW(),COLUMN()-4,2,2)),Donnéesbrutes!$A$3:$R$301,10,FALSE))</f>
        <v/>
      </c>
      <c r="X40" s="37" t="str">
        <f ca="1">IF(S41="","",VLOOKUP(INDIRECT(ADDRESS(ROW(),COLUMN()-5,2,2)),Donnéesbrutes!$A$3:$R$301,12,FALSE))</f>
        <v/>
      </c>
      <c r="Y40" s="37" t="str">
        <f ca="1">IF(S41="","",VLOOKUP(INDIRECT(ADDRESS(ROW(),COLUMN()-6,2,2)),Donnéesbrutes!$A$3:$R$301,14,FALSE))</f>
        <v/>
      </c>
      <c r="Z40" s="38" t="str">
        <f ca="1">IF(S41="","",VLOOKUP(INDIRECT(ADDRESS(ROW(),COLUMN()-7,2,2)),Donnéesbrutes!$A$3:$R$301,16,FALSE))</f>
        <v/>
      </c>
    </row>
    <row r="41" spans="1:26">
      <c r="A41" s="39" t="str">
        <f ca="1">IF(ISNA(VLOOKUP(INDIRECT(ADDRESS(ROW()-1,1,2,2)),Donnéesbrutes!$A$3:$R$301,2,FALSE)),"",VLOOKUP(INDIRECT(ADDRESS(ROW()-1,1,2,2)),Donnéesbrutes!$A$3:$R$301,2,FALSE))</f>
        <v/>
      </c>
      <c r="B41" s="36" t="str">
        <f ca="1">IF($A41="","",VLOOKUP(INDIRECT(ADDRESS(ROW()-1,1,2,2)),Donnéesbrutes!$A$3:$R$301,5,FALSE))</f>
        <v/>
      </c>
      <c r="C41" s="37" t="str">
        <f ca="1">IF($A41="","",VLOOKUP(INDIRECT(ADDRESS(ROW()-1,1,2,2)),Donnéesbrutes!$A$3:$R$301,7,FALSE))</f>
        <v/>
      </c>
      <c r="D41" s="37" t="str">
        <f ca="1">IF($A41="","",VLOOKUP(INDIRECT(ADDRESS(ROW()-1,1,2,2)),Donnéesbrutes!$A$3:$R$301,10,FALSE))</f>
        <v/>
      </c>
      <c r="E41" s="37" t="str">
        <f ca="1">IF($A41="","",VLOOKUP(INDIRECT(ADDRESS(ROW()-1,1,2,2)),Donnéesbrutes!$A$3:$R$301,11,FALSE))</f>
        <v/>
      </c>
      <c r="F41" s="37" t="str">
        <f ca="1">IF($A41="","",VLOOKUP(INDIRECT(ADDRESS(ROW()-1,1,2,2)),Donnéesbrutes!$A$3:$R$301,13,FALSE))</f>
        <v/>
      </c>
      <c r="G41" s="37" t="str">
        <f ca="1">IF($A41="","",VLOOKUP(INDIRECT(ADDRESS(ROW()-1,1,2,2)),Donnéesbrutes!$A$3:$R$301,15,FALSE))</f>
        <v/>
      </c>
      <c r="H41" s="38" t="str">
        <f ca="1">IF($A41="","",VLOOKUP(INDIRECT(ADDRESS(ROW()-1,1,2,2)),Donnéesbrutes!$A$3:$R$301,17,FALSE))</f>
        <v/>
      </c>
      <c r="J41" s="39" t="str">
        <f ca="1">IF(ISNA(VLOOKUP(INDIRECT(ADDRESS(ROW()-1,COLUMN(),2,2)),Donnéesbrutes!$A$3:$R$301,2,FALSE)),"",VLOOKUP(INDIRECT(ADDRESS(ROW()-1,1,2,2)),Donnéesbrutes!$A$3:$R$301,2,FALSE))</f>
        <v/>
      </c>
      <c r="K41" s="36" t="str">
        <f ca="1">IF(J41="","",VLOOKUP(INDIRECT(ADDRESS(ROW()-1,COLUMN()-1,2,2)),Donnéesbrutes!$A$3:$R$301,5,FALSE))</f>
        <v/>
      </c>
      <c r="L41" s="37" t="str">
        <f ca="1">IF(J41="","",VLOOKUP(INDIRECT(ADDRESS(ROW()-1,COLUMN()-2,2,2)),Donnéesbrutes!$A$3:$R$301,7,FALSE))</f>
        <v/>
      </c>
      <c r="M41" s="37" t="str">
        <f ca="1">IF(J41="","",VLOOKUP(INDIRECT(ADDRESS(ROW()-1,COLUMN()-3,2,2)),Donnéesbrutes!$A$3:$R$301,10,FALSE))</f>
        <v/>
      </c>
      <c r="N41" s="37" t="str">
        <f ca="1">IF(J41="","",VLOOKUP(INDIRECT(ADDRESS(ROW()-1,COLUMN()-4,2,2)),Donnéesbrutes!$A$3:$R$301,11,FALSE))</f>
        <v/>
      </c>
      <c r="O41" s="37" t="str">
        <f ca="1">IF(J41="","",VLOOKUP(INDIRECT(ADDRESS(ROW()-1,COLUMN()-5,2,2)),Donnéesbrutes!$A$3:$R$301,13,FALSE))</f>
        <v/>
      </c>
      <c r="P41" s="37" t="str">
        <f ca="1">IF(J41="","",VLOOKUP(INDIRECT(ADDRESS(ROW()-1,COLUMN()-6,2,2)),Donnéesbrutes!$A$3:$R$301,15,FALSE))</f>
        <v/>
      </c>
      <c r="Q41" s="38" t="str">
        <f ca="1">IF(J41="","",VLOOKUP(INDIRECT(ADDRESS(ROW()-1,COLUMN()-7,2,2)),Donnéesbrutes!$A$3:$R$301,17,FALSE))</f>
        <v/>
      </c>
      <c r="S41" s="39" t="str">
        <f ca="1">IF(ISNA(VLOOKUP(INDIRECT(ADDRESS(ROW()-1,COLUMN(),2,2)),Donnéesbrutes!$A$3:$R$301,2,FALSE)),"",VLOOKUP(INDIRECT(ADDRESS(ROW()-1,1,2,2)),Donnéesbrutes!$A$3:$R$301,2,FALSE))</f>
        <v/>
      </c>
      <c r="T41" s="36" t="str">
        <f ca="1">IF(S41="","",VLOOKUP(INDIRECT(ADDRESS(ROW()-1,COLUMN()-1,2,2)),Donnéesbrutes!$A$3:$R$301,5,FALSE))</f>
        <v/>
      </c>
      <c r="U41" s="37" t="str">
        <f ca="1">IF(S41="","",VLOOKUP(INDIRECT(ADDRESS(ROW()-1,COLUMN()-2,2,2)),Donnéesbrutes!$A$3:$R$301,7,FALSE))</f>
        <v/>
      </c>
      <c r="V41" s="37" t="str">
        <f ca="1">IF(S41="","",VLOOKUP(INDIRECT(ADDRESS(ROW()-1,COLUMN()-3,2,2)),Donnéesbrutes!$A$3:$R$301,10,FALSE))</f>
        <v/>
      </c>
      <c r="W41" s="37" t="str">
        <f ca="1">IF(S41="","",VLOOKUP(INDIRECT(ADDRESS(ROW()-1,COLUMN()-4,2,2)),Donnéesbrutes!$A$3:$R$301,11,FALSE))</f>
        <v/>
      </c>
      <c r="X41" s="37" t="str">
        <f ca="1">IF(S41="","",VLOOKUP(INDIRECT(ADDRESS(ROW()-1,COLUMN()-5,2,2)),Donnéesbrutes!$A$3:$R$301,13,FALSE))</f>
        <v/>
      </c>
      <c r="Y41" s="37" t="str">
        <f ca="1">IF(S41="","",VLOOKUP(INDIRECT(ADDRESS(ROW()-1,COLUMN()-6,2,2)),Donnéesbrutes!$A$3:$R$301,15,FALSE))</f>
        <v/>
      </c>
      <c r="Z41" s="38" t="str">
        <f ca="1">IF(S41="","",VLOOKUP(INDIRECT(ADDRESS(ROW()-1,COLUMN()-7,2,2)),Donnéesbrutes!$A$3:$R$301,17,FALSE))</f>
        <v/>
      </c>
    </row>
    <row r="42" spans="1:26" ht="15.75" thickBot="1">
      <c r="A42" s="42" t="str">
        <f ca="1">A41</f>
        <v/>
      </c>
      <c r="B42" s="43" t="str">
        <f ca="1">IF(A41="","",VLOOKUP(INDIRECT(ADDRESS(ROW()-2,1,2,2)),Donnéesbrutes!$A$3:$R$301,3,FALSE))</f>
        <v/>
      </c>
      <c r="C42" s="44"/>
      <c r="D42" s="44"/>
      <c r="E42" s="44"/>
      <c r="F42" s="44"/>
      <c r="G42" s="44"/>
      <c r="H42" s="45"/>
      <c r="J42" s="42" t="str">
        <f ca="1">J41</f>
        <v/>
      </c>
      <c r="K42" s="43" t="str">
        <f ca="1">IF(J41="","",VLOOKUP(INDIRECT(ADDRESS(ROW()-2,COLUMN()-1,2,2)),Donnéesbrutes!$A$3:$R$301,3,FALSE))</f>
        <v/>
      </c>
      <c r="L42" s="44"/>
      <c r="M42" s="44"/>
      <c r="N42" s="44"/>
      <c r="O42" s="44"/>
      <c r="P42" s="44"/>
      <c r="Q42" s="45"/>
      <c r="S42" s="42" t="str">
        <f ca="1">S41</f>
        <v/>
      </c>
      <c r="T42" s="43" t="str">
        <f ca="1">IF(S41="","",VLOOKUP(INDIRECT(ADDRESS(ROW()-2,COLUMN()-1,2,2)),Donnéesbrutes!$A$3:$R$301,3,FALSE))</f>
        <v/>
      </c>
      <c r="U42" s="44"/>
      <c r="V42" s="44"/>
      <c r="W42" s="44"/>
      <c r="X42" s="44"/>
      <c r="Y42" s="44"/>
      <c r="Z42" s="45"/>
    </row>
    <row r="45" spans="1:26" ht="15.75" thickBot="1"/>
    <row r="46" spans="1:26">
      <c r="A46" s="26" t="s">
        <v>41</v>
      </c>
      <c r="B46" s="27" t="s">
        <v>43</v>
      </c>
      <c r="C46" s="27" t="s">
        <v>45</v>
      </c>
      <c r="D46" s="27" t="s">
        <v>48</v>
      </c>
      <c r="E46" s="27" t="s">
        <v>5</v>
      </c>
      <c r="F46" s="27" t="s">
        <v>7</v>
      </c>
      <c r="G46" s="27" t="s">
        <v>9</v>
      </c>
      <c r="H46" s="28" t="s">
        <v>11</v>
      </c>
    </row>
    <row r="47" spans="1:26">
      <c r="A47" s="29" t="s">
        <v>42</v>
      </c>
      <c r="B47" s="30" t="s">
        <v>44</v>
      </c>
      <c r="C47" s="30" t="s">
        <v>46</v>
      </c>
      <c r="D47" s="30" t="s">
        <v>47</v>
      </c>
      <c r="E47" s="30" t="s">
        <v>6</v>
      </c>
      <c r="F47" s="30" t="s">
        <v>8</v>
      </c>
      <c r="G47" s="30" t="s">
        <v>10</v>
      </c>
      <c r="H47" s="31" t="s">
        <v>12</v>
      </c>
    </row>
    <row r="48" spans="1:26">
      <c r="A48" s="32"/>
      <c r="B48" s="33"/>
      <c r="C48" s="33"/>
      <c r="D48" s="33"/>
      <c r="E48" s="33"/>
      <c r="F48" s="33"/>
      <c r="G48" s="33"/>
      <c r="H48" s="34"/>
    </row>
    <row r="49" spans="1:8">
      <c r="A49" s="35">
        <v>31</v>
      </c>
      <c r="B49" s="36" t="str">
        <f ca="1">IF(A50="","",VLOOKUP(INDIRECT(ADDRESS(ROW(),COLUMN()-1,2,2)),Donnéesbrutes!$A$3:$R$301,4,FALSE))</f>
        <v/>
      </c>
      <c r="C49" s="37" t="str">
        <f ca="1">IF(A50="","",VLOOKUP(INDIRECT(ADDRESS(ROW(),COLUMN()-2,2,2)),Donnéesbrutes!$A$3:$R$301,6,FALSE))</f>
        <v/>
      </c>
      <c r="D49" s="37" t="str">
        <f ca="1">IF(A50="","",VLOOKUP(INDIRECT(ADDRESS(ROW(),COLUMN()-3,2,2)),Donnéesbrutes!$A$3:$R$301,9,FALSE))</f>
        <v/>
      </c>
      <c r="E49" s="37" t="str">
        <f ca="1">IF(A50="","",VLOOKUP(INDIRECT(ADDRESS(ROW(),COLUMN()-4,2,2)),Donnéesbrutes!$A$3:$R$301,10,FALSE))</f>
        <v/>
      </c>
      <c r="F49" s="37" t="str">
        <f ca="1">IF(A50="","",VLOOKUP(INDIRECT(ADDRESS(ROW(),COLUMN()-5,2,2)),Donnéesbrutes!$A$3:$R$301,12,FALSE))</f>
        <v/>
      </c>
      <c r="G49" s="37" t="str">
        <f ca="1">IF(A50="","",VLOOKUP(INDIRECT(ADDRESS(ROW(),COLUMN()-6,2,2)),Donnéesbrutes!$A$3:$R$301,14,FALSE))</f>
        <v/>
      </c>
      <c r="H49" s="38" t="str">
        <f ca="1">IF(A50="","",VLOOKUP(INDIRECT(ADDRESS(ROW(),COLUMN()-7,2,2)),Donnéesbrutes!$A$3:$R$301,16,FALSE))</f>
        <v/>
      </c>
    </row>
    <row r="50" spans="1:8">
      <c r="A50" s="39" t="str">
        <f ca="1">IF(ISNA(VLOOKUP(INDIRECT(ADDRESS(ROW()-1,COLUMN(),2,2)),Donnéesbrutes!$A$3:$R$301,2,FALSE)),"",VLOOKUP(INDIRECT(ADDRESS(ROW()-1,1,2,2)),Donnéesbrutes!$A$3:$R$301,2,FALSE))</f>
        <v/>
      </c>
      <c r="B50" s="36" t="str">
        <f ca="1">IF(A50="","",VLOOKUP(INDIRECT(ADDRESS(ROW()-1,COLUMN()-1,2,2)),Donnéesbrutes!$A$3:$R$301,5,FALSE))</f>
        <v/>
      </c>
      <c r="C50" s="37" t="str">
        <f ca="1">IF(A50="","",VLOOKUP(INDIRECT(ADDRESS(ROW()-1,COLUMN()-2,2,2)),Donnéesbrutes!$A$3:$R$301,7,FALSE))</f>
        <v/>
      </c>
      <c r="D50" s="37" t="str">
        <f ca="1">IF(A50="","",VLOOKUP(INDIRECT(ADDRESS(ROW()-1,COLUMN()-3,2,2)),Donnéesbrutes!$A$3:$R$301,10,FALSE))</f>
        <v/>
      </c>
      <c r="E50" s="37" t="str">
        <f ca="1">IF(A50="","",VLOOKUP(INDIRECT(ADDRESS(ROW()-1,COLUMN()-4,2,2)),Donnéesbrutes!$A$3:$R$301,11,FALSE))</f>
        <v/>
      </c>
      <c r="F50" s="37" t="str">
        <f ca="1">IF(A50="","",VLOOKUP(INDIRECT(ADDRESS(ROW()-1,COLUMN()-5,2,2)),Donnéesbrutes!$A$3:$R$301,13,FALSE))</f>
        <v/>
      </c>
      <c r="G50" s="37" t="str">
        <f ca="1">IF(A50="","",VLOOKUP(INDIRECT(ADDRESS(ROW()-1,COLUMN()-6,2,2)),Donnéesbrutes!$A$3:$R$301,15,FALSE))</f>
        <v/>
      </c>
      <c r="H50" s="38" t="str">
        <f ca="1">IF(A50="","",VLOOKUP(INDIRECT(ADDRESS(ROW()-1,COLUMN()-7,2,2)),Donnéesbrutes!$A$3:$R$301,17,FALSE))</f>
        <v/>
      </c>
    </row>
    <row r="51" spans="1:8">
      <c r="A51" s="40" t="str">
        <f ca="1">A50</f>
        <v/>
      </c>
      <c r="B51" s="41" t="str">
        <f ca="1">IF(A50="","",VLOOKUP(INDIRECT(ADDRESS(ROW()-2,COLUMN()-1,2,2)),Donnéesbrutes!$A$3:$R$301,3,FALSE))</f>
        <v/>
      </c>
      <c r="C51" s="33"/>
      <c r="D51" s="33"/>
      <c r="E51" s="33"/>
      <c r="F51" s="33"/>
      <c r="G51" s="33"/>
      <c r="H51" s="34"/>
    </row>
    <row r="52" spans="1:8">
      <c r="A52" s="32"/>
      <c r="B52" s="33"/>
      <c r="C52" s="33"/>
      <c r="D52" s="33"/>
      <c r="E52" s="33"/>
      <c r="F52" s="33"/>
      <c r="G52" s="33"/>
      <c r="H52" s="34"/>
    </row>
    <row r="53" spans="1:8">
      <c r="A53" s="35">
        <v>32</v>
      </c>
      <c r="B53" s="36" t="str">
        <f ca="1">IF(A54="","",VLOOKUP(INDIRECT(ADDRESS(ROW(),COLUMN()-1,2,2)),Donnéesbrutes!$A$3:$R$301,4,FALSE))</f>
        <v/>
      </c>
      <c r="C53" s="37" t="str">
        <f ca="1">IF(A54="","",VLOOKUP(INDIRECT(ADDRESS(ROW(),COLUMN()-2,2,2)),Donnéesbrutes!$A$3:$R$301,6,FALSE))</f>
        <v/>
      </c>
      <c r="D53" s="37" t="str">
        <f ca="1">IF(A54="","",VLOOKUP(INDIRECT(ADDRESS(ROW(),COLUMN()-3,2,2)),Donnéesbrutes!$A$3:$R$301,9,FALSE))</f>
        <v/>
      </c>
      <c r="E53" s="37" t="str">
        <f ca="1">IF(A54="","",VLOOKUP(INDIRECT(ADDRESS(ROW(),COLUMN()-4,2,2)),Donnéesbrutes!$A$3:$R$301,10,FALSE))</f>
        <v/>
      </c>
      <c r="F53" s="37" t="str">
        <f ca="1">IF(A54="","",VLOOKUP(INDIRECT(ADDRESS(ROW(),COLUMN()-5,2,2)),Donnéesbrutes!$A$3:$R$301,12,FALSE))</f>
        <v/>
      </c>
      <c r="G53" s="37" t="str">
        <f ca="1">IF(A54="","",VLOOKUP(INDIRECT(ADDRESS(ROW(),COLUMN()-6,2,2)),Donnéesbrutes!$A$3:$R$301,14,FALSE))</f>
        <v/>
      </c>
      <c r="H53" s="38" t="str">
        <f ca="1">IF(A54="","",VLOOKUP(INDIRECT(ADDRESS(ROW(),COLUMN()-7,2,2)),Donnéesbrutes!$A$3:$R$301,16,FALSE))</f>
        <v/>
      </c>
    </row>
    <row r="54" spans="1:8">
      <c r="A54" s="39" t="str">
        <f ca="1">IF(ISNA(VLOOKUP(INDIRECT(ADDRESS(ROW()-1,COLUMN(),2,2)),Donnéesbrutes!$A$3:$R$301,2,FALSE)),"",VLOOKUP(INDIRECT(ADDRESS(ROW()-1,1,2,2)),Donnéesbrutes!$A$3:$R$301,2,FALSE))</f>
        <v/>
      </c>
      <c r="B54" s="36" t="str">
        <f ca="1">IF(A54="","",VLOOKUP(INDIRECT(ADDRESS(ROW()-1,COLUMN()-1,2,2)),Donnéesbrutes!$A$3:$R$301,5,FALSE))</f>
        <v/>
      </c>
      <c r="C54" s="37" t="str">
        <f ca="1">IF(A54="","",VLOOKUP(INDIRECT(ADDRESS(ROW()-1,COLUMN()-2,2,2)),Donnéesbrutes!$A$3:$R$301,7,FALSE))</f>
        <v/>
      </c>
      <c r="D54" s="37" t="str">
        <f ca="1">IF(A54="","",VLOOKUP(INDIRECT(ADDRESS(ROW()-1,COLUMN()-3,2,2)),Donnéesbrutes!$A$3:$R$301,10,FALSE))</f>
        <v/>
      </c>
      <c r="E54" s="37" t="str">
        <f ca="1">IF(A54="","",VLOOKUP(INDIRECT(ADDRESS(ROW()-1,COLUMN()-4,2,2)),Donnéesbrutes!$A$3:$R$301,11,FALSE))</f>
        <v/>
      </c>
      <c r="F54" s="37" t="str">
        <f ca="1">IF(A54="","",VLOOKUP(INDIRECT(ADDRESS(ROW()-1,COLUMN()-5,2,2)),Donnéesbrutes!$A$3:$R$301,13,FALSE))</f>
        <v/>
      </c>
      <c r="G54" s="37" t="str">
        <f ca="1">IF(A54="","",VLOOKUP(INDIRECT(ADDRESS(ROW()-1,COLUMN()-6,2,2)),Donnéesbrutes!$A$3:$R$301,15,FALSE))</f>
        <v/>
      </c>
      <c r="H54" s="38" t="str">
        <f ca="1">IF(A54="","",VLOOKUP(INDIRECT(ADDRESS(ROW()-1,COLUMN()-7,2,2)),Donnéesbrutes!$A$3:$R$301,17,FALSE))</f>
        <v/>
      </c>
    </row>
    <row r="55" spans="1:8">
      <c r="A55" s="40" t="str">
        <f ca="1">A54</f>
        <v/>
      </c>
      <c r="B55" s="41" t="str">
        <f ca="1">IF(A54="","",VLOOKUP(INDIRECT(ADDRESS(ROW()-2,COLUMN()-1,2,2)),Donnéesbrutes!$A$3:$R$301,3,FALSE))</f>
        <v/>
      </c>
      <c r="C55" s="33"/>
      <c r="D55" s="33"/>
      <c r="E55" s="33"/>
      <c r="F55" s="33"/>
      <c r="G55" s="33"/>
      <c r="H55" s="34"/>
    </row>
    <row r="56" spans="1:8">
      <c r="A56" s="32"/>
      <c r="B56" s="33"/>
      <c r="C56" s="33"/>
      <c r="D56" s="33"/>
      <c r="E56" s="33"/>
      <c r="F56" s="33"/>
      <c r="G56" s="33"/>
      <c r="H56" s="34"/>
    </row>
    <row r="57" spans="1:8">
      <c r="A57" s="35">
        <v>33</v>
      </c>
      <c r="B57" s="36" t="str">
        <f ca="1">IF(A58="","",VLOOKUP(INDIRECT(ADDRESS(ROW(),COLUMN()-1,2,2)),Donnéesbrutes!$A$3:$R$301,4,FALSE))</f>
        <v/>
      </c>
      <c r="C57" s="37" t="str">
        <f ca="1">IF(A58="","",VLOOKUP(INDIRECT(ADDRESS(ROW(),COLUMN()-2,2,2)),Donnéesbrutes!$A$3:$R$301,6,FALSE))</f>
        <v/>
      </c>
      <c r="D57" s="37" t="str">
        <f ca="1">IF(A58="","",VLOOKUP(INDIRECT(ADDRESS(ROW(),COLUMN()-3,2,2)),Donnéesbrutes!$A$3:$R$301,9,FALSE))</f>
        <v/>
      </c>
      <c r="E57" s="37" t="str">
        <f ca="1">IF(A58="","",VLOOKUP(INDIRECT(ADDRESS(ROW(),COLUMN()-4,2,2)),Donnéesbrutes!$A$3:$R$301,10,FALSE))</f>
        <v/>
      </c>
      <c r="F57" s="37" t="str">
        <f ca="1">IF(A58="","",VLOOKUP(INDIRECT(ADDRESS(ROW(),COLUMN()-5,2,2)),Donnéesbrutes!$A$3:$R$301,12,FALSE))</f>
        <v/>
      </c>
      <c r="G57" s="37" t="str">
        <f ca="1">IF(A58="","",VLOOKUP(INDIRECT(ADDRESS(ROW(),COLUMN()-6,2,2)),Donnéesbrutes!$A$3:$R$301,14,FALSE))</f>
        <v/>
      </c>
      <c r="H57" s="38" t="str">
        <f ca="1">IF(A58="","",VLOOKUP(INDIRECT(ADDRESS(ROW(),COLUMN()-7,2,2)),Donnéesbrutes!$A$3:$R$301,16,FALSE))</f>
        <v/>
      </c>
    </row>
    <row r="58" spans="1:8">
      <c r="A58" s="39" t="str">
        <f ca="1">IF(ISNA(VLOOKUP(INDIRECT(ADDRESS(ROW()-1,COLUMN(),2,2)),Donnéesbrutes!$A$3:$R$301,2,FALSE)),"",VLOOKUP(INDIRECT(ADDRESS(ROW()-1,1,2,2)),Donnéesbrutes!$A$3:$R$301,2,FALSE))</f>
        <v/>
      </c>
      <c r="B58" s="36" t="str">
        <f ca="1">IF(A58="","",VLOOKUP(INDIRECT(ADDRESS(ROW()-1,COLUMN()-1,2,2)),Donnéesbrutes!$A$3:$R$301,5,FALSE))</f>
        <v/>
      </c>
      <c r="C58" s="37" t="str">
        <f ca="1">IF(A58="","",VLOOKUP(INDIRECT(ADDRESS(ROW()-1,COLUMN()-2,2,2)),Donnéesbrutes!$A$3:$R$301,7,FALSE))</f>
        <v/>
      </c>
      <c r="D58" s="37" t="str">
        <f ca="1">IF(A58="","",VLOOKUP(INDIRECT(ADDRESS(ROW()-1,COLUMN()-3,2,2)),Donnéesbrutes!$A$3:$R$301,10,FALSE))</f>
        <v/>
      </c>
      <c r="E58" s="37" t="str">
        <f ca="1">IF(A58="","",VLOOKUP(INDIRECT(ADDRESS(ROW()-1,COLUMN()-4,2,2)),Donnéesbrutes!$A$3:$R$301,11,FALSE))</f>
        <v/>
      </c>
      <c r="F58" s="37" t="str">
        <f ca="1">IF(A58="","",VLOOKUP(INDIRECT(ADDRESS(ROW()-1,COLUMN()-5,2,2)),Donnéesbrutes!$A$3:$R$301,13,FALSE))</f>
        <v/>
      </c>
      <c r="G58" s="37" t="str">
        <f ca="1">IF(A58="","",VLOOKUP(INDIRECT(ADDRESS(ROW()-1,COLUMN()-6,2,2)),Donnéesbrutes!$A$3:$R$301,15,FALSE))</f>
        <v/>
      </c>
      <c r="H58" s="38" t="str">
        <f ca="1">IF(A58="","",VLOOKUP(INDIRECT(ADDRESS(ROW()-1,COLUMN()-7,2,2)),Donnéesbrutes!$A$3:$R$301,17,FALSE))</f>
        <v/>
      </c>
    </row>
    <row r="59" spans="1:8">
      <c r="A59" s="40" t="str">
        <f ca="1">A58</f>
        <v/>
      </c>
      <c r="B59" s="41" t="str">
        <f ca="1">IF(A58="","",VLOOKUP(INDIRECT(ADDRESS(ROW()-2,COLUMN()-1,2,2)),Donnéesbrutes!$A$3:$R$301,3,FALSE))</f>
        <v/>
      </c>
      <c r="C59" s="33"/>
      <c r="D59" s="33"/>
      <c r="E59" s="33"/>
      <c r="F59" s="33"/>
      <c r="G59" s="33"/>
      <c r="H59" s="34"/>
    </row>
    <row r="60" spans="1:8">
      <c r="A60" s="32"/>
      <c r="B60" s="33"/>
      <c r="C60" s="33"/>
      <c r="D60" s="33"/>
      <c r="E60" s="33"/>
      <c r="F60" s="33"/>
      <c r="G60" s="33"/>
      <c r="H60" s="34"/>
    </row>
    <row r="61" spans="1:8">
      <c r="A61" s="35">
        <v>34</v>
      </c>
      <c r="B61" s="36" t="str">
        <f ca="1">IF(A62="","",VLOOKUP(INDIRECT(ADDRESS(ROW(),COLUMN()-1,2,2)),Donnéesbrutes!$A$3:$R$301,4,FALSE))</f>
        <v/>
      </c>
      <c r="C61" s="37" t="str">
        <f ca="1">IF(A62="","",VLOOKUP(INDIRECT(ADDRESS(ROW(),COLUMN()-2,2,2)),Donnéesbrutes!$A$3:$R$301,6,FALSE))</f>
        <v/>
      </c>
      <c r="D61" s="37" t="str">
        <f ca="1">IF(A62="","",VLOOKUP(INDIRECT(ADDRESS(ROW(),COLUMN()-3,2,2)),Donnéesbrutes!$A$3:$R$301,9,FALSE))</f>
        <v/>
      </c>
      <c r="E61" s="37" t="str">
        <f ca="1">IF(A62="","",VLOOKUP(INDIRECT(ADDRESS(ROW(),COLUMN()-4,2,2)),Donnéesbrutes!$A$3:$R$301,10,FALSE))</f>
        <v/>
      </c>
      <c r="F61" s="37" t="str">
        <f ca="1">IF(A62="","",VLOOKUP(INDIRECT(ADDRESS(ROW(),COLUMN()-5,2,2)),Donnéesbrutes!$A$3:$R$301,12,FALSE))</f>
        <v/>
      </c>
      <c r="G61" s="37" t="str">
        <f ca="1">IF(A62="","",VLOOKUP(INDIRECT(ADDRESS(ROW(),COLUMN()-6,2,2)),Donnéesbrutes!$A$3:$R$301,14,FALSE))</f>
        <v/>
      </c>
      <c r="H61" s="38" t="str">
        <f ca="1">IF(A62="","",VLOOKUP(INDIRECT(ADDRESS(ROW(),COLUMN()-7,2,2)),Donnéesbrutes!$A$3:$R$301,16,FALSE))</f>
        <v/>
      </c>
    </row>
    <row r="62" spans="1:8">
      <c r="A62" s="39" t="str">
        <f ca="1">IF(ISNA(VLOOKUP(INDIRECT(ADDRESS(ROW()-1,COLUMN(),2,2)),Donnéesbrutes!$A$3:$R$301,2,FALSE)),"",VLOOKUP(INDIRECT(ADDRESS(ROW()-1,1,2,2)),Donnéesbrutes!$A$3:$R$301,2,FALSE))</f>
        <v/>
      </c>
      <c r="B62" s="36" t="str">
        <f ca="1">IF(A62="","",VLOOKUP(INDIRECT(ADDRESS(ROW()-1,COLUMN()-1,2,2)),Donnéesbrutes!$A$3:$R$301,5,FALSE))</f>
        <v/>
      </c>
      <c r="C62" s="37" t="str">
        <f ca="1">IF(A62="","",VLOOKUP(INDIRECT(ADDRESS(ROW()-1,COLUMN()-2,2,2)),Donnéesbrutes!$A$3:$R$301,7,FALSE))</f>
        <v/>
      </c>
      <c r="D62" s="37" t="str">
        <f ca="1">IF(A62="","",VLOOKUP(INDIRECT(ADDRESS(ROW()-1,COLUMN()-3,2,2)),Donnéesbrutes!$A$3:$R$301,10,FALSE))</f>
        <v/>
      </c>
      <c r="E62" s="37" t="str">
        <f ca="1">IF(A62="","",VLOOKUP(INDIRECT(ADDRESS(ROW()-1,COLUMN()-4,2,2)),Donnéesbrutes!$A$3:$R$301,11,FALSE))</f>
        <v/>
      </c>
      <c r="F62" s="37" t="str">
        <f ca="1">IF(A62="","",VLOOKUP(INDIRECT(ADDRESS(ROW()-1,COLUMN()-5,2,2)),Donnéesbrutes!$A$3:$R$301,13,FALSE))</f>
        <v/>
      </c>
      <c r="G62" s="37" t="str">
        <f ca="1">IF(A62="","",VLOOKUP(INDIRECT(ADDRESS(ROW()-1,COLUMN()-6,2,2)),Donnéesbrutes!$A$3:$R$301,15,FALSE))</f>
        <v/>
      </c>
      <c r="H62" s="38" t="str">
        <f ca="1">IF(A62="","",VLOOKUP(INDIRECT(ADDRESS(ROW()-1,COLUMN()-7,2,2)),Donnéesbrutes!$A$3:$R$301,17,FALSE))</f>
        <v/>
      </c>
    </row>
    <row r="63" spans="1:8">
      <c r="A63" s="40" t="str">
        <f ca="1">A62</f>
        <v/>
      </c>
      <c r="B63" s="41" t="str">
        <f ca="1">IF(A62="","",VLOOKUP(INDIRECT(ADDRESS(ROW()-2,COLUMN()-1,2,2)),Donnéesbrutes!$A$3:$R$301,3,FALSE))</f>
        <v/>
      </c>
      <c r="C63" s="33"/>
      <c r="D63" s="33"/>
      <c r="E63" s="33"/>
      <c r="F63" s="33"/>
      <c r="G63" s="33"/>
      <c r="H63" s="34"/>
    </row>
    <row r="64" spans="1:8">
      <c r="A64" s="32"/>
      <c r="B64" s="33"/>
      <c r="C64" s="33"/>
      <c r="D64" s="33"/>
      <c r="E64" s="33"/>
      <c r="F64" s="33"/>
      <c r="G64" s="33"/>
      <c r="H64" s="34"/>
    </row>
    <row r="65" spans="1:8">
      <c r="A65" s="35">
        <v>35</v>
      </c>
      <c r="B65" s="36" t="str">
        <f ca="1">IF(A66="","",VLOOKUP(INDIRECT(ADDRESS(ROW(),COLUMN()-1,2,2)),Donnéesbrutes!$A$3:$R$301,4,FALSE))</f>
        <v/>
      </c>
      <c r="C65" s="37" t="str">
        <f ca="1">IF(A66="","",VLOOKUP(INDIRECT(ADDRESS(ROW(),COLUMN()-2,2,2)),Donnéesbrutes!$A$3:$R$301,6,FALSE))</f>
        <v/>
      </c>
      <c r="D65" s="37" t="str">
        <f ca="1">IF(A66="","",VLOOKUP(INDIRECT(ADDRESS(ROW(),COLUMN()-3,2,2)),Donnéesbrutes!$A$3:$R$301,9,FALSE))</f>
        <v/>
      </c>
      <c r="E65" s="37" t="str">
        <f ca="1">IF(A66="","",VLOOKUP(INDIRECT(ADDRESS(ROW(),COLUMN()-4,2,2)),Donnéesbrutes!$A$3:$R$301,10,FALSE))</f>
        <v/>
      </c>
      <c r="F65" s="37" t="str">
        <f ca="1">IF(A66="","",VLOOKUP(INDIRECT(ADDRESS(ROW(),COLUMN()-5,2,2)),Donnéesbrutes!$A$3:$R$301,12,FALSE))</f>
        <v/>
      </c>
      <c r="G65" s="37" t="str">
        <f ca="1">IF(A66="","",VLOOKUP(INDIRECT(ADDRESS(ROW(),COLUMN()-6,2,2)),Donnéesbrutes!$A$3:$R$301,14,FALSE))</f>
        <v/>
      </c>
      <c r="H65" s="38" t="str">
        <f ca="1">IF(A66="","",VLOOKUP(INDIRECT(ADDRESS(ROW(),COLUMN()-7,2,2)),Donnéesbrutes!$A$3:$R$301,16,FALSE))</f>
        <v/>
      </c>
    </row>
    <row r="66" spans="1:8">
      <c r="A66" s="39" t="str">
        <f ca="1">IF(ISNA(VLOOKUP(INDIRECT(ADDRESS(ROW()-1,COLUMN(),2,2)),Donnéesbrutes!$A$3:$R$301,2,FALSE)),"",VLOOKUP(INDIRECT(ADDRESS(ROW()-1,1,2,2)),Donnéesbrutes!$A$3:$R$301,2,FALSE))</f>
        <v/>
      </c>
      <c r="B66" s="36" t="str">
        <f ca="1">IF(A66="","",VLOOKUP(INDIRECT(ADDRESS(ROW()-1,COLUMN()-1,2,2)),Donnéesbrutes!$A$3:$R$301,5,FALSE))</f>
        <v/>
      </c>
      <c r="C66" s="37" t="str">
        <f ca="1">IF(A66="","",VLOOKUP(INDIRECT(ADDRESS(ROW()-1,COLUMN()-2,2,2)),Donnéesbrutes!$A$3:$R$301,7,FALSE))</f>
        <v/>
      </c>
      <c r="D66" s="37" t="str">
        <f ca="1">IF(A66="","",VLOOKUP(INDIRECT(ADDRESS(ROW()-1,COLUMN()-3,2,2)),Donnéesbrutes!$A$3:$R$301,10,FALSE))</f>
        <v/>
      </c>
      <c r="E66" s="37" t="str">
        <f ca="1">IF(A66="","",VLOOKUP(INDIRECT(ADDRESS(ROW()-1,COLUMN()-4,2,2)),Donnéesbrutes!$A$3:$R$301,11,FALSE))</f>
        <v/>
      </c>
      <c r="F66" s="37" t="str">
        <f ca="1">IF(A66="","",VLOOKUP(INDIRECT(ADDRESS(ROW()-1,COLUMN()-5,2,2)),Donnéesbrutes!$A$3:$R$301,13,FALSE))</f>
        <v/>
      </c>
      <c r="G66" s="37" t="str">
        <f ca="1">IF(A66="","",VLOOKUP(INDIRECT(ADDRESS(ROW()-1,COLUMN()-6,2,2)),Donnéesbrutes!$A$3:$R$301,15,FALSE))</f>
        <v/>
      </c>
      <c r="H66" s="38" t="str">
        <f ca="1">IF(A66="","",VLOOKUP(INDIRECT(ADDRESS(ROW()-1,COLUMN()-7,2,2)),Donnéesbrutes!$A$3:$R$301,17,FALSE))</f>
        <v/>
      </c>
    </row>
    <row r="67" spans="1:8">
      <c r="A67" s="40" t="str">
        <f ca="1">A66</f>
        <v/>
      </c>
      <c r="B67" s="41" t="str">
        <f ca="1">IF(A66="","",VLOOKUP(INDIRECT(ADDRESS(ROW()-2,COLUMN()-1,2,2)),Donnéesbrutes!$A$3:$R$301,3,FALSE))</f>
        <v/>
      </c>
      <c r="C67" s="33"/>
      <c r="D67" s="33"/>
      <c r="E67" s="33"/>
      <c r="F67" s="33"/>
      <c r="G67" s="33"/>
      <c r="H67" s="34"/>
    </row>
    <row r="68" spans="1:8">
      <c r="A68" s="32"/>
      <c r="B68" s="33"/>
      <c r="C68" s="33"/>
      <c r="D68" s="33"/>
      <c r="E68" s="33"/>
      <c r="F68" s="33"/>
      <c r="G68" s="33"/>
      <c r="H68" s="34"/>
    </row>
    <row r="69" spans="1:8">
      <c r="A69" s="35">
        <v>36</v>
      </c>
      <c r="B69" s="36" t="str">
        <f ca="1">IF(A70="","",VLOOKUP(INDIRECT(ADDRESS(ROW(),COLUMN()-1,2,2)),Donnéesbrutes!$A$3:$R$301,4,FALSE))</f>
        <v/>
      </c>
      <c r="C69" s="37" t="str">
        <f ca="1">IF(A70="","",VLOOKUP(INDIRECT(ADDRESS(ROW(),COLUMN()-2,2,2)),Donnéesbrutes!$A$3:$R$301,6,FALSE))</f>
        <v/>
      </c>
      <c r="D69" s="37" t="str">
        <f ca="1">IF(A70="","",VLOOKUP(INDIRECT(ADDRESS(ROW(),COLUMN()-3,2,2)),Donnéesbrutes!$A$3:$R$301,9,FALSE))</f>
        <v/>
      </c>
      <c r="E69" s="37" t="str">
        <f ca="1">IF(A70="","",VLOOKUP(INDIRECT(ADDRESS(ROW(),COLUMN()-4,2,2)),Donnéesbrutes!$A$3:$R$301,10,FALSE))</f>
        <v/>
      </c>
      <c r="F69" s="37" t="str">
        <f ca="1">IF(A70="","",VLOOKUP(INDIRECT(ADDRESS(ROW(),COLUMN()-5,2,2)),Donnéesbrutes!$A$3:$R$301,12,FALSE))</f>
        <v/>
      </c>
      <c r="G69" s="37" t="str">
        <f ca="1">IF(A70="","",VLOOKUP(INDIRECT(ADDRESS(ROW(),COLUMN()-6,2,2)),Donnéesbrutes!$A$3:$R$301,14,FALSE))</f>
        <v/>
      </c>
      <c r="H69" s="38" t="str">
        <f ca="1">IF(A70="","",VLOOKUP(INDIRECT(ADDRESS(ROW(),COLUMN()-7,2,2)),Donnéesbrutes!$A$3:$R$301,16,FALSE))</f>
        <v/>
      </c>
    </row>
    <row r="70" spans="1:8">
      <c r="A70" s="39" t="str">
        <f ca="1">IF(ISNA(VLOOKUP(INDIRECT(ADDRESS(ROW()-1,COLUMN(),2,2)),Donnéesbrutes!$A$3:$R$301,2,FALSE)),"",VLOOKUP(INDIRECT(ADDRESS(ROW()-1,1,2,2)),Donnéesbrutes!$A$3:$R$301,2,FALSE))</f>
        <v/>
      </c>
      <c r="B70" s="36" t="str">
        <f ca="1">IF(A70="","",VLOOKUP(INDIRECT(ADDRESS(ROW()-1,COLUMN()-1,2,2)),Donnéesbrutes!$A$3:$R$301,5,FALSE))</f>
        <v/>
      </c>
      <c r="C70" s="37" t="str">
        <f ca="1">IF(A70="","",VLOOKUP(INDIRECT(ADDRESS(ROW()-1,COLUMN()-2,2,2)),Donnéesbrutes!$A$3:$R$301,7,FALSE))</f>
        <v/>
      </c>
      <c r="D70" s="37" t="str">
        <f ca="1">IF(A70="","",VLOOKUP(INDIRECT(ADDRESS(ROW()-1,COLUMN()-3,2,2)),Donnéesbrutes!$A$3:$R$301,10,FALSE))</f>
        <v/>
      </c>
      <c r="E70" s="37" t="str">
        <f ca="1">IF(A70="","",VLOOKUP(INDIRECT(ADDRESS(ROW()-1,COLUMN()-4,2,2)),Donnéesbrutes!$A$3:$R$301,11,FALSE))</f>
        <v/>
      </c>
      <c r="F70" s="37" t="str">
        <f ca="1">IF(A70="","",VLOOKUP(INDIRECT(ADDRESS(ROW()-1,COLUMN()-5,2,2)),Donnéesbrutes!$A$3:$R$301,13,FALSE))</f>
        <v/>
      </c>
      <c r="G70" s="37" t="str">
        <f ca="1">IF(A70="","",VLOOKUP(INDIRECT(ADDRESS(ROW()-1,COLUMN()-6,2,2)),Donnéesbrutes!$A$3:$R$301,15,FALSE))</f>
        <v/>
      </c>
      <c r="H70" s="38" t="str">
        <f ca="1">IF(A70="","",VLOOKUP(INDIRECT(ADDRESS(ROW()-1,COLUMN()-7,2,2)),Donnéesbrutes!$A$3:$R$301,17,FALSE))</f>
        <v/>
      </c>
    </row>
    <row r="71" spans="1:8">
      <c r="A71" s="40" t="str">
        <f ca="1">A70</f>
        <v/>
      </c>
      <c r="B71" s="41" t="str">
        <f ca="1">IF(A70="","",VLOOKUP(INDIRECT(ADDRESS(ROW()-2,COLUMN()-1,2,2)),Donnéesbrutes!$A$3:$R$301,3,FALSE))</f>
        <v/>
      </c>
      <c r="C71" s="33"/>
      <c r="D71" s="33"/>
      <c r="E71" s="33"/>
      <c r="F71" s="33"/>
      <c r="G71" s="33"/>
      <c r="H71" s="34"/>
    </row>
    <row r="72" spans="1:8">
      <c r="A72" s="32"/>
      <c r="B72" s="33"/>
      <c r="C72" s="33"/>
      <c r="D72" s="33"/>
      <c r="E72" s="33"/>
      <c r="F72" s="33"/>
      <c r="G72" s="33"/>
      <c r="H72" s="34"/>
    </row>
    <row r="73" spans="1:8">
      <c r="A73" s="35">
        <v>37</v>
      </c>
      <c r="B73" s="36" t="str">
        <f ca="1">IF(A74="","",VLOOKUP(INDIRECT(ADDRESS(ROW(),COLUMN()-1,2,2)),Donnéesbrutes!$A$3:$R$301,4,FALSE))</f>
        <v/>
      </c>
      <c r="C73" s="37" t="str">
        <f ca="1">IF(A74="","",VLOOKUP(INDIRECT(ADDRESS(ROW(),COLUMN()-2,2,2)),Donnéesbrutes!$A$3:$R$301,6,FALSE))</f>
        <v/>
      </c>
      <c r="D73" s="37" t="str">
        <f ca="1">IF(A74="","",VLOOKUP(INDIRECT(ADDRESS(ROW(),COLUMN()-3,2,2)),Donnéesbrutes!$A$3:$R$301,9,FALSE))</f>
        <v/>
      </c>
      <c r="E73" s="37" t="str">
        <f ca="1">IF(A74="","",VLOOKUP(INDIRECT(ADDRESS(ROW(),COLUMN()-4,2,2)),Donnéesbrutes!$A$3:$R$301,10,FALSE))</f>
        <v/>
      </c>
      <c r="F73" s="37" t="str">
        <f ca="1">IF(A74="","",VLOOKUP(INDIRECT(ADDRESS(ROW(),COLUMN()-5,2,2)),Donnéesbrutes!$A$3:$R$301,12,FALSE))</f>
        <v/>
      </c>
      <c r="G73" s="37" t="str">
        <f ca="1">IF(A74="","",VLOOKUP(INDIRECT(ADDRESS(ROW(),COLUMN()-6,2,2)),Donnéesbrutes!$A$3:$R$301,14,FALSE))</f>
        <v/>
      </c>
      <c r="H73" s="38" t="str">
        <f ca="1">IF(A74="","",VLOOKUP(INDIRECT(ADDRESS(ROW(),COLUMN()-7,2,2)),Donnéesbrutes!$A$3:$R$301,16,FALSE))</f>
        <v/>
      </c>
    </row>
    <row r="74" spans="1:8">
      <c r="A74" s="39" t="str">
        <f ca="1">IF(ISNA(VLOOKUP(INDIRECT(ADDRESS(ROW()-1,COLUMN(),2,2)),Donnéesbrutes!$A$3:$R$301,2,FALSE)),"",VLOOKUP(INDIRECT(ADDRESS(ROW()-1,1,2,2)),Donnéesbrutes!$A$3:$R$301,2,FALSE))</f>
        <v/>
      </c>
      <c r="B74" s="36" t="str">
        <f ca="1">IF(A74="","",VLOOKUP(INDIRECT(ADDRESS(ROW()-1,COLUMN()-1,2,2)),Donnéesbrutes!$A$3:$R$301,5,FALSE))</f>
        <v/>
      </c>
      <c r="C74" s="37" t="str">
        <f ca="1">IF(A74="","",VLOOKUP(INDIRECT(ADDRESS(ROW()-1,COLUMN()-2,2,2)),Donnéesbrutes!$A$3:$R$301,7,FALSE))</f>
        <v/>
      </c>
      <c r="D74" s="37" t="str">
        <f ca="1">IF(A74="","",VLOOKUP(INDIRECT(ADDRESS(ROW()-1,COLUMN()-3,2,2)),Donnéesbrutes!$A$3:$R$301,10,FALSE))</f>
        <v/>
      </c>
      <c r="E74" s="37" t="str">
        <f ca="1">IF(A74="","",VLOOKUP(INDIRECT(ADDRESS(ROW()-1,COLUMN()-4,2,2)),Donnéesbrutes!$A$3:$R$301,11,FALSE))</f>
        <v/>
      </c>
      <c r="F74" s="37" t="str">
        <f ca="1">IF(A74="","",VLOOKUP(INDIRECT(ADDRESS(ROW()-1,COLUMN()-5,2,2)),Donnéesbrutes!$A$3:$R$301,13,FALSE))</f>
        <v/>
      </c>
      <c r="G74" s="37" t="str">
        <f ca="1">IF(A74="","",VLOOKUP(INDIRECT(ADDRESS(ROW()-1,COLUMN()-6,2,2)),Donnéesbrutes!$A$3:$R$301,15,FALSE))</f>
        <v/>
      </c>
      <c r="H74" s="38" t="str">
        <f ca="1">IF(A74="","",VLOOKUP(INDIRECT(ADDRESS(ROW()-1,COLUMN()-7,2,2)),Donnéesbrutes!$A$3:$R$301,17,FALSE))</f>
        <v/>
      </c>
    </row>
    <row r="75" spans="1:8">
      <c r="A75" s="40" t="str">
        <f ca="1">A74</f>
        <v/>
      </c>
      <c r="B75" s="41" t="str">
        <f ca="1">IF(A74="","",VLOOKUP(INDIRECT(ADDRESS(ROW()-2,COLUMN()-1,2,2)),Donnéesbrutes!$A$3:$R$301,3,FALSE))</f>
        <v/>
      </c>
      <c r="C75" s="33"/>
      <c r="D75" s="33"/>
      <c r="E75" s="33"/>
      <c r="F75" s="33"/>
      <c r="G75" s="33"/>
      <c r="H75" s="34"/>
    </row>
    <row r="76" spans="1:8">
      <c r="A76" s="32"/>
      <c r="B76" s="33"/>
      <c r="C76" s="33"/>
      <c r="D76" s="33"/>
      <c r="E76" s="33"/>
      <c r="F76" s="33"/>
      <c r="G76" s="33"/>
      <c r="H76" s="34"/>
    </row>
    <row r="77" spans="1:8">
      <c r="A77" s="35">
        <v>38</v>
      </c>
      <c r="B77" s="36" t="str">
        <f ca="1">IF(A78="","",VLOOKUP(INDIRECT(ADDRESS(ROW(),COLUMN()-1,2,2)),Donnéesbrutes!$A$3:$R$301,4,FALSE))</f>
        <v/>
      </c>
      <c r="C77" s="37" t="str">
        <f ca="1">IF(A78="","",VLOOKUP(INDIRECT(ADDRESS(ROW(),COLUMN()-2,2,2)),Donnéesbrutes!$A$3:$R$301,6,FALSE))</f>
        <v/>
      </c>
      <c r="D77" s="37" t="str">
        <f ca="1">IF(A78="","",VLOOKUP(INDIRECT(ADDRESS(ROW(),COLUMN()-3,2,2)),Donnéesbrutes!$A$3:$R$301,9,FALSE))</f>
        <v/>
      </c>
      <c r="E77" s="37" t="str">
        <f ca="1">IF(A78="","",VLOOKUP(INDIRECT(ADDRESS(ROW(),COLUMN()-4,2,2)),Donnéesbrutes!$A$3:$R$301,10,FALSE))</f>
        <v/>
      </c>
      <c r="F77" s="37" t="str">
        <f ca="1">IF(A78="","",VLOOKUP(INDIRECT(ADDRESS(ROW(),COLUMN()-5,2,2)),Donnéesbrutes!$A$3:$R$301,12,FALSE))</f>
        <v/>
      </c>
      <c r="G77" s="37" t="str">
        <f ca="1">IF(A78="","",VLOOKUP(INDIRECT(ADDRESS(ROW(),COLUMN()-6,2,2)),Donnéesbrutes!$A$3:$R$301,14,FALSE))</f>
        <v/>
      </c>
      <c r="H77" s="38" t="str">
        <f ca="1">IF(A78="","",VLOOKUP(INDIRECT(ADDRESS(ROW(),COLUMN()-7,2,2)),Donnéesbrutes!$A$3:$R$301,16,FALSE))</f>
        <v/>
      </c>
    </row>
    <row r="78" spans="1:8">
      <c r="A78" s="39" t="str">
        <f ca="1">IF(ISNA(VLOOKUP(INDIRECT(ADDRESS(ROW()-1,COLUMN(),2,2)),Donnéesbrutes!$A$3:$R$301,2,FALSE)),"",VLOOKUP(INDIRECT(ADDRESS(ROW()-1,1,2,2)),Donnéesbrutes!$A$3:$R$301,2,FALSE))</f>
        <v/>
      </c>
      <c r="B78" s="36" t="str">
        <f ca="1">IF(A78="","",VLOOKUP(INDIRECT(ADDRESS(ROW()-1,COLUMN()-1,2,2)),Donnéesbrutes!$A$3:$R$301,5,FALSE))</f>
        <v/>
      </c>
      <c r="C78" s="37" t="str">
        <f ca="1">IF(A78="","",VLOOKUP(INDIRECT(ADDRESS(ROW()-1,COLUMN()-2,2,2)),Donnéesbrutes!$A$3:$R$301,7,FALSE))</f>
        <v/>
      </c>
      <c r="D78" s="37" t="str">
        <f ca="1">IF(A78="","",VLOOKUP(INDIRECT(ADDRESS(ROW()-1,COLUMN()-3,2,2)),Donnéesbrutes!$A$3:$R$301,10,FALSE))</f>
        <v/>
      </c>
      <c r="E78" s="37" t="str">
        <f ca="1">IF(A78="","",VLOOKUP(INDIRECT(ADDRESS(ROW()-1,COLUMN()-4,2,2)),Donnéesbrutes!$A$3:$R$301,11,FALSE))</f>
        <v/>
      </c>
      <c r="F78" s="37" t="str">
        <f ca="1">IF(A78="","",VLOOKUP(INDIRECT(ADDRESS(ROW()-1,COLUMN()-5,2,2)),Donnéesbrutes!$A$3:$R$301,13,FALSE))</f>
        <v/>
      </c>
      <c r="G78" s="37" t="str">
        <f ca="1">IF(A78="","",VLOOKUP(INDIRECT(ADDRESS(ROW()-1,COLUMN()-6,2,2)),Donnéesbrutes!$A$3:$R$301,15,FALSE))</f>
        <v/>
      </c>
      <c r="H78" s="38" t="str">
        <f ca="1">IF(A78="","",VLOOKUP(INDIRECT(ADDRESS(ROW()-1,COLUMN()-7,2,2)),Donnéesbrutes!$A$3:$R$301,17,FALSE))</f>
        <v/>
      </c>
    </row>
    <row r="79" spans="1:8">
      <c r="A79" s="40" t="str">
        <f ca="1">A78</f>
        <v/>
      </c>
      <c r="B79" s="41" t="str">
        <f ca="1">IF(A78="","",VLOOKUP(INDIRECT(ADDRESS(ROW()-2,COLUMN()-1,2,2)),Donnéesbrutes!$A$3:$R$301,3,FALSE))</f>
        <v/>
      </c>
      <c r="C79" s="33"/>
      <c r="D79" s="33"/>
      <c r="E79" s="33"/>
      <c r="F79" s="33"/>
      <c r="G79" s="33"/>
      <c r="H79" s="34"/>
    </row>
    <row r="80" spans="1:8">
      <c r="A80" s="32"/>
      <c r="B80" s="33"/>
      <c r="C80" s="33"/>
      <c r="D80" s="33"/>
      <c r="E80" s="33"/>
      <c r="F80" s="33"/>
      <c r="G80" s="33"/>
      <c r="H80" s="34"/>
    </row>
    <row r="81" spans="1:8">
      <c r="A81" s="35">
        <v>39</v>
      </c>
      <c r="B81" s="36" t="str">
        <f ca="1">IF(A82="","",VLOOKUP(INDIRECT(ADDRESS(ROW(),COLUMN()-1,2,2)),Donnéesbrutes!$A$3:$R$301,4,FALSE))</f>
        <v/>
      </c>
      <c r="C81" s="37" t="str">
        <f ca="1">IF(A82="","",VLOOKUP(INDIRECT(ADDRESS(ROW(),COLUMN()-2,2,2)),Donnéesbrutes!$A$3:$R$301,6,FALSE))</f>
        <v/>
      </c>
      <c r="D81" s="37" t="str">
        <f ca="1">IF(A82="","",VLOOKUP(INDIRECT(ADDRESS(ROW(),COLUMN()-3,2,2)),Donnéesbrutes!$A$3:$R$301,9,FALSE))</f>
        <v/>
      </c>
      <c r="E81" s="37" t="str">
        <f ca="1">IF(A82="","",VLOOKUP(INDIRECT(ADDRESS(ROW(),COLUMN()-4,2,2)),Donnéesbrutes!$A$3:$R$301,10,FALSE))</f>
        <v/>
      </c>
      <c r="F81" s="37" t="str">
        <f ca="1">IF(A82="","",VLOOKUP(INDIRECT(ADDRESS(ROW(),COLUMN()-5,2,2)),Donnéesbrutes!$A$3:$R$301,12,FALSE))</f>
        <v/>
      </c>
      <c r="G81" s="37" t="str">
        <f ca="1">IF(A82="","",VLOOKUP(INDIRECT(ADDRESS(ROW(),COLUMN()-6,2,2)),Donnéesbrutes!$A$3:$R$301,14,FALSE))</f>
        <v/>
      </c>
      <c r="H81" s="38" t="str">
        <f ca="1">IF(A82="","",VLOOKUP(INDIRECT(ADDRESS(ROW(),COLUMN()-7,2,2)),Donnéesbrutes!$A$3:$R$301,16,FALSE))</f>
        <v/>
      </c>
    </row>
    <row r="82" spans="1:8">
      <c r="A82" s="39" t="str">
        <f ca="1">IF(ISNA(VLOOKUP(INDIRECT(ADDRESS(ROW()-1,COLUMN(),2,2)),Donnéesbrutes!$A$3:$R$301,2,FALSE)),"",VLOOKUP(INDIRECT(ADDRESS(ROW()-1,1,2,2)),Donnéesbrutes!$A$3:$R$301,2,FALSE))</f>
        <v/>
      </c>
      <c r="B82" s="36" t="str">
        <f ca="1">IF(A82="","",VLOOKUP(INDIRECT(ADDRESS(ROW()-1,COLUMN()-1,2,2)),Donnéesbrutes!$A$3:$R$301,5,FALSE))</f>
        <v/>
      </c>
      <c r="C82" s="37" t="str">
        <f ca="1">IF(A82="","",VLOOKUP(INDIRECT(ADDRESS(ROW()-1,COLUMN()-2,2,2)),Donnéesbrutes!$A$3:$R$301,7,FALSE))</f>
        <v/>
      </c>
      <c r="D82" s="37" t="str">
        <f ca="1">IF(A82="","",VLOOKUP(INDIRECT(ADDRESS(ROW()-1,COLUMN()-3,2,2)),Donnéesbrutes!$A$3:$R$301,10,FALSE))</f>
        <v/>
      </c>
      <c r="E82" s="37" t="str">
        <f ca="1">IF(A82="","",VLOOKUP(INDIRECT(ADDRESS(ROW()-1,COLUMN()-4,2,2)),Donnéesbrutes!$A$3:$R$301,11,FALSE))</f>
        <v/>
      </c>
      <c r="F82" s="37" t="str">
        <f ca="1">IF(A82="","",VLOOKUP(INDIRECT(ADDRESS(ROW()-1,COLUMN()-5,2,2)),Donnéesbrutes!$A$3:$R$301,13,FALSE))</f>
        <v/>
      </c>
      <c r="G82" s="37" t="str">
        <f ca="1">IF(A82="","",VLOOKUP(INDIRECT(ADDRESS(ROW()-1,COLUMN()-6,2,2)),Donnéesbrutes!$A$3:$R$301,15,FALSE))</f>
        <v/>
      </c>
      <c r="H82" s="38" t="str">
        <f ca="1">IF(A82="","",VLOOKUP(INDIRECT(ADDRESS(ROW()-1,COLUMN()-7,2,2)),Donnéesbrutes!$A$3:$R$301,17,FALSE))</f>
        <v/>
      </c>
    </row>
    <row r="83" spans="1:8">
      <c r="A83" s="40" t="str">
        <f ca="1">A82</f>
        <v/>
      </c>
      <c r="B83" s="41" t="str">
        <f ca="1">IF(A82="","",VLOOKUP(INDIRECT(ADDRESS(ROW()-2,COLUMN()-1,2,2)),Donnéesbrutes!$A$3:$R$301,3,FALSE))</f>
        <v/>
      </c>
      <c r="C83" s="33"/>
      <c r="D83" s="33"/>
      <c r="E83" s="33"/>
      <c r="F83" s="33"/>
      <c r="G83" s="33"/>
      <c r="H83" s="34"/>
    </row>
    <row r="84" spans="1:8">
      <c r="A84" s="32"/>
      <c r="B84" s="33"/>
      <c r="C84" s="33"/>
      <c r="D84" s="33"/>
      <c r="E84" s="33"/>
      <c r="F84" s="33"/>
      <c r="G84" s="33"/>
      <c r="H84" s="34"/>
    </row>
    <row r="85" spans="1:8">
      <c r="A85" s="35">
        <v>40</v>
      </c>
      <c r="B85" s="36" t="str">
        <f ca="1">IF(A86="","",VLOOKUP(INDIRECT(ADDRESS(ROW(),COLUMN()-1,2,2)),Donnéesbrutes!$A$3:$R$301,4,FALSE))</f>
        <v/>
      </c>
      <c r="C85" s="37" t="str">
        <f ca="1">IF(A86="","",VLOOKUP(INDIRECT(ADDRESS(ROW(),COLUMN()-2,2,2)),Donnéesbrutes!$A$3:$R$301,6,FALSE))</f>
        <v/>
      </c>
      <c r="D85" s="37" t="str">
        <f ca="1">IF(A86="","",VLOOKUP(INDIRECT(ADDRESS(ROW(),COLUMN()-3,2,2)),Donnéesbrutes!$A$3:$R$301,9,FALSE))</f>
        <v/>
      </c>
      <c r="E85" s="37" t="str">
        <f ca="1">IF(A86="","",VLOOKUP(INDIRECT(ADDRESS(ROW(),COLUMN()-4,2,2)),Donnéesbrutes!$A$3:$R$301,10,FALSE))</f>
        <v/>
      </c>
      <c r="F85" s="37" t="str">
        <f ca="1">IF(A86="","",VLOOKUP(INDIRECT(ADDRESS(ROW(),COLUMN()-5,2,2)),Donnéesbrutes!$A$3:$R$301,12,FALSE))</f>
        <v/>
      </c>
      <c r="G85" s="37" t="str">
        <f ca="1">IF(A86="","",VLOOKUP(INDIRECT(ADDRESS(ROW(),COLUMN()-6,2,2)),Donnéesbrutes!$A$3:$R$301,14,FALSE))</f>
        <v/>
      </c>
      <c r="H85" s="38" t="str">
        <f ca="1">IF(A86="","",VLOOKUP(INDIRECT(ADDRESS(ROW(),COLUMN()-7,2,2)),Donnéesbrutes!$A$3:$R$301,16,FALSE))</f>
        <v/>
      </c>
    </row>
    <row r="86" spans="1:8">
      <c r="A86" s="39" t="str">
        <f ca="1">IF(ISNA(VLOOKUP(INDIRECT(ADDRESS(ROW()-1,COLUMN(),2,2)),Donnéesbrutes!$A$3:$R$301,2,FALSE)),"",VLOOKUP(INDIRECT(ADDRESS(ROW()-1,1,2,2)),Donnéesbrutes!$A$3:$R$301,2,FALSE))</f>
        <v/>
      </c>
      <c r="B86" s="36" t="str">
        <f ca="1">IF(A86="","",VLOOKUP(INDIRECT(ADDRESS(ROW()-1,COLUMN()-1,2,2)),Donnéesbrutes!$A$3:$R$301,5,FALSE))</f>
        <v/>
      </c>
      <c r="C86" s="37" t="str">
        <f ca="1">IF(A86="","",VLOOKUP(INDIRECT(ADDRESS(ROW()-1,COLUMN()-2,2,2)),Donnéesbrutes!$A$3:$R$301,7,FALSE))</f>
        <v/>
      </c>
      <c r="D86" s="37" t="str">
        <f ca="1">IF(A86="","",VLOOKUP(INDIRECT(ADDRESS(ROW()-1,COLUMN()-3,2,2)),Donnéesbrutes!$A$3:$R$301,10,FALSE))</f>
        <v/>
      </c>
      <c r="E86" s="37" t="str">
        <f ca="1">IF(A86="","",VLOOKUP(INDIRECT(ADDRESS(ROW()-1,COLUMN()-4,2,2)),Donnéesbrutes!$A$3:$R$301,11,FALSE))</f>
        <v/>
      </c>
      <c r="F86" s="37" t="str">
        <f ca="1">IF(A86="","",VLOOKUP(INDIRECT(ADDRESS(ROW()-1,COLUMN()-5,2,2)),Donnéesbrutes!$A$3:$R$301,13,FALSE))</f>
        <v/>
      </c>
      <c r="G86" s="37" t="str">
        <f ca="1">IF(A86="","",VLOOKUP(INDIRECT(ADDRESS(ROW()-1,COLUMN()-6,2,2)),Donnéesbrutes!$A$3:$R$301,15,FALSE))</f>
        <v/>
      </c>
      <c r="H86" s="38" t="str">
        <f ca="1">IF(A86="","",VLOOKUP(INDIRECT(ADDRESS(ROW()-1,COLUMN()-7,2,2)),Donnéesbrutes!$A$3:$R$301,17,FALSE))</f>
        <v/>
      </c>
    </row>
    <row r="87" spans="1:8" ht="15.75" thickBot="1">
      <c r="A87" s="42" t="str">
        <f ca="1">A86</f>
        <v/>
      </c>
      <c r="B87" s="43" t="str">
        <f ca="1">IF(A86="","",VLOOKUP(INDIRECT(ADDRESS(ROW()-2,COLUMN()-1,2,2)),Donnéesbrutes!$A$3:$R$301,3,FALSE))</f>
        <v/>
      </c>
      <c r="C87" s="44"/>
      <c r="D87" s="44"/>
      <c r="E87" s="44"/>
      <c r="F87" s="44"/>
      <c r="G87" s="44"/>
      <c r="H87" s="4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2"/>
  <sheetViews>
    <sheetView workbookViewId="0">
      <selection activeCell="D23" sqref="D23"/>
    </sheetView>
  </sheetViews>
  <sheetFormatPr baseColWidth="10" defaultRowHeight="15"/>
  <cols>
    <col min="1" max="2" width="11.42578125" style="1"/>
    <col min="3" max="3" width="11.42578125" style="50"/>
    <col min="4" max="4" width="11.42578125" style="51"/>
    <col min="5" max="6" width="11.42578125" style="1"/>
    <col min="7" max="7" width="16.85546875" style="1" customWidth="1"/>
    <col min="8" max="16384" width="11.42578125" style="1"/>
  </cols>
  <sheetData>
    <row r="1" spans="1:8">
      <c r="A1" s="1" t="s">
        <v>24</v>
      </c>
      <c r="C1" s="50" t="s">
        <v>50</v>
      </c>
      <c r="D1" s="51" t="s">
        <v>51</v>
      </c>
      <c r="G1" s="46" t="s">
        <v>68</v>
      </c>
      <c r="H1" s="46"/>
    </row>
    <row r="2" spans="1:8">
      <c r="A2" s="1" t="s">
        <v>52</v>
      </c>
      <c r="C2" s="50">
        <v>1</v>
      </c>
      <c r="D2" s="51">
        <v>26</v>
      </c>
      <c r="G2" s="1">
        <v>0</v>
      </c>
      <c r="H2" s="1">
        <v>25</v>
      </c>
    </row>
    <row r="3" spans="1:8">
      <c r="A3" s="1" t="s">
        <v>53</v>
      </c>
      <c r="C3" s="50">
        <v>1.0009999999999999</v>
      </c>
      <c r="D3" s="51">
        <v>21</v>
      </c>
      <c r="G3" s="1">
        <v>1</v>
      </c>
      <c r="H3" s="1">
        <v>25</v>
      </c>
    </row>
    <row r="4" spans="1:8">
      <c r="A4" s="1" t="s">
        <v>54</v>
      </c>
      <c r="C4" s="50">
        <v>1.002</v>
      </c>
      <c r="D4" s="51">
        <v>17</v>
      </c>
      <c r="G4" s="1">
        <v>2</v>
      </c>
      <c r="H4" s="1">
        <v>25</v>
      </c>
    </row>
    <row r="5" spans="1:8">
      <c r="A5" s="1" t="s">
        <v>55</v>
      </c>
      <c r="C5" s="50">
        <v>1.01</v>
      </c>
      <c r="D5" s="51">
        <v>15</v>
      </c>
      <c r="G5" s="1">
        <v>3</v>
      </c>
      <c r="H5" s="1">
        <v>25</v>
      </c>
    </row>
    <row r="6" spans="1:8">
      <c r="A6" s="1" t="s">
        <v>56</v>
      </c>
      <c r="C6" s="50">
        <v>1.02</v>
      </c>
      <c r="D6" s="51">
        <v>11</v>
      </c>
      <c r="G6" s="1">
        <v>4</v>
      </c>
      <c r="H6" s="1">
        <v>25</v>
      </c>
    </row>
    <row r="7" spans="1:8">
      <c r="A7" s="1" t="s">
        <v>57</v>
      </c>
      <c r="C7" s="50">
        <v>1.03</v>
      </c>
      <c r="D7" s="51">
        <v>10</v>
      </c>
      <c r="G7" s="1">
        <v>5</v>
      </c>
      <c r="H7" s="1">
        <v>25</v>
      </c>
    </row>
    <row r="8" spans="1:8">
      <c r="A8" s="1" t="s">
        <v>58</v>
      </c>
      <c r="C8" s="50">
        <v>1.04</v>
      </c>
      <c r="D8" s="51">
        <v>9</v>
      </c>
      <c r="G8" s="1">
        <v>6</v>
      </c>
      <c r="H8" s="1">
        <v>25</v>
      </c>
    </row>
    <row r="9" spans="1:8">
      <c r="A9" s="1" t="s">
        <v>59</v>
      </c>
      <c r="C9" s="50">
        <v>1.05</v>
      </c>
      <c r="D9" s="51">
        <v>8.5</v>
      </c>
      <c r="G9" s="1">
        <v>7</v>
      </c>
      <c r="H9" s="1">
        <v>25</v>
      </c>
    </row>
    <row r="10" spans="1:8">
      <c r="A10" s="1" t="s">
        <v>60</v>
      </c>
      <c r="C10" s="50">
        <v>1.06</v>
      </c>
      <c r="D10" s="51">
        <v>8</v>
      </c>
      <c r="G10" s="1">
        <v>8</v>
      </c>
      <c r="H10" s="1">
        <v>25</v>
      </c>
    </row>
    <row r="11" spans="1:8">
      <c r="A11" s="1" t="s">
        <v>61</v>
      </c>
      <c r="C11" s="50">
        <v>1.07</v>
      </c>
      <c r="D11" s="51">
        <v>7.5</v>
      </c>
      <c r="G11" s="1">
        <v>9</v>
      </c>
      <c r="H11" s="1">
        <v>25</v>
      </c>
    </row>
    <row r="12" spans="1:8">
      <c r="A12" s="1" t="s">
        <v>62</v>
      </c>
      <c r="C12" s="50">
        <v>1.08</v>
      </c>
      <c r="D12" s="51">
        <v>7</v>
      </c>
      <c r="G12" s="1">
        <v>10</v>
      </c>
      <c r="H12" s="1">
        <v>25</v>
      </c>
    </row>
    <row r="13" spans="1:8">
      <c r="A13" s="1" t="s">
        <v>63</v>
      </c>
      <c r="C13" s="50">
        <v>1.1000000000000001</v>
      </c>
      <c r="D13" s="51">
        <v>6.5</v>
      </c>
      <c r="G13" s="1">
        <v>11</v>
      </c>
      <c r="H13" s="1">
        <v>25</v>
      </c>
    </row>
    <row r="14" spans="1:8">
      <c r="A14" s="1" t="s">
        <v>64</v>
      </c>
      <c r="C14" s="50">
        <v>1.1100000000000001</v>
      </c>
      <c r="D14" s="51">
        <v>6</v>
      </c>
      <c r="G14" s="1">
        <v>12</v>
      </c>
      <c r="H14" s="1">
        <v>25</v>
      </c>
    </row>
    <row r="15" spans="1:8">
      <c r="A15" s="1" t="s">
        <v>65</v>
      </c>
      <c r="C15" s="50">
        <v>1.1200000000000001</v>
      </c>
      <c r="D15" s="51">
        <v>5.5</v>
      </c>
      <c r="G15" s="1">
        <v>13</v>
      </c>
      <c r="H15" s="1">
        <v>25</v>
      </c>
    </row>
    <row r="16" spans="1:8">
      <c r="A16" s="1" t="s">
        <v>66</v>
      </c>
      <c r="C16" s="50">
        <v>1.1399999999999999</v>
      </c>
      <c r="D16" s="51">
        <v>5</v>
      </c>
      <c r="G16" s="1">
        <v>14</v>
      </c>
      <c r="H16" s="1">
        <v>25</v>
      </c>
    </row>
    <row r="17" spans="1:8">
      <c r="A17" s="1" t="s">
        <v>67</v>
      </c>
      <c r="C17" s="50">
        <v>1.1599999999999999</v>
      </c>
      <c r="D17" s="51">
        <v>4.5</v>
      </c>
      <c r="G17" s="1">
        <v>15</v>
      </c>
      <c r="H17" s="1">
        <v>25</v>
      </c>
    </row>
    <row r="18" spans="1:8">
      <c r="C18" s="50">
        <v>1.2</v>
      </c>
      <c r="D18" s="51">
        <v>4.33</v>
      </c>
      <c r="G18" s="1">
        <v>16</v>
      </c>
      <c r="H18" s="1">
        <v>25</v>
      </c>
    </row>
    <row r="19" spans="1:8">
      <c r="C19" s="50">
        <v>1.22</v>
      </c>
      <c r="D19" s="51">
        <v>4</v>
      </c>
      <c r="G19" s="1">
        <v>17</v>
      </c>
      <c r="H19" s="1">
        <v>25</v>
      </c>
    </row>
    <row r="20" spans="1:8">
      <c r="C20" s="50">
        <v>1.25</v>
      </c>
      <c r="D20" s="51">
        <v>3.75</v>
      </c>
      <c r="G20" s="1">
        <v>18</v>
      </c>
      <c r="H20" s="1">
        <v>25</v>
      </c>
    </row>
    <row r="21" spans="1:8">
      <c r="C21" s="50">
        <v>1.28</v>
      </c>
      <c r="D21" s="51">
        <v>3.5</v>
      </c>
      <c r="G21" s="1">
        <v>19</v>
      </c>
      <c r="H21" s="1">
        <v>25</v>
      </c>
    </row>
    <row r="22" spans="1:8">
      <c r="C22" s="50">
        <v>1.3</v>
      </c>
      <c r="D22" s="51">
        <v>3.4</v>
      </c>
      <c r="G22" s="1">
        <v>20</v>
      </c>
      <c r="H22" s="1">
        <v>25</v>
      </c>
    </row>
    <row r="23" spans="1:8">
      <c r="C23" s="50">
        <v>1.33</v>
      </c>
      <c r="D23" s="51" t="s">
        <v>49</v>
      </c>
      <c r="G23" s="1">
        <v>21</v>
      </c>
      <c r="H23" s="1">
        <v>25</v>
      </c>
    </row>
    <row r="24" spans="1:8">
      <c r="C24" s="50">
        <v>1.36</v>
      </c>
      <c r="D24" s="51">
        <v>3</v>
      </c>
      <c r="G24" s="1">
        <v>22</v>
      </c>
      <c r="H24" s="1">
        <v>25</v>
      </c>
    </row>
    <row r="25" spans="1:8">
      <c r="C25" s="50">
        <v>1.4</v>
      </c>
      <c r="D25" s="51">
        <v>2.75</v>
      </c>
      <c r="G25" s="1">
        <v>23</v>
      </c>
      <c r="H25" s="1">
        <v>25</v>
      </c>
    </row>
    <row r="26" spans="1:8">
      <c r="C26" s="50">
        <v>1.44</v>
      </c>
      <c r="D26" s="51">
        <v>2.62</v>
      </c>
      <c r="G26" s="1">
        <v>24</v>
      </c>
      <c r="H26" s="1">
        <v>26</v>
      </c>
    </row>
    <row r="27" spans="1:8">
      <c r="C27" s="50">
        <v>1.5</v>
      </c>
      <c r="D27" s="51">
        <v>2.5</v>
      </c>
      <c r="G27" s="1">
        <v>25</v>
      </c>
      <c r="H27" s="1">
        <v>27</v>
      </c>
    </row>
    <row r="28" spans="1:8">
      <c r="C28" s="50">
        <v>1.53</v>
      </c>
      <c r="D28" s="51">
        <v>2.37</v>
      </c>
      <c r="G28" s="1">
        <v>26</v>
      </c>
      <c r="H28" s="1">
        <v>28</v>
      </c>
    </row>
    <row r="29" spans="1:8">
      <c r="C29" s="50">
        <v>1.57</v>
      </c>
      <c r="D29" s="51">
        <v>2.25</v>
      </c>
      <c r="G29" s="1">
        <v>27</v>
      </c>
      <c r="H29" s="1">
        <v>29</v>
      </c>
    </row>
    <row r="30" spans="1:8">
      <c r="C30" s="50">
        <v>1.61</v>
      </c>
      <c r="D30" s="51">
        <v>2.2000000000000002</v>
      </c>
      <c r="G30" s="1">
        <v>28</v>
      </c>
      <c r="H30" s="1">
        <v>30</v>
      </c>
    </row>
    <row r="31" spans="1:8">
      <c r="C31" s="50">
        <v>1.66</v>
      </c>
      <c r="D31" s="51">
        <v>2.1</v>
      </c>
      <c r="G31" s="1">
        <v>29</v>
      </c>
      <c r="H31" s="1">
        <v>31</v>
      </c>
    </row>
    <row r="32" spans="1:8">
      <c r="C32" s="50">
        <v>1.72</v>
      </c>
      <c r="D32" s="51">
        <v>2</v>
      </c>
      <c r="G32" s="1">
        <v>30</v>
      </c>
      <c r="H32" s="1">
        <v>32</v>
      </c>
    </row>
    <row r="33" spans="3:8">
      <c r="C33" s="50">
        <v>1.8</v>
      </c>
      <c r="D33" s="51">
        <v>1.9</v>
      </c>
      <c r="G33" s="1">
        <v>31</v>
      </c>
      <c r="H33" s="1">
        <v>33</v>
      </c>
    </row>
    <row r="34" spans="3:8">
      <c r="C34" s="50">
        <v>1.83</v>
      </c>
      <c r="D34" s="51">
        <v>1.83</v>
      </c>
      <c r="G34" s="1">
        <v>32</v>
      </c>
      <c r="H34" s="1">
        <v>34</v>
      </c>
    </row>
    <row r="35" spans="3:8">
      <c r="C35" s="50">
        <v>1.9</v>
      </c>
      <c r="D35" s="51">
        <v>1.8</v>
      </c>
      <c r="G35" s="1">
        <v>33</v>
      </c>
      <c r="H35" s="1">
        <v>35</v>
      </c>
    </row>
    <row r="36" spans="3:8">
      <c r="C36" s="50">
        <v>2</v>
      </c>
      <c r="D36" s="51">
        <v>1.72</v>
      </c>
      <c r="G36" s="1">
        <v>34</v>
      </c>
      <c r="H36" s="1">
        <v>36</v>
      </c>
    </row>
    <row r="37" spans="3:8">
      <c r="C37" s="50">
        <v>2.1</v>
      </c>
      <c r="D37" s="51">
        <v>1.66</v>
      </c>
      <c r="G37" s="1">
        <v>35</v>
      </c>
      <c r="H37" s="1">
        <v>37</v>
      </c>
    </row>
    <row r="38" spans="3:8">
      <c r="C38" s="50">
        <v>2.2000000000000002</v>
      </c>
      <c r="D38" s="51">
        <v>1.61</v>
      </c>
      <c r="G38" s="1">
        <v>36</v>
      </c>
      <c r="H38" s="1">
        <v>38</v>
      </c>
    </row>
    <row r="39" spans="3:8">
      <c r="C39" s="50">
        <v>2.25</v>
      </c>
      <c r="D39" s="51">
        <v>1.57</v>
      </c>
      <c r="G39" s="1">
        <v>37</v>
      </c>
      <c r="H39" s="1">
        <v>39</v>
      </c>
    </row>
    <row r="40" spans="3:8">
      <c r="C40" s="50">
        <v>2.37</v>
      </c>
      <c r="D40" s="51">
        <v>1.53</v>
      </c>
      <c r="G40" s="1">
        <v>38</v>
      </c>
      <c r="H40" s="1">
        <v>40</v>
      </c>
    </row>
    <row r="41" spans="3:8">
      <c r="C41" s="50">
        <v>2.5</v>
      </c>
      <c r="D41" s="51">
        <v>1.5</v>
      </c>
      <c r="G41" s="1">
        <v>39</v>
      </c>
      <c r="H41" s="1">
        <v>41</v>
      </c>
    </row>
    <row r="42" spans="3:8">
      <c r="C42" s="50">
        <v>2.62</v>
      </c>
      <c r="D42" s="51">
        <v>1.44</v>
      </c>
      <c r="G42" s="1">
        <v>40</v>
      </c>
      <c r="H42" s="1">
        <v>42</v>
      </c>
    </row>
    <row r="43" spans="3:8">
      <c r="C43" s="50">
        <v>2.75</v>
      </c>
      <c r="D43" s="51">
        <v>1.4</v>
      </c>
      <c r="G43" s="1">
        <v>41</v>
      </c>
      <c r="H43" s="1">
        <v>43</v>
      </c>
    </row>
    <row r="44" spans="3:8">
      <c r="C44" s="50">
        <v>3</v>
      </c>
      <c r="D44" s="51">
        <v>1.36</v>
      </c>
      <c r="G44" s="1">
        <v>42</v>
      </c>
      <c r="H44" s="1">
        <v>44</v>
      </c>
    </row>
    <row r="45" spans="3:8">
      <c r="C45" s="50">
        <v>3.25</v>
      </c>
      <c r="D45" s="51">
        <v>1.33</v>
      </c>
      <c r="G45" s="1">
        <v>43</v>
      </c>
      <c r="H45" s="1">
        <v>45</v>
      </c>
    </row>
    <row r="46" spans="3:8">
      <c r="C46" s="50">
        <v>3.4</v>
      </c>
      <c r="D46" s="51">
        <v>1.3</v>
      </c>
      <c r="G46" s="1">
        <v>44</v>
      </c>
      <c r="H46" s="1">
        <v>46</v>
      </c>
    </row>
    <row r="47" spans="3:8">
      <c r="C47" s="50">
        <v>3.5</v>
      </c>
      <c r="D47" s="51">
        <v>1.28</v>
      </c>
      <c r="G47" s="1">
        <v>45</v>
      </c>
      <c r="H47" s="1">
        <v>47</v>
      </c>
    </row>
    <row r="48" spans="3:8">
      <c r="C48" s="50">
        <v>3.75</v>
      </c>
      <c r="D48" s="51">
        <v>1.25</v>
      </c>
      <c r="G48" s="1">
        <v>46</v>
      </c>
      <c r="H48" s="1">
        <v>48</v>
      </c>
    </row>
    <row r="49" spans="3:8">
      <c r="C49" s="50">
        <v>4</v>
      </c>
      <c r="D49" s="51">
        <v>1.22</v>
      </c>
      <c r="G49" s="1">
        <v>47</v>
      </c>
      <c r="H49" s="1">
        <v>49</v>
      </c>
    </row>
    <row r="50" spans="3:8">
      <c r="C50" s="50">
        <v>4.33</v>
      </c>
      <c r="D50" s="51">
        <v>1.2</v>
      </c>
      <c r="G50" s="1">
        <v>48</v>
      </c>
      <c r="H50" s="1">
        <v>50</v>
      </c>
    </row>
    <row r="51" spans="3:8">
      <c r="C51" s="50">
        <v>4.5</v>
      </c>
      <c r="D51" s="51">
        <v>1.1599999999999999</v>
      </c>
      <c r="G51" s="1">
        <v>49</v>
      </c>
      <c r="H51" s="1">
        <v>51</v>
      </c>
    </row>
    <row r="52" spans="3:8">
      <c r="C52" s="50">
        <v>5</v>
      </c>
      <c r="D52" s="51">
        <v>1.1399999999999999</v>
      </c>
      <c r="G52" s="1">
        <v>50</v>
      </c>
      <c r="H52" s="1">
        <v>52</v>
      </c>
    </row>
    <row r="53" spans="3:8">
      <c r="C53" s="50">
        <v>5.5</v>
      </c>
      <c r="D53" s="51">
        <v>1.1200000000000001</v>
      </c>
      <c r="G53" s="1">
        <v>51</v>
      </c>
      <c r="H53" s="1">
        <v>53</v>
      </c>
    </row>
    <row r="54" spans="3:8">
      <c r="C54" s="50">
        <v>6</v>
      </c>
      <c r="D54" s="51">
        <v>1.1100000000000001</v>
      </c>
      <c r="G54" s="1">
        <v>52</v>
      </c>
      <c r="H54" s="1">
        <v>54</v>
      </c>
    </row>
    <row r="55" spans="3:8">
      <c r="C55" s="50">
        <v>6.5</v>
      </c>
      <c r="D55" s="51">
        <v>1.1000000000000001</v>
      </c>
      <c r="G55" s="1">
        <v>53</v>
      </c>
      <c r="H55" s="1">
        <v>55</v>
      </c>
    </row>
    <row r="56" spans="3:8">
      <c r="C56" s="50">
        <v>7</v>
      </c>
      <c r="D56" s="51">
        <v>1.08</v>
      </c>
      <c r="G56" s="1">
        <v>54</v>
      </c>
      <c r="H56" s="1">
        <v>56</v>
      </c>
    </row>
    <row r="57" spans="3:8">
      <c r="C57" s="50">
        <v>7.5</v>
      </c>
      <c r="D57" s="51">
        <v>1.07</v>
      </c>
      <c r="G57" s="1">
        <v>55</v>
      </c>
      <c r="H57" s="1">
        <v>57</v>
      </c>
    </row>
    <row r="58" spans="3:8">
      <c r="C58" s="50">
        <v>8</v>
      </c>
      <c r="D58" s="51">
        <v>1.06</v>
      </c>
      <c r="G58" s="1">
        <v>56</v>
      </c>
      <c r="H58" s="1">
        <v>58</v>
      </c>
    </row>
    <row r="59" spans="3:8">
      <c r="C59" s="50">
        <v>8.5</v>
      </c>
      <c r="D59" s="51">
        <v>1.05</v>
      </c>
      <c r="G59" s="1">
        <v>57</v>
      </c>
      <c r="H59" s="1">
        <v>59</v>
      </c>
    </row>
    <row r="60" spans="3:8">
      <c r="C60" s="50">
        <v>9</v>
      </c>
      <c r="D60" s="51">
        <v>1.04</v>
      </c>
      <c r="G60" s="1">
        <v>58</v>
      </c>
      <c r="H60" s="1">
        <v>60</v>
      </c>
    </row>
    <row r="61" spans="3:8">
      <c r="C61" s="50">
        <v>10</v>
      </c>
      <c r="D61" s="51">
        <v>1.03</v>
      </c>
      <c r="G61" s="1">
        <v>59</v>
      </c>
      <c r="H61" s="1">
        <v>61</v>
      </c>
    </row>
    <row r="62" spans="3:8">
      <c r="C62" s="50">
        <v>11</v>
      </c>
      <c r="D62" s="51">
        <v>1.02</v>
      </c>
      <c r="G62" s="1">
        <v>60</v>
      </c>
      <c r="H62" s="1">
        <v>62</v>
      </c>
    </row>
    <row r="63" spans="3:8">
      <c r="C63" s="50">
        <v>15</v>
      </c>
      <c r="D63" s="51">
        <v>1.01</v>
      </c>
      <c r="G63" s="1">
        <v>61</v>
      </c>
      <c r="H63" s="1">
        <v>63</v>
      </c>
    </row>
    <row r="64" spans="3:8">
      <c r="C64" s="50">
        <v>17</v>
      </c>
      <c r="D64" s="51">
        <v>1</v>
      </c>
      <c r="G64" s="1">
        <v>62</v>
      </c>
      <c r="H64" s="1">
        <v>64</v>
      </c>
    </row>
    <row r="65" spans="3:8">
      <c r="C65" s="50">
        <v>21</v>
      </c>
      <c r="D65" s="51">
        <v>1</v>
      </c>
      <c r="G65" s="1">
        <v>63</v>
      </c>
      <c r="H65" s="1">
        <v>65</v>
      </c>
    </row>
    <row r="66" spans="3:8">
      <c r="C66" s="50">
        <v>26</v>
      </c>
      <c r="D66" s="51">
        <v>1</v>
      </c>
      <c r="G66" s="1">
        <v>64</v>
      </c>
      <c r="H66" s="1">
        <v>66</v>
      </c>
    </row>
    <row r="67" spans="3:8">
      <c r="G67" s="1">
        <v>65</v>
      </c>
      <c r="H67" s="1">
        <v>67</v>
      </c>
    </row>
    <row r="68" spans="3:8">
      <c r="G68" s="1">
        <v>66</v>
      </c>
      <c r="H68" s="1">
        <v>68</v>
      </c>
    </row>
    <row r="69" spans="3:8">
      <c r="G69" s="1">
        <v>67</v>
      </c>
      <c r="H69" s="1">
        <v>69</v>
      </c>
    </row>
    <row r="70" spans="3:8">
      <c r="G70" s="1">
        <v>68</v>
      </c>
      <c r="H70" s="1">
        <v>70</v>
      </c>
    </row>
    <row r="71" spans="3:8">
      <c r="G71" s="1">
        <v>69</v>
      </c>
      <c r="H71" s="1">
        <v>71</v>
      </c>
    </row>
    <row r="72" spans="3:8">
      <c r="G72" s="1">
        <v>70</v>
      </c>
      <c r="H72" s="1">
        <v>72</v>
      </c>
    </row>
  </sheetData>
  <sortState ref="D35:D66">
    <sortCondition descending="1" ref="D34"/>
  </sortState>
  <mergeCells count="1">
    <mergeCell ref="G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01"/>
  <sheetViews>
    <sheetView tabSelected="1" zoomScaleNormal="100" workbookViewId="0">
      <selection activeCell="G17" sqref="G17"/>
    </sheetView>
  </sheetViews>
  <sheetFormatPr baseColWidth="10" defaultRowHeight="12.75"/>
  <cols>
    <col min="1" max="1" width="3.5703125" style="2" customWidth="1"/>
    <col min="2" max="2" width="11.42578125" style="2"/>
    <col min="3" max="3" width="9.5703125" style="2" customWidth="1"/>
    <col min="4" max="4" width="11.42578125" style="2" customWidth="1"/>
    <col min="5" max="5" width="11.42578125" style="22" customWidth="1"/>
    <col min="6" max="6" width="7.7109375" style="65" customWidth="1"/>
    <col min="7" max="7" width="6.85546875" style="2" customWidth="1"/>
    <col min="8" max="8" width="7.42578125" style="67" customWidth="1"/>
    <col min="9" max="10" width="8.7109375" style="2" customWidth="1"/>
    <col min="11" max="11" width="8.7109375" style="2" bestFit="1" customWidth="1"/>
    <col min="12" max="12" width="7.7109375" style="2" bestFit="1" customWidth="1"/>
    <col min="13" max="13" width="8.7109375" style="2" bestFit="1" customWidth="1"/>
    <col min="14" max="14" width="7.7109375" style="2" bestFit="1" customWidth="1"/>
    <col min="15" max="15" width="8.7109375" style="2" bestFit="1" customWidth="1"/>
    <col min="16" max="16" width="7.7109375" style="2" bestFit="1" customWidth="1"/>
    <col min="17" max="17" width="8.7109375" style="2" bestFit="1" customWidth="1"/>
    <col min="18" max="18" width="7.7109375" style="2" bestFit="1" customWidth="1"/>
    <col min="19" max="16384" width="11.42578125" style="2"/>
  </cols>
  <sheetData>
    <row r="1" spans="1:18" ht="15.75" thickBot="1">
      <c r="A1" s="3"/>
      <c r="B1" s="4"/>
      <c r="C1" s="4"/>
      <c r="D1" s="47" t="s">
        <v>24</v>
      </c>
      <c r="E1" s="48"/>
      <c r="F1" s="47" t="s">
        <v>16</v>
      </c>
      <c r="G1" s="48"/>
      <c r="H1" s="68" t="s">
        <v>17</v>
      </c>
      <c r="I1" s="69"/>
      <c r="J1" s="70"/>
      <c r="K1" s="47" t="s">
        <v>18</v>
      </c>
      <c r="L1" s="48"/>
      <c r="M1" s="47" t="s">
        <v>19</v>
      </c>
      <c r="N1" s="48"/>
      <c r="O1" s="47" t="s">
        <v>22</v>
      </c>
      <c r="P1" s="48"/>
      <c r="Q1" s="47" t="s">
        <v>23</v>
      </c>
      <c r="R1" s="49"/>
    </row>
    <row r="2" spans="1:18" ht="13.5" thickBot="1">
      <c r="A2" s="7" t="s">
        <v>25</v>
      </c>
      <c r="B2" s="5" t="s">
        <v>14</v>
      </c>
      <c r="C2" s="5" t="s">
        <v>15</v>
      </c>
      <c r="D2" s="5" t="s">
        <v>29</v>
      </c>
      <c r="E2" s="5" t="s">
        <v>30</v>
      </c>
      <c r="F2" s="63" t="s">
        <v>20</v>
      </c>
      <c r="G2" s="5" t="s">
        <v>21</v>
      </c>
      <c r="H2" s="71" t="s">
        <v>69</v>
      </c>
      <c r="I2" s="5" t="s">
        <v>31</v>
      </c>
      <c r="J2" s="5" t="s">
        <v>32</v>
      </c>
      <c r="K2" s="5" t="s">
        <v>33</v>
      </c>
      <c r="L2" s="5" t="s">
        <v>34</v>
      </c>
      <c r="M2" s="5" t="s">
        <v>36</v>
      </c>
      <c r="N2" s="5" t="s">
        <v>35</v>
      </c>
      <c r="O2" s="5" t="s">
        <v>37</v>
      </c>
      <c r="P2" s="5" t="s">
        <v>38</v>
      </c>
      <c r="Q2" s="5" t="s">
        <v>39</v>
      </c>
      <c r="R2" s="6" t="s">
        <v>40</v>
      </c>
    </row>
    <row r="3" spans="1:18">
      <c r="A3" s="8">
        <v>1</v>
      </c>
      <c r="B3" s="9">
        <v>42315</v>
      </c>
      <c r="C3" s="10">
        <v>0.58333333333333337</v>
      </c>
      <c r="D3" s="20" t="s">
        <v>1</v>
      </c>
      <c r="E3" s="20" t="s">
        <v>13</v>
      </c>
      <c r="F3" s="23">
        <v>8.5</v>
      </c>
      <c r="G3" s="52">
        <f>IF(F3="","",VLOOKUP(F3,ENSENMBLE,2))</f>
        <v>1.05</v>
      </c>
      <c r="H3" s="72">
        <v>18</v>
      </c>
      <c r="I3" s="60">
        <f t="shared" ref="I3:I66" si="0">IF(H3="","",IF(ABS(H3)&gt;24,"",IF($H3&gt;0,$H3,IF($J3&lt;24,25,IF($J3=24,26,"")))))</f>
        <v>18</v>
      </c>
      <c r="J3" s="60">
        <f t="shared" ref="J3:J8" si="1">IF(H3="","",IF(ABS(H3)&gt;24,"",IF($H3&lt;0,-$H3,IF($I3&lt;24,25,IF($I3=24,26,"")))))</f>
        <v>25</v>
      </c>
      <c r="K3" s="53"/>
      <c r="L3" s="53"/>
      <c r="M3" s="53"/>
      <c r="N3" s="53"/>
      <c r="O3" s="53"/>
      <c r="P3" s="53"/>
      <c r="Q3" s="53"/>
      <c r="R3" s="54"/>
    </row>
    <row r="4" spans="1:18">
      <c r="A4" s="14">
        <v>2</v>
      </c>
      <c r="B4" s="15">
        <v>42319</v>
      </c>
      <c r="C4" s="16">
        <v>0.625</v>
      </c>
      <c r="D4" s="21" t="s">
        <v>26</v>
      </c>
      <c r="E4" s="21" t="s">
        <v>1</v>
      </c>
      <c r="F4" s="24">
        <v>1.07</v>
      </c>
      <c r="G4" s="59">
        <f>IF(F4="","",VLOOKUP(F4,ENSENMBLE,2))</f>
        <v>7.5</v>
      </c>
      <c r="H4" s="73">
        <v>-18</v>
      </c>
      <c r="I4" s="60">
        <f t="shared" si="0"/>
        <v>25</v>
      </c>
      <c r="J4" s="60">
        <f t="shared" si="1"/>
        <v>18</v>
      </c>
      <c r="K4" s="60"/>
      <c r="L4" s="61"/>
      <c r="M4" s="61"/>
      <c r="N4" s="61"/>
      <c r="O4" s="61"/>
      <c r="P4" s="61"/>
      <c r="Q4" s="61"/>
      <c r="R4" s="62"/>
    </row>
    <row r="5" spans="1:18">
      <c r="A5" s="14">
        <v>3</v>
      </c>
      <c r="B5" s="15">
        <v>42322</v>
      </c>
      <c r="C5" s="16">
        <v>0.58333333333333337</v>
      </c>
      <c r="D5" s="21" t="s">
        <v>27</v>
      </c>
      <c r="E5" s="21" t="s">
        <v>1</v>
      </c>
      <c r="F5" s="25">
        <v>1.06</v>
      </c>
      <c r="G5" s="59">
        <f>IF(F5="","",VLOOKUP(F5,ENSENMBLE,2))</f>
        <v>8</v>
      </c>
      <c r="H5" s="73">
        <v>-15</v>
      </c>
      <c r="I5" s="60">
        <f t="shared" si="0"/>
        <v>25</v>
      </c>
      <c r="J5" s="60">
        <f t="shared" si="1"/>
        <v>15</v>
      </c>
      <c r="K5" s="61"/>
      <c r="L5" s="61"/>
      <c r="M5" s="61"/>
      <c r="N5" s="61"/>
      <c r="O5" s="61"/>
      <c r="P5" s="61"/>
      <c r="Q5" s="61"/>
      <c r="R5" s="62"/>
    </row>
    <row r="6" spans="1:18">
      <c r="A6" s="14">
        <v>4</v>
      </c>
      <c r="B6" s="15">
        <v>42330</v>
      </c>
      <c r="C6" s="16">
        <v>0.58333333333333337</v>
      </c>
      <c r="D6" s="21" t="s">
        <v>1</v>
      </c>
      <c r="E6" s="21" t="s">
        <v>28</v>
      </c>
      <c r="F6" s="25">
        <v>1.57</v>
      </c>
      <c r="G6" s="59">
        <f>IF(F6="","",VLOOKUP(F6,ENSENMBLE,2))</f>
        <v>2.25</v>
      </c>
      <c r="H6" s="73">
        <v>-20</v>
      </c>
      <c r="I6" s="60">
        <f t="shared" si="0"/>
        <v>25</v>
      </c>
      <c r="J6" s="60">
        <f t="shared" si="1"/>
        <v>20</v>
      </c>
      <c r="K6" s="61"/>
      <c r="L6" s="61"/>
      <c r="M6" s="61"/>
      <c r="N6" s="61"/>
      <c r="O6" s="61"/>
      <c r="P6" s="61"/>
      <c r="Q6" s="61"/>
      <c r="R6" s="62"/>
    </row>
    <row r="7" spans="1:18">
      <c r="A7" s="14">
        <v>5</v>
      </c>
      <c r="B7" s="15">
        <v>42343</v>
      </c>
      <c r="C7" s="16">
        <v>0.5</v>
      </c>
      <c r="D7" s="21" t="s">
        <v>0</v>
      </c>
      <c r="E7" s="21" t="s">
        <v>1</v>
      </c>
      <c r="F7" s="25">
        <v>1.07</v>
      </c>
      <c r="G7" s="59">
        <f>IF(F7="","",VLOOKUP(F7,ENSENMBLE,2))</f>
        <v>7.5</v>
      </c>
      <c r="H7" s="73">
        <v>-18</v>
      </c>
      <c r="I7" s="60">
        <f t="shared" si="0"/>
        <v>25</v>
      </c>
      <c r="J7" s="60">
        <f t="shared" si="1"/>
        <v>18</v>
      </c>
      <c r="K7" s="61"/>
      <c r="L7" s="61"/>
      <c r="M7" s="61"/>
      <c r="N7" s="61"/>
      <c r="O7" s="61"/>
      <c r="P7" s="61"/>
      <c r="Q7" s="61"/>
      <c r="R7" s="62"/>
    </row>
    <row r="8" spans="1:18">
      <c r="A8" s="14">
        <v>6</v>
      </c>
      <c r="B8" s="15">
        <v>42347</v>
      </c>
      <c r="C8" s="16">
        <v>0.58333333333333337</v>
      </c>
      <c r="D8" s="21" t="s">
        <v>1</v>
      </c>
      <c r="E8" s="21" t="s">
        <v>3</v>
      </c>
      <c r="F8" s="25">
        <v>1.66</v>
      </c>
      <c r="G8" s="59">
        <f>IF(F8="","",VLOOKUP(F8,ENSENMBLE,2))</f>
        <v>2.1</v>
      </c>
      <c r="H8" s="73">
        <v>-16</v>
      </c>
      <c r="I8" s="60">
        <f t="shared" si="0"/>
        <v>25</v>
      </c>
      <c r="J8" s="60">
        <f t="shared" ref="J8:J71" si="2">IF(H8="","",IF(ABS(H8)&gt;24,"",IF($H8&lt;0,-$H8,IF($I8&lt;24,25,IF($I8=24,26,"")))))</f>
        <v>16</v>
      </c>
      <c r="K8" s="61"/>
      <c r="L8" s="61"/>
      <c r="M8" s="61"/>
      <c r="N8" s="61"/>
      <c r="O8" s="61"/>
      <c r="P8" s="61"/>
      <c r="Q8" s="61"/>
      <c r="R8" s="62"/>
    </row>
    <row r="9" spans="1:18">
      <c r="A9" s="14">
        <v>7</v>
      </c>
      <c r="B9" s="15">
        <v>42358</v>
      </c>
      <c r="C9" s="16">
        <v>0.54166666666666663</v>
      </c>
      <c r="D9" s="21" t="s">
        <v>4</v>
      </c>
      <c r="E9" s="21" t="s">
        <v>1</v>
      </c>
      <c r="F9" s="25">
        <v>1.33</v>
      </c>
      <c r="G9" s="59" t="str">
        <f>IF(F9="","",VLOOKUP(F9,ENSENMBLE,2))</f>
        <v>3.25</v>
      </c>
      <c r="H9" s="73">
        <v>-16</v>
      </c>
      <c r="I9" s="60">
        <f t="shared" si="0"/>
        <v>25</v>
      </c>
      <c r="J9" s="60">
        <f t="shared" si="2"/>
        <v>16</v>
      </c>
      <c r="K9" s="61"/>
      <c r="L9" s="61"/>
      <c r="M9" s="61"/>
      <c r="N9" s="61"/>
      <c r="O9" s="61"/>
      <c r="P9" s="61"/>
      <c r="Q9" s="61"/>
      <c r="R9" s="62"/>
    </row>
    <row r="10" spans="1:18">
      <c r="A10" s="14">
        <v>8</v>
      </c>
      <c r="B10" s="15">
        <v>42382</v>
      </c>
      <c r="C10" s="16">
        <v>0.54166666666666663</v>
      </c>
      <c r="D10" s="21" t="s">
        <v>2</v>
      </c>
      <c r="E10" s="21" t="s">
        <v>1</v>
      </c>
      <c r="F10" s="25">
        <v>1.1599999999999999</v>
      </c>
      <c r="G10" s="59">
        <f>IF(F10="","",VLOOKUP(F10,ENSENMBLE,2))</f>
        <v>4.5</v>
      </c>
      <c r="H10" s="73">
        <v>-23</v>
      </c>
      <c r="I10" s="60">
        <f t="shared" si="0"/>
        <v>25</v>
      </c>
      <c r="J10" s="60">
        <f t="shared" si="2"/>
        <v>23</v>
      </c>
      <c r="K10" s="61"/>
      <c r="L10" s="61"/>
      <c r="M10" s="61"/>
      <c r="N10" s="61"/>
      <c r="O10" s="61"/>
      <c r="P10" s="61"/>
      <c r="Q10" s="61"/>
      <c r="R10" s="62"/>
    </row>
    <row r="11" spans="1:18">
      <c r="A11" s="55"/>
      <c r="B11" s="56"/>
      <c r="C11" s="57"/>
      <c r="D11" s="58"/>
      <c r="E11" s="58"/>
      <c r="F11" s="64"/>
      <c r="G11" s="59" t="str">
        <f>IF(F11="","",VLOOKUP(F11,ENSENMBLE,2))</f>
        <v/>
      </c>
      <c r="H11" s="66"/>
      <c r="I11" s="60" t="str">
        <f t="shared" si="0"/>
        <v/>
      </c>
      <c r="J11" s="60" t="str">
        <f t="shared" si="2"/>
        <v/>
      </c>
      <c r="K11" s="61"/>
      <c r="L11" s="61"/>
      <c r="M11" s="61"/>
      <c r="N11" s="61"/>
      <c r="O11" s="61"/>
      <c r="P11" s="61"/>
      <c r="Q11" s="61"/>
      <c r="R11" s="62"/>
    </row>
    <row r="12" spans="1:18">
      <c r="A12" s="55"/>
      <c r="B12" s="56"/>
      <c r="C12" s="57"/>
      <c r="D12" s="58"/>
      <c r="E12" s="58"/>
      <c r="F12" s="64"/>
      <c r="G12" s="59" t="str">
        <f>IF(F12="","",VLOOKUP(F12,ENSENMBLE,2))</f>
        <v/>
      </c>
      <c r="H12" s="66"/>
      <c r="I12" s="60" t="str">
        <f t="shared" si="0"/>
        <v/>
      </c>
      <c r="J12" s="60" t="str">
        <f t="shared" si="2"/>
        <v/>
      </c>
      <c r="K12" s="61"/>
      <c r="L12" s="61"/>
      <c r="M12" s="61"/>
      <c r="N12" s="61"/>
      <c r="O12" s="61"/>
      <c r="P12" s="61"/>
      <c r="Q12" s="61"/>
      <c r="R12" s="62"/>
    </row>
    <row r="13" spans="1:18">
      <c r="A13" s="55"/>
      <c r="B13" s="56"/>
      <c r="C13" s="57"/>
      <c r="D13" s="58"/>
      <c r="E13" s="58"/>
      <c r="F13" s="64"/>
      <c r="G13" s="59" t="str">
        <f>IF(F13="","",VLOOKUP(F13,ENSENMBLE,2))</f>
        <v/>
      </c>
      <c r="H13" s="66"/>
      <c r="I13" s="60" t="str">
        <f t="shared" si="0"/>
        <v/>
      </c>
      <c r="J13" s="60" t="str">
        <f t="shared" si="2"/>
        <v/>
      </c>
      <c r="K13" s="61"/>
      <c r="L13" s="61"/>
      <c r="M13" s="61"/>
      <c r="N13" s="61"/>
      <c r="O13" s="61"/>
      <c r="P13" s="61"/>
      <c r="Q13" s="61"/>
      <c r="R13" s="62"/>
    </row>
    <row r="14" spans="1:18">
      <c r="A14" s="55"/>
      <c r="B14" s="56"/>
      <c r="C14" s="57"/>
      <c r="D14" s="58"/>
      <c r="E14" s="58"/>
      <c r="F14" s="64"/>
      <c r="G14" s="59" t="str">
        <f>IF(F14="","",VLOOKUP(F14,ENSENMBLE,2))</f>
        <v/>
      </c>
      <c r="H14" s="66"/>
      <c r="I14" s="60" t="str">
        <f t="shared" si="0"/>
        <v/>
      </c>
      <c r="J14" s="60" t="str">
        <f t="shared" si="2"/>
        <v/>
      </c>
      <c r="K14" s="61"/>
      <c r="L14" s="61"/>
      <c r="M14" s="61"/>
      <c r="N14" s="61"/>
      <c r="O14" s="61"/>
      <c r="P14" s="61"/>
      <c r="Q14" s="61"/>
      <c r="R14" s="62"/>
    </row>
    <row r="15" spans="1:18">
      <c r="A15" s="55"/>
      <c r="B15" s="56"/>
      <c r="C15" s="57"/>
      <c r="D15" s="58"/>
      <c r="E15" s="58"/>
      <c r="F15" s="64"/>
      <c r="G15" s="59" t="str">
        <f>IF(F15="","",VLOOKUP(F15,ENSENMBLE,2))</f>
        <v/>
      </c>
      <c r="H15" s="66"/>
      <c r="I15" s="60" t="str">
        <f t="shared" si="0"/>
        <v/>
      </c>
      <c r="J15" s="60" t="str">
        <f t="shared" si="2"/>
        <v/>
      </c>
      <c r="K15" s="61"/>
      <c r="L15" s="61"/>
      <c r="M15" s="61"/>
      <c r="N15" s="61"/>
      <c r="O15" s="61"/>
      <c r="P15" s="61"/>
      <c r="Q15" s="61"/>
      <c r="R15" s="62"/>
    </row>
    <row r="16" spans="1:18">
      <c r="A16" s="55"/>
      <c r="B16" s="56"/>
      <c r="C16" s="57"/>
      <c r="D16" s="58"/>
      <c r="E16" s="58"/>
      <c r="F16" s="64"/>
      <c r="G16" s="59" t="str">
        <f>IF(F16="","",VLOOKUP(F16,ENSENMBLE,2))</f>
        <v/>
      </c>
      <c r="H16" s="66"/>
      <c r="I16" s="60" t="str">
        <f t="shared" si="0"/>
        <v/>
      </c>
      <c r="J16" s="60" t="str">
        <f t="shared" si="2"/>
        <v/>
      </c>
      <c r="K16" s="61"/>
      <c r="L16" s="61"/>
      <c r="M16" s="61"/>
      <c r="N16" s="61"/>
      <c r="O16" s="61"/>
      <c r="P16" s="61"/>
      <c r="Q16" s="61"/>
      <c r="R16" s="62"/>
    </row>
    <row r="17" spans="1:18">
      <c r="A17" s="55"/>
      <c r="B17" s="56"/>
      <c r="C17" s="57"/>
      <c r="D17" s="58"/>
      <c r="E17" s="58"/>
      <c r="F17" s="64"/>
      <c r="G17" s="59" t="str">
        <f>IF(F17="","",VLOOKUP(F17,ENSENMBLE,2))</f>
        <v/>
      </c>
      <c r="H17" s="66"/>
      <c r="I17" s="60" t="str">
        <f t="shared" si="0"/>
        <v/>
      </c>
      <c r="J17" s="60" t="str">
        <f t="shared" si="2"/>
        <v/>
      </c>
      <c r="K17" s="61"/>
      <c r="L17" s="61"/>
      <c r="M17" s="61"/>
      <c r="N17" s="61"/>
      <c r="O17" s="61"/>
      <c r="P17" s="61"/>
      <c r="Q17" s="61"/>
      <c r="R17" s="62"/>
    </row>
    <row r="18" spans="1:18">
      <c r="A18" s="55"/>
      <c r="B18" s="56"/>
      <c r="C18" s="57"/>
      <c r="D18" s="58"/>
      <c r="E18" s="58"/>
      <c r="F18" s="64"/>
      <c r="G18" s="59" t="str">
        <f>IF(F18="","",VLOOKUP(F18,ENSENMBLE,2))</f>
        <v/>
      </c>
      <c r="H18" s="66"/>
      <c r="I18" s="60" t="str">
        <f t="shared" si="0"/>
        <v/>
      </c>
      <c r="J18" s="60" t="str">
        <f t="shared" si="2"/>
        <v/>
      </c>
      <c r="K18" s="61"/>
      <c r="L18" s="61"/>
      <c r="M18" s="61"/>
      <c r="N18" s="61"/>
      <c r="O18" s="61"/>
      <c r="P18" s="61"/>
      <c r="Q18" s="61"/>
      <c r="R18" s="62"/>
    </row>
    <row r="19" spans="1:18">
      <c r="A19" s="55"/>
      <c r="B19" s="56"/>
      <c r="C19" s="57"/>
      <c r="D19" s="58"/>
      <c r="E19" s="58"/>
      <c r="F19" s="64"/>
      <c r="G19" s="59" t="str">
        <f>IF(F19="","",VLOOKUP(F19,ENSENMBLE,2))</f>
        <v/>
      </c>
      <c r="H19" s="66"/>
      <c r="I19" s="60" t="str">
        <f t="shared" si="0"/>
        <v/>
      </c>
      <c r="J19" s="60" t="str">
        <f t="shared" si="2"/>
        <v/>
      </c>
      <c r="K19" s="61"/>
      <c r="L19" s="61"/>
      <c r="M19" s="61"/>
      <c r="N19" s="61"/>
      <c r="O19" s="61"/>
      <c r="P19" s="61"/>
      <c r="Q19" s="61"/>
      <c r="R19" s="62"/>
    </row>
    <row r="20" spans="1:18">
      <c r="A20" s="55"/>
      <c r="B20" s="56"/>
      <c r="C20" s="57"/>
      <c r="D20" s="58"/>
      <c r="E20" s="58"/>
      <c r="F20" s="64"/>
      <c r="G20" s="59" t="str">
        <f>IF(F20="","",VLOOKUP(F20,ENSENMBLE,2))</f>
        <v/>
      </c>
      <c r="H20" s="66"/>
      <c r="I20" s="60" t="str">
        <f t="shared" si="0"/>
        <v/>
      </c>
      <c r="J20" s="60" t="str">
        <f t="shared" si="2"/>
        <v/>
      </c>
      <c r="K20" s="61"/>
      <c r="L20" s="61"/>
      <c r="M20" s="61"/>
      <c r="N20" s="61"/>
      <c r="O20" s="61"/>
      <c r="P20" s="61"/>
      <c r="Q20" s="61"/>
      <c r="R20" s="62"/>
    </row>
    <row r="21" spans="1:18">
      <c r="A21" s="55"/>
      <c r="B21" s="56"/>
      <c r="C21" s="57"/>
      <c r="D21" s="58"/>
      <c r="E21" s="58"/>
      <c r="F21" s="64"/>
      <c r="G21" s="59" t="str">
        <f>IF(F21="","",VLOOKUP(F21,ENSENMBLE,2))</f>
        <v/>
      </c>
      <c r="H21" s="66"/>
      <c r="I21" s="60" t="str">
        <f t="shared" si="0"/>
        <v/>
      </c>
      <c r="J21" s="60" t="str">
        <f t="shared" si="2"/>
        <v/>
      </c>
      <c r="K21" s="61"/>
      <c r="L21" s="61"/>
      <c r="M21" s="61"/>
      <c r="N21" s="61"/>
      <c r="O21" s="61"/>
      <c r="P21" s="61"/>
      <c r="Q21" s="61"/>
      <c r="R21" s="62"/>
    </row>
    <row r="22" spans="1:18">
      <c r="A22" s="55"/>
      <c r="B22" s="56"/>
      <c r="C22" s="57"/>
      <c r="D22" s="58"/>
      <c r="E22" s="58"/>
      <c r="F22" s="64"/>
      <c r="G22" s="59" t="str">
        <f>IF(F22="","",VLOOKUP(F22,ENSENMBLE,2))</f>
        <v/>
      </c>
      <c r="H22" s="66"/>
      <c r="I22" s="60" t="str">
        <f t="shared" si="0"/>
        <v/>
      </c>
      <c r="J22" s="60" t="str">
        <f t="shared" si="2"/>
        <v/>
      </c>
      <c r="K22" s="61"/>
      <c r="L22" s="61"/>
      <c r="M22" s="61"/>
      <c r="N22" s="61"/>
      <c r="O22" s="61"/>
      <c r="P22" s="61"/>
      <c r="Q22" s="61"/>
      <c r="R22" s="62"/>
    </row>
    <row r="23" spans="1:18">
      <c r="A23" s="55"/>
      <c r="B23" s="56"/>
      <c r="C23" s="57"/>
      <c r="D23" s="58"/>
      <c r="E23" s="58"/>
      <c r="F23" s="64"/>
      <c r="G23" s="59" t="str">
        <f>IF(F23="","",VLOOKUP(F23,ENSENMBLE,2))</f>
        <v/>
      </c>
      <c r="H23" s="66"/>
      <c r="I23" s="60" t="str">
        <f t="shared" si="0"/>
        <v/>
      </c>
      <c r="J23" s="60" t="str">
        <f t="shared" si="2"/>
        <v/>
      </c>
      <c r="K23" s="61"/>
      <c r="L23" s="61"/>
      <c r="M23" s="61"/>
      <c r="N23" s="61"/>
      <c r="O23" s="61"/>
      <c r="P23" s="61"/>
      <c r="Q23" s="61"/>
      <c r="R23" s="62"/>
    </row>
    <row r="24" spans="1:18">
      <c r="A24" s="55"/>
      <c r="B24" s="56"/>
      <c r="C24" s="57"/>
      <c r="D24" s="58"/>
      <c r="E24" s="58"/>
      <c r="F24" s="64"/>
      <c r="G24" s="59" t="str">
        <f>IF(F24="","",VLOOKUP(F24,ENSENMBLE,2))</f>
        <v/>
      </c>
      <c r="H24" s="66"/>
      <c r="I24" s="60" t="str">
        <f t="shared" si="0"/>
        <v/>
      </c>
      <c r="J24" s="60" t="str">
        <f t="shared" si="2"/>
        <v/>
      </c>
      <c r="K24" s="61"/>
      <c r="L24" s="61"/>
      <c r="M24" s="61"/>
      <c r="N24" s="61"/>
      <c r="O24" s="61"/>
      <c r="P24" s="61"/>
      <c r="Q24" s="61"/>
      <c r="R24" s="62"/>
    </row>
    <row r="25" spans="1:18">
      <c r="A25" s="55"/>
      <c r="B25" s="56"/>
      <c r="C25" s="57"/>
      <c r="D25" s="58"/>
      <c r="E25" s="58"/>
      <c r="F25" s="64"/>
      <c r="G25" s="59" t="str">
        <f>IF(F25="","",VLOOKUP(F25,ENSENMBLE,2))</f>
        <v/>
      </c>
      <c r="H25" s="66"/>
      <c r="I25" s="60" t="str">
        <f t="shared" si="0"/>
        <v/>
      </c>
      <c r="J25" s="60" t="str">
        <f t="shared" si="2"/>
        <v/>
      </c>
      <c r="K25" s="61"/>
      <c r="L25" s="61"/>
      <c r="M25" s="61"/>
      <c r="N25" s="61"/>
      <c r="O25" s="61"/>
      <c r="P25" s="61"/>
      <c r="Q25" s="61"/>
      <c r="R25" s="62"/>
    </row>
    <row r="26" spans="1:18">
      <c r="A26" s="55"/>
      <c r="B26" s="56"/>
      <c r="C26" s="57"/>
      <c r="D26" s="58"/>
      <c r="E26" s="58"/>
      <c r="F26" s="64"/>
      <c r="G26" s="59" t="str">
        <f>IF(F26="","",VLOOKUP(F26,ENSENMBLE,2))</f>
        <v/>
      </c>
      <c r="H26" s="66"/>
      <c r="I26" s="60" t="str">
        <f t="shared" si="0"/>
        <v/>
      </c>
      <c r="J26" s="60" t="str">
        <f t="shared" si="2"/>
        <v/>
      </c>
      <c r="K26" s="61"/>
      <c r="L26" s="61"/>
      <c r="M26" s="61"/>
      <c r="N26" s="61"/>
      <c r="O26" s="61"/>
      <c r="P26" s="61"/>
      <c r="Q26" s="61"/>
      <c r="R26" s="62"/>
    </row>
    <row r="27" spans="1:18">
      <c r="A27" s="55"/>
      <c r="B27" s="56"/>
      <c r="C27" s="57"/>
      <c r="D27" s="58"/>
      <c r="E27" s="58"/>
      <c r="F27" s="64"/>
      <c r="G27" s="59" t="str">
        <f>IF(F27="","",VLOOKUP(F27,ENSENMBLE,2))</f>
        <v/>
      </c>
      <c r="H27" s="66"/>
      <c r="I27" s="60" t="str">
        <f t="shared" si="0"/>
        <v/>
      </c>
      <c r="J27" s="60" t="str">
        <f t="shared" si="2"/>
        <v/>
      </c>
      <c r="K27" s="61"/>
      <c r="L27" s="61"/>
      <c r="M27" s="61"/>
      <c r="N27" s="61"/>
      <c r="O27" s="61"/>
      <c r="P27" s="61"/>
      <c r="Q27" s="61"/>
      <c r="R27" s="62"/>
    </row>
    <row r="28" spans="1:18">
      <c r="A28" s="55"/>
      <c r="B28" s="56"/>
      <c r="C28" s="57"/>
      <c r="D28" s="58"/>
      <c r="E28" s="58"/>
      <c r="F28" s="64"/>
      <c r="G28" s="59" t="str">
        <f>IF(F28="","",VLOOKUP(F28,ENSENMBLE,2))</f>
        <v/>
      </c>
      <c r="H28" s="66"/>
      <c r="I28" s="60" t="str">
        <f t="shared" si="0"/>
        <v/>
      </c>
      <c r="J28" s="60" t="str">
        <f t="shared" si="2"/>
        <v/>
      </c>
      <c r="K28" s="61"/>
      <c r="L28" s="61"/>
      <c r="M28" s="61"/>
      <c r="N28" s="61"/>
      <c r="O28" s="61"/>
      <c r="P28" s="61"/>
      <c r="Q28" s="61"/>
      <c r="R28" s="62"/>
    </row>
    <row r="29" spans="1:18">
      <c r="A29" s="55"/>
      <c r="B29" s="56"/>
      <c r="C29" s="57"/>
      <c r="D29" s="58"/>
      <c r="E29" s="58"/>
      <c r="F29" s="64"/>
      <c r="G29" s="59" t="str">
        <f>IF(F29="","",VLOOKUP(F29,ENSENMBLE,2))</f>
        <v/>
      </c>
      <c r="H29" s="66"/>
      <c r="I29" s="60" t="str">
        <f t="shared" si="0"/>
        <v/>
      </c>
      <c r="J29" s="60" t="str">
        <f t="shared" si="2"/>
        <v/>
      </c>
      <c r="K29" s="61"/>
      <c r="L29" s="61"/>
      <c r="M29" s="61"/>
      <c r="N29" s="61"/>
      <c r="O29" s="61"/>
      <c r="P29" s="61"/>
      <c r="Q29" s="61"/>
      <c r="R29" s="62"/>
    </row>
    <row r="30" spans="1:18">
      <c r="A30" s="55"/>
      <c r="B30" s="56"/>
      <c r="C30" s="57"/>
      <c r="D30" s="58"/>
      <c r="E30" s="58"/>
      <c r="F30" s="64"/>
      <c r="G30" s="59" t="str">
        <f>IF(F30="","",VLOOKUP(F30,ENSENMBLE,2))</f>
        <v/>
      </c>
      <c r="H30" s="66"/>
      <c r="I30" s="60" t="str">
        <f t="shared" si="0"/>
        <v/>
      </c>
      <c r="J30" s="60" t="str">
        <f t="shared" si="2"/>
        <v/>
      </c>
      <c r="K30" s="61"/>
      <c r="L30" s="61"/>
      <c r="M30" s="61"/>
      <c r="N30" s="61"/>
      <c r="O30" s="61"/>
      <c r="P30" s="61"/>
      <c r="Q30" s="61"/>
      <c r="R30" s="62"/>
    </row>
    <row r="31" spans="1:18">
      <c r="A31" s="55"/>
      <c r="B31" s="56"/>
      <c r="C31" s="57"/>
      <c r="D31" s="58"/>
      <c r="E31" s="58"/>
      <c r="F31" s="64"/>
      <c r="G31" s="59" t="str">
        <f>IF(F31="","",VLOOKUP(F31,ENSENMBLE,2))</f>
        <v/>
      </c>
      <c r="H31" s="66"/>
      <c r="I31" s="60" t="str">
        <f t="shared" si="0"/>
        <v/>
      </c>
      <c r="J31" s="60" t="str">
        <f t="shared" si="2"/>
        <v/>
      </c>
      <c r="K31" s="61"/>
      <c r="L31" s="61"/>
      <c r="M31" s="61"/>
      <c r="N31" s="61"/>
      <c r="O31" s="61"/>
      <c r="P31" s="61"/>
      <c r="Q31" s="61"/>
      <c r="R31" s="62"/>
    </row>
    <row r="32" spans="1:18">
      <c r="A32" s="55"/>
      <c r="B32" s="56"/>
      <c r="C32" s="57"/>
      <c r="D32" s="58"/>
      <c r="E32" s="58"/>
      <c r="F32" s="64"/>
      <c r="G32" s="59" t="str">
        <f>IF(F32="","",VLOOKUP(F32,ENSENMBLE,2))</f>
        <v/>
      </c>
      <c r="H32" s="66"/>
      <c r="I32" s="60" t="str">
        <f t="shared" si="0"/>
        <v/>
      </c>
      <c r="J32" s="60" t="str">
        <f t="shared" si="2"/>
        <v/>
      </c>
      <c r="K32" s="61"/>
      <c r="L32" s="61"/>
      <c r="M32" s="61"/>
      <c r="N32" s="61"/>
      <c r="O32" s="61"/>
      <c r="P32" s="61"/>
      <c r="Q32" s="61"/>
      <c r="R32" s="62"/>
    </row>
    <row r="33" spans="1:18">
      <c r="A33" s="55"/>
      <c r="B33" s="56"/>
      <c r="C33" s="57"/>
      <c r="D33" s="58"/>
      <c r="E33" s="58"/>
      <c r="F33" s="64"/>
      <c r="G33" s="59" t="str">
        <f>IF(F33="","",VLOOKUP(F33,ENSENMBLE,2))</f>
        <v/>
      </c>
      <c r="H33" s="66"/>
      <c r="I33" s="60" t="str">
        <f t="shared" si="0"/>
        <v/>
      </c>
      <c r="J33" s="60" t="str">
        <f t="shared" si="2"/>
        <v/>
      </c>
      <c r="K33" s="61"/>
      <c r="L33" s="61"/>
      <c r="M33" s="61"/>
      <c r="N33" s="61"/>
      <c r="O33" s="61"/>
      <c r="P33" s="61"/>
      <c r="Q33" s="61"/>
      <c r="R33" s="62"/>
    </row>
    <row r="34" spans="1:18">
      <c r="A34" s="55"/>
      <c r="B34" s="56"/>
      <c r="C34" s="57"/>
      <c r="D34" s="58"/>
      <c r="E34" s="58"/>
      <c r="F34" s="64"/>
      <c r="G34" s="59" t="str">
        <f>IF(F34="","",VLOOKUP(F34,ENSENMBLE,2))</f>
        <v/>
      </c>
      <c r="H34" s="66"/>
      <c r="I34" s="60" t="str">
        <f t="shared" si="0"/>
        <v/>
      </c>
      <c r="J34" s="60" t="str">
        <f t="shared" si="2"/>
        <v/>
      </c>
      <c r="K34" s="61"/>
      <c r="L34" s="61"/>
      <c r="M34" s="61"/>
      <c r="N34" s="61"/>
      <c r="O34" s="61"/>
      <c r="P34" s="61"/>
      <c r="Q34" s="61"/>
      <c r="R34" s="62"/>
    </row>
    <row r="35" spans="1:18">
      <c r="A35" s="55"/>
      <c r="B35" s="56"/>
      <c r="C35" s="57"/>
      <c r="D35" s="58"/>
      <c r="E35" s="58"/>
      <c r="F35" s="64"/>
      <c r="G35" s="59" t="str">
        <f>IF(F35="","",VLOOKUP(F35,ENSENMBLE,2))</f>
        <v/>
      </c>
      <c r="H35" s="66"/>
      <c r="I35" s="60" t="str">
        <f t="shared" si="0"/>
        <v/>
      </c>
      <c r="J35" s="60" t="str">
        <f t="shared" si="2"/>
        <v/>
      </c>
      <c r="K35" s="61"/>
      <c r="L35" s="61"/>
      <c r="M35" s="61"/>
      <c r="N35" s="61"/>
      <c r="O35" s="61"/>
      <c r="P35" s="61"/>
      <c r="Q35" s="61"/>
      <c r="R35" s="62"/>
    </row>
    <row r="36" spans="1:18">
      <c r="A36" s="55"/>
      <c r="B36" s="56"/>
      <c r="C36" s="57"/>
      <c r="D36" s="58"/>
      <c r="E36" s="58"/>
      <c r="F36" s="64"/>
      <c r="G36" s="59" t="str">
        <f>IF(F36="","",VLOOKUP(F36,ENSENMBLE,2))</f>
        <v/>
      </c>
      <c r="H36" s="66"/>
      <c r="I36" s="60" t="str">
        <f t="shared" si="0"/>
        <v/>
      </c>
      <c r="J36" s="60" t="str">
        <f t="shared" si="2"/>
        <v/>
      </c>
      <c r="K36" s="61"/>
      <c r="L36" s="61"/>
      <c r="M36" s="61"/>
      <c r="N36" s="61"/>
      <c r="O36" s="61"/>
      <c r="P36" s="61"/>
      <c r="Q36" s="61"/>
      <c r="R36" s="62"/>
    </row>
    <row r="37" spans="1:18">
      <c r="A37" s="55"/>
      <c r="B37" s="56"/>
      <c r="C37" s="57"/>
      <c r="D37" s="58"/>
      <c r="E37" s="58"/>
      <c r="F37" s="64"/>
      <c r="G37" s="59" t="str">
        <f>IF(F37="","",VLOOKUP(F37,ENSENMBLE,2))</f>
        <v/>
      </c>
      <c r="H37" s="66"/>
      <c r="I37" s="60" t="str">
        <f t="shared" si="0"/>
        <v/>
      </c>
      <c r="J37" s="60" t="str">
        <f t="shared" si="2"/>
        <v/>
      </c>
      <c r="K37" s="61"/>
      <c r="L37" s="61"/>
      <c r="M37" s="61"/>
      <c r="N37" s="61"/>
      <c r="O37" s="61"/>
      <c r="P37" s="61"/>
      <c r="Q37" s="61"/>
      <c r="R37" s="62"/>
    </row>
    <row r="38" spans="1:18">
      <c r="A38" s="55"/>
      <c r="B38" s="56"/>
      <c r="C38" s="57"/>
      <c r="D38" s="58"/>
      <c r="E38" s="58"/>
      <c r="F38" s="64"/>
      <c r="G38" s="59" t="str">
        <f>IF(F38="","",VLOOKUP(F38,ENSENMBLE,2))</f>
        <v/>
      </c>
      <c r="H38" s="66"/>
      <c r="I38" s="60" t="str">
        <f t="shared" si="0"/>
        <v/>
      </c>
      <c r="J38" s="60" t="str">
        <f t="shared" si="2"/>
        <v/>
      </c>
      <c r="K38" s="61"/>
      <c r="L38" s="61"/>
      <c r="M38" s="61"/>
      <c r="N38" s="61"/>
      <c r="O38" s="61"/>
      <c r="P38" s="61"/>
      <c r="Q38" s="61"/>
      <c r="R38" s="62"/>
    </row>
    <row r="39" spans="1:18">
      <c r="A39" s="55"/>
      <c r="B39" s="56"/>
      <c r="C39" s="57"/>
      <c r="D39" s="58"/>
      <c r="E39" s="58"/>
      <c r="F39" s="64"/>
      <c r="G39" s="59" t="str">
        <f>IF(F39="","",VLOOKUP(F39,ENSENMBLE,2))</f>
        <v/>
      </c>
      <c r="H39" s="66"/>
      <c r="I39" s="60" t="str">
        <f t="shared" si="0"/>
        <v/>
      </c>
      <c r="J39" s="60" t="str">
        <f t="shared" si="2"/>
        <v/>
      </c>
      <c r="K39" s="61"/>
      <c r="L39" s="61"/>
      <c r="M39" s="61"/>
      <c r="N39" s="61"/>
      <c r="O39" s="61"/>
      <c r="P39" s="61"/>
      <c r="Q39" s="61"/>
      <c r="R39" s="62"/>
    </row>
    <row r="40" spans="1:18">
      <c r="A40" s="55"/>
      <c r="B40" s="56"/>
      <c r="C40" s="57"/>
      <c r="D40" s="58"/>
      <c r="E40" s="58"/>
      <c r="F40" s="64"/>
      <c r="G40" s="59" t="str">
        <f>IF(F40="","",VLOOKUP(F40,ENSENMBLE,2))</f>
        <v/>
      </c>
      <c r="H40" s="66"/>
      <c r="I40" s="60" t="str">
        <f t="shared" si="0"/>
        <v/>
      </c>
      <c r="J40" s="60" t="str">
        <f t="shared" si="2"/>
        <v/>
      </c>
      <c r="K40" s="61"/>
      <c r="L40" s="61"/>
      <c r="M40" s="61"/>
      <c r="N40" s="61"/>
      <c r="O40" s="61"/>
      <c r="P40" s="61"/>
      <c r="Q40" s="61"/>
      <c r="R40" s="62"/>
    </row>
    <row r="41" spans="1:18">
      <c r="A41" s="55"/>
      <c r="B41" s="56"/>
      <c r="C41" s="57"/>
      <c r="D41" s="58"/>
      <c r="E41" s="58"/>
      <c r="F41" s="64"/>
      <c r="G41" s="59" t="str">
        <f>IF(F41="","",VLOOKUP(F41,ENSENMBLE,2))</f>
        <v/>
      </c>
      <c r="H41" s="66"/>
      <c r="I41" s="60" t="str">
        <f t="shared" si="0"/>
        <v/>
      </c>
      <c r="J41" s="60" t="str">
        <f t="shared" si="2"/>
        <v/>
      </c>
      <c r="K41" s="61"/>
      <c r="L41" s="61"/>
      <c r="M41" s="61"/>
      <c r="N41" s="61"/>
      <c r="O41" s="61"/>
      <c r="P41" s="61"/>
      <c r="Q41" s="61"/>
      <c r="R41" s="62"/>
    </row>
    <row r="42" spans="1:18">
      <c r="A42" s="55"/>
      <c r="B42" s="56"/>
      <c r="C42" s="57"/>
      <c r="D42" s="58"/>
      <c r="E42" s="58"/>
      <c r="F42" s="64"/>
      <c r="G42" s="59" t="str">
        <f>IF(F42="","",VLOOKUP(F42,ENSENMBLE,2))</f>
        <v/>
      </c>
      <c r="H42" s="66"/>
      <c r="I42" s="60" t="str">
        <f t="shared" si="0"/>
        <v/>
      </c>
      <c r="J42" s="60" t="str">
        <f t="shared" si="2"/>
        <v/>
      </c>
      <c r="K42" s="61"/>
      <c r="L42" s="61"/>
      <c r="M42" s="61"/>
      <c r="N42" s="61"/>
      <c r="O42" s="61"/>
      <c r="P42" s="61"/>
      <c r="Q42" s="61"/>
      <c r="R42" s="62"/>
    </row>
    <row r="43" spans="1:18">
      <c r="A43" s="55"/>
      <c r="B43" s="56"/>
      <c r="C43" s="57"/>
      <c r="D43" s="58"/>
      <c r="E43" s="58"/>
      <c r="F43" s="64"/>
      <c r="G43" s="59" t="str">
        <f>IF(F43="","",VLOOKUP(F43,ENSENMBLE,2))</f>
        <v/>
      </c>
      <c r="H43" s="66"/>
      <c r="I43" s="60" t="str">
        <f t="shared" si="0"/>
        <v/>
      </c>
      <c r="J43" s="60" t="str">
        <f t="shared" si="2"/>
        <v/>
      </c>
      <c r="K43" s="61"/>
      <c r="L43" s="61"/>
      <c r="M43" s="61"/>
      <c r="N43" s="61"/>
      <c r="O43" s="61"/>
      <c r="P43" s="61"/>
      <c r="Q43" s="61"/>
      <c r="R43" s="62"/>
    </row>
    <row r="44" spans="1:18">
      <c r="A44" s="55"/>
      <c r="B44" s="56"/>
      <c r="C44" s="57"/>
      <c r="D44" s="58"/>
      <c r="E44" s="58"/>
      <c r="F44" s="64"/>
      <c r="G44" s="59" t="str">
        <f>IF(F44="","",VLOOKUP(F44,ENSENMBLE,2))</f>
        <v/>
      </c>
      <c r="H44" s="66"/>
      <c r="I44" s="60" t="str">
        <f t="shared" si="0"/>
        <v/>
      </c>
      <c r="J44" s="60" t="str">
        <f t="shared" si="2"/>
        <v/>
      </c>
      <c r="K44" s="61"/>
      <c r="L44" s="61"/>
      <c r="M44" s="61"/>
      <c r="N44" s="61"/>
      <c r="O44" s="61"/>
      <c r="P44" s="61"/>
      <c r="Q44" s="61"/>
      <c r="R44" s="62"/>
    </row>
    <row r="45" spans="1:18">
      <c r="A45" s="55"/>
      <c r="B45" s="56"/>
      <c r="C45" s="57"/>
      <c r="D45" s="58"/>
      <c r="E45" s="58"/>
      <c r="F45" s="64"/>
      <c r="G45" s="59" t="str">
        <f>IF(F45="","",VLOOKUP(F45,ENSENMBLE,2))</f>
        <v/>
      </c>
      <c r="H45" s="66"/>
      <c r="I45" s="60" t="str">
        <f t="shared" si="0"/>
        <v/>
      </c>
      <c r="J45" s="60" t="str">
        <f t="shared" si="2"/>
        <v/>
      </c>
      <c r="K45" s="61"/>
      <c r="L45" s="61"/>
      <c r="M45" s="61"/>
      <c r="N45" s="61"/>
      <c r="O45" s="61"/>
      <c r="P45" s="61"/>
      <c r="Q45" s="61"/>
      <c r="R45" s="62"/>
    </row>
    <row r="46" spans="1:18">
      <c r="A46" s="55"/>
      <c r="B46" s="56"/>
      <c r="C46" s="57"/>
      <c r="D46" s="58"/>
      <c r="E46" s="58"/>
      <c r="F46" s="64"/>
      <c r="G46" s="59" t="str">
        <f>IF(F46="","",VLOOKUP(F46,ENSENMBLE,2))</f>
        <v/>
      </c>
      <c r="H46" s="66"/>
      <c r="I46" s="60" t="str">
        <f t="shared" si="0"/>
        <v/>
      </c>
      <c r="J46" s="60" t="str">
        <f t="shared" si="2"/>
        <v/>
      </c>
      <c r="K46" s="61"/>
      <c r="L46" s="61"/>
      <c r="M46" s="61"/>
      <c r="N46" s="61"/>
      <c r="O46" s="61"/>
      <c r="P46" s="61"/>
      <c r="Q46" s="61"/>
      <c r="R46" s="62"/>
    </row>
    <row r="47" spans="1:18">
      <c r="A47" s="55"/>
      <c r="B47" s="56"/>
      <c r="C47" s="57"/>
      <c r="D47" s="58"/>
      <c r="E47" s="58"/>
      <c r="F47" s="64"/>
      <c r="G47" s="59" t="str">
        <f>IF(F47="","",VLOOKUP(F47,ENSENMBLE,2))</f>
        <v/>
      </c>
      <c r="H47" s="66"/>
      <c r="I47" s="60" t="str">
        <f t="shared" si="0"/>
        <v/>
      </c>
      <c r="J47" s="60" t="str">
        <f t="shared" si="2"/>
        <v/>
      </c>
      <c r="K47" s="61"/>
      <c r="L47" s="61"/>
      <c r="M47" s="61"/>
      <c r="N47" s="61"/>
      <c r="O47" s="61"/>
      <c r="P47" s="61"/>
      <c r="Q47" s="61"/>
      <c r="R47" s="62"/>
    </row>
    <row r="48" spans="1:18">
      <c r="A48" s="55"/>
      <c r="B48" s="56"/>
      <c r="C48" s="57"/>
      <c r="D48" s="58"/>
      <c r="E48" s="58"/>
      <c r="F48" s="64"/>
      <c r="G48" s="59" t="str">
        <f>IF(F48="","",VLOOKUP(F48,ENSENMBLE,2))</f>
        <v/>
      </c>
      <c r="H48" s="66"/>
      <c r="I48" s="60" t="str">
        <f t="shared" si="0"/>
        <v/>
      </c>
      <c r="J48" s="60" t="str">
        <f t="shared" si="2"/>
        <v/>
      </c>
      <c r="K48" s="61"/>
      <c r="L48" s="61"/>
      <c r="M48" s="61"/>
      <c r="N48" s="61"/>
      <c r="O48" s="61"/>
      <c r="P48" s="61"/>
      <c r="Q48" s="61"/>
      <c r="R48" s="62"/>
    </row>
    <row r="49" spans="1:18">
      <c r="A49" s="55"/>
      <c r="B49" s="56"/>
      <c r="C49" s="57"/>
      <c r="D49" s="58"/>
      <c r="E49" s="58"/>
      <c r="F49" s="64"/>
      <c r="G49" s="59" t="str">
        <f>IF(F49="","",VLOOKUP(F49,ENSENMBLE,2))</f>
        <v/>
      </c>
      <c r="H49" s="66"/>
      <c r="I49" s="60" t="str">
        <f t="shared" si="0"/>
        <v/>
      </c>
      <c r="J49" s="60" t="str">
        <f t="shared" si="2"/>
        <v/>
      </c>
      <c r="K49" s="61"/>
      <c r="L49" s="61"/>
      <c r="M49" s="61"/>
      <c r="N49" s="61"/>
      <c r="O49" s="61"/>
      <c r="P49" s="61"/>
      <c r="Q49" s="61"/>
      <c r="R49" s="62"/>
    </row>
    <row r="50" spans="1:18">
      <c r="A50" s="55"/>
      <c r="B50" s="56"/>
      <c r="C50" s="57"/>
      <c r="D50" s="58"/>
      <c r="E50" s="58"/>
      <c r="F50" s="64"/>
      <c r="G50" s="59" t="str">
        <f>IF(F50="","",VLOOKUP(F50,ENSENMBLE,2))</f>
        <v/>
      </c>
      <c r="H50" s="66"/>
      <c r="I50" s="60" t="str">
        <f t="shared" si="0"/>
        <v/>
      </c>
      <c r="J50" s="60" t="str">
        <f t="shared" si="2"/>
        <v/>
      </c>
      <c r="K50" s="61"/>
      <c r="L50" s="61"/>
      <c r="M50" s="61"/>
      <c r="N50" s="61"/>
      <c r="O50" s="61"/>
      <c r="P50" s="61"/>
      <c r="Q50" s="61"/>
      <c r="R50" s="62"/>
    </row>
    <row r="51" spans="1:18">
      <c r="A51" s="55"/>
      <c r="B51" s="56"/>
      <c r="C51" s="57"/>
      <c r="D51" s="58"/>
      <c r="E51" s="58"/>
      <c r="F51" s="64"/>
      <c r="G51" s="59" t="str">
        <f>IF(F51="","",VLOOKUP(F51,ENSENMBLE,2))</f>
        <v/>
      </c>
      <c r="H51" s="66"/>
      <c r="I51" s="60" t="str">
        <f t="shared" si="0"/>
        <v/>
      </c>
      <c r="J51" s="60" t="str">
        <f t="shared" si="2"/>
        <v/>
      </c>
      <c r="K51" s="61"/>
      <c r="L51" s="61"/>
      <c r="M51" s="61"/>
      <c r="N51" s="61"/>
      <c r="O51" s="61"/>
      <c r="P51" s="61"/>
      <c r="Q51" s="61"/>
      <c r="R51" s="62"/>
    </row>
    <row r="52" spans="1:18">
      <c r="A52" s="55"/>
      <c r="B52" s="56"/>
      <c r="C52" s="57"/>
      <c r="D52" s="58"/>
      <c r="E52" s="58"/>
      <c r="F52" s="64"/>
      <c r="G52" s="59" t="str">
        <f>IF(F52="","",VLOOKUP(F52,ENSENMBLE,2))</f>
        <v/>
      </c>
      <c r="H52" s="66"/>
      <c r="I52" s="60" t="str">
        <f t="shared" si="0"/>
        <v/>
      </c>
      <c r="J52" s="60" t="str">
        <f t="shared" si="2"/>
        <v/>
      </c>
      <c r="K52" s="61"/>
      <c r="L52" s="61"/>
      <c r="M52" s="61"/>
      <c r="N52" s="61"/>
      <c r="O52" s="61"/>
      <c r="P52" s="61"/>
      <c r="Q52" s="61"/>
      <c r="R52" s="62"/>
    </row>
    <row r="53" spans="1:18">
      <c r="A53" s="55"/>
      <c r="B53" s="56"/>
      <c r="C53" s="57"/>
      <c r="D53" s="58"/>
      <c r="E53" s="58"/>
      <c r="F53" s="64"/>
      <c r="G53" s="59" t="str">
        <f>IF(F53="","",VLOOKUP(F53,ENSENMBLE,2))</f>
        <v/>
      </c>
      <c r="H53" s="66"/>
      <c r="I53" s="60" t="str">
        <f t="shared" si="0"/>
        <v/>
      </c>
      <c r="J53" s="60" t="str">
        <f t="shared" si="2"/>
        <v/>
      </c>
      <c r="K53" s="61"/>
      <c r="L53" s="61"/>
      <c r="M53" s="61"/>
      <c r="N53" s="61"/>
      <c r="O53" s="61"/>
      <c r="P53" s="61"/>
      <c r="Q53" s="61"/>
      <c r="R53" s="62"/>
    </row>
    <row r="54" spans="1:18">
      <c r="A54" s="55"/>
      <c r="B54" s="56"/>
      <c r="C54" s="57"/>
      <c r="D54" s="58"/>
      <c r="E54" s="58"/>
      <c r="F54" s="64"/>
      <c r="G54" s="59" t="str">
        <f>IF(F54="","",VLOOKUP(F54,ENSENMBLE,2))</f>
        <v/>
      </c>
      <c r="H54" s="66"/>
      <c r="I54" s="60" t="str">
        <f t="shared" si="0"/>
        <v/>
      </c>
      <c r="J54" s="60" t="str">
        <f t="shared" si="2"/>
        <v/>
      </c>
      <c r="K54" s="61"/>
      <c r="L54" s="61"/>
      <c r="M54" s="61"/>
      <c r="N54" s="61"/>
      <c r="O54" s="61"/>
      <c r="P54" s="61"/>
      <c r="Q54" s="61"/>
      <c r="R54" s="62"/>
    </row>
    <row r="55" spans="1:18">
      <c r="A55" s="55"/>
      <c r="B55" s="56"/>
      <c r="C55" s="57"/>
      <c r="D55" s="58"/>
      <c r="E55" s="58"/>
      <c r="F55" s="64"/>
      <c r="G55" s="59" t="str">
        <f>IF(F55="","",VLOOKUP(F55,ENSENMBLE,2))</f>
        <v/>
      </c>
      <c r="H55" s="66"/>
      <c r="I55" s="60" t="str">
        <f t="shared" si="0"/>
        <v/>
      </c>
      <c r="J55" s="60" t="str">
        <f t="shared" si="2"/>
        <v/>
      </c>
      <c r="K55" s="61"/>
      <c r="L55" s="61"/>
      <c r="M55" s="61"/>
      <c r="N55" s="61"/>
      <c r="O55" s="61"/>
      <c r="P55" s="61"/>
      <c r="Q55" s="61"/>
      <c r="R55" s="62"/>
    </row>
    <row r="56" spans="1:18">
      <c r="A56" s="55"/>
      <c r="B56" s="56"/>
      <c r="C56" s="57"/>
      <c r="D56" s="58"/>
      <c r="E56" s="58"/>
      <c r="F56" s="64"/>
      <c r="G56" s="59" t="str">
        <f>IF(F56="","",VLOOKUP(F56,ENSENMBLE,2))</f>
        <v/>
      </c>
      <c r="H56" s="66"/>
      <c r="I56" s="60" t="str">
        <f t="shared" si="0"/>
        <v/>
      </c>
      <c r="J56" s="60" t="str">
        <f t="shared" si="2"/>
        <v/>
      </c>
      <c r="K56" s="61"/>
      <c r="L56" s="61"/>
      <c r="M56" s="61"/>
      <c r="N56" s="61"/>
      <c r="O56" s="61"/>
      <c r="P56" s="61"/>
      <c r="Q56" s="61"/>
      <c r="R56" s="62"/>
    </row>
    <row r="57" spans="1:18">
      <c r="A57" s="55"/>
      <c r="B57" s="56"/>
      <c r="C57" s="57"/>
      <c r="D57" s="58"/>
      <c r="E57" s="58"/>
      <c r="F57" s="64"/>
      <c r="G57" s="59" t="str">
        <f>IF(F57="","",VLOOKUP(F57,ENSENMBLE,2))</f>
        <v/>
      </c>
      <c r="H57" s="66"/>
      <c r="I57" s="60" t="str">
        <f t="shared" si="0"/>
        <v/>
      </c>
      <c r="J57" s="60" t="str">
        <f t="shared" si="2"/>
        <v/>
      </c>
      <c r="K57" s="61"/>
      <c r="L57" s="61"/>
      <c r="M57" s="61"/>
      <c r="N57" s="61"/>
      <c r="O57" s="61"/>
      <c r="P57" s="61"/>
      <c r="Q57" s="61"/>
      <c r="R57" s="62"/>
    </row>
    <row r="58" spans="1:18">
      <c r="A58" s="55"/>
      <c r="B58" s="56"/>
      <c r="C58" s="57"/>
      <c r="D58" s="58"/>
      <c r="E58" s="58"/>
      <c r="F58" s="64"/>
      <c r="G58" s="59" t="str">
        <f>IF(F58="","",VLOOKUP(F58,ENSENMBLE,2))</f>
        <v/>
      </c>
      <c r="H58" s="66"/>
      <c r="I58" s="60" t="str">
        <f t="shared" si="0"/>
        <v/>
      </c>
      <c r="J58" s="60" t="str">
        <f t="shared" si="2"/>
        <v/>
      </c>
      <c r="K58" s="61"/>
      <c r="L58" s="61"/>
      <c r="M58" s="61"/>
      <c r="N58" s="61"/>
      <c r="O58" s="61"/>
      <c r="P58" s="61"/>
      <c r="Q58" s="61"/>
      <c r="R58" s="62"/>
    </row>
    <row r="59" spans="1:18">
      <c r="A59" s="55"/>
      <c r="B59" s="56"/>
      <c r="C59" s="57"/>
      <c r="D59" s="58"/>
      <c r="E59" s="58"/>
      <c r="F59" s="64"/>
      <c r="G59" s="59" t="str">
        <f>IF(F59="","",VLOOKUP(F59,ENSENMBLE,2))</f>
        <v/>
      </c>
      <c r="H59" s="66"/>
      <c r="I59" s="60" t="str">
        <f t="shared" si="0"/>
        <v/>
      </c>
      <c r="J59" s="60" t="str">
        <f t="shared" si="2"/>
        <v/>
      </c>
      <c r="K59" s="61"/>
      <c r="L59" s="61"/>
      <c r="M59" s="61"/>
      <c r="N59" s="61"/>
      <c r="O59" s="61"/>
      <c r="P59" s="61"/>
      <c r="Q59" s="61"/>
      <c r="R59" s="62"/>
    </row>
    <row r="60" spans="1:18">
      <c r="A60" s="55"/>
      <c r="B60" s="56"/>
      <c r="C60" s="57"/>
      <c r="D60" s="58"/>
      <c r="E60" s="58"/>
      <c r="F60" s="64"/>
      <c r="G60" s="59" t="str">
        <f>IF(F60="","",VLOOKUP(F60,ENSENMBLE,2))</f>
        <v/>
      </c>
      <c r="H60" s="66"/>
      <c r="I60" s="60" t="str">
        <f t="shared" si="0"/>
        <v/>
      </c>
      <c r="J60" s="60" t="str">
        <f t="shared" si="2"/>
        <v/>
      </c>
      <c r="K60" s="61"/>
      <c r="L60" s="61"/>
      <c r="M60" s="61"/>
      <c r="N60" s="61"/>
      <c r="O60" s="61"/>
      <c r="P60" s="61"/>
      <c r="Q60" s="61"/>
      <c r="R60" s="62"/>
    </row>
    <row r="61" spans="1:18">
      <c r="A61" s="55"/>
      <c r="B61" s="56"/>
      <c r="C61" s="57"/>
      <c r="D61" s="58"/>
      <c r="E61" s="58"/>
      <c r="F61" s="64"/>
      <c r="G61" s="59" t="str">
        <f>IF(F61="","",VLOOKUP(F61,ENSENMBLE,2))</f>
        <v/>
      </c>
      <c r="H61" s="66"/>
      <c r="I61" s="60" t="str">
        <f t="shared" si="0"/>
        <v/>
      </c>
      <c r="J61" s="60" t="str">
        <f t="shared" si="2"/>
        <v/>
      </c>
      <c r="K61" s="61"/>
      <c r="L61" s="61"/>
      <c r="M61" s="61"/>
      <c r="N61" s="61"/>
      <c r="O61" s="61"/>
      <c r="P61" s="61"/>
      <c r="Q61" s="61"/>
      <c r="R61" s="62"/>
    </row>
    <row r="62" spans="1:18">
      <c r="A62" s="55"/>
      <c r="B62" s="56"/>
      <c r="C62" s="57"/>
      <c r="D62" s="58"/>
      <c r="E62" s="58"/>
      <c r="F62" s="64"/>
      <c r="G62" s="59" t="str">
        <f>IF(F62="","",VLOOKUP(F62,ENSENMBLE,2))</f>
        <v/>
      </c>
      <c r="H62" s="66"/>
      <c r="I62" s="60" t="str">
        <f t="shared" si="0"/>
        <v/>
      </c>
      <c r="J62" s="60" t="str">
        <f t="shared" si="2"/>
        <v/>
      </c>
      <c r="K62" s="61"/>
      <c r="L62" s="61"/>
      <c r="M62" s="61"/>
      <c r="N62" s="61"/>
      <c r="O62" s="61"/>
      <c r="P62" s="61"/>
      <c r="Q62" s="61"/>
      <c r="R62" s="62"/>
    </row>
    <row r="63" spans="1:18">
      <c r="A63" s="55"/>
      <c r="B63" s="56"/>
      <c r="C63" s="57"/>
      <c r="D63" s="58"/>
      <c r="E63" s="58"/>
      <c r="F63" s="64"/>
      <c r="G63" s="59" t="str">
        <f>IF(F63="","",VLOOKUP(F63,ENSENMBLE,2))</f>
        <v/>
      </c>
      <c r="H63" s="66"/>
      <c r="I63" s="60" t="str">
        <f t="shared" si="0"/>
        <v/>
      </c>
      <c r="J63" s="60" t="str">
        <f t="shared" si="2"/>
        <v/>
      </c>
      <c r="K63" s="61"/>
      <c r="L63" s="61"/>
      <c r="M63" s="61"/>
      <c r="N63" s="61"/>
      <c r="O63" s="61"/>
      <c r="P63" s="61"/>
      <c r="Q63" s="61"/>
      <c r="R63" s="62"/>
    </row>
    <row r="64" spans="1:18">
      <c r="A64" s="55"/>
      <c r="B64" s="56"/>
      <c r="C64" s="57"/>
      <c r="D64" s="58"/>
      <c r="E64" s="58"/>
      <c r="F64" s="64"/>
      <c r="G64" s="59" t="str">
        <f>IF(F64="","",VLOOKUP(F64,ENSENMBLE,2))</f>
        <v/>
      </c>
      <c r="H64" s="66"/>
      <c r="I64" s="60" t="str">
        <f t="shared" si="0"/>
        <v/>
      </c>
      <c r="J64" s="60" t="str">
        <f t="shared" si="2"/>
        <v/>
      </c>
      <c r="K64" s="61"/>
      <c r="L64" s="61"/>
      <c r="M64" s="61"/>
      <c r="N64" s="61"/>
      <c r="O64" s="61"/>
      <c r="P64" s="61"/>
      <c r="Q64" s="61"/>
      <c r="R64" s="62"/>
    </row>
    <row r="65" spans="1:18">
      <c r="A65" s="55"/>
      <c r="B65" s="56"/>
      <c r="C65" s="57"/>
      <c r="D65" s="58"/>
      <c r="E65" s="58"/>
      <c r="F65" s="64"/>
      <c r="G65" s="59" t="str">
        <f>IF(F65="","",VLOOKUP(F65,ENSENMBLE,2))</f>
        <v/>
      </c>
      <c r="H65" s="66"/>
      <c r="I65" s="60" t="str">
        <f t="shared" si="0"/>
        <v/>
      </c>
      <c r="J65" s="60" t="str">
        <f t="shared" si="2"/>
        <v/>
      </c>
      <c r="K65" s="61"/>
      <c r="L65" s="61"/>
      <c r="M65" s="61"/>
      <c r="N65" s="61"/>
      <c r="O65" s="61"/>
      <c r="P65" s="61"/>
      <c r="Q65" s="61"/>
      <c r="R65" s="62"/>
    </row>
    <row r="66" spans="1:18">
      <c r="A66" s="55"/>
      <c r="B66" s="56"/>
      <c r="C66" s="57"/>
      <c r="D66" s="58"/>
      <c r="E66" s="58"/>
      <c r="F66" s="64"/>
      <c r="G66" s="59" t="str">
        <f>IF(F66="","",VLOOKUP(F66,ENSENMBLE,2))</f>
        <v/>
      </c>
      <c r="H66" s="66"/>
      <c r="I66" s="60" t="str">
        <f t="shared" si="0"/>
        <v/>
      </c>
      <c r="J66" s="60" t="str">
        <f t="shared" si="2"/>
        <v/>
      </c>
      <c r="K66" s="61"/>
      <c r="L66" s="61"/>
      <c r="M66" s="61"/>
      <c r="N66" s="61"/>
      <c r="O66" s="61"/>
      <c r="P66" s="61"/>
      <c r="Q66" s="61"/>
      <c r="R66" s="62"/>
    </row>
    <row r="67" spans="1:18">
      <c r="A67" s="55"/>
      <c r="B67" s="56"/>
      <c r="C67" s="57"/>
      <c r="D67" s="58"/>
      <c r="E67" s="58"/>
      <c r="F67" s="64"/>
      <c r="G67" s="59" t="str">
        <f>IF(F67="","",VLOOKUP(F67,ENSENMBLE,2))</f>
        <v/>
      </c>
      <c r="H67" s="66"/>
      <c r="I67" s="60" t="str">
        <f t="shared" ref="I67:I130" si="3">IF(H67="","",IF(ABS(H67)&gt;24,"",IF($H67&gt;0,$H67,IF($J67&lt;24,25,IF($J67=24,26,"")))))</f>
        <v/>
      </c>
      <c r="J67" s="60" t="str">
        <f t="shared" si="2"/>
        <v/>
      </c>
      <c r="K67" s="61"/>
      <c r="L67" s="61"/>
      <c r="M67" s="61"/>
      <c r="N67" s="61"/>
      <c r="O67" s="61"/>
      <c r="P67" s="61"/>
      <c r="Q67" s="61"/>
      <c r="R67" s="62"/>
    </row>
    <row r="68" spans="1:18">
      <c r="A68" s="55"/>
      <c r="B68" s="56"/>
      <c r="C68" s="57"/>
      <c r="D68" s="58"/>
      <c r="E68" s="58"/>
      <c r="F68" s="64"/>
      <c r="G68" s="59" t="str">
        <f>IF(F68="","",VLOOKUP(F68,ENSENMBLE,2))</f>
        <v/>
      </c>
      <c r="H68" s="66"/>
      <c r="I68" s="60" t="str">
        <f t="shared" si="3"/>
        <v/>
      </c>
      <c r="J68" s="60" t="str">
        <f t="shared" si="2"/>
        <v/>
      </c>
      <c r="K68" s="61"/>
      <c r="L68" s="61"/>
      <c r="M68" s="61"/>
      <c r="N68" s="61"/>
      <c r="O68" s="61"/>
      <c r="P68" s="61"/>
      <c r="Q68" s="61"/>
      <c r="R68" s="62"/>
    </row>
    <row r="69" spans="1:18">
      <c r="A69" s="55"/>
      <c r="B69" s="56"/>
      <c r="C69" s="57"/>
      <c r="D69" s="58"/>
      <c r="E69" s="58"/>
      <c r="F69" s="64"/>
      <c r="G69" s="59" t="str">
        <f>IF(F69="","",VLOOKUP(F69,ENSENMBLE,2))</f>
        <v/>
      </c>
      <c r="H69" s="66"/>
      <c r="I69" s="60" t="str">
        <f t="shared" si="3"/>
        <v/>
      </c>
      <c r="J69" s="60" t="str">
        <f t="shared" si="2"/>
        <v/>
      </c>
      <c r="K69" s="61"/>
      <c r="L69" s="61"/>
      <c r="M69" s="61"/>
      <c r="N69" s="61"/>
      <c r="O69" s="61"/>
      <c r="P69" s="61"/>
      <c r="Q69" s="61"/>
      <c r="R69" s="62"/>
    </row>
    <row r="70" spans="1:18">
      <c r="A70" s="55"/>
      <c r="B70" s="56"/>
      <c r="C70" s="57"/>
      <c r="D70" s="58"/>
      <c r="E70" s="58"/>
      <c r="F70" s="64"/>
      <c r="G70" s="59" t="str">
        <f>IF(F70="","",VLOOKUP(F70,ENSENMBLE,2))</f>
        <v/>
      </c>
      <c r="H70" s="66"/>
      <c r="I70" s="60" t="str">
        <f t="shared" si="3"/>
        <v/>
      </c>
      <c r="J70" s="60" t="str">
        <f t="shared" si="2"/>
        <v/>
      </c>
      <c r="K70" s="61"/>
      <c r="L70" s="61"/>
      <c r="M70" s="61"/>
      <c r="N70" s="61"/>
      <c r="O70" s="61"/>
      <c r="P70" s="61"/>
      <c r="Q70" s="61"/>
      <c r="R70" s="62"/>
    </row>
    <row r="71" spans="1:18">
      <c r="A71" s="55"/>
      <c r="B71" s="56"/>
      <c r="C71" s="57"/>
      <c r="D71" s="58"/>
      <c r="E71" s="58"/>
      <c r="F71" s="64"/>
      <c r="G71" s="59" t="str">
        <f>IF(F71="","",VLOOKUP(F71,ENSENMBLE,2))</f>
        <v/>
      </c>
      <c r="H71" s="66"/>
      <c r="I71" s="60" t="str">
        <f t="shared" si="3"/>
        <v/>
      </c>
      <c r="J71" s="60" t="str">
        <f t="shared" si="2"/>
        <v/>
      </c>
      <c r="K71" s="61"/>
      <c r="L71" s="61"/>
      <c r="M71" s="61"/>
      <c r="N71" s="61"/>
      <c r="O71" s="61"/>
      <c r="P71" s="61"/>
      <c r="Q71" s="61"/>
      <c r="R71" s="62"/>
    </row>
    <row r="72" spans="1:18">
      <c r="A72" s="55"/>
      <c r="B72" s="56"/>
      <c r="C72" s="57"/>
      <c r="D72" s="58"/>
      <c r="E72" s="58"/>
      <c r="F72" s="64"/>
      <c r="G72" s="59" t="str">
        <f>IF(F72="","",VLOOKUP(F72,ENSENMBLE,2))</f>
        <v/>
      </c>
      <c r="H72" s="66"/>
      <c r="I72" s="60" t="str">
        <f t="shared" si="3"/>
        <v/>
      </c>
      <c r="J72" s="60" t="str">
        <f t="shared" ref="J72:J101" si="4">IF(H72="","",IF(ABS(H72)&gt;24,"",IF($H72&lt;0,-$H72,IF($I72&lt;24,25,IF($I72=24,26,"")))))</f>
        <v/>
      </c>
      <c r="K72" s="61"/>
      <c r="L72" s="61"/>
      <c r="M72" s="61"/>
      <c r="N72" s="61"/>
      <c r="O72" s="61"/>
      <c r="P72" s="61"/>
      <c r="Q72" s="61"/>
      <c r="R72" s="62"/>
    </row>
    <row r="73" spans="1:18">
      <c r="A73" s="55"/>
      <c r="B73" s="56"/>
      <c r="C73" s="57"/>
      <c r="D73" s="58"/>
      <c r="E73" s="58"/>
      <c r="F73" s="64"/>
      <c r="G73" s="59" t="str">
        <f>IF(F73="","",VLOOKUP(F73,ENSENMBLE,2))</f>
        <v/>
      </c>
      <c r="H73" s="66"/>
      <c r="I73" s="60" t="str">
        <f t="shared" si="3"/>
        <v/>
      </c>
      <c r="J73" s="60" t="str">
        <f t="shared" si="4"/>
        <v/>
      </c>
      <c r="K73" s="61"/>
      <c r="L73" s="61"/>
      <c r="M73" s="61"/>
      <c r="N73" s="61"/>
      <c r="O73" s="61"/>
      <c r="P73" s="61"/>
      <c r="Q73" s="61"/>
      <c r="R73" s="62"/>
    </row>
    <row r="74" spans="1:18">
      <c r="A74" s="55"/>
      <c r="B74" s="56"/>
      <c r="C74" s="57"/>
      <c r="D74" s="58"/>
      <c r="E74" s="58"/>
      <c r="F74" s="64"/>
      <c r="G74" s="59" t="str">
        <f>IF(F74="","",VLOOKUP(F74,ENSENMBLE,2))</f>
        <v/>
      </c>
      <c r="H74" s="66"/>
      <c r="I74" s="60" t="str">
        <f t="shared" si="3"/>
        <v/>
      </c>
      <c r="J74" s="60" t="str">
        <f t="shared" si="4"/>
        <v/>
      </c>
      <c r="K74" s="61"/>
      <c r="L74" s="61"/>
      <c r="M74" s="61"/>
      <c r="N74" s="61"/>
      <c r="O74" s="61"/>
      <c r="P74" s="61"/>
      <c r="Q74" s="61"/>
      <c r="R74" s="62"/>
    </row>
    <row r="75" spans="1:18">
      <c r="A75" s="55"/>
      <c r="B75" s="56"/>
      <c r="C75" s="57"/>
      <c r="D75" s="58"/>
      <c r="E75" s="58"/>
      <c r="F75" s="64"/>
      <c r="G75" s="59" t="str">
        <f>IF(F75="","",VLOOKUP(F75,ENSENMBLE,2))</f>
        <v/>
      </c>
      <c r="H75" s="66"/>
      <c r="I75" s="60" t="str">
        <f t="shared" si="3"/>
        <v/>
      </c>
      <c r="J75" s="60" t="str">
        <f t="shared" si="4"/>
        <v/>
      </c>
      <c r="K75" s="61"/>
      <c r="L75" s="61"/>
      <c r="M75" s="61"/>
      <c r="N75" s="61"/>
      <c r="O75" s="61"/>
      <c r="P75" s="61"/>
      <c r="Q75" s="61"/>
      <c r="R75" s="62"/>
    </row>
    <row r="76" spans="1:18">
      <c r="A76" s="55"/>
      <c r="B76" s="56"/>
      <c r="C76" s="57"/>
      <c r="D76" s="58"/>
      <c r="E76" s="58"/>
      <c r="F76" s="64"/>
      <c r="G76" s="59" t="str">
        <f>IF(F76="","",VLOOKUP(F76,ENSENMBLE,2))</f>
        <v/>
      </c>
      <c r="H76" s="66"/>
      <c r="I76" s="60" t="str">
        <f t="shared" si="3"/>
        <v/>
      </c>
      <c r="J76" s="60" t="str">
        <f t="shared" si="4"/>
        <v/>
      </c>
      <c r="K76" s="61"/>
      <c r="L76" s="61"/>
      <c r="M76" s="61"/>
      <c r="N76" s="61"/>
      <c r="O76" s="61"/>
      <c r="P76" s="61"/>
      <c r="Q76" s="61"/>
      <c r="R76" s="62"/>
    </row>
    <row r="77" spans="1:18">
      <c r="A77" s="55"/>
      <c r="B77" s="56"/>
      <c r="C77" s="57"/>
      <c r="D77" s="58"/>
      <c r="E77" s="58"/>
      <c r="F77" s="64"/>
      <c r="G77" s="59" t="str">
        <f>IF(F77="","",VLOOKUP(F77,ENSENMBLE,2))</f>
        <v/>
      </c>
      <c r="H77" s="66"/>
      <c r="I77" s="60" t="str">
        <f t="shared" si="3"/>
        <v/>
      </c>
      <c r="J77" s="60" t="str">
        <f t="shared" si="4"/>
        <v/>
      </c>
      <c r="K77" s="61"/>
      <c r="L77" s="61"/>
      <c r="M77" s="61"/>
      <c r="N77" s="61"/>
      <c r="O77" s="61"/>
      <c r="P77" s="61"/>
      <c r="Q77" s="61"/>
      <c r="R77" s="62"/>
    </row>
    <row r="78" spans="1:18">
      <c r="A78" s="55"/>
      <c r="B78" s="56"/>
      <c r="C78" s="57"/>
      <c r="D78" s="58"/>
      <c r="E78" s="58"/>
      <c r="F78" s="64"/>
      <c r="G78" s="59" t="str">
        <f>IF(F78="","",VLOOKUP(F78,ENSENMBLE,2))</f>
        <v/>
      </c>
      <c r="H78" s="66"/>
      <c r="I78" s="60" t="str">
        <f t="shared" si="3"/>
        <v/>
      </c>
      <c r="J78" s="60" t="str">
        <f t="shared" si="4"/>
        <v/>
      </c>
      <c r="K78" s="61"/>
      <c r="L78" s="61"/>
      <c r="M78" s="61"/>
      <c r="N78" s="61"/>
      <c r="O78" s="61"/>
      <c r="P78" s="61"/>
      <c r="Q78" s="61"/>
      <c r="R78" s="62"/>
    </row>
    <row r="79" spans="1:18">
      <c r="A79" s="55"/>
      <c r="B79" s="56"/>
      <c r="C79" s="57"/>
      <c r="D79" s="58"/>
      <c r="E79" s="58"/>
      <c r="F79" s="64"/>
      <c r="G79" s="59" t="str">
        <f>IF(F79="","",VLOOKUP(F79,ENSENMBLE,2))</f>
        <v/>
      </c>
      <c r="H79" s="66"/>
      <c r="I79" s="60" t="str">
        <f t="shared" si="3"/>
        <v/>
      </c>
      <c r="J79" s="60" t="str">
        <f t="shared" si="4"/>
        <v/>
      </c>
      <c r="K79" s="61"/>
      <c r="L79" s="61"/>
      <c r="M79" s="61"/>
      <c r="N79" s="61"/>
      <c r="O79" s="61"/>
      <c r="P79" s="61"/>
      <c r="Q79" s="61"/>
      <c r="R79" s="62"/>
    </row>
    <row r="80" spans="1:18">
      <c r="A80" s="55"/>
      <c r="B80" s="56"/>
      <c r="C80" s="57"/>
      <c r="D80" s="58"/>
      <c r="E80" s="58"/>
      <c r="F80" s="64"/>
      <c r="G80" s="59" t="str">
        <f>IF(F80="","",VLOOKUP(F80,ENSENMBLE,2))</f>
        <v/>
      </c>
      <c r="H80" s="66"/>
      <c r="I80" s="60" t="str">
        <f t="shared" si="3"/>
        <v/>
      </c>
      <c r="J80" s="60" t="str">
        <f t="shared" si="4"/>
        <v/>
      </c>
      <c r="K80" s="61"/>
      <c r="L80" s="61"/>
      <c r="M80" s="61"/>
      <c r="N80" s="61"/>
      <c r="O80" s="61"/>
      <c r="P80" s="61"/>
      <c r="Q80" s="61"/>
      <c r="R80" s="62"/>
    </row>
    <row r="81" spans="1:18">
      <c r="A81" s="55"/>
      <c r="B81" s="56"/>
      <c r="C81" s="57"/>
      <c r="D81" s="58"/>
      <c r="E81" s="58"/>
      <c r="F81" s="64"/>
      <c r="G81" s="59" t="str">
        <f>IF(F81="","",VLOOKUP(F81,ENSENMBLE,2))</f>
        <v/>
      </c>
      <c r="H81" s="66"/>
      <c r="I81" s="60" t="str">
        <f t="shared" si="3"/>
        <v/>
      </c>
      <c r="J81" s="60" t="str">
        <f t="shared" si="4"/>
        <v/>
      </c>
      <c r="K81" s="61"/>
      <c r="L81" s="61"/>
      <c r="M81" s="61"/>
      <c r="N81" s="61"/>
      <c r="O81" s="61"/>
      <c r="P81" s="61"/>
      <c r="Q81" s="61"/>
      <c r="R81" s="62"/>
    </row>
    <row r="82" spans="1:18">
      <c r="A82" s="55"/>
      <c r="B82" s="56"/>
      <c r="C82" s="57"/>
      <c r="D82" s="58"/>
      <c r="E82" s="58"/>
      <c r="F82" s="64"/>
      <c r="G82" s="59" t="str">
        <f>IF(F82="","",VLOOKUP(F82,ENSENMBLE,2))</f>
        <v/>
      </c>
      <c r="H82" s="66"/>
      <c r="I82" s="60" t="str">
        <f t="shared" si="3"/>
        <v/>
      </c>
      <c r="J82" s="60" t="str">
        <f t="shared" si="4"/>
        <v/>
      </c>
      <c r="K82" s="61"/>
      <c r="L82" s="61"/>
      <c r="M82" s="61"/>
      <c r="N82" s="61"/>
      <c r="O82" s="61"/>
      <c r="P82" s="61"/>
      <c r="Q82" s="61"/>
      <c r="R82" s="62"/>
    </row>
    <row r="83" spans="1:18">
      <c r="A83" s="55"/>
      <c r="B83" s="56"/>
      <c r="C83" s="57"/>
      <c r="D83" s="58"/>
      <c r="E83" s="58"/>
      <c r="F83" s="64"/>
      <c r="G83" s="59" t="str">
        <f>IF(F83="","",VLOOKUP(F83,ENSENMBLE,2))</f>
        <v/>
      </c>
      <c r="H83" s="66"/>
      <c r="I83" s="60" t="str">
        <f t="shared" si="3"/>
        <v/>
      </c>
      <c r="J83" s="60" t="str">
        <f t="shared" si="4"/>
        <v/>
      </c>
      <c r="K83" s="61"/>
      <c r="L83" s="61"/>
      <c r="M83" s="61"/>
      <c r="N83" s="61"/>
      <c r="O83" s="61"/>
      <c r="P83" s="61"/>
      <c r="Q83" s="61"/>
      <c r="R83" s="62"/>
    </row>
    <row r="84" spans="1:18">
      <c r="A84" s="55"/>
      <c r="B84" s="56"/>
      <c r="C84" s="57"/>
      <c r="D84" s="58"/>
      <c r="E84" s="58"/>
      <c r="F84" s="64"/>
      <c r="G84" s="59" t="str">
        <f>IF(F84="","",VLOOKUP(F84,ENSENMBLE,2))</f>
        <v/>
      </c>
      <c r="H84" s="66"/>
      <c r="I84" s="60" t="str">
        <f t="shared" si="3"/>
        <v/>
      </c>
      <c r="J84" s="60" t="str">
        <f t="shared" si="4"/>
        <v/>
      </c>
      <c r="K84" s="61"/>
      <c r="L84" s="61"/>
      <c r="M84" s="61"/>
      <c r="N84" s="61"/>
      <c r="O84" s="61"/>
      <c r="P84" s="61"/>
      <c r="Q84" s="61"/>
      <c r="R84" s="62"/>
    </row>
    <row r="85" spans="1:18">
      <c r="A85" s="55"/>
      <c r="B85" s="56"/>
      <c r="C85" s="57"/>
      <c r="D85" s="58"/>
      <c r="E85" s="58"/>
      <c r="F85" s="64"/>
      <c r="G85" s="59" t="str">
        <f>IF(F85="","",VLOOKUP(F85,ENSENMBLE,2))</f>
        <v/>
      </c>
      <c r="H85" s="66"/>
      <c r="I85" s="60" t="str">
        <f t="shared" si="3"/>
        <v/>
      </c>
      <c r="J85" s="60" t="str">
        <f t="shared" si="4"/>
        <v/>
      </c>
      <c r="K85" s="61"/>
      <c r="L85" s="61"/>
      <c r="M85" s="61"/>
      <c r="N85" s="61"/>
      <c r="O85" s="61"/>
      <c r="P85" s="61"/>
      <c r="Q85" s="61"/>
      <c r="R85" s="62"/>
    </row>
    <row r="86" spans="1:18">
      <c r="A86" s="55"/>
      <c r="B86" s="56"/>
      <c r="C86" s="57"/>
      <c r="D86" s="58"/>
      <c r="E86" s="58"/>
      <c r="F86" s="64"/>
      <c r="G86" s="59" t="str">
        <f>IF(F86="","",VLOOKUP(F86,ENSENMBLE,2))</f>
        <v/>
      </c>
      <c r="H86" s="66"/>
      <c r="I86" s="60" t="str">
        <f t="shared" si="3"/>
        <v/>
      </c>
      <c r="J86" s="60" t="str">
        <f t="shared" si="4"/>
        <v/>
      </c>
      <c r="K86" s="61"/>
      <c r="L86" s="61"/>
      <c r="M86" s="61"/>
      <c r="N86" s="61"/>
      <c r="O86" s="61"/>
      <c r="P86" s="61"/>
      <c r="Q86" s="61"/>
      <c r="R86" s="62"/>
    </row>
    <row r="87" spans="1:18">
      <c r="A87" s="55"/>
      <c r="B87" s="56"/>
      <c r="C87" s="57"/>
      <c r="D87" s="58"/>
      <c r="E87" s="58"/>
      <c r="F87" s="64"/>
      <c r="G87" s="59" t="str">
        <f>IF(F87="","",VLOOKUP(F87,ENSENMBLE,2))</f>
        <v/>
      </c>
      <c r="H87" s="66"/>
      <c r="I87" s="60" t="str">
        <f t="shared" si="3"/>
        <v/>
      </c>
      <c r="J87" s="60" t="str">
        <f t="shared" si="4"/>
        <v/>
      </c>
      <c r="K87" s="61"/>
      <c r="L87" s="61"/>
      <c r="M87" s="61"/>
      <c r="N87" s="61"/>
      <c r="O87" s="61"/>
      <c r="P87" s="61"/>
      <c r="Q87" s="61"/>
      <c r="R87" s="62"/>
    </row>
    <row r="88" spans="1:18">
      <c r="A88" s="55"/>
      <c r="B88" s="56"/>
      <c r="C88" s="57"/>
      <c r="D88" s="58"/>
      <c r="E88" s="58"/>
      <c r="F88" s="64"/>
      <c r="G88" s="59" t="str">
        <f>IF(F88="","",VLOOKUP(F88,ENSENMBLE,2))</f>
        <v/>
      </c>
      <c r="H88" s="66"/>
      <c r="I88" s="60" t="str">
        <f t="shared" si="3"/>
        <v/>
      </c>
      <c r="J88" s="60" t="str">
        <f t="shared" si="4"/>
        <v/>
      </c>
      <c r="K88" s="61"/>
      <c r="L88" s="61"/>
      <c r="M88" s="61"/>
      <c r="N88" s="61"/>
      <c r="O88" s="61"/>
      <c r="P88" s="61"/>
      <c r="Q88" s="61"/>
      <c r="R88" s="62"/>
    </row>
    <row r="89" spans="1:18">
      <c r="A89" s="55"/>
      <c r="B89" s="56"/>
      <c r="C89" s="57"/>
      <c r="D89" s="58"/>
      <c r="E89" s="58"/>
      <c r="F89" s="64"/>
      <c r="G89" s="59" t="str">
        <f>IF(F89="","",VLOOKUP(F89,ENSENMBLE,2))</f>
        <v/>
      </c>
      <c r="H89" s="66"/>
      <c r="I89" s="60" t="str">
        <f t="shared" si="3"/>
        <v/>
      </c>
      <c r="J89" s="60" t="str">
        <f t="shared" si="4"/>
        <v/>
      </c>
      <c r="K89" s="61"/>
      <c r="L89" s="61"/>
      <c r="M89" s="61"/>
      <c r="N89" s="61"/>
      <c r="O89" s="61"/>
      <c r="P89" s="61"/>
      <c r="Q89" s="61"/>
      <c r="R89" s="62"/>
    </row>
    <row r="90" spans="1:18">
      <c r="A90" s="55"/>
      <c r="B90" s="56"/>
      <c r="C90" s="57"/>
      <c r="D90" s="58"/>
      <c r="E90" s="58"/>
      <c r="F90" s="64"/>
      <c r="G90" s="59" t="str">
        <f>IF(F90="","",VLOOKUP(F90,ENSENMBLE,2))</f>
        <v/>
      </c>
      <c r="H90" s="66"/>
      <c r="I90" s="60" t="str">
        <f t="shared" si="3"/>
        <v/>
      </c>
      <c r="J90" s="60" t="str">
        <f t="shared" si="4"/>
        <v/>
      </c>
      <c r="K90" s="61"/>
      <c r="L90" s="61"/>
      <c r="M90" s="61"/>
      <c r="N90" s="61"/>
      <c r="O90" s="61"/>
      <c r="P90" s="61"/>
      <c r="Q90" s="61"/>
      <c r="R90" s="62"/>
    </row>
    <row r="91" spans="1:18">
      <c r="A91" s="55"/>
      <c r="B91" s="56"/>
      <c r="C91" s="57"/>
      <c r="D91" s="58"/>
      <c r="E91" s="58"/>
      <c r="F91" s="64"/>
      <c r="G91" s="59" t="str">
        <f>IF(F91="","",VLOOKUP(F91,ENSENMBLE,2))</f>
        <v/>
      </c>
      <c r="H91" s="66"/>
      <c r="I91" s="60" t="str">
        <f t="shared" si="3"/>
        <v/>
      </c>
      <c r="J91" s="60" t="str">
        <f t="shared" si="4"/>
        <v/>
      </c>
      <c r="K91" s="61"/>
      <c r="L91" s="61"/>
      <c r="M91" s="61"/>
      <c r="N91" s="61"/>
      <c r="O91" s="61"/>
      <c r="P91" s="61"/>
      <c r="Q91" s="61"/>
      <c r="R91" s="62"/>
    </row>
    <row r="92" spans="1:18">
      <c r="A92" s="55"/>
      <c r="B92" s="56"/>
      <c r="C92" s="57"/>
      <c r="D92" s="58"/>
      <c r="E92" s="58"/>
      <c r="F92" s="64"/>
      <c r="G92" s="59" t="str">
        <f>IF(F92="","",VLOOKUP(F92,ENSENMBLE,2))</f>
        <v/>
      </c>
      <c r="H92" s="66"/>
      <c r="I92" s="60" t="str">
        <f t="shared" si="3"/>
        <v/>
      </c>
      <c r="J92" s="60" t="str">
        <f t="shared" si="4"/>
        <v/>
      </c>
      <c r="K92" s="61"/>
      <c r="L92" s="61"/>
      <c r="M92" s="61"/>
      <c r="N92" s="61"/>
      <c r="O92" s="61"/>
      <c r="P92" s="61"/>
      <c r="Q92" s="61"/>
      <c r="R92" s="62"/>
    </row>
    <row r="93" spans="1:18">
      <c r="A93" s="55"/>
      <c r="B93" s="56"/>
      <c r="C93" s="57"/>
      <c r="D93" s="58"/>
      <c r="E93" s="58"/>
      <c r="F93" s="64"/>
      <c r="G93" s="59" t="str">
        <f>IF(F93="","",VLOOKUP(F93,ENSENMBLE,2))</f>
        <v/>
      </c>
      <c r="H93" s="66"/>
      <c r="I93" s="60" t="str">
        <f t="shared" si="3"/>
        <v/>
      </c>
      <c r="J93" s="60" t="str">
        <f t="shared" si="4"/>
        <v/>
      </c>
      <c r="K93" s="61"/>
      <c r="L93" s="61"/>
      <c r="M93" s="61"/>
      <c r="N93" s="61"/>
      <c r="O93" s="61"/>
      <c r="P93" s="61"/>
      <c r="Q93" s="61"/>
      <c r="R93" s="62"/>
    </row>
    <row r="94" spans="1:18">
      <c r="A94" s="55"/>
      <c r="B94" s="56"/>
      <c r="C94" s="57"/>
      <c r="D94" s="58"/>
      <c r="E94" s="58"/>
      <c r="F94" s="64"/>
      <c r="G94" s="59" t="str">
        <f>IF(F94="","",VLOOKUP(F94,ENSENMBLE,2))</f>
        <v/>
      </c>
      <c r="H94" s="66"/>
      <c r="I94" s="60" t="str">
        <f t="shared" si="3"/>
        <v/>
      </c>
      <c r="J94" s="60" t="str">
        <f t="shared" si="4"/>
        <v/>
      </c>
      <c r="K94" s="61"/>
      <c r="L94" s="61"/>
      <c r="M94" s="61"/>
      <c r="N94" s="61"/>
      <c r="O94" s="61"/>
      <c r="P94" s="61"/>
      <c r="Q94" s="61"/>
      <c r="R94" s="62"/>
    </row>
    <row r="95" spans="1:18">
      <c r="A95" s="55"/>
      <c r="B95" s="56"/>
      <c r="C95" s="57"/>
      <c r="D95" s="58"/>
      <c r="E95" s="58"/>
      <c r="F95" s="64"/>
      <c r="G95" s="59" t="str">
        <f>IF(F95="","",VLOOKUP(F95,ENSENMBLE,2))</f>
        <v/>
      </c>
      <c r="H95" s="66"/>
      <c r="I95" s="60" t="str">
        <f t="shared" si="3"/>
        <v/>
      </c>
      <c r="J95" s="60" t="str">
        <f t="shared" si="4"/>
        <v/>
      </c>
      <c r="K95" s="61"/>
      <c r="L95" s="61"/>
      <c r="M95" s="61"/>
      <c r="N95" s="61"/>
      <c r="O95" s="61"/>
      <c r="P95" s="61"/>
      <c r="Q95" s="61"/>
      <c r="R95" s="62"/>
    </row>
    <row r="96" spans="1:18">
      <c r="A96" s="55"/>
      <c r="B96" s="56"/>
      <c r="C96" s="57"/>
      <c r="D96" s="58"/>
      <c r="E96" s="58"/>
      <c r="F96" s="64"/>
      <c r="G96" s="59" t="str">
        <f>IF(F96="","",VLOOKUP(F96,ENSENMBLE,2))</f>
        <v/>
      </c>
      <c r="H96" s="66"/>
      <c r="I96" s="60" t="str">
        <f t="shared" si="3"/>
        <v/>
      </c>
      <c r="J96" s="60" t="str">
        <f t="shared" si="4"/>
        <v/>
      </c>
      <c r="K96" s="61"/>
      <c r="L96" s="61"/>
      <c r="M96" s="61"/>
      <c r="N96" s="61"/>
      <c r="O96" s="61"/>
      <c r="P96" s="61"/>
      <c r="Q96" s="61"/>
      <c r="R96" s="62"/>
    </row>
    <row r="97" spans="1:18">
      <c r="A97" s="55"/>
      <c r="B97" s="56"/>
      <c r="C97" s="57"/>
      <c r="D97" s="58"/>
      <c r="E97" s="58"/>
      <c r="F97" s="64"/>
      <c r="G97" s="59" t="str">
        <f>IF(F97="","",VLOOKUP(F97,ENSENMBLE,2))</f>
        <v/>
      </c>
      <c r="H97" s="66"/>
      <c r="I97" s="60" t="str">
        <f t="shared" si="3"/>
        <v/>
      </c>
      <c r="J97" s="60" t="str">
        <f t="shared" si="4"/>
        <v/>
      </c>
      <c r="K97" s="61"/>
      <c r="L97" s="61"/>
      <c r="M97" s="61"/>
      <c r="N97" s="61"/>
      <c r="O97" s="61"/>
      <c r="P97" s="61"/>
      <c r="Q97" s="61"/>
      <c r="R97" s="62"/>
    </row>
    <row r="98" spans="1:18">
      <c r="A98" s="55"/>
      <c r="B98" s="56"/>
      <c r="C98" s="57"/>
      <c r="D98" s="58"/>
      <c r="E98" s="58"/>
      <c r="F98" s="64"/>
      <c r="G98" s="59" t="str">
        <f>IF(F98="","",VLOOKUP(F98,ENSENMBLE,2))</f>
        <v/>
      </c>
      <c r="H98" s="66"/>
      <c r="I98" s="60" t="str">
        <f t="shared" si="3"/>
        <v/>
      </c>
      <c r="J98" s="60" t="str">
        <f t="shared" si="4"/>
        <v/>
      </c>
      <c r="K98" s="61"/>
      <c r="L98" s="61"/>
      <c r="M98" s="61"/>
      <c r="N98" s="61"/>
      <c r="O98" s="61"/>
      <c r="P98" s="61"/>
      <c r="Q98" s="61"/>
      <c r="R98" s="62"/>
    </row>
    <row r="99" spans="1:18">
      <c r="A99" s="55"/>
      <c r="B99" s="56"/>
      <c r="C99" s="57"/>
      <c r="D99" s="58"/>
      <c r="E99" s="58"/>
      <c r="F99" s="64"/>
      <c r="G99" s="59" t="str">
        <f>IF(F99="","",VLOOKUP(F99,ENSENMBLE,2))</f>
        <v/>
      </c>
      <c r="H99" s="66"/>
      <c r="I99" s="60" t="str">
        <f t="shared" si="3"/>
        <v/>
      </c>
      <c r="J99" s="60" t="str">
        <f t="shared" si="4"/>
        <v/>
      </c>
      <c r="K99" s="61"/>
      <c r="L99" s="61"/>
      <c r="M99" s="61"/>
      <c r="N99" s="61"/>
      <c r="O99" s="61"/>
      <c r="P99" s="61"/>
      <c r="Q99" s="61"/>
      <c r="R99" s="62"/>
    </row>
    <row r="100" spans="1:18">
      <c r="A100" s="55"/>
      <c r="B100" s="56"/>
      <c r="C100" s="57"/>
      <c r="D100" s="58"/>
      <c r="E100" s="58"/>
      <c r="F100" s="64"/>
      <c r="G100" s="59" t="str">
        <f>IF(F100="","",VLOOKUP(F100,ENSENMBLE,2))</f>
        <v/>
      </c>
      <c r="H100" s="66"/>
      <c r="I100" s="60" t="str">
        <f t="shared" si="3"/>
        <v/>
      </c>
      <c r="J100" s="60" t="str">
        <f t="shared" si="4"/>
        <v/>
      </c>
      <c r="K100" s="61"/>
      <c r="L100" s="61"/>
      <c r="M100" s="61"/>
      <c r="N100" s="61"/>
      <c r="O100" s="61"/>
      <c r="P100" s="61"/>
      <c r="Q100" s="61"/>
      <c r="R100" s="62"/>
    </row>
    <row r="101" spans="1:18">
      <c r="A101" s="55"/>
      <c r="B101" s="56"/>
      <c r="C101" s="57"/>
      <c r="D101" s="58"/>
      <c r="E101" s="58"/>
      <c r="F101" s="64"/>
      <c r="G101" s="59" t="str">
        <f>IF(F101="","",VLOOKUP(F101,ENSENMBLE,2))</f>
        <v/>
      </c>
      <c r="H101" s="66"/>
      <c r="I101" s="60" t="str">
        <f t="shared" si="3"/>
        <v/>
      </c>
      <c r="J101" s="60" t="str">
        <f t="shared" ref="J101:J164" si="5">IF(H101="","",IF(ABS(H101)&gt;24,"",IF($H101&lt;0,-$H101,IF($I101&lt;24,25,IF($I101=24,26,"")))))</f>
        <v/>
      </c>
      <c r="K101" s="61"/>
      <c r="L101" s="61"/>
      <c r="M101" s="61"/>
      <c r="N101" s="61"/>
      <c r="O101" s="61"/>
      <c r="P101" s="61"/>
      <c r="Q101" s="61"/>
      <c r="R101" s="62"/>
    </row>
    <row r="102" spans="1:18">
      <c r="A102" s="55"/>
      <c r="B102" s="56"/>
      <c r="C102" s="57"/>
      <c r="D102" s="58"/>
      <c r="E102" s="58"/>
      <c r="F102" s="64"/>
      <c r="G102" s="59" t="str">
        <f>IF(F102="","",VLOOKUP(F102,ENSENMBLE,2))</f>
        <v/>
      </c>
      <c r="H102" s="66"/>
      <c r="I102" s="60" t="str">
        <f t="shared" si="3"/>
        <v/>
      </c>
      <c r="J102" s="60" t="str">
        <f t="shared" si="5"/>
        <v/>
      </c>
      <c r="K102" s="61"/>
      <c r="L102" s="61"/>
      <c r="M102" s="61"/>
      <c r="N102" s="61"/>
      <c r="O102" s="61"/>
      <c r="P102" s="61"/>
      <c r="Q102" s="61"/>
      <c r="R102" s="62"/>
    </row>
    <row r="103" spans="1:18">
      <c r="A103" s="55"/>
      <c r="B103" s="56"/>
      <c r="C103" s="57"/>
      <c r="D103" s="58"/>
      <c r="E103" s="58"/>
      <c r="F103" s="64"/>
      <c r="G103" s="59" t="str">
        <f>IF(F103="","",VLOOKUP(F103,ENSENMBLE,2))</f>
        <v/>
      </c>
      <c r="H103" s="66"/>
      <c r="I103" s="60" t="str">
        <f t="shared" si="3"/>
        <v/>
      </c>
      <c r="J103" s="60" t="str">
        <f t="shared" si="5"/>
        <v/>
      </c>
      <c r="K103" s="61"/>
      <c r="L103" s="61"/>
      <c r="M103" s="61"/>
      <c r="N103" s="61"/>
      <c r="O103" s="61"/>
      <c r="P103" s="61"/>
      <c r="Q103" s="61"/>
      <c r="R103" s="62"/>
    </row>
    <row r="104" spans="1:18">
      <c r="A104" s="55"/>
      <c r="B104" s="56"/>
      <c r="C104" s="57"/>
      <c r="D104" s="58"/>
      <c r="E104" s="58"/>
      <c r="F104" s="64"/>
      <c r="G104" s="59" t="str">
        <f>IF(F104="","",VLOOKUP(F104,ENSENMBLE,2))</f>
        <v/>
      </c>
      <c r="H104" s="66"/>
      <c r="I104" s="60" t="str">
        <f t="shared" si="3"/>
        <v/>
      </c>
      <c r="J104" s="60" t="str">
        <f t="shared" si="5"/>
        <v/>
      </c>
      <c r="K104" s="61"/>
      <c r="L104" s="61"/>
      <c r="M104" s="61"/>
      <c r="N104" s="61"/>
      <c r="O104" s="61"/>
      <c r="P104" s="61"/>
      <c r="Q104" s="61"/>
      <c r="R104" s="62"/>
    </row>
    <row r="105" spans="1:18">
      <c r="A105" s="55"/>
      <c r="B105" s="56"/>
      <c r="C105" s="57"/>
      <c r="D105" s="58"/>
      <c r="E105" s="58"/>
      <c r="F105" s="64"/>
      <c r="G105" s="59" t="str">
        <f>IF(F105="","",VLOOKUP(F105,ENSENMBLE,2))</f>
        <v/>
      </c>
      <c r="H105" s="66"/>
      <c r="I105" s="60" t="str">
        <f t="shared" si="3"/>
        <v/>
      </c>
      <c r="J105" s="60" t="str">
        <f t="shared" si="5"/>
        <v/>
      </c>
      <c r="K105" s="61"/>
      <c r="L105" s="61"/>
      <c r="M105" s="61"/>
      <c r="N105" s="61"/>
      <c r="O105" s="61"/>
      <c r="P105" s="61"/>
      <c r="Q105" s="61"/>
      <c r="R105" s="62"/>
    </row>
    <row r="106" spans="1:18">
      <c r="A106" s="55"/>
      <c r="B106" s="56"/>
      <c r="C106" s="57"/>
      <c r="D106" s="58"/>
      <c r="E106" s="58"/>
      <c r="F106" s="64"/>
      <c r="G106" s="59" t="str">
        <f>IF(F106="","",VLOOKUP(F106,ENSENMBLE,2))</f>
        <v/>
      </c>
      <c r="H106" s="66"/>
      <c r="I106" s="60" t="str">
        <f t="shared" si="3"/>
        <v/>
      </c>
      <c r="J106" s="60" t="str">
        <f t="shared" si="5"/>
        <v/>
      </c>
      <c r="K106" s="61"/>
      <c r="L106" s="61"/>
      <c r="M106" s="61"/>
      <c r="N106" s="61"/>
      <c r="O106" s="61"/>
      <c r="P106" s="61"/>
      <c r="Q106" s="61"/>
      <c r="R106" s="62"/>
    </row>
    <row r="107" spans="1:18">
      <c r="A107" s="55"/>
      <c r="B107" s="56"/>
      <c r="C107" s="57"/>
      <c r="D107" s="58"/>
      <c r="E107" s="58"/>
      <c r="F107" s="64"/>
      <c r="G107" s="59" t="str">
        <f>IF(F107="","",VLOOKUP(F107,ENSENMBLE,2))</f>
        <v/>
      </c>
      <c r="H107" s="66"/>
      <c r="I107" s="60" t="str">
        <f t="shared" si="3"/>
        <v/>
      </c>
      <c r="J107" s="60" t="str">
        <f t="shared" si="5"/>
        <v/>
      </c>
      <c r="K107" s="61"/>
      <c r="L107" s="61"/>
      <c r="M107" s="61"/>
      <c r="N107" s="61"/>
      <c r="O107" s="61"/>
      <c r="P107" s="61"/>
      <c r="Q107" s="61"/>
      <c r="R107" s="62"/>
    </row>
    <row r="108" spans="1:18">
      <c r="A108" s="55"/>
      <c r="B108" s="56"/>
      <c r="C108" s="57"/>
      <c r="D108" s="58"/>
      <c r="E108" s="58"/>
      <c r="F108" s="64"/>
      <c r="G108" s="59" t="str">
        <f>IF(F108="","",VLOOKUP(F108,ENSENMBLE,2))</f>
        <v/>
      </c>
      <c r="H108" s="66"/>
      <c r="I108" s="60" t="str">
        <f t="shared" si="3"/>
        <v/>
      </c>
      <c r="J108" s="60" t="str">
        <f t="shared" si="5"/>
        <v/>
      </c>
      <c r="K108" s="61"/>
      <c r="L108" s="61"/>
      <c r="M108" s="61"/>
      <c r="N108" s="61"/>
      <c r="O108" s="61"/>
      <c r="P108" s="61"/>
      <c r="Q108" s="61"/>
      <c r="R108" s="62"/>
    </row>
    <row r="109" spans="1:18">
      <c r="A109" s="55"/>
      <c r="B109" s="56"/>
      <c r="C109" s="57"/>
      <c r="D109" s="58"/>
      <c r="E109" s="58"/>
      <c r="F109" s="64"/>
      <c r="G109" s="59" t="str">
        <f>IF(F109="","",VLOOKUP(F109,ENSENMBLE,2))</f>
        <v/>
      </c>
      <c r="H109" s="66"/>
      <c r="I109" s="60" t="str">
        <f t="shared" si="3"/>
        <v/>
      </c>
      <c r="J109" s="60" t="str">
        <f t="shared" si="5"/>
        <v/>
      </c>
      <c r="K109" s="61"/>
      <c r="L109" s="61"/>
      <c r="M109" s="61"/>
      <c r="N109" s="61"/>
      <c r="O109" s="61"/>
      <c r="P109" s="61"/>
      <c r="Q109" s="61"/>
      <c r="R109" s="62"/>
    </row>
    <row r="110" spans="1:18">
      <c r="A110" s="55"/>
      <c r="B110" s="56"/>
      <c r="C110" s="57"/>
      <c r="D110" s="58"/>
      <c r="E110" s="58"/>
      <c r="F110" s="64"/>
      <c r="G110" s="59" t="str">
        <f>IF(F110="","",VLOOKUP(F110,ENSENMBLE,2))</f>
        <v/>
      </c>
      <c r="H110" s="66"/>
      <c r="I110" s="60" t="str">
        <f t="shared" si="3"/>
        <v/>
      </c>
      <c r="J110" s="60" t="str">
        <f t="shared" si="5"/>
        <v/>
      </c>
      <c r="K110" s="61"/>
      <c r="L110" s="61"/>
      <c r="M110" s="61"/>
      <c r="N110" s="61"/>
      <c r="O110" s="61"/>
      <c r="P110" s="61"/>
      <c r="Q110" s="61"/>
      <c r="R110" s="62"/>
    </row>
    <row r="111" spans="1:18">
      <c r="A111" s="55"/>
      <c r="B111" s="56"/>
      <c r="C111" s="57"/>
      <c r="D111" s="58"/>
      <c r="E111" s="58"/>
      <c r="F111" s="64"/>
      <c r="G111" s="59" t="str">
        <f>IF(F111="","",VLOOKUP(F111,ENSENMBLE,2))</f>
        <v/>
      </c>
      <c r="H111" s="66"/>
      <c r="I111" s="60" t="str">
        <f t="shared" si="3"/>
        <v/>
      </c>
      <c r="J111" s="60" t="str">
        <f t="shared" si="5"/>
        <v/>
      </c>
      <c r="K111" s="61"/>
      <c r="L111" s="61"/>
      <c r="M111" s="61"/>
      <c r="N111" s="61"/>
      <c r="O111" s="61"/>
      <c r="P111" s="61"/>
      <c r="Q111" s="61"/>
      <c r="R111" s="62"/>
    </row>
    <row r="112" spans="1:18">
      <c r="A112" s="55"/>
      <c r="B112" s="56"/>
      <c r="C112" s="57"/>
      <c r="D112" s="58"/>
      <c r="E112" s="58"/>
      <c r="F112" s="64"/>
      <c r="G112" s="59" t="str">
        <f>IF(F112="","",VLOOKUP(F112,ENSENMBLE,2))</f>
        <v/>
      </c>
      <c r="H112" s="66"/>
      <c r="I112" s="60" t="str">
        <f t="shared" si="3"/>
        <v/>
      </c>
      <c r="J112" s="60" t="str">
        <f t="shared" si="5"/>
        <v/>
      </c>
      <c r="K112" s="61"/>
      <c r="L112" s="61"/>
      <c r="M112" s="61"/>
      <c r="N112" s="61"/>
      <c r="O112" s="61"/>
      <c r="P112" s="61"/>
      <c r="Q112" s="61"/>
      <c r="R112" s="62"/>
    </row>
    <row r="113" spans="1:18">
      <c r="A113" s="55"/>
      <c r="B113" s="56"/>
      <c r="C113" s="57"/>
      <c r="D113" s="58"/>
      <c r="E113" s="58"/>
      <c r="F113" s="64"/>
      <c r="G113" s="59" t="str">
        <f>IF(F113="","",VLOOKUP(F113,ENSENMBLE,2))</f>
        <v/>
      </c>
      <c r="H113" s="66"/>
      <c r="I113" s="60" t="str">
        <f t="shared" si="3"/>
        <v/>
      </c>
      <c r="J113" s="60" t="str">
        <f t="shared" si="5"/>
        <v/>
      </c>
      <c r="K113" s="61"/>
      <c r="L113" s="61"/>
      <c r="M113" s="61"/>
      <c r="N113" s="61"/>
      <c r="O113" s="61"/>
      <c r="P113" s="61"/>
      <c r="Q113" s="61"/>
      <c r="R113" s="62"/>
    </row>
    <row r="114" spans="1:18">
      <c r="A114" s="55"/>
      <c r="B114" s="56"/>
      <c r="C114" s="57"/>
      <c r="D114" s="58"/>
      <c r="E114" s="58"/>
      <c r="F114" s="64"/>
      <c r="G114" s="59" t="str">
        <f>IF(F114="","",VLOOKUP(F114,ENSENMBLE,2))</f>
        <v/>
      </c>
      <c r="H114" s="66"/>
      <c r="I114" s="60" t="str">
        <f t="shared" si="3"/>
        <v/>
      </c>
      <c r="J114" s="60" t="str">
        <f t="shared" si="5"/>
        <v/>
      </c>
      <c r="K114" s="61"/>
      <c r="L114" s="61"/>
      <c r="M114" s="61"/>
      <c r="N114" s="61"/>
      <c r="O114" s="61"/>
      <c r="P114" s="61"/>
      <c r="Q114" s="61"/>
      <c r="R114" s="62"/>
    </row>
    <row r="115" spans="1:18">
      <c r="A115" s="55"/>
      <c r="B115" s="56"/>
      <c r="C115" s="57"/>
      <c r="D115" s="58"/>
      <c r="E115" s="58"/>
      <c r="F115" s="64"/>
      <c r="G115" s="59" t="str">
        <f>IF(F115="","",VLOOKUP(F115,ENSENMBLE,2))</f>
        <v/>
      </c>
      <c r="H115" s="66"/>
      <c r="I115" s="60" t="str">
        <f t="shared" si="3"/>
        <v/>
      </c>
      <c r="J115" s="60" t="str">
        <f t="shared" si="5"/>
        <v/>
      </c>
      <c r="K115" s="61"/>
      <c r="L115" s="61"/>
      <c r="M115" s="61"/>
      <c r="N115" s="61"/>
      <c r="O115" s="61"/>
      <c r="P115" s="61"/>
      <c r="Q115" s="61"/>
      <c r="R115" s="62"/>
    </row>
    <row r="116" spans="1:18">
      <c r="A116" s="55"/>
      <c r="B116" s="56"/>
      <c r="C116" s="57"/>
      <c r="D116" s="58"/>
      <c r="E116" s="58"/>
      <c r="F116" s="64"/>
      <c r="G116" s="59" t="str">
        <f>IF(F116="","",VLOOKUP(F116,ENSENMBLE,2))</f>
        <v/>
      </c>
      <c r="H116" s="66"/>
      <c r="I116" s="60" t="str">
        <f t="shared" si="3"/>
        <v/>
      </c>
      <c r="J116" s="60" t="str">
        <f t="shared" si="5"/>
        <v/>
      </c>
      <c r="K116" s="61"/>
      <c r="L116" s="61"/>
      <c r="M116" s="61"/>
      <c r="N116" s="61"/>
      <c r="O116" s="61"/>
      <c r="P116" s="61"/>
      <c r="Q116" s="61"/>
      <c r="R116" s="62"/>
    </row>
    <row r="117" spans="1:18">
      <c r="A117" s="55"/>
      <c r="B117" s="56"/>
      <c r="C117" s="57"/>
      <c r="D117" s="58"/>
      <c r="E117" s="58"/>
      <c r="F117" s="64"/>
      <c r="G117" s="59" t="str">
        <f>IF(F117="","",VLOOKUP(F117,ENSENMBLE,2))</f>
        <v/>
      </c>
      <c r="H117" s="66"/>
      <c r="I117" s="60" t="str">
        <f t="shared" si="3"/>
        <v/>
      </c>
      <c r="J117" s="60" t="str">
        <f t="shared" si="5"/>
        <v/>
      </c>
      <c r="K117" s="61"/>
      <c r="L117" s="61"/>
      <c r="M117" s="61"/>
      <c r="N117" s="61"/>
      <c r="O117" s="61"/>
      <c r="P117" s="61"/>
      <c r="Q117" s="61"/>
      <c r="R117" s="62"/>
    </row>
    <row r="118" spans="1:18">
      <c r="A118" s="55"/>
      <c r="B118" s="56"/>
      <c r="C118" s="57"/>
      <c r="D118" s="58"/>
      <c r="E118" s="58"/>
      <c r="F118" s="64"/>
      <c r="G118" s="59" t="str">
        <f>IF(F118="","",VLOOKUP(F118,ENSENMBLE,2))</f>
        <v/>
      </c>
      <c r="H118" s="66"/>
      <c r="I118" s="60" t="str">
        <f t="shared" si="3"/>
        <v/>
      </c>
      <c r="J118" s="60" t="str">
        <f t="shared" si="5"/>
        <v/>
      </c>
      <c r="K118" s="61"/>
      <c r="L118" s="61"/>
      <c r="M118" s="61"/>
      <c r="N118" s="61"/>
      <c r="O118" s="61"/>
      <c r="P118" s="61"/>
      <c r="Q118" s="61"/>
      <c r="R118" s="62"/>
    </row>
    <row r="119" spans="1:18">
      <c r="A119" s="55"/>
      <c r="B119" s="56"/>
      <c r="C119" s="57"/>
      <c r="D119" s="58"/>
      <c r="E119" s="58"/>
      <c r="F119" s="64"/>
      <c r="G119" s="59" t="str">
        <f>IF(F119="","",VLOOKUP(F119,ENSENMBLE,2))</f>
        <v/>
      </c>
      <c r="H119" s="66"/>
      <c r="I119" s="60" t="str">
        <f t="shared" si="3"/>
        <v/>
      </c>
      <c r="J119" s="60" t="str">
        <f t="shared" si="5"/>
        <v/>
      </c>
      <c r="K119" s="61"/>
      <c r="L119" s="61"/>
      <c r="M119" s="61"/>
      <c r="N119" s="61"/>
      <c r="O119" s="61"/>
      <c r="P119" s="61"/>
      <c r="Q119" s="61"/>
      <c r="R119" s="62"/>
    </row>
    <row r="120" spans="1:18">
      <c r="A120" s="55"/>
      <c r="B120" s="56"/>
      <c r="C120" s="57"/>
      <c r="D120" s="58"/>
      <c r="E120" s="58"/>
      <c r="F120" s="64"/>
      <c r="G120" s="59" t="str">
        <f>IF(F120="","",VLOOKUP(F120,ENSENMBLE,2))</f>
        <v/>
      </c>
      <c r="H120" s="66"/>
      <c r="I120" s="60" t="str">
        <f t="shared" si="3"/>
        <v/>
      </c>
      <c r="J120" s="60" t="str">
        <f t="shared" si="5"/>
        <v/>
      </c>
      <c r="K120" s="61"/>
      <c r="L120" s="61"/>
      <c r="M120" s="61"/>
      <c r="N120" s="61"/>
      <c r="O120" s="61"/>
      <c r="P120" s="61"/>
      <c r="Q120" s="61"/>
      <c r="R120" s="62"/>
    </row>
    <row r="121" spans="1:18">
      <c r="A121" s="55"/>
      <c r="B121" s="56"/>
      <c r="C121" s="57"/>
      <c r="D121" s="58"/>
      <c r="E121" s="58"/>
      <c r="F121" s="64"/>
      <c r="G121" s="59" t="str">
        <f>IF(F121="","",VLOOKUP(F121,ENSENMBLE,2))</f>
        <v/>
      </c>
      <c r="H121" s="66"/>
      <c r="I121" s="60" t="str">
        <f t="shared" si="3"/>
        <v/>
      </c>
      <c r="J121" s="60" t="str">
        <f t="shared" si="5"/>
        <v/>
      </c>
      <c r="K121" s="61"/>
      <c r="L121" s="61"/>
      <c r="M121" s="61"/>
      <c r="N121" s="61"/>
      <c r="O121" s="61"/>
      <c r="P121" s="61"/>
      <c r="Q121" s="61"/>
      <c r="R121" s="62"/>
    </row>
    <row r="122" spans="1:18">
      <c r="A122" s="55"/>
      <c r="B122" s="56"/>
      <c r="C122" s="57"/>
      <c r="D122" s="58"/>
      <c r="E122" s="58"/>
      <c r="F122" s="64"/>
      <c r="G122" s="59" t="str">
        <f>IF(F122="","",VLOOKUP(F122,ENSENMBLE,2))</f>
        <v/>
      </c>
      <c r="H122" s="66"/>
      <c r="I122" s="60" t="str">
        <f t="shared" si="3"/>
        <v/>
      </c>
      <c r="J122" s="60" t="str">
        <f t="shared" si="5"/>
        <v/>
      </c>
      <c r="K122" s="61"/>
      <c r="L122" s="61"/>
      <c r="M122" s="61"/>
      <c r="N122" s="61"/>
      <c r="O122" s="61"/>
      <c r="P122" s="61"/>
      <c r="Q122" s="61"/>
      <c r="R122" s="62"/>
    </row>
    <row r="123" spans="1:18">
      <c r="A123" s="55"/>
      <c r="B123" s="56"/>
      <c r="C123" s="57"/>
      <c r="D123" s="58"/>
      <c r="E123" s="58"/>
      <c r="F123" s="64"/>
      <c r="G123" s="59" t="str">
        <f>IF(F123="","",VLOOKUP(F123,ENSENMBLE,2))</f>
        <v/>
      </c>
      <c r="H123" s="66"/>
      <c r="I123" s="60" t="str">
        <f t="shared" si="3"/>
        <v/>
      </c>
      <c r="J123" s="60" t="str">
        <f t="shared" si="5"/>
        <v/>
      </c>
      <c r="K123" s="61"/>
      <c r="L123" s="61"/>
      <c r="M123" s="61"/>
      <c r="N123" s="61"/>
      <c r="O123" s="61"/>
      <c r="P123" s="61"/>
      <c r="Q123" s="61"/>
      <c r="R123" s="62"/>
    </row>
    <row r="124" spans="1:18">
      <c r="A124" s="55"/>
      <c r="B124" s="56"/>
      <c r="C124" s="57"/>
      <c r="D124" s="58"/>
      <c r="E124" s="58"/>
      <c r="F124" s="64"/>
      <c r="G124" s="59" t="str">
        <f>IF(F124="","",VLOOKUP(F124,ENSENMBLE,2))</f>
        <v/>
      </c>
      <c r="H124" s="66"/>
      <c r="I124" s="60" t="str">
        <f t="shared" si="3"/>
        <v/>
      </c>
      <c r="J124" s="60" t="str">
        <f t="shared" si="5"/>
        <v/>
      </c>
      <c r="K124" s="61"/>
      <c r="L124" s="61"/>
      <c r="M124" s="61"/>
      <c r="N124" s="61"/>
      <c r="O124" s="61"/>
      <c r="P124" s="61"/>
      <c r="Q124" s="61"/>
      <c r="R124" s="62"/>
    </row>
    <row r="125" spans="1:18">
      <c r="A125" s="55"/>
      <c r="B125" s="56"/>
      <c r="C125" s="57"/>
      <c r="D125" s="58"/>
      <c r="E125" s="58"/>
      <c r="F125" s="64"/>
      <c r="G125" s="59" t="str">
        <f>IF(F125="","",VLOOKUP(F125,ENSENMBLE,2))</f>
        <v/>
      </c>
      <c r="H125" s="66"/>
      <c r="I125" s="60" t="str">
        <f t="shared" si="3"/>
        <v/>
      </c>
      <c r="J125" s="60" t="str">
        <f t="shared" si="5"/>
        <v/>
      </c>
      <c r="K125" s="61"/>
      <c r="L125" s="61"/>
      <c r="M125" s="61"/>
      <c r="N125" s="61"/>
      <c r="O125" s="61"/>
      <c r="P125" s="61"/>
      <c r="Q125" s="61"/>
      <c r="R125" s="62"/>
    </row>
    <row r="126" spans="1:18">
      <c r="A126" s="55"/>
      <c r="B126" s="56"/>
      <c r="C126" s="57"/>
      <c r="D126" s="58"/>
      <c r="E126" s="58"/>
      <c r="F126" s="64"/>
      <c r="G126" s="59" t="str">
        <f>IF(F126="","",VLOOKUP(F126,ENSENMBLE,2))</f>
        <v/>
      </c>
      <c r="H126" s="66"/>
      <c r="I126" s="60" t="str">
        <f t="shared" si="3"/>
        <v/>
      </c>
      <c r="J126" s="60" t="str">
        <f t="shared" si="5"/>
        <v/>
      </c>
      <c r="K126" s="61"/>
      <c r="L126" s="61"/>
      <c r="M126" s="61"/>
      <c r="N126" s="61"/>
      <c r="O126" s="61"/>
      <c r="P126" s="61"/>
      <c r="Q126" s="61"/>
      <c r="R126" s="62"/>
    </row>
    <row r="127" spans="1:18">
      <c r="A127" s="55"/>
      <c r="B127" s="56"/>
      <c r="C127" s="57"/>
      <c r="D127" s="58"/>
      <c r="E127" s="58"/>
      <c r="F127" s="64"/>
      <c r="G127" s="59" t="str">
        <f>IF(F127="","",VLOOKUP(F127,ENSENMBLE,2))</f>
        <v/>
      </c>
      <c r="H127" s="66"/>
      <c r="I127" s="60" t="str">
        <f t="shared" si="3"/>
        <v/>
      </c>
      <c r="J127" s="60" t="str">
        <f t="shared" si="5"/>
        <v/>
      </c>
      <c r="K127" s="61"/>
      <c r="L127" s="61"/>
      <c r="M127" s="61"/>
      <c r="N127" s="61"/>
      <c r="O127" s="61"/>
      <c r="P127" s="61"/>
      <c r="Q127" s="61"/>
      <c r="R127" s="62"/>
    </row>
    <row r="128" spans="1:18">
      <c r="A128" s="55"/>
      <c r="B128" s="56"/>
      <c r="C128" s="57"/>
      <c r="D128" s="58"/>
      <c r="E128" s="58"/>
      <c r="F128" s="64"/>
      <c r="G128" s="59" t="str">
        <f>IF(F128="","",VLOOKUP(F128,ENSENMBLE,2))</f>
        <v/>
      </c>
      <c r="H128" s="66"/>
      <c r="I128" s="60" t="str">
        <f t="shared" si="3"/>
        <v/>
      </c>
      <c r="J128" s="60" t="str">
        <f t="shared" si="5"/>
        <v/>
      </c>
      <c r="K128" s="61"/>
      <c r="L128" s="61"/>
      <c r="M128" s="61"/>
      <c r="N128" s="61"/>
      <c r="O128" s="61"/>
      <c r="P128" s="61"/>
      <c r="Q128" s="61"/>
      <c r="R128" s="62"/>
    </row>
    <row r="129" spans="1:18">
      <c r="A129" s="55"/>
      <c r="B129" s="56"/>
      <c r="C129" s="57"/>
      <c r="D129" s="58"/>
      <c r="E129" s="58"/>
      <c r="F129" s="64"/>
      <c r="G129" s="59" t="str">
        <f>IF(F129="","",VLOOKUP(F129,ENSENMBLE,2))</f>
        <v/>
      </c>
      <c r="H129" s="66"/>
      <c r="I129" s="60" t="str">
        <f t="shared" si="3"/>
        <v/>
      </c>
      <c r="J129" s="60" t="str">
        <f t="shared" si="5"/>
        <v/>
      </c>
      <c r="K129" s="61"/>
      <c r="L129" s="61"/>
      <c r="M129" s="61"/>
      <c r="N129" s="61"/>
      <c r="O129" s="61"/>
      <c r="P129" s="61"/>
      <c r="Q129" s="61"/>
      <c r="R129" s="62"/>
    </row>
    <row r="130" spans="1:18">
      <c r="A130" s="55"/>
      <c r="B130" s="56"/>
      <c r="C130" s="57"/>
      <c r="D130" s="58"/>
      <c r="E130" s="58"/>
      <c r="F130" s="64"/>
      <c r="G130" s="59" t="str">
        <f>IF(F130="","",VLOOKUP(F130,ENSENMBLE,2))</f>
        <v/>
      </c>
      <c r="H130" s="66"/>
      <c r="I130" s="60" t="str">
        <f t="shared" si="3"/>
        <v/>
      </c>
      <c r="J130" s="60" t="str">
        <f t="shared" si="5"/>
        <v/>
      </c>
      <c r="K130" s="61"/>
      <c r="L130" s="61"/>
      <c r="M130" s="61"/>
      <c r="N130" s="61"/>
      <c r="O130" s="61"/>
      <c r="P130" s="61"/>
      <c r="Q130" s="61"/>
      <c r="R130" s="62"/>
    </row>
    <row r="131" spans="1:18">
      <c r="A131" s="55"/>
      <c r="B131" s="56"/>
      <c r="C131" s="57"/>
      <c r="D131" s="58"/>
      <c r="E131" s="58"/>
      <c r="F131" s="64"/>
      <c r="G131" s="59" t="str">
        <f>IF(F131="","",VLOOKUP(F131,ENSENMBLE,2))</f>
        <v/>
      </c>
      <c r="H131" s="66"/>
      <c r="I131" s="60" t="str">
        <f t="shared" ref="I131:I194" si="6">IF(H131="","",IF(ABS(H131)&gt;24,"",IF($H131&gt;0,$H131,IF($J131&lt;24,25,IF($J131=24,26,"")))))</f>
        <v/>
      </c>
      <c r="J131" s="60" t="str">
        <f t="shared" si="5"/>
        <v/>
      </c>
      <c r="K131" s="61"/>
      <c r="L131" s="61"/>
      <c r="M131" s="61"/>
      <c r="N131" s="61"/>
      <c r="O131" s="61"/>
      <c r="P131" s="61"/>
      <c r="Q131" s="61"/>
      <c r="R131" s="62"/>
    </row>
    <row r="132" spans="1:18">
      <c r="A132" s="55"/>
      <c r="B132" s="56"/>
      <c r="C132" s="57"/>
      <c r="D132" s="58"/>
      <c r="E132" s="58"/>
      <c r="F132" s="64"/>
      <c r="G132" s="59" t="str">
        <f>IF(F132="","",VLOOKUP(F132,ENSENMBLE,2))</f>
        <v/>
      </c>
      <c r="H132" s="66"/>
      <c r="I132" s="60" t="str">
        <f t="shared" si="6"/>
        <v/>
      </c>
      <c r="J132" s="60" t="str">
        <f t="shared" si="5"/>
        <v/>
      </c>
      <c r="K132" s="61"/>
      <c r="L132" s="61"/>
      <c r="M132" s="61"/>
      <c r="N132" s="61"/>
      <c r="O132" s="61"/>
      <c r="P132" s="61"/>
      <c r="Q132" s="61"/>
      <c r="R132" s="62"/>
    </row>
    <row r="133" spans="1:18">
      <c r="A133" s="55"/>
      <c r="B133" s="56"/>
      <c r="C133" s="57"/>
      <c r="D133" s="58"/>
      <c r="E133" s="58"/>
      <c r="F133" s="64"/>
      <c r="G133" s="59" t="str">
        <f>IF(F133="","",VLOOKUP(F133,ENSENMBLE,2))</f>
        <v/>
      </c>
      <c r="H133" s="66"/>
      <c r="I133" s="60" t="str">
        <f t="shared" si="6"/>
        <v/>
      </c>
      <c r="J133" s="60" t="str">
        <f t="shared" si="5"/>
        <v/>
      </c>
      <c r="K133" s="61"/>
      <c r="L133" s="61"/>
      <c r="M133" s="61"/>
      <c r="N133" s="61"/>
      <c r="O133" s="61"/>
      <c r="P133" s="61"/>
      <c r="Q133" s="61"/>
      <c r="R133" s="62"/>
    </row>
    <row r="134" spans="1:18">
      <c r="A134" s="55"/>
      <c r="B134" s="56"/>
      <c r="C134" s="57"/>
      <c r="D134" s="58"/>
      <c r="E134" s="58"/>
      <c r="F134" s="64"/>
      <c r="G134" s="59" t="str">
        <f>IF(F134="","",VLOOKUP(F134,ENSENMBLE,2))</f>
        <v/>
      </c>
      <c r="H134" s="66"/>
      <c r="I134" s="60" t="str">
        <f t="shared" si="6"/>
        <v/>
      </c>
      <c r="J134" s="60" t="str">
        <f t="shared" si="5"/>
        <v/>
      </c>
      <c r="K134" s="61"/>
      <c r="L134" s="61"/>
      <c r="M134" s="61"/>
      <c r="N134" s="61"/>
      <c r="O134" s="61"/>
      <c r="P134" s="61"/>
      <c r="Q134" s="61"/>
      <c r="R134" s="62"/>
    </row>
    <row r="135" spans="1:18">
      <c r="A135" s="55"/>
      <c r="B135" s="56"/>
      <c r="C135" s="57"/>
      <c r="D135" s="58"/>
      <c r="E135" s="58"/>
      <c r="F135" s="64"/>
      <c r="G135" s="59" t="str">
        <f>IF(F135="","",VLOOKUP(F135,ENSENMBLE,2))</f>
        <v/>
      </c>
      <c r="H135" s="66"/>
      <c r="I135" s="60" t="str">
        <f t="shared" si="6"/>
        <v/>
      </c>
      <c r="J135" s="60" t="str">
        <f t="shared" si="5"/>
        <v/>
      </c>
      <c r="K135" s="61"/>
      <c r="L135" s="61"/>
      <c r="M135" s="61"/>
      <c r="N135" s="61"/>
      <c r="O135" s="61"/>
      <c r="P135" s="61"/>
      <c r="Q135" s="61"/>
      <c r="R135" s="62"/>
    </row>
    <row r="136" spans="1:18">
      <c r="A136" s="55"/>
      <c r="B136" s="56"/>
      <c r="C136" s="57"/>
      <c r="D136" s="58"/>
      <c r="E136" s="58"/>
      <c r="F136" s="64"/>
      <c r="G136" s="59" t="str">
        <f>IF(F136="","",VLOOKUP(F136,ENSENMBLE,2))</f>
        <v/>
      </c>
      <c r="H136" s="66"/>
      <c r="I136" s="60" t="str">
        <f t="shared" si="6"/>
        <v/>
      </c>
      <c r="J136" s="60" t="str">
        <f t="shared" si="5"/>
        <v/>
      </c>
      <c r="K136" s="61"/>
      <c r="L136" s="61"/>
      <c r="M136" s="61"/>
      <c r="N136" s="61"/>
      <c r="O136" s="61"/>
      <c r="P136" s="61"/>
      <c r="Q136" s="61"/>
      <c r="R136" s="62"/>
    </row>
    <row r="137" spans="1:18">
      <c r="A137" s="55"/>
      <c r="B137" s="56"/>
      <c r="C137" s="57"/>
      <c r="D137" s="58"/>
      <c r="E137" s="58"/>
      <c r="F137" s="64"/>
      <c r="G137" s="59" t="str">
        <f>IF(F137="","",VLOOKUP(F137,ENSENMBLE,2))</f>
        <v/>
      </c>
      <c r="H137" s="66"/>
      <c r="I137" s="60" t="str">
        <f t="shared" si="6"/>
        <v/>
      </c>
      <c r="J137" s="60" t="str">
        <f t="shared" si="5"/>
        <v/>
      </c>
      <c r="K137" s="61"/>
      <c r="L137" s="61"/>
      <c r="M137" s="61"/>
      <c r="N137" s="61"/>
      <c r="O137" s="61"/>
      <c r="P137" s="61"/>
      <c r="Q137" s="61"/>
      <c r="R137" s="62"/>
    </row>
    <row r="138" spans="1:18">
      <c r="A138" s="55"/>
      <c r="B138" s="56"/>
      <c r="C138" s="57"/>
      <c r="D138" s="58"/>
      <c r="E138" s="58"/>
      <c r="F138" s="64"/>
      <c r="G138" s="59" t="str">
        <f>IF(F138="","",VLOOKUP(F138,ENSENMBLE,2))</f>
        <v/>
      </c>
      <c r="H138" s="66"/>
      <c r="I138" s="60" t="str">
        <f t="shared" si="6"/>
        <v/>
      </c>
      <c r="J138" s="60" t="str">
        <f t="shared" si="5"/>
        <v/>
      </c>
      <c r="K138" s="61"/>
      <c r="L138" s="61"/>
      <c r="M138" s="61"/>
      <c r="N138" s="61"/>
      <c r="O138" s="61"/>
      <c r="P138" s="61"/>
      <c r="Q138" s="61"/>
      <c r="R138" s="62"/>
    </row>
    <row r="139" spans="1:18">
      <c r="A139" s="55"/>
      <c r="B139" s="56"/>
      <c r="C139" s="57"/>
      <c r="D139" s="58"/>
      <c r="E139" s="58"/>
      <c r="F139" s="64"/>
      <c r="G139" s="59" t="str">
        <f>IF(F139="","",VLOOKUP(F139,ENSENMBLE,2))</f>
        <v/>
      </c>
      <c r="H139" s="66"/>
      <c r="I139" s="60" t="str">
        <f t="shared" si="6"/>
        <v/>
      </c>
      <c r="J139" s="60" t="str">
        <f t="shared" si="5"/>
        <v/>
      </c>
      <c r="K139" s="61"/>
      <c r="L139" s="61"/>
      <c r="M139" s="61"/>
      <c r="N139" s="61"/>
      <c r="O139" s="61"/>
      <c r="P139" s="61"/>
      <c r="Q139" s="61"/>
      <c r="R139" s="62"/>
    </row>
    <row r="140" spans="1:18">
      <c r="A140" s="55"/>
      <c r="B140" s="56"/>
      <c r="C140" s="57"/>
      <c r="D140" s="58"/>
      <c r="E140" s="58"/>
      <c r="F140" s="64"/>
      <c r="G140" s="59" t="str">
        <f>IF(F140="","",VLOOKUP(F140,ENSENMBLE,2))</f>
        <v/>
      </c>
      <c r="H140" s="66"/>
      <c r="I140" s="60" t="str">
        <f t="shared" si="6"/>
        <v/>
      </c>
      <c r="J140" s="60" t="str">
        <f t="shared" si="5"/>
        <v/>
      </c>
      <c r="K140" s="61"/>
      <c r="L140" s="61"/>
      <c r="M140" s="61"/>
      <c r="N140" s="61"/>
      <c r="O140" s="61"/>
      <c r="P140" s="61"/>
      <c r="Q140" s="61"/>
      <c r="R140" s="62"/>
    </row>
    <row r="141" spans="1:18">
      <c r="A141" s="55"/>
      <c r="B141" s="56"/>
      <c r="C141" s="57"/>
      <c r="D141" s="58"/>
      <c r="E141" s="58"/>
      <c r="F141" s="64"/>
      <c r="G141" s="59" t="str">
        <f>IF(F141="","",VLOOKUP(F141,ENSENMBLE,2))</f>
        <v/>
      </c>
      <c r="H141" s="66"/>
      <c r="I141" s="60" t="str">
        <f t="shared" si="6"/>
        <v/>
      </c>
      <c r="J141" s="60" t="str">
        <f t="shared" si="5"/>
        <v/>
      </c>
      <c r="K141" s="61"/>
      <c r="L141" s="61"/>
      <c r="M141" s="61"/>
      <c r="N141" s="61"/>
      <c r="O141" s="61"/>
      <c r="P141" s="61"/>
      <c r="Q141" s="61"/>
      <c r="R141" s="62"/>
    </row>
    <row r="142" spans="1:18">
      <c r="A142" s="55"/>
      <c r="B142" s="56"/>
      <c r="C142" s="57"/>
      <c r="D142" s="58"/>
      <c r="E142" s="58"/>
      <c r="F142" s="64"/>
      <c r="G142" s="59" t="str">
        <f>IF(F142="","",VLOOKUP(F142,ENSENMBLE,2))</f>
        <v/>
      </c>
      <c r="H142" s="66"/>
      <c r="I142" s="60" t="str">
        <f t="shared" si="6"/>
        <v/>
      </c>
      <c r="J142" s="60" t="str">
        <f t="shared" si="5"/>
        <v/>
      </c>
      <c r="K142" s="61"/>
      <c r="L142" s="61"/>
      <c r="M142" s="61"/>
      <c r="N142" s="61"/>
      <c r="O142" s="61"/>
      <c r="P142" s="61"/>
      <c r="Q142" s="61"/>
      <c r="R142" s="62"/>
    </row>
    <row r="143" spans="1:18">
      <c r="A143" s="55"/>
      <c r="B143" s="56"/>
      <c r="C143" s="57"/>
      <c r="D143" s="58"/>
      <c r="E143" s="58"/>
      <c r="F143" s="64"/>
      <c r="G143" s="59" t="str">
        <f>IF(F143="","",VLOOKUP(F143,ENSENMBLE,2))</f>
        <v/>
      </c>
      <c r="H143" s="66"/>
      <c r="I143" s="60" t="str">
        <f t="shared" si="6"/>
        <v/>
      </c>
      <c r="J143" s="60" t="str">
        <f t="shared" si="5"/>
        <v/>
      </c>
      <c r="K143" s="61"/>
      <c r="L143" s="61"/>
      <c r="M143" s="61"/>
      <c r="N143" s="61"/>
      <c r="O143" s="61"/>
      <c r="P143" s="61"/>
      <c r="Q143" s="61"/>
      <c r="R143" s="62"/>
    </row>
    <row r="144" spans="1:18">
      <c r="A144" s="55"/>
      <c r="B144" s="56"/>
      <c r="C144" s="57"/>
      <c r="D144" s="58"/>
      <c r="E144" s="58"/>
      <c r="F144" s="64"/>
      <c r="G144" s="59" t="str">
        <f>IF(F144="","",VLOOKUP(F144,ENSENMBLE,2))</f>
        <v/>
      </c>
      <c r="H144" s="66"/>
      <c r="I144" s="60" t="str">
        <f t="shared" si="6"/>
        <v/>
      </c>
      <c r="J144" s="60" t="str">
        <f t="shared" si="5"/>
        <v/>
      </c>
      <c r="K144" s="61"/>
      <c r="L144" s="61"/>
      <c r="M144" s="61"/>
      <c r="N144" s="61"/>
      <c r="O144" s="61"/>
      <c r="P144" s="61"/>
      <c r="Q144" s="61"/>
      <c r="R144" s="62"/>
    </row>
    <row r="145" spans="1:18">
      <c r="A145" s="55"/>
      <c r="B145" s="56"/>
      <c r="C145" s="57"/>
      <c r="D145" s="58"/>
      <c r="E145" s="58"/>
      <c r="F145" s="64"/>
      <c r="G145" s="59" t="str">
        <f>IF(F145="","",VLOOKUP(F145,ENSENMBLE,2))</f>
        <v/>
      </c>
      <c r="H145" s="66"/>
      <c r="I145" s="60" t="str">
        <f t="shared" si="6"/>
        <v/>
      </c>
      <c r="J145" s="60" t="str">
        <f t="shared" si="5"/>
        <v/>
      </c>
      <c r="K145" s="61"/>
      <c r="L145" s="61"/>
      <c r="M145" s="61"/>
      <c r="N145" s="61"/>
      <c r="O145" s="61"/>
      <c r="P145" s="61"/>
      <c r="Q145" s="61"/>
      <c r="R145" s="62"/>
    </row>
    <row r="146" spans="1:18">
      <c r="A146" s="55"/>
      <c r="B146" s="56"/>
      <c r="C146" s="57"/>
      <c r="D146" s="58"/>
      <c r="E146" s="58"/>
      <c r="F146" s="64"/>
      <c r="G146" s="59" t="str">
        <f>IF(F146="","",VLOOKUP(F146,ENSENMBLE,2))</f>
        <v/>
      </c>
      <c r="H146" s="66"/>
      <c r="I146" s="60" t="str">
        <f t="shared" si="6"/>
        <v/>
      </c>
      <c r="J146" s="60" t="str">
        <f t="shared" si="5"/>
        <v/>
      </c>
      <c r="K146" s="61"/>
      <c r="L146" s="61"/>
      <c r="M146" s="61"/>
      <c r="N146" s="61"/>
      <c r="O146" s="61"/>
      <c r="P146" s="61"/>
      <c r="Q146" s="61"/>
      <c r="R146" s="62"/>
    </row>
    <row r="147" spans="1:18">
      <c r="A147" s="55"/>
      <c r="B147" s="56"/>
      <c r="C147" s="57"/>
      <c r="D147" s="58"/>
      <c r="E147" s="58"/>
      <c r="F147" s="64"/>
      <c r="G147" s="59" t="str">
        <f>IF(F147="","",VLOOKUP(F147,ENSENMBLE,2))</f>
        <v/>
      </c>
      <c r="H147" s="66"/>
      <c r="I147" s="60" t="str">
        <f t="shared" si="6"/>
        <v/>
      </c>
      <c r="J147" s="60" t="str">
        <f t="shared" si="5"/>
        <v/>
      </c>
      <c r="K147" s="61"/>
      <c r="L147" s="61"/>
      <c r="M147" s="61"/>
      <c r="N147" s="61"/>
      <c r="O147" s="61"/>
      <c r="P147" s="61"/>
      <c r="Q147" s="61"/>
      <c r="R147" s="62"/>
    </row>
    <row r="148" spans="1:18">
      <c r="A148" s="55"/>
      <c r="B148" s="56"/>
      <c r="C148" s="57"/>
      <c r="D148" s="58"/>
      <c r="E148" s="58"/>
      <c r="F148" s="64"/>
      <c r="G148" s="59" t="str">
        <f>IF(F148="","",VLOOKUP(F148,ENSENMBLE,2))</f>
        <v/>
      </c>
      <c r="H148" s="66"/>
      <c r="I148" s="60" t="str">
        <f t="shared" si="6"/>
        <v/>
      </c>
      <c r="J148" s="60" t="str">
        <f t="shared" si="5"/>
        <v/>
      </c>
      <c r="K148" s="61"/>
      <c r="L148" s="61"/>
      <c r="M148" s="61"/>
      <c r="N148" s="61"/>
      <c r="O148" s="61"/>
      <c r="P148" s="61"/>
      <c r="Q148" s="61"/>
      <c r="R148" s="62"/>
    </row>
    <row r="149" spans="1:18">
      <c r="A149" s="55"/>
      <c r="B149" s="56"/>
      <c r="C149" s="57"/>
      <c r="D149" s="58"/>
      <c r="E149" s="58"/>
      <c r="F149" s="64"/>
      <c r="G149" s="59" t="str">
        <f>IF(F149="","",VLOOKUP(F149,ENSENMBLE,2))</f>
        <v/>
      </c>
      <c r="H149" s="66"/>
      <c r="I149" s="60" t="str">
        <f t="shared" si="6"/>
        <v/>
      </c>
      <c r="J149" s="60" t="str">
        <f t="shared" si="5"/>
        <v/>
      </c>
      <c r="K149" s="61"/>
      <c r="L149" s="61"/>
      <c r="M149" s="61"/>
      <c r="N149" s="61"/>
      <c r="O149" s="61"/>
      <c r="P149" s="61"/>
      <c r="Q149" s="61"/>
      <c r="R149" s="62"/>
    </row>
    <row r="150" spans="1:18">
      <c r="A150" s="55"/>
      <c r="B150" s="56"/>
      <c r="C150" s="57"/>
      <c r="D150" s="58"/>
      <c r="E150" s="58"/>
      <c r="F150" s="64"/>
      <c r="G150" s="59" t="str">
        <f>IF(F150="","",VLOOKUP(F150,ENSENMBLE,2))</f>
        <v/>
      </c>
      <c r="H150" s="66"/>
      <c r="I150" s="60" t="str">
        <f t="shared" si="6"/>
        <v/>
      </c>
      <c r="J150" s="60" t="str">
        <f t="shared" si="5"/>
        <v/>
      </c>
      <c r="K150" s="61"/>
      <c r="L150" s="61"/>
      <c r="M150" s="61"/>
      <c r="N150" s="61"/>
      <c r="O150" s="61"/>
      <c r="P150" s="61"/>
      <c r="Q150" s="61"/>
      <c r="R150" s="62"/>
    </row>
    <row r="151" spans="1:18">
      <c r="A151" s="55"/>
      <c r="B151" s="56"/>
      <c r="C151" s="57"/>
      <c r="D151" s="58"/>
      <c r="E151" s="58"/>
      <c r="F151" s="64"/>
      <c r="G151" s="59" t="str">
        <f>IF(F151="","",VLOOKUP(F151,ENSENMBLE,2))</f>
        <v/>
      </c>
      <c r="H151" s="66"/>
      <c r="I151" s="60" t="str">
        <f t="shared" si="6"/>
        <v/>
      </c>
      <c r="J151" s="60" t="str">
        <f t="shared" si="5"/>
        <v/>
      </c>
      <c r="K151" s="61"/>
      <c r="L151" s="61"/>
      <c r="M151" s="61"/>
      <c r="N151" s="61"/>
      <c r="O151" s="61"/>
      <c r="P151" s="61"/>
      <c r="Q151" s="61"/>
      <c r="R151" s="62"/>
    </row>
    <row r="152" spans="1:18">
      <c r="A152" s="55"/>
      <c r="B152" s="56"/>
      <c r="C152" s="57"/>
      <c r="D152" s="58"/>
      <c r="E152" s="58"/>
      <c r="F152" s="64"/>
      <c r="G152" s="59" t="str">
        <f>IF(F152="","",VLOOKUP(F152,ENSENMBLE,2))</f>
        <v/>
      </c>
      <c r="H152" s="66"/>
      <c r="I152" s="60" t="str">
        <f t="shared" si="6"/>
        <v/>
      </c>
      <c r="J152" s="60" t="str">
        <f t="shared" si="5"/>
        <v/>
      </c>
      <c r="K152" s="61"/>
      <c r="L152" s="61"/>
      <c r="M152" s="61"/>
      <c r="N152" s="61"/>
      <c r="O152" s="61"/>
      <c r="P152" s="61"/>
      <c r="Q152" s="61"/>
      <c r="R152" s="62"/>
    </row>
    <row r="153" spans="1:18">
      <c r="A153" s="55"/>
      <c r="B153" s="56"/>
      <c r="C153" s="57"/>
      <c r="D153" s="58"/>
      <c r="E153" s="58"/>
      <c r="F153" s="64"/>
      <c r="G153" s="59" t="str">
        <f>IF(F153="","",VLOOKUP(F153,ENSENMBLE,2))</f>
        <v/>
      </c>
      <c r="H153" s="66"/>
      <c r="I153" s="60" t="str">
        <f t="shared" si="6"/>
        <v/>
      </c>
      <c r="J153" s="60" t="str">
        <f t="shared" si="5"/>
        <v/>
      </c>
      <c r="K153" s="61"/>
      <c r="L153" s="61"/>
      <c r="M153" s="61"/>
      <c r="N153" s="61"/>
      <c r="O153" s="61"/>
      <c r="P153" s="61"/>
      <c r="Q153" s="61"/>
      <c r="R153" s="62"/>
    </row>
    <row r="154" spans="1:18">
      <c r="A154" s="55"/>
      <c r="B154" s="56"/>
      <c r="C154" s="57"/>
      <c r="D154" s="58"/>
      <c r="E154" s="58"/>
      <c r="F154" s="64"/>
      <c r="G154" s="59" t="str">
        <f>IF(F154="","",VLOOKUP(F154,ENSENMBLE,2))</f>
        <v/>
      </c>
      <c r="H154" s="66"/>
      <c r="I154" s="60" t="str">
        <f t="shared" si="6"/>
        <v/>
      </c>
      <c r="J154" s="60" t="str">
        <f t="shared" si="5"/>
        <v/>
      </c>
      <c r="K154" s="61"/>
      <c r="L154" s="61"/>
      <c r="M154" s="61"/>
      <c r="N154" s="61"/>
      <c r="O154" s="61"/>
      <c r="P154" s="61"/>
      <c r="Q154" s="61"/>
      <c r="R154" s="62"/>
    </row>
    <row r="155" spans="1:18">
      <c r="A155" s="55"/>
      <c r="B155" s="56"/>
      <c r="C155" s="57"/>
      <c r="D155" s="58"/>
      <c r="E155" s="58"/>
      <c r="F155" s="64"/>
      <c r="G155" s="59" t="str">
        <f>IF(F155="","",VLOOKUP(F155,ENSENMBLE,2))</f>
        <v/>
      </c>
      <c r="H155" s="66"/>
      <c r="I155" s="60" t="str">
        <f t="shared" si="6"/>
        <v/>
      </c>
      <c r="J155" s="60" t="str">
        <f t="shared" si="5"/>
        <v/>
      </c>
      <c r="K155" s="61"/>
      <c r="L155" s="61"/>
      <c r="M155" s="61"/>
      <c r="N155" s="61"/>
      <c r="O155" s="61"/>
      <c r="P155" s="61"/>
      <c r="Q155" s="61"/>
      <c r="R155" s="62"/>
    </row>
    <row r="156" spans="1:18">
      <c r="A156" s="55"/>
      <c r="B156" s="56"/>
      <c r="C156" s="57"/>
      <c r="D156" s="58"/>
      <c r="E156" s="58"/>
      <c r="F156" s="64"/>
      <c r="G156" s="59" t="str">
        <f>IF(F156="","",VLOOKUP(F156,ENSENMBLE,2))</f>
        <v/>
      </c>
      <c r="H156" s="66"/>
      <c r="I156" s="60" t="str">
        <f t="shared" si="6"/>
        <v/>
      </c>
      <c r="J156" s="60" t="str">
        <f t="shared" si="5"/>
        <v/>
      </c>
      <c r="K156" s="61"/>
      <c r="L156" s="61"/>
      <c r="M156" s="61"/>
      <c r="N156" s="61"/>
      <c r="O156" s="61"/>
      <c r="P156" s="61"/>
      <c r="Q156" s="61"/>
      <c r="R156" s="62"/>
    </row>
    <row r="157" spans="1:18">
      <c r="A157" s="55"/>
      <c r="B157" s="56"/>
      <c r="C157" s="57"/>
      <c r="D157" s="58"/>
      <c r="E157" s="58"/>
      <c r="F157" s="64"/>
      <c r="G157" s="59" t="str">
        <f>IF(F157="","",VLOOKUP(F157,ENSENMBLE,2))</f>
        <v/>
      </c>
      <c r="H157" s="66"/>
      <c r="I157" s="60" t="str">
        <f t="shared" si="6"/>
        <v/>
      </c>
      <c r="J157" s="60" t="str">
        <f t="shared" si="5"/>
        <v/>
      </c>
      <c r="K157" s="61"/>
      <c r="L157" s="61"/>
      <c r="M157" s="61"/>
      <c r="N157" s="61"/>
      <c r="O157" s="61"/>
      <c r="P157" s="61"/>
      <c r="Q157" s="61"/>
      <c r="R157" s="62"/>
    </row>
    <row r="158" spans="1:18">
      <c r="A158" s="55"/>
      <c r="B158" s="56"/>
      <c r="C158" s="57"/>
      <c r="D158" s="58"/>
      <c r="E158" s="58"/>
      <c r="F158" s="64"/>
      <c r="G158" s="59" t="str">
        <f>IF(F158="","",VLOOKUP(F158,ENSENMBLE,2))</f>
        <v/>
      </c>
      <c r="H158" s="66"/>
      <c r="I158" s="60" t="str">
        <f t="shared" si="6"/>
        <v/>
      </c>
      <c r="J158" s="60" t="str">
        <f t="shared" si="5"/>
        <v/>
      </c>
      <c r="K158" s="61"/>
      <c r="L158" s="61"/>
      <c r="M158" s="61"/>
      <c r="N158" s="61"/>
      <c r="O158" s="61"/>
      <c r="P158" s="61"/>
      <c r="Q158" s="61"/>
      <c r="R158" s="62"/>
    </row>
    <row r="159" spans="1:18">
      <c r="A159" s="55"/>
      <c r="B159" s="56"/>
      <c r="C159" s="57"/>
      <c r="D159" s="58"/>
      <c r="E159" s="58"/>
      <c r="F159" s="64"/>
      <c r="G159" s="59" t="str">
        <f>IF(F159="","",VLOOKUP(F159,ENSENMBLE,2))</f>
        <v/>
      </c>
      <c r="H159" s="66"/>
      <c r="I159" s="60" t="str">
        <f t="shared" si="6"/>
        <v/>
      </c>
      <c r="J159" s="60" t="str">
        <f t="shared" si="5"/>
        <v/>
      </c>
      <c r="K159" s="61"/>
      <c r="L159" s="61"/>
      <c r="M159" s="61"/>
      <c r="N159" s="61"/>
      <c r="O159" s="61"/>
      <c r="P159" s="61"/>
      <c r="Q159" s="61"/>
      <c r="R159" s="62"/>
    </row>
    <row r="160" spans="1:18">
      <c r="A160" s="55"/>
      <c r="B160" s="56"/>
      <c r="C160" s="57"/>
      <c r="D160" s="58"/>
      <c r="E160" s="58"/>
      <c r="F160" s="64"/>
      <c r="G160" s="59" t="str">
        <f>IF(F160="","",VLOOKUP(F160,ENSENMBLE,2))</f>
        <v/>
      </c>
      <c r="H160" s="66"/>
      <c r="I160" s="60" t="str">
        <f t="shared" si="6"/>
        <v/>
      </c>
      <c r="J160" s="60" t="str">
        <f t="shared" si="5"/>
        <v/>
      </c>
      <c r="K160" s="61"/>
      <c r="L160" s="61"/>
      <c r="M160" s="61"/>
      <c r="N160" s="61"/>
      <c r="O160" s="61"/>
      <c r="P160" s="61"/>
      <c r="Q160" s="61"/>
      <c r="R160" s="62"/>
    </row>
    <row r="161" spans="1:18">
      <c r="A161" s="55"/>
      <c r="B161" s="56"/>
      <c r="C161" s="57"/>
      <c r="D161" s="58"/>
      <c r="E161" s="58"/>
      <c r="F161" s="64"/>
      <c r="G161" s="59" t="str">
        <f>IF(F161="","",VLOOKUP(F161,ENSENMBLE,2))</f>
        <v/>
      </c>
      <c r="H161" s="66"/>
      <c r="I161" s="60" t="str">
        <f t="shared" si="6"/>
        <v/>
      </c>
      <c r="J161" s="60" t="str">
        <f t="shared" si="5"/>
        <v/>
      </c>
      <c r="K161" s="61"/>
      <c r="L161" s="61"/>
      <c r="M161" s="61"/>
      <c r="N161" s="61"/>
      <c r="O161" s="61"/>
      <c r="P161" s="61"/>
      <c r="Q161" s="61"/>
      <c r="R161" s="62"/>
    </row>
    <row r="162" spans="1:18">
      <c r="A162" s="55"/>
      <c r="B162" s="56"/>
      <c r="C162" s="57"/>
      <c r="D162" s="58"/>
      <c r="E162" s="58"/>
      <c r="F162" s="64"/>
      <c r="G162" s="59" t="str">
        <f>IF(F162="","",VLOOKUP(F162,ENSENMBLE,2))</f>
        <v/>
      </c>
      <c r="H162" s="66"/>
      <c r="I162" s="60" t="str">
        <f t="shared" si="6"/>
        <v/>
      </c>
      <c r="J162" s="60" t="str">
        <f t="shared" si="5"/>
        <v/>
      </c>
      <c r="K162" s="61"/>
      <c r="L162" s="61"/>
      <c r="M162" s="61"/>
      <c r="N162" s="61"/>
      <c r="O162" s="61"/>
      <c r="P162" s="61"/>
      <c r="Q162" s="61"/>
      <c r="R162" s="62"/>
    </row>
    <row r="163" spans="1:18">
      <c r="A163" s="55"/>
      <c r="B163" s="56"/>
      <c r="C163" s="57"/>
      <c r="D163" s="58"/>
      <c r="E163" s="58"/>
      <c r="F163" s="64"/>
      <c r="G163" s="59" t="str">
        <f>IF(F163="","",VLOOKUP(F163,ENSENMBLE,2))</f>
        <v/>
      </c>
      <c r="H163" s="66"/>
      <c r="I163" s="60" t="str">
        <f t="shared" si="6"/>
        <v/>
      </c>
      <c r="J163" s="60" t="str">
        <f t="shared" si="5"/>
        <v/>
      </c>
      <c r="K163" s="61"/>
      <c r="L163" s="61"/>
      <c r="M163" s="61"/>
      <c r="N163" s="61"/>
      <c r="O163" s="61"/>
      <c r="P163" s="61"/>
      <c r="Q163" s="61"/>
      <c r="R163" s="62"/>
    </row>
    <row r="164" spans="1:18">
      <c r="A164" s="55"/>
      <c r="B164" s="56"/>
      <c r="C164" s="57"/>
      <c r="D164" s="58"/>
      <c r="E164" s="58"/>
      <c r="F164" s="64"/>
      <c r="G164" s="59" t="str">
        <f>IF(F164="","",VLOOKUP(F164,ENSENMBLE,2))</f>
        <v/>
      </c>
      <c r="H164" s="66"/>
      <c r="I164" s="60" t="str">
        <f t="shared" si="6"/>
        <v/>
      </c>
      <c r="J164" s="60" t="str">
        <f t="shared" si="5"/>
        <v/>
      </c>
      <c r="K164" s="61"/>
      <c r="L164" s="61"/>
      <c r="M164" s="61"/>
      <c r="N164" s="61"/>
      <c r="O164" s="61"/>
      <c r="P164" s="61"/>
      <c r="Q164" s="61"/>
      <c r="R164" s="62"/>
    </row>
    <row r="165" spans="1:18">
      <c r="A165" s="55"/>
      <c r="B165" s="56"/>
      <c r="C165" s="57"/>
      <c r="D165" s="58"/>
      <c r="E165" s="58"/>
      <c r="F165" s="64"/>
      <c r="G165" s="59" t="str">
        <f>IF(F165="","",VLOOKUP(F165,ENSENMBLE,2))</f>
        <v/>
      </c>
      <c r="H165" s="66"/>
      <c r="I165" s="60" t="str">
        <f t="shared" si="6"/>
        <v/>
      </c>
      <c r="J165" s="60" t="str">
        <f t="shared" ref="J165:J228" si="7">IF(H165="","",IF(ABS(H165)&gt;24,"",IF($H165&lt;0,-$H165,IF($I165&lt;24,25,IF($I165=24,26,"")))))</f>
        <v/>
      </c>
      <c r="K165" s="61"/>
      <c r="L165" s="61"/>
      <c r="M165" s="61"/>
      <c r="N165" s="61"/>
      <c r="O165" s="61"/>
      <c r="P165" s="61"/>
      <c r="Q165" s="61"/>
      <c r="R165" s="62"/>
    </row>
    <row r="166" spans="1:18">
      <c r="A166" s="55"/>
      <c r="B166" s="56"/>
      <c r="C166" s="57"/>
      <c r="D166" s="58"/>
      <c r="E166" s="58"/>
      <c r="F166" s="64"/>
      <c r="G166" s="59" t="str">
        <f>IF(F166="","",VLOOKUP(F166,ENSENMBLE,2))</f>
        <v/>
      </c>
      <c r="H166" s="66"/>
      <c r="I166" s="60" t="str">
        <f t="shared" si="6"/>
        <v/>
      </c>
      <c r="J166" s="60" t="str">
        <f t="shared" si="7"/>
        <v/>
      </c>
      <c r="K166" s="61"/>
      <c r="L166" s="61"/>
      <c r="M166" s="61"/>
      <c r="N166" s="61"/>
      <c r="O166" s="61"/>
      <c r="P166" s="61"/>
      <c r="Q166" s="61"/>
      <c r="R166" s="62"/>
    </row>
    <row r="167" spans="1:18">
      <c r="A167" s="55"/>
      <c r="B167" s="56"/>
      <c r="C167" s="57"/>
      <c r="D167" s="58"/>
      <c r="E167" s="58"/>
      <c r="F167" s="64"/>
      <c r="G167" s="59" t="str">
        <f>IF(F167="","",VLOOKUP(F167,ENSENMBLE,2))</f>
        <v/>
      </c>
      <c r="H167" s="66"/>
      <c r="I167" s="60" t="str">
        <f t="shared" si="6"/>
        <v/>
      </c>
      <c r="J167" s="60" t="str">
        <f t="shared" si="7"/>
        <v/>
      </c>
      <c r="K167" s="61"/>
      <c r="L167" s="61"/>
      <c r="M167" s="61"/>
      <c r="N167" s="61"/>
      <c r="O167" s="61"/>
      <c r="P167" s="61"/>
      <c r="Q167" s="61"/>
      <c r="R167" s="62"/>
    </row>
    <row r="168" spans="1:18">
      <c r="A168" s="55"/>
      <c r="B168" s="56"/>
      <c r="C168" s="57"/>
      <c r="D168" s="58"/>
      <c r="E168" s="58"/>
      <c r="F168" s="64"/>
      <c r="G168" s="59" t="str">
        <f>IF(F168="","",VLOOKUP(F168,ENSENMBLE,2))</f>
        <v/>
      </c>
      <c r="H168" s="66"/>
      <c r="I168" s="60" t="str">
        <f t="shared" si="6"/>
        <v/>
      </c>
      <c r="J168" s="60" t="str">
        <f t="shared" si="7"/>
        <v/>
      </c>
      <c r="K168" s="61"/>
      <c r="L168" s="61"/>
      <c r="M168" s="61"/>
      <c r="N168" s="61"/>
      <c r="O168" s="61"/>
      <c r="P168" s="61"/>
      <c r="Q168" s="61"/>
      <c r="R168" s="62"/>
    </row>
    <row r="169" spans="1:18">
      <c r="A169" s="55"/>
      <c r="B169" s="56"/>
      <c r="C169" s="57"/>
      <c r="D169" s="58"/>
      <c r="E169" s="58"/>
      <c r="F169" s="64"/>
      <c r="G169" s="59" t="str">
        <f>IF(F169="","",VLOOKUP(F169,ENSENMBLE,2))</f>
        <v/>
      </c>
      <c r="H169" s="66"/>
      <c r="I169" s="60" t="str">
        <f t="shared" si="6"/>
        <v/>
      </c>
      <c r="J169" s="60" t="str">
        <f t="shared" si="7"/>
        <v/>
      </c>
      <c r="K169" s="61"/>
      <c r="L169" s="61"/>
      <c r="M169" s="61"/>
      <c r="N169" s="61"/>
      <c r="O169" s="61"/>
      <c r="P169" s="61"/>
      <c r="Q169" s="61"/>
      <c r="R169" s="62"/>
    </row>
    <row r="170" spans="1:18">
      <c r="A170" s="55"/>
      <c r="B170" s="56"/>
      <c r="C170" s="57"/>
      <c r="D170" s="58"/>
      <c r="E170" s="58"/>
      <c r="F170" s="64"/>
      <c r="G170" s="59" t="str">
        <f>IF(F170="","",VLOOKUP(F170,ENSENMBLE,2))</f>
        <v/>
      </c>
      <c r="H170" s="66"/>
      <c r="I170" s="60" t="str">
        <f t="shared" si="6"/>
        <v/>
      </c>
      <c r="J170" s="60" t="str">
        <f t="shared" si="7"/>
        <v/>
      </c>
      <c r="K170" s="61"/>
      <c r="L170" s="61"/>
      <c r="M170" s="61"/>
      <c r="N170" s="61"/>
      <c r="O170" s="61"/>
      <c r="P170" s="61"/>
      <c r="Q170" s="61"/>
      <c r="R170" s="62"/>
    </row>
    <row r="171" spans="1:18">
      <c r="A171" s="55"/>
      <c r="B171" s="56"/>
      <c r="C171" s="57"/>
      <c r="D171" s="58"/>
      <c r="E171" s="58"/>
      <c r="F171" s="64"/>
      <c r="G171" s="59" t="str">
        <f>IF(F171="","",VLOOKUP(F171,ENSENMBLE,2))</f>
        <v/>
      </c>
      <c r="H171" s="66"/>
      <c r="I171" s="60" t="str">
        <f t="shared" si="6"/>
        <v/>
      </c>
      <c r="J171" s="60" t="str">
        <f t="shared" si="7"/>
        <v/>
      </c>
      <c r="K171" s="61"/>
      <c r="L171" s="61"/>
      <c r="M171" s="61"/>
      <c r="N171" s="61"/>
      <c r="O171" s="61"/>
      <c r="P171" s="61"/>
      <c r="Q171" s="61"/>
      <c r="R171" s="62"/>
    </row>
    <row r="172" spans="1:18">
      <c r="A172" s="55"/>
      <c r="B172" s="56"/>
      <c r="C172" s="57"/>
      <c r="D172" s="58"/>
      <c r="E172" s="58"/>
      <c r="F172" s="64"/>
      <c r="G172" s="59" t="str">
        <f>IF(F172="","",VLOOKUP(F172,ENSENMBLE,2))</f>
        <v/>
      </c>
      <c r="H172" s="66"/>
      <c r="I172" s="60" t="str">
        <f t="shared" si="6"/>
        <v/>
      </c>
      <c r="J172" s="60" t="str">
        <f t="shared" si="7"/>
        <v/>
      </c>
      <c r="K172" s="61"/>
      <c r="L172" s="61"/>
      <c r="M172" s="61"/>
      <c r="N172" s="61"/>
      <c r="O172" s="61"/>
      <c r="P172" s="61"/>
      <c r="Q172" s="61"/>
      <c r="R172" s="62"/>
    </row>
    <row r="173" spans="1:18">
      <c r="A173" s="55"/>
      <c r="B173" s="56"/>
      <c r="C173" s="57"/>
      <c r="D173" s="58"/>
      <c r="E173" s="58"/>
      <c r="F173" s="64"/>
      <c r="G173" s="59" t="str">
        <f>IF(F173="","",VLOOKUP(F173,ENSENMBLE,2))</f>
        <v/>
      </c>
      <c r="H173" s="66"/>
      <c r="I173" s="60" t="str">
        <f t="shared" si="6"/>
        <v/>
      </c>
      <c r="J173" s="60" t="str">
        <f t="shared" si="7"/>
        <v/>
      </c>
      <c r="K173" s="61"/>
      <c r="L173" s="61"/>
      <c r="M173" s="61"/>
      <c r="N173" s="61"/>
      <c r="O173" s="61"/>
      <c r="P173" s="61"/>
      <c r="Q173" s="61"/>
      <c r="R173" s="62"/>
    </row>
    <row r="174" spans="1:18">
      <c r="A174" s="55"/>
      <c r="B174" s="56"/>
      <c r="C174" s="57"/>
      <c r="D174" s="58"/>
      <c r="E174" s="58"/>
      <c r="F174" s="64"/>
      <c r="G174" s="59" t="str">
        <f>IF(F174="","",VLOOKUP(F174,ENSENMBLE,2))</f>
        <v/>
      </c>
      <c r="H174" s="66"/>
      <c r="I174" s="60" t="str">
        <f t="shared" si="6"/>
        <v/>
      </c>
      <c r="J174" s="60" t="str">
        <f t="shared" si="7"/>
        <v/>
      </c>
      <c r="K174" s="61"/>
      <c r="L174" s="61"/>
      <c r="M174" s="61"/>
      <c r="N174" s="61"/>
      <c r="O174" s="61"/>
      <c r="P174" s="61"/>
      <c r="Q174" s="61"/>
      <c r="R174" s="62"/>
    </row>
    <row r="175" spans="1:18">
      <c r="A175" s="55"/>
      <c r="B175" s="56"/>
      <c r="C175" s="57"/>
      <c r="D175" s="58"/>
      <c r="E175" s="58"/>
      <c r="F175" s="64"/>
      <c r="G175" s="59" t="str">
        <f>IF(F175="","",VLOOKUP(F175,ENSENMBLE,2))</f>
        <v/>
      </c>
      <c r="H175" s="66"/>
      <c r="I175" s="60" t="str">
        <f t="shared" si="6"/>
        <v/>
      </c>
      <c r="J175" s="60" t="str">
        <f t="shared" si="7"/>
        <v/>
      </c>
      <c r="K175" s="61"/>
      <c r="L175" s="61"/>
      <c r="M175" s="61"/>
      <c r="N175" s="61"/>
      <c r="O175" s="61"/>
      <c r="P175" s="61"/>
      <c r="Q175" s="61"/>
      <c r="R175" s="62"/>
    </row>
    <row r="176" spans="1:18">
      <c r="A176" s="55"/>
      <c r="B176" s="56"/>
      <c r="C176" s="57"/>
      <c r="D176" s="58"/>
      <c r="E176" s="58"/>
      <c r="F176" s="64"/>
      <c r="G176" s="59" t="str">
        <f>IF(F176="","",VLOOKUP(F176,ENSENMBLE,2))</f>
        <v/>
      </c>
      <c r="H176" s="66"/>
      <c r="I176" s="60" t="str">
        <f t="shared" si="6"/>
        <v/>
      </c>
      <c r="J176" s="60" t="str">
        <f t="shared" si="7"/>
        <v/>
      </c>
      <c r="K176" s="61"/>
      <c r="L176" s="61"/>
      <c r="M176" s="61"/>
      <c r="N176" s="61"/>
      <c r="O176" s="61"/>
      <c r="P176" s="61"/>
      <c r="Q176" s="61"/>
      <c r="R176" s="62"/>
    </row>
    <row r="177" spans="1:18">
      <c r="A177" s="55"/>
      <c r="B177" s="56"/>
      <c r="C177" s="57"/>
      <c r="D177" s="58"/>
      <c r="E177" s="58"/>
      <c r="F177" s="64"/>
      <c r="G177" s="59" t="str">
        <f>IF(F177="","",VLOOKUP(F177,ENSENMBLE,2))</f>
        <v/>
      </c>
      <c r="H177" s="66"/>
      <c r="I177" s="60" t="str">
        <f t="shared" si="6"/>
        <v/>
      </c>
      <c r="J177" s="60" t="str">
        <f t="shared" si="7"/>
        <v/>
      </c>
      <c r="K177" s="61"/>
      <c r="L177" s="61"/>
      <c r="M177" s="61"/>
      <c r="N177" s="61"/>
      <c r="O177" s="61"/>
      <c r="P177" s="61"/>
      <c r="Q177" s="61"/>
      <c r="R177" s="62"/>
    </row>
    <row r="178" spans="1:18">
      <c r="A178" s="55"/>
      <c r="B178" s="56"/>
      <c r="C178" s="57"/>
      <c r="D178" s="58"/>
      <c r="E178" s="58"/>
      <c r="F178" s="64"/>
      <c r="G178" s="59" t="str">
        <f>IF(F178="","",VLOOKUP(F178,ENSENMBLE,2))</f>
        <v/>
      </c>
      <c r="H178" s="66"/>
      <c r="I178" s="60" t="str">
        <f t="shared" si="6"/>
        <v/>
      </c>
      <c r="J178" s="60" t="str">
        <f t="shared" si="7"/>
        <v/>
      </c>
      <c r="K178" s="61"/>
      <c r="L178" s="61"/>
      <c r="M178" s="61"/>
      <c r="N178" s="61"/>
      <c r="O178" s="61"/>
      <c r="P178" s="61"/>
      <c r="Q178" s="61"/>
      <c r="R178" s="62"/>
    </row>
    <row r="179" spans="1:18">
      <c r="A179" s="55"/>
      <c r="B179" s="56"/>
      <c r="C179" s="57"/>
      <c r="D179" s="58"/>
      <c r="E179" s="58"/>
      <c r="F179" s="64"/>
      <c r="G179" s="59" t="str">
        <f>IF(F179="","",VLOOKUP(F179,ENSENMBLE,2))</f>
        <v/>
      </c>
      <c r="H179" s="66"/>
      <c r="I179" s="60" t="str">
        <f t="shared" si="6"/>
        <v/>
      </c>
      <c r="J179" s="60" t="str">
        <f t="shared" si="7"/>
        <v/>
      </c>
      <c r="K179" s="61"/>
      <c r="L179" s="61"/>
      <c r="M179" s="61"/>
      <c r="N179" s="61"/>
      <c r="O179" s="61"/>
      <c r="P179" s="61"/>
      <c r="Q179" s="61"/>
      <c r="R179" s="62"/>
    </row>
    <row r="180" spans="1:18">
      <c r="A180" s="55"/>
      <c r="B180" s="56"/>
      <c r="C180" s="57"/>
      <c r="D180" s="58"/>
      <c r="E180" s="58"/>
      <c r="F180" s="64"/>
      <c r="G180" s="59" t="str">
        <f>IF(F180="","",VLOOKUP(F180,ENSENMBLE,2))</f>
        <v/>
      </c>
      <c r="H180" s="66"/>
      <c r="I180" s="60" t="str">
        <f t="shared" si="6"/>
        <v/>
      </c>
      <c r="J180" s="60" t="str">
        <f t="shared" si="7"/>
        <v/>
      </c>
      <c r="K180" s="61"/>
      <c r="L180" s="61"/>
      <c r="M180" s="61"/>
      <c r="N180" s="61"/>
      <c r="O180" s="61"/>
      <c r="P180" s="61"/>
      <c r="Q180" s="61"/>
      <c r="R180" s="62"/>
    </row>
    <row r="181" spans="1:18">
      <c r="A181" s="55"/>
      <c r="B181" s="56"/>
      <c r="C181" s="57"/>
      <c r="D181" s="58"/>
      <c r="E181" s="58"/>
      <c r="F181" s="64"/>
      <c r="G181" s="59" t="str">
        <f>IF(F181="","",VLOOKUP(F181,ENSENMBLE,2))</f>
        <v/>
      </c>
      <c r="H181" s="66"/>
      <c r="I181" s="60" t="str">
        <f t="shared" si="6"/>
        <v/>
      </c>
      <c r="J181" s="60" t="str">
        <f t="shared" si="7"/>
        <v/>
      </c>
      <c r="K181" s="61"/>
      <c r="L181" s="61"/>
      <c r="M181" s="61"/>
      <c r="N181" s="61"/>
      <c r="O181" s="61"/>
      <c r="P181" s="61"/>
      <c r="Q181" s="61"/>
      <c r="R181" s="62"/>
    </row>
    <row r="182" spans="1:18">
      <c r="A182" s="55"/>
      <c r="B182" s="56"/>
      <c r="C182" s="57"/>
      <c r="D182" s="58"/>
      <c r="E182" s="58"/>
      <c r="F182" s="64"/>
      <c r="G182" s="59" t="str">
        <f>IF(F182="","",VLOOKUP(F182,ENSENMBLE,2))</f>
        <v/>
      </c>
      <c r="H182" s="66"/>
      <c r="I182" s="60" t="str">
        <f t="shared" si="6"/>
        <v/>
      </c>
      <c r="J182" s="60" t="str">
        <f t="shared" si="7"/>
        <v/>
      </c>
      <c r="K182" s="61"/>
      <c r="L182" s="61"/>
      <c r="M182" s="61"/>
      <c r="N182" s="61"/>
      <c r="O182" s="61"/>
      <c r="P182" s="61"/>
      <c r="Q182" s="61"/>
      <c r="R182" s="62"/>
    </row>
    <row r="183" spans="1:18">
      <c r="A183" s="55"/>
      <c r="B183" s="56"/>
      <c r="C183" s="57"/>
      <c r="D183" s="58"/>
      <c r="E183" s="58"/>
      <c r="F183" s="64"/>
      <c r="G183" s="59" t="str">
        <f>IF(F183="","",VLOOKUP(F183,ENSENMBLE,2))</f>
        <v/>
      </c>
      <c r="H183" s="66"/>
      <c r="I183" s="60" t="str">
        <f t="shared" si="6"/>
        <v/>
      </c>
      <c r="J183" s="60" t="str">
        <f t="shared" si="7"/>
        <v/>
      </c>
      <c r="K183" s="61"/>
      <c r="L183" s="61"/>
      <c r="M183" s="61"/>
      <c r="N183" s="61"/>
      <c r="O183" s="61"/>
      <c r="P183" s="61"/>
      <c r="Q183" s="61"/>
      <c r="R183" s="62"/>
    </row>
    <row r="184" spans="1:18">
      <c r="A184" s="55"/>
      <c r="B184" s="56"/>
      <c r="C184" s="57"/>
      <c r="D184" s="58"/>
      <c r="E184" s="58"/>
      <c r="F184" s="64"/>
      <c r="G184" s="59" t="str">
        <f>IF(F184="","",VLOOKUP(F184,ENSENMBLE,2))</f>
        <v/>
      </c>
      <c r="H184" s="66"/>
      <c r="I184" s="60" t="str">
        <f t="shared" si="6"/>
        <v/>
      </c>
      <c r="J184" s="60" t="str">
        <f t="shared" si="7"/>
        <v/>
      </c>
      <c r="K184" s="61"/>
      <c r="L184" s="61"/>
      <c r="M184" s="61"/>
      <c r="N184" s="61"/>
      <c r="O184" s="61"/>
      <c r="P184" s="61"/>
      <c r="Q184" s="61"/>
      <c r="R184" s="62"/>
    </row>
    <row r="185" spans="1:18">
      <c r="A185" s="55"/>
      <c r="B185" s="56"/>
      <c r="C185" s="57"/>
      <c r="D185" s="58"/>
      <c r="E185" s="58"/>
      <c r="F185" s="64"/>
      <c r="G185" s="59" t="str">
        <f>IF(F185="","",VLOOKUP(F185,ENSENMBLE,2))</f>
        <v/>
      </c>
      <c r="H185" s="66"/>
      <c r="I185" s="60" t="str">
        <f t="shared" si="6"/>
        <v/>
      </c>
      <c r="J185" s="60" t="str">
        <f t="shared" si="7"/>
        <v/>
      </c>
      <c r="K185" s="61"/>
      <c r="L185" s="61"/>
      <c r="M185" s="61"/>
      <c r="N185" s="61"/>
      <c r="O185" s="61"/>
      <c r="P185" s="61"/>
      <c r="Q185" s="61"/>
      <c r="R185" s="62"/>
    </row>
    <row r="186" spans="1:18">
      <c r="A186" s="55"/>
      <c r="B186" s="56"/>
      <c r="C186" s="57"/>
      <c r="D186" s="58"/>
      <c r="E186" s="58"/>
      <c r="F186" s="64"/>
      <c r="G186" s="59" t="str">
        <f>IF(F186="","",VLOOKUP(F186,ENSENMBLE,2))</f>
        <v/>
      </c>
      <c r="H186" s="66"/>
      <c r="I186" s="60" t="str">
        <f t="shared" si="6"/>
        <v/>
      </c>
      <c r="J186" s="60" t="str">
        <f t="shared" si="7"/>
        <v/>
      </c>
      <c r="K186" s="61"/>
      <c r="L186" s="61"/>
      <c r="M186" s="61"/>
      <c r="N186" s="61"/>
      <c r="O186" s="61"/>
      <c r="P186" s="61"/>
      <c r="Q186" s="61"/>
      <c r="R186" s="62"/>
    </row>
    <row r="187" spans="1:18">
      <c r="A187" s="55"/>
      <c r="B187" s="56"/>
      <c r="C187" s="57"/>
      <c r="D187" s="58"/>
      <c r="E187" s="58"/>
      <c r="F187" s="64"/>
      <c r="G187" s="59" t="str">
        <f>IF(F187="","",VLOOKUP(F187,ENSENMBLE,2))</f>
        <v/>
      </c>
      <c r="H187" s="66"/>
      <c r="I187" s="60" t="str">
        <f t="shared" si="6"/>
        <v/>
      </c>
      <c r="J187" s="60" t="str">
        <f t="shared" si="7"/>
        <v/>
      </c>
      <c r="K187" s="61"/>
      <c r="L187" s="61"/>
      <c r="M187" s="61"/>
      <c r="N187" s="61"/>
      <c r="O187" s="61"/>
      <c r="P187" s="61"/>
      <c r="Q187" s="61"/>
      <c r="R187" s="62"/>
    </row>
    <row r="188" spans="1:18">
      <c r="A188" s="55"/>
      <c r="B188" s="56"/>
      <c r="C188" s="57"/>
      <c r="D188" s="58"/>
      <c r="E188" s="58"/>
      <c r="F188" s="64"/>
      <c r="G188" s="59" t="str">
        <f>IF(F188="","",VLOOKUP(F188,ENSENMBLE,2))</f>
        <v/>
      </c>
      <c r="H188" s="66"/>
      <c r="I188" s="60" t="str">
        <f t="shared" si="6"/>
        <v/>
      </c>
      <c r="J188" s="60" t="str">
        <f t="shared" si="7"/>
        <v/>
      </c>
      <c r="K188" s="61"/>
      <c r="L188" s="61"/>
      <c r="M188" s="61"/>
      <c r="N188" s="61"/>
      <c r="O188" s="61"/>
      <c r="P188" s="61"/>
      <c r="Q188" s="61"/>
      <c r="R188" s="62"/>
    </row>
    <row r="189" spans="1:18">
      <c r="A189" s="55"/>
      <c r="B189" s="56"/>
      <c r="C189" s="57"/>
      <c r="D189" s="58"/>
      <c r="E189" s="58"/>
      <c r="F189" s="64"/>
      <c r="G189" s="59" t="str">
        <f>IF(F189="","",VLOOKUP(F189,ENSENMBLE,2))</f>
        <v/>
      </c>
      <c r="H189" s="66"/>
      <c r="I189" s="60" t="str">
        <f t="shared" si="6"/>
        <v/>
      </c>
      <c r="J189" s="60" t="str">
        <f t="shared" si="7"/>
        <v/>
      </c>
      <c r="K189" s="61"/>
      <c r="L189" s="61"/>
      <c r="M189" s="61"/>
      <c r="N189" s="61"/>
      <c r="O189" s="61"/>
      <c r="P189" s="61"/>
      <c r="Q189" s="61"/>
      <c r="R189" s="62"/>
    </row>
    <row r="190" spans="1:18">
      <c r="A190" s="55"/>
      <c r="B190" s="56"/>
      <c r="C190" s="57"/>
      <c r="D190" s="58"/>
      <c r="E190" s="58"/>
      <c r="F190" s="64"/>
      <c r="G190" s="59" t="str">
        <f>IF(F190="","",VLOOKUP(F190,ENSENMBLE,2))</f>
        <v/>
      </c>
      <c r="H190" s="66"/>
      <c r="I190" s="60" t="str">
        <f t="shared" si="6"/>
        <v/>
      </c>
      <c r="J190" s="60" t="str">
        <f t="shared" si="7"/>
        <v/>
      </c>
      <c r="K190" s="61"/>
      <c r="L190" s="61"/>
      <c r="M190" s="61"/>
      <c r="N190" s="61"/>
      <c r="O190" s="61"/>
      <c r="P190" s="61"/>
      <c r="Q190" s="61"/>
      <c r="R190" s="62"/>
    </row>
    <row r="191" spans="1:18">
      <c r="A191" s="55"/>
      <c r="B191" s="56"/>
      <c r="C191" s="57"/>
      <c r="D191" s="58"/>
      <c r="E191" s="58"/>
      <c r="F191" s="64"/>
      <c r="G191" s="59" t="str">
        <f>IF(F191="","",VLOOKUP(F191,ENSENMBLE,2))</f>
        <v/>
      </c>
      <c r="H191" s="66"/>
      <c r="I191" s="60" t="str">
        <f t="shared" si="6"/>
        <v/>
      </c>
      <c r="J191" s="60" t="str">
        <f t="shared" si="7"/>
        <v/>
      </c>
      <c r="K191" s="61"/>
      <c r="L191" s="61"/>
      <c r="M191" s="61"/>
      <c r="N191" s="61"/>
      <c r="O191" s="61"/>
      <c r="P191" s="61"/>
      <c r="Q191" s="61"/>
      <c r="R191" s="62"/>
    </row>
    <row r="192" spans="1:18">
      <c r="A192" s="55"/>
      <c r="B192" s="56"/>
      <c r="C192" s="57"/>
      <c r="D192" s="58"/>
      <c r="E192" s="58"/>
      <c r="F192" s="64"/>
      <c r="G192" s="59" t="str">
        <f>IF(F192="","",VLOOKUP(F192,ENSENMBLE,2))</f>
        <v/>
      </c>
      <c r="H192" s="66"/>
      <c r="I192" s="60" t="str">
        <f t="shared" si="6"/>
        <v/>
      </c>
      <c r="J192" s="60" t="str">
        <f t="shared" si="7"/>
        <v/>
      </c>
      <c r="K192" s="61"/>
      <c r="L192" s="61"/>
      <c r="M192" s="61"/>
      <c r="N192" s="61"/>
      <c r="O192" s="61"/>
      <c r="P192" s="61"/>
      <c r="Q192" s="61"/>
      <c r="R192" s="62"/>
    </row>
    <row r="193" spans="1:18">
      <c r="A193" s="55"/>
      <c r="B193" s="56"/>
      <c r="C193" s="57"/>
      <c r="D193" s="58"/>
      <c r="E193" s="58"/>
      <c r="F193" s="64"/>
      <c r="G193" s="59" t="str">
        <f>IF(F193="","",VLOOKUP(F193,ENSENMBLE,2))</f>
        <v/>
      </c>
      <c r="H193" s="66"/>
      <c r="I193" s="60" t="str">
        <f t="shared" si="6"/>
        <v/>
      </c>
      <c r="J193" s="60" t="str">
        <f t="shared" si="7"/>
        <v/>
      </c>
      <c r="K193" s="61"/>
      <c r="L193" s="61"/>
      <c r="M193" s="61"/>
      <c r="N193" s="61"/>
      <c r="O193" s="61"/>
      <c r="P193" s="61"/>
      <c r="Q193" s="61"/>
      <c r="R193" s="62"/>
    </row>
    <row r="194" spans="1:18">
      <c r="A194" s="55"/>
      <c r="B194" s="56"/>
      <c r="C194" s="57"/>
      <c r="D194" s="58"/>
      <c r="E194" s="58"/>
      <c r="F194" s="64"/>
      <c r="G194" s="59" t="str">
        <f>IF(F194="","",VLOOKUP(F194,ENSENMBLE,2))</f>
        <v/>
      </c>
      <c r="H194" s="66"/>
      <c r="I194" s="60" t="str">
        <f t="shared" si="6"/>
        <v/>
      </c>
      <c r="J194" s="60" t="str">
        <f t="shared" si="7"/>
        <v/>
      </c>
      <c r="K194" s="61"/>
      <c r="L194" s="61"/>
      <c r="M194" s="61"/>
      <c r="N194" s="61"/>
      <c r="O194" s="61"/>
      <c r="P194" s="61"/>
      <c r="Q194" s="61"/>
      <c r="R194" s="62"/>
    </row>
    <row r="195" spans="1:18">
      <c r="A195" s="55"/>
      <c r="B195" s="56"/>
      <c r="C195" s="57"/>
      <c r="D195" s="58"/>
      <c r="E195" s="58"/>
      <c r="F195" s="64"/>
      <c r="G195" s="59" t="str">
        <f>IF(F195="","",VLOOKUP(F195,ENSENMBLE,2))</f>
        <v/>
      </c>
      <c r="H195" s="66"/>
      <c r="I195" s="60" t="str">
        <f t="shared" ref="I195:I258" si="8">IF(H195="","",IF(ABS(H195)&gt;24,"",IF($H195&gt;0,$H195,IF($J195&lt;24,25,IF($J195=24,26,"")))))</f>
        <v/>
      </c>
      <c r="J195" s="60" t="str">
        <f t="shared" si="7"/>
        <v/>
      </c>
      <c r="K195" s="61"/>
      <c r="L195" s="61"/>
      <c r="M195" s="61"/>
      <c r="N195" s="61"/>
      <c r="O195" s="61"/>
      <c r="P195" s="61"/>
      <c r="Q195" s="61"/>
      <c r="R195" s="62"/>
    </row>
    <row r="196" spans="1:18">
      <c r="A196" s="55"/>
      <c r="B196" s="56"/>
      <c r="C196" s="57"/>
      <c r="D196" s="58"/>
      <c r="E196" s="58"/>
      <c r="F196" s="64"/>
      <c r="G196" s="59" t="str">
        <f>IF(F196="","",VLOOKUP(F196,ENSENMBLE,2))</f>
        <v/>
      </c>
      <c r="H196" s="66"/>
      <c r="I196" s="60" t="str">
        <f t="shared" si="8"/>
        <v/>
      </c>
      <c r="J196" s="60" t="str">
        <f t="shared" si="7"/>
        <v/>
      </c>
      <c r="K196" s="61"/>
      <c r="L196" s="61"/>
      <c r="M196" s="61"/>
      <c r="N196" s="61"/>
      <c r="O196" s="61"/>
      <c r="P196" s="61"/>
      <c r="Q196" s="61"/>
      <c r="R196" s="62"/>
    </row>
    <row r="197" spans="1:18">
      <c r="A197" s="55"/>
      <c r="B197" s="56"/>
      <c r="C197" s="57"/>
      <c r="D197" s="58"/>
      <c r="E197" s="58"/>
      <c r="F197" s="64"/>
      <c r="G197" s="59" t="str">
        <f>IF(F197="","",VLOOKUP(F197,ENSENMBLE,2))</f>
        <v/>
      </c>
      <c r="H197" s="66"/>
      <c r="I197" s="60" t="str">
        <f t="shared" si="8"/>
        <v/>
      </c>
      <c r="J197" s="60" t="str">
        <f t="shared" si="7"/>
        <v/>
      </c>
      <c r="K197" s="61"/>
      <c r="L197" s="61"/>
      <c r="M197" s="61"/>
      <c r="N197" s="61"/>
      <c r="O197" s="61"/>
      <c r="P197" s="61"/>
      <c r="Q197" s="61"/>
      <c r="R197" s="62"/>
    </row>
    <row r="198" spans="1:18">
      <c r="A198" s="55"/>
      <c r="B198" s="56"/>
      <c r="C198" s="57"/>
      <c r="D198" s="58"/>
      <c r="E198" s="58"/>
      <c r="F198" s="64"/>
      <c r="G198" s="59" t="str">
        <f>IF(F198="","",VLOOKUP(F198,ENSENMBLE,2))</f>
        <v/>
      </c>
      <c r="H198" s="66"/>
      <c r="I198" s="60" t="str">
        <f t="shared" si="8"/>
        <v/>
      </c>
      <c r="J198" s="60" t="str">
        <f t="shared" si="7"/>
        <v/>
      </c>
      <c r="K198" s="61"/>
      <c r="L198" s="61"/>
      <c r="M198" s="61"/>
      <c r="N198" s="61"/>
      <c r="O198" s="61"/>
      <c r="P198" s="61"/>
      <c r="Q198" s="61"/>
      <c r="R198" s="62"/>
    </row>
    <row r="199" spans="1:18">
      <c r="A199" s="55"/>
      <c r="B199" s="56"/>
      <c r="C199" s="57"/>
      <c r="D199" s="58"/>
      <c r="E199" s="58"/>
      <c r="F199" s="64"/>
      <c r="G199" s="59" t="str">
        <f>IF(F199="","",VLOOKUP(F199,ENSENMBLE,2))</f>
        <v/>
      </c>
      <c r="H199" s="66"/>
      <c r="I199" s="60" t="str">
        <f t="shared" si="8"/>
        <v/>
      </c>
      <c r="J199" s="60" t="str">
        <f t="shared" si="7"/>
        <v/>
      </c>
      <c r="K199" s="61"/>
      <c r="L199" s="61"/>
      <c r="M199" s="61"/>
      <c r="N199" s="61"/>
      <c r="O199" s="61"/>
      <c r="P199" s="61"/>
      <c r="Q199" s="61"/>
      <c r="R199" s="62"/>
    </row>
    <row r="200" spans="1:18">
      <c r="A200" s="55"/>
      <c r="B200" s="56"/>
      <c r="C200" s="57"/>
      <c r="D200" s="58"/>
      <c r="E200" s="58"/>
      <c r="F200" s="64"/>
      <c r="G200" s="59" t="str">
        <f>IF(F200="","",VLOOKUP(F200,ENSENMBLE,2))</f>
        <v/>
      </c>
      <c r="H200" s="66"/>
      <c r="I200" s="60" t="str">
        <f t="shared" si="8"/>
        <v/>
      </c>
      <c r="J200" s="60" t="str">
        <f t="shared" si="7"/>
        <v/>
      </c>
      <c r="K200" s="61"/>
      <c r="L200" s="61"/>
      <c r="M200" s="61"/>
      <c r="N200" s="61"/>
      <c r="O200" s="61"/>
      <c r="P200" s="61"/>
      <c r="Q200" s="61"/>
      <c r="R200" s="62"/>
    </row>
    <row r="201" spans="1:18">
      <c r="A201" s="55"/>
      <c r="B201" s="56"/>
      <c r="C201" s="57"/>
      <c r="D201" s="58"/>
      <c r="E201" s="58"/>
      <c r="F201" s="64"/>
      <c r="G201" s="59" t="str">
        <f>IF(F201="","",VLOOKUP(F201,ENSENMBLE,2))</f>
        <v/>
      </c>
      <c r="H201" s="66"/>
      <c r="I201" s="60" t="str">
        <f t="shared" si="8"/>
        <v/>
      </c>
      <c r="J201" s="60" t="str">
        <f t="shared" si="7"/>
        <v/>
      </c>
      <c r="K201" s="61"/>
      <c r="L201" s="61"/>
      <c r="M201" s="61"/>
      <c r="N201" s="61"/>
      <c r="O201" s="61"/>
      <c r="P201" s="61"/>
      <c r="Q201" s="61"/>
      <c r="R201" s="62"/>
    </row>
    <row r="202" spans="1:18">
      <c r="A202" s="55"/>
      <c r="B202" s="56"/>
      <c r="C202" s="57"/>
      <c r="D202" s="58"/>
      <c r="E202" s="58"/>
      <c r="F202" s="64"/>
      <c r="G202" s="59" t="str">
        <f>IF(F202="","",VLOOKUP(F202,ENSENMBLE,2))</f>
        <v/>
      </c>
      <c r="H202" s="66"/>
      <c r="I202" s="60" t="str">
        <f t="shared" si="8"/>
        <v/>
      </c>
      <c r="J202" s="60" t="str">
        <f t="shared" si="7"/>
        <v/>
      </c>
      <c r="K202" s="61"/>
      <c r="L202" s="61"/>
      <c r="M202" s="61"/>
      <c r="N202" s="61"/>
      <c r="O202" s="61"/>
      <c r="P202" s="61"/>
      <c r="Q202" s="61"/>
      <c r="R202" s="62"/>
    </row>
    <row r="203" spans="1:18">
      <c r="A203" s="55"/>
      <c r="B203" s="56"/>
      <c r="C203" s="57"/>
      <c r="D203" s="58"/>
      <c r="E203" s="58"/>
      <c r="F203" s="64"/>
      <c r="G203" s="59" t="str">
        <f>IF(F203="","",VLOOKUP(F203,ENSENMBLE,2))</f>
        <v/>
      </c>
      <c r="H203" s="66"/>
      <c r="I203" s="60" t="str">
        <f t="shared" si="8"/>
        <v/>
      </c>
      <c r="J203" s="60" t="str">
        <f t="shared" si="7"/>
        <v/>
      </c>
      <c r="K203" s="61"/>
      <c r="L203" s="61"/>
      <c r="M203" s="61"/>
      <c r="N203" s="61"/>
      <c r="O203" s="61"/>
      <c r="P203" s="61"/>
      <c r="Q203" s="61"/>
      <c r="R203" s="62"/>
    </row>
    <row r="204" spans="1:18">
      <c r="A204" s="55"/>
      <c r="B204" s="56"/>
      <c r="C204" s="57"/>
      <c r="D204" s="58"/>
      <c r="E204" s="58"/>
      <c r="F204" s="64"/>
      <c r="G204" s="59" t="str">
        <f>IF(F204="","",VLOOKUP(F204,ENSENMBLE,2))</f>
        <v/>
      </c>
      <c r="H204" s="66"/>
      <c r="I204" s="60" t="str">
        <f t="shared" si="8"/>
        <v/>
      </c>
      <c r="J204" s="60" t="str">
        <f t="shared" si="7"/>
        <v/>
      </c>
      <c r="K204" s="61"/>
      <c r="L204" s="61"/>
      <c r="M204" s="61"/>
      <c r="N204" s="61"/>
      <c r="O204" s="61"/>
      <c r="P204" s="61"/>
      <c r="Q204" s="61"/>
      <c r="R204" s="62"/>
    </row>
    <row r="205" spans="1:18">
      <c r="A205" s="55"/>
      <c r="B205" s="56"/>
      <c r="C205" s="57"/>
      <c r="D205" s="58"/>
      <c r="E205" s="58"/>
      <c r="F205" s="64"/>
      <c r="G205" s="59" t="str">
        <f>IF(F205="","",VLOOKUP(F205,ENSENMBLE,2))</f>
        <v/>
      </c>
      <c r="H205" s="66"/>
      <c r="I205" s="60" t="str">
        <f t="shared" si="8"/>
        <v/>
      </c>
      <c r="J205" s="60" t="str">
        <f t="shared" si="7"/>
        <v/>
      </c>
      <c r="K205" s="61"/>
      <c r="L205" s="61"/>
      <c r="M205" s="61"/>
      <c r="N205" s="61"/>
      <c r="O205" s="61"/>
      <c r="P205" s="61"/>
      <c r="Q205" s="61"/>
      <c r="R205" s="62"/>
    </row>
    <row r="206" spans="1:18">
      <c r="A206" s="55"/>
      <c r="B206" s="56"/>
      <c r="C206" s="57"/>
      <c r="D206" s="58"/>
      <c r="E206" s="58"/>
      <c r="F206" s="64"/>
      <c r="G206" s="59" t="str">
        <f>IF(F206="","",VLOOKUP(F206,ENSENMBLE,2))</f>
        <v/>
      </c>
      <c r="H206" s="66"/>
      <c r="I206" s="60" t="str">
        <f t="shared" si="8"/>
        <v/>
      </c>
      <c r="J206" s="60" t="str">
        <f t="shared" si="7"/>
        <v/>
      </c>
      <c r="K206" s="61"/>
      <c r="L206" s="61"/>
      <c r="M206" s="61"/>
      <c r="N206" s="61"/>
      <c r="O206" s="61"/>
      <c r="P206" s="61"/>
      <c r="Q206" s="61"/>
      <c r="R206" s="62"/>
    </row>
    <row r="207" spans="1:18">
      <c r="A207" s="55"/>
      <c r="B207" s="56"/>
      <c r="C207" s="57"/>
      <c r="D207" s="58"/>
      <c r="E207" s="58"/>
      <c r="F207" s="64"/>
      <c r="G207" s="59" t="str">
        <f>IF(F207="","",VLOOKUP(F207,ENSENMBLE,2))</f>
        <v/>
      </c>
      <c r="H207" s="66"/>
      <c r="I207" s="60" t="str">
        <f t="shared" si="8"/>
        <v/>
      </c>
      <c r="J207" s="60" t="str">
        <f t="shared" si="7"/>
        <v/>
      </c>
      <c r="K207" s="61"/>
      <c r="L207" s="61"/>
      <c r="M207" s="61"/>
      <c r="N207" s="61"/>
      <c r="O207" s="61"/>
      <c r="P207" s="61"/>
      <c r="Q207" s="61"/>
      <c r="R207" s="62"/>
    </row>
    <row r="208" spans="1:18">
      <c r="A208" s="55"/>
      <c r="B208" s="56"/>
      <c r="C208" s="57"/>
      <c r="D208" s="58"/>
      <c r="E208" s="58"/>
      <c r="F208" s="64"/>
      <c r="G208" s="59" t="str">
        <f>IF(F208="","",VLOOKUP(F208,ENSENMBLE,2))</f>
        <v/>
      </c>
      <c r="H208" s="66"/>
      <c r="I208" s="60" t="str">
        <f t="shared" si="8"/>
        <v/>
      </c>
      <c r="J208" s="60" t="str">
        <f t="shared" si="7"/>
        <v/>
      </c>
      <c r="K208" s="61"/>
      <c r="L208" s="61"/>
      <c r="M208" s="61"/>
      <c r="N208" s="61"/>
      <c r="O208" s="61"/>
      <c r="P208" s="61"/>
      <c r="Q208" s="61"/>
      <c r="R208" s="62"/>
    </row>
    <row r="209" spans="1:18">
      <c r="A209" s="55"/>
      <c r="B209" s="56"/>
      <c r="C209" s="57"/>
      <c r="D209" s="58"/>
      <c r="E209" s="58"/>
      <c r="F209" s="64"/>
      <c r="G209" s="59" t="str">
        <f>IF(F209="","",VLOOKUP(F209,ENSENMBLE,2))</f>
        <v/>
      </c>
      <c r="H209" s="66"/>
      <c r="I209" s="60" t="str">
        <f t="shared" si="8"/>
        <v/>
      </c>
      <c r="J209" s="60" t="str">
        <f t="shared" si="7"/>
        <v/>
      </c>
      <c r="K209" s="61"/>
      <c r="L209" s="61"/>
      <c r="M209" s="61"/>
      <c r="N209" s="61"/>
      <c r="O209" s="61"/>
      <c r="P209" s="61"/>
      <c r="Q209" s="61"/>
      <c r="R209" s="62"/>
    </row>
    <row r="210" spans="1:18">
      <c r="A210" s="55"/>
      <c r="B210" s="56"/>
      <c r="C210" s="57"/>
      <c r="D210" s="58"/>
      <c r="E210" s="58"/>
      <c r="F210" s="64"/>
      <c r="G210" s="59" t="str">
        <f>IF(F210="","",VLOOKUP(F210,ENSENMBLE,2))</f>
        <v/>
      </c>
      <c r="H210" s="66"/>
      <c r="I210" s="60" t="str">
        <f t="shared" si="8"/>
        <v/>
      </c>
      <c r="J210" s="60" t="str">
        <f t="shared" si="7"/>
        <v/>
      </c>
      <c r="K210" s="61"/>
      <c r="L210" s="61"/>
      <c r="M210" s="61"/>
      <c r="N210" s="61"/>
      <c r="O210" s="61"/>
      <c r="P210" s="61"/>
      <c r="Q210" s="61"/>
      <c r="R210" s="62"/>
    </row>
    <row r="211" spans="1:18">
      <c r="A211" s="55"/>
      <c r="B211" s="56"/>
      <c r="C211" s="57"/>
      <c r="D211" s="58"/>
      <c r="E211" s="58"/>
      <c r="F211" s="64"/>
      <c r="G211" s="59" t="str">
        <f>IF(F211="","",VLOOKUP(F211,ENSENMBLE,2))</f>
        <v/>
      </c>
      <c r="H211" s="66"/>
      <c r="I211" s="60" t="str">
        <f t="shared" si="8"/>
        <v/>
      </c>
      <c r="J211" s="60" t="str">
        <f t="shared" si="7"/>
        <v/>
      </c>
      <c r="K211" s="61"/>
      <c r="L211" s="61"/>
      <c r="M211" s="61"/>
      <c r="N211" s="61"/>
      <c r="O211" s="61"/>
      <c r="P211" s="61"/>
      <c r="Q211" s="61"/>
      <c r="R211" s="62"/>
    </row>
    <row r="212" spans="1:18">
      <c r="A212" s="55"/>
      <c r="B212" s="56"/>
      <c r="C212" s="57"/>
      <c r="D212" s="58"/>
      <c r="E212" s="58"/>
      <c r="F212" s="64"/>
      <c r="G212" s="59" t="str">
        <f>IF(F212="","",VLOOKUP(F212,ENSENMBLE,2))</f>
        <v/>
      </c>
      <c r="H212" s="66"/>
      <c r="I212" s="60" t="str">
        <f t="shared" si="8"/>
        <v/>
      </c>
      <c r="J212" s="60" t="str">
        <f t="shared" si="7"/>
        <v/>
      </c>
      <c r="K212" s="61"/>
      <c r="L212" s="61"/>
      <c r="M212" s="61"/>
      <c r="N212" s="61"/>
      <c r="O212" s="61"/>
      <c r="P212" s="61"/>
      <c r="Q212" s="61"/>
      <c r="R212" s="62"/>
    </row>
    <row r="213" spans="1:18">
      <c r="A213" s="55"/>
      <c r="B213" s="56"/>
      <c r="C213" s="57"/>
      <c r="D213" s="58"/>
      <c r="E213" s="58"/>
      <c r="F213" s="64"/>
      <c r="G213" s="59" t="str">
        <f>IF(F213="","",VLOOKUP(F213,ENSENMBLE,2))</f>
        <v/>
      </c>
      <c r="H213" s="66"/>
      <c r="I213" s="60" t="str">
        <f t="shared" si="8"/>
        <v/>
      </c>
      <c r="J213" s="60" t="str">
        <f t="shared" si="7"/>
        <v/>
      </c>
      <c r="K213" s="61"/>
      <c r="L213" s="61"/>
      <c r="M213" s="61"/>
      <c r="N213" s="61"/>
      <c r="O213" s="61"/>
      <c r="P213" s="61"/>
      <c r="Q213" s="61"/>
      <c r="R213" s="62"/>
    </row>
    <row r="214" spans="1:18">
      <c r="A214" s="55"/>
      <c r="B214" s="56"/>
      <c r="C214" s="57"/>
      <c r="D214" s="58"/>
      <c r="E214" s="58"/>
      <c r="F214" s="64"/>
      <c r="G214" s="59" t="str">
        <f>IF(F214="","",VLOOKUP(F214,ENSENMBLE,2))</f>
        <v/>
      </c>
      <c r="H214" s="66"/>
      <c r="I214" s="60" t="str">
        <f t="shared" si="8"/>
        <v/>
      </c>
      <c r="J214" s="60" t="str">
        <f t="shared" si="7"/>
        <v/>
      </c>
      <c r="K214" s="61"/>
      <c r="L214" s="61"/>
      <c r="M214" s="61"/>
      <c r="N214" s="61"/>
      <c r="O214" s="61"/>
      <c r="P214" s="61"/>
      <c r="Q214" s="61"/>
      <c r="R214" s="62"/>
    </row>
    <row r="215" spans="1:18">
      <c r="A215" s="55"/>
      <c r="B215" s="56"/>
      <c r="C215" s="57"/>
      <c r="D215" s="58"/>
      <c r="E215" s="58"/>
      <c r="F215" s="64"/>
      <c r="G215" s="59" t="str">
        <f>IF(F215="","",VLOOKUP(F215,ENSENMBLE,2))</f>
        <v/>
      </c>
      <c r="H215" s="66"/>
      <c r="I215" s="60" t="str">
        <f t="shared" si="8"/>
        <v/>
      </c>
      <c r="J215" s="60" t="str">
        <f t="shared" si="7"/>
        <v/>
      </c>
      <c r="K215" s="61"/>
      <c r="L215" s="61"/>
      <c r="M215" s="61"/>
      <c r="N215" s="61"/>
      <c r="O215" s="61"/>
      <c r="P215" s="61"/>
      <c r="Q215" s="61"/>
      <c r="R215" s="62"/>
    </row>
    <row r="216" spans="1:18">
      <c r="A216" s="55"/>
      <c r="B216" s="56"/>
      <c r="C216" s="57"/>
      <c r="D216" s="58"/>
      <c r="E216" s="58"/>
      <c r="F216" s="64"/>
      <c r="G216" s="59" t="str">
        <f>IF(F216="","",VLOOKUP(F216,ENSENMBLE,2))</f>
        <v/>
      </c>
      <c r="H216" s="66"/>
      <c r="I216" s="60" t="str">
        <f t="shared" si="8"/>
        <v/>
      </c>
      <c r="J216" s="60" t="str">
        <f t="shared" si="7"/>
        <v/>
      </c>
      <c r="K216" s="61"/>
      <c r="L216" s="61"/>
      <c r="M216" s="61"/>
      <c r="N216" s="61"/>
      <c r="O216" s="61"/>
      <c r="P216" s="61"/>
      <c r="Q216" s="61"/>
      <c r="R216" s="62"/>
    </row>
    <row r="217" spans="1:18">
      <c r="A217" s="55"/>
      <c r="B217" s="56"/>
      <c r="C217" s="57"/>
      <c r="D217" s="58"/>
      <c r="E217" s="58"/>
      <c r="F217" s="64"/>
      <c r="G217" s="59" t="str">
        <f>IF(F217="","",VLOOKUP(F217,ENSENMBLE,2))</f>
        <v/>
      </c>
      <c r="H217" s="66"/>
      <c r="I217" s="60" t="str">
        <f t="shared" si="8"/>
        <v/>
      </c>
      <c r="J217" s="60" t="str">
        <f t="shared" si="7"/>
        <v/>
      </c>
      <c r="K217" s="61"/>
      <c r="L217" s="61"/>
      <c r="M217" s="61"/>
      <c r="N217" s="61"/>
      <c r="O217" s="61"/>
      <c r="P217" s="61"/>
      <c r="Q217" s="61"/>
      <c r="R217" s="62"/>
    </row>
    <row r="218" spans="1:18">
      <c r="A218" s="55"/>
      <c r="B218" s="56"/>
      <c r="C218" s="57"/>
      <c r="D218" s="58"/>
      <c r="E218" s="58"/>
      <c r="F218" s="64"/>
      <c r="G218" s="59" t="str">
        <f>IF(F218="","",VLOOKUP(F218,ENSENMBLE,2))</f>
        <v/>
      </c>
      <c r="H218" s="66"/>
      <c r="I218" s="60" t="str">
        <f t="shared" si="8"/>
        <v/>
      </c>
      <c r="J218" s="60" t="str">
        <f t="shared" si="7"/>
        <v/>
      </c>
      <c r="K218" s="61"/>
      <c r="L218" s="61"/>
      <c r="M218" s="61"/>
      <c r="N218" s="61"/>
      <c r="O218" s="61"/>
      <c r="P218" s="61"/>
      <c r="Q218" s="61"/>
      <c r="R218" s="62"/>
    </row>
    <row r="219" spans="1:18">
      <c r="A219" s="55"/>
      <c r="B219" s="56"/>
      <c r="C219" s="57"/>
      <c r="D219" s="58"/>
      <c r="E219" s="58"/>
      <c r="F219" s="64"/>
      <c r="G219" s="59" t="str">
        <f>IF(F219="","",VLOOKUP(F219,ENSENMBLE,2))</f>
        <v/>
      </c>
      <c r="H219" s="66"/>
      <c r="I219" s="60" t="str">
        <f t="shared" si="8"/>
        <v/>
      </c>
      <c r="J219" s="60" t="str">
        <f t="shared" si="7"/>
        <v/>
      </c>
      <c r="K219" s="61"/>
      <c r="L219" s="61"/>
      <c r="M219" s="61"/>
      <c r="N219" s="61"/>
      <c r="O219" s="61"/>
      <c r="P219" s="61"/>
      <c r="Q219" s="61"/>
      <c r="R219" s="62"/>
    </row>
    <row r="220" spans="1:18">
      <c r="A220" s="55"/>
      <c r="B220" s="56"/>
      <c r="C220" s="57"/>
      <c r="D220" s="58"/>
      <c r="E220" s="58"/>
      <c r="F220" s="64"/>
      <c r="G220" s="59" t="str">
        <f>IF(F220="","",VLOOKUP(F220,ENSENMBLE,2))</f>
        <v/>
      </c>
      <c r="H220" s="66"/>
      <c r="I220" s="60" t="str">
        <f t="shared" si="8"/>
        <v/>
      </c>
      <c r="J220" s="60" t="str">
        <f t="shared" si="7"/>
        <v/>
      </c>
      <c r="K220" s="61"/>
      <c r="L220" s="61"/>
      <c r="M220" s="61"/>
      <c r="N220" s="61"/>
      <c r="O220" s="61"/>
      <c r="P220" s="61"/>
      <c r="Q220" s="61"/>
      <c r="R220" s="62"/>
    </row>
    <row r="221" spans="1:18">
      <c r="A221" s="55"/>
      <c r="B221" s="56"/>
      <c r="C221" s="57"/>
      <c r="D221" s="58"/>
      <c r="E221" s="58"/>
      <c r="F221" s="64"/>
      <c r="G221" s="59" t="str">
        <f>IF(F221="","",VLOOKUP(F221,ENSENMBLE,2))</f>
        <v/>
      </c>
      <c r="H221" s="66"/>
      <c r="I221" s="60" t="str">
        <f t="shared" si="8"/>
        <v/>
      </c>
      <c r="J221" s="60" t="str">
        <f t="shared" si="7"/>
        <v/>
      </c>
      <c r="K221" s="61"/>
      <c r="L221" s="61"/>
      <c r="M221" s="61"/>
      <c r="N221" s="61"/>
      <c r="O221" s="61"/>
      <c r="P221" s="61"/>
      <c r="Q221" s="61"/>
      <c r="R221" s="62"/>
    </row>
    <row r="222" spans="1:18">
      <c r="A222" s="55"/>
      <c r="B222" s="56"/>
      <c r="C222" s="57"/>
      <c r="D222" s="58"/>
      <c r="E222" s="58"/>
      <c r="F222" s="64"/>
      <c r="G222" s="59" t="str">
        <f>IF(F222="","",VLOOKUP(F222,ENSENMBLE,2))</f>
        <v/>
      </c>
      <c r="H222" s="66"/>
      <c r="I222" s="60" t="str">
        <f t="shared" si="8"/>
        <v/>
      </c>
      <c r="J222" s="60" t="str">
        <f t="shared" si="7"/>
        <v/>
      </c>
      <c r="K222" s="61"/>
      <c r="L222" s="61"/>
      <c r="M222" s="61"/>
      <c r="N222" s="61"/>
      <c r="O222" s="61"/>
      <c r="P222" s="61"/>
      <c r="Q222" s="61"/>
      <c r="R222" s="62"/>
    </row>
    <row r="223" spans="1:18">
      <c r="A223" s="55"/>
      <c r="B223" s="56"/>
      <c r="C223" s="57"/>
      <c r="D223" s="58"/>
      <c r="E223" s="58"/>
      <c r="F223" s="64"/>
      <c r="G223" s="59" t="str">
        <f>IF(F223="","",VLOOKUP(F223,ENSENMBLE,2))</f>
        <v/>
      </c>
      <c r="H223" s="66"/>
      <c r="I223" s="60" t="str">
        <f t="shared" si="8"/>
        <v/>
      </c>
      <c r="J223" s="60" t="str">
        <f t="shared" si="7"/>
        <v/>
      </c>
      <c r="K223" s="61"/>
      <c r="L223" s="61"/>
      <c r="M223" s="61"/>
      <c r="N223" s="61"/>
      <c r="O223" s="61"/>
      <c r="P223" s="61"/>
      <c r="Q223" s="61"/>
      <c r="R223" s="62"/>
    </row>
    <row r="224" spans="1:18">
      <c r="A224" s="55"/>
      <c r="B224" s="56"/>
      <c r="C224" s="57"/>
      <c r="D224" s="58"/>
      <c r="E224" s="58"/>
      <c r="F224" s="64"/>
      <c r="G224" s="59" t="str">
        <f>IF(F224="","",VLOOKUP(F224,ENSENMBLE,2))</f>
        <v/>
      </c>
      <c r="H224" s="66"/>
      <c r="I224" s="60" t="str">
        <f t="shared" si="8"/>
        <v/>
      </c>
      <c r="J224" s="60" t="str">
        <f t="shared" si="7"/>
        <v/>
      </c>
      <c r="K224" s="61"/>
      <c r="L224" s="61"/>
      <c r="M224" s="61"/>
      <c r="N224" s="61"/>
      <c r="O224" s="61"/>
      <c r="P224" s="61"/>
      <c r="Q224" s="61"/>
      <c r="R224" s="62"/>
    </row>
    <row r="225" spans="1:18">
      <c r="A225" s="55"/>
      <c r="B225" s="56"/>
      <c r="C225" s="57"/>
      <c r="D225" s="58"/>
      <c r="E225" s="58"/>
      <c r="F225" s="64"/>
      <c r="G225" s="59" t="str">
        <f>IF(F225="","",VLOOKUP(F225,ENSENMBLE,2))</f>
        <v/>
      </c>
      <c r="H225" s="66"/>
      <c r="I225" s="60" t="str">
        <f t="shared" si="8"/>
        <v/>
      </c>
      <c r="J225" s="60" t="str">
        <f t="shared" si="7"/>
        <v/>
      </c>
      <c r="K225" s="61"/>
      <c r="L225" s="61"/>
      <c r="M225" s="61"/>
      <c r="N225" s="61"/>
      <c r="O225" s="61"/>
      <c r="P225" s="61"/>
      <c r="Q225" s="61"/>
      <c r="R225" s="62"/>
    </row>
    <row r="226" spans="1:18">
      <c r="A226" s="55"/>
      <c r="B226" s="56"/>
      <c r="C226" s="57"/>
      <c r="D226" s="58"/>
      <c r="E226" s="58"/>
      <c r="F226" s="64"/>
      <c r="G226" s="59" t="str">
        <f>IF(F226="","",VLOOKUP(F226,ENSENMBLE,2))</f>
        <v/>
      </c>
      <c r="H226" s="66"/>
      <c r="I226" s="60" t="str">
        <f t="shared" si="8"/>
        <v/>
      </c>
      <c r="J226" s="60" t="str">
        <f t="shared" si="7"/>
        <v/>
      </c>
      <c r="K226" s="61"/>
      <c r="L226" s="61"/>
      <c r="M226" s="61"/>
      <c r="N226" s="61"/>
      <c r="O226" s="61"/>
      <c r="P226" s="61"/>
      <c r="Q226" s="61"/>
      <c r="R226" s="62"/>
    </row>
    <row r="227" spans="1:18">
      <c r="A227" s="55"/>
      <c r="B227" s="56"/>
      <c r="C227" s="57"/>
      <c r="D227" s="58"/>
      <c r="E227" s="58"/>
      <c r="F227" s="64"/>
      <c r="G227" s="59" t="str">
        <f>IF(F227="","",VLOOKUP(F227,ENSENMBLE,2))</f>
        <v/>
      </c>
      <c r="H227" s="66"/>
      <c r="I227" s="60" t="str">
        <f t="shared" si="8"/>
        <v/>
      </c>
      <c r="J227" s="60" t="str">
        <f t="shared" si="7"/>
        <v/>
      </c>
      <c r="K227" s="61"/>
      <c r="L227" s="61"/>
      <c r="M227" s="61"/>
      <c r="N227" s="61"/>
      <c r="O227" s="61"/>
      <c r="P227" s="61"/>
      <c r="Q227" s="61"/>
      <c r="R227" s="62"/>
    </row>
    <row r="228" spans="1:18">
      <c r="A228" s="55"/>
      <c r="B228" s="56"/>
      <c r="C228" s="57"/>
      <c r="D228" s="58"/>
      <c r="E228" s="58"/>
      <c r="F228" s="64"/>
      <c r="G228" s="59" t="str">
        <f>IF(F228="","",VLOOKUP(F228,ENSENMBLE,2))</f>
        <v/>
      </c>
      <c r="H228" s="66"/>
      <c r="I228" s="60" t="str">
        <f t="shared" si="8"/>
        <v/>
      </c>
      <c r="J228" s="60" t="str">
        <f t="shared" si="7"/>
        <v/>
      </c>
      <c r="K228" s="61"/>
      <c r="L228" s="61"/>
      <c r="M228" s="61"/>
      <c r="N228" s="61"/>
      <c r="O228" s="61"/>
      <c r="P228" s="61"/>
      <c r="Q228" s="61"/>
      <c r="R228" s="62"/>
    </row>
    <row r="229" spans="1:18">
      <c r="A229" s="55"/>
      <c r="B229" s="56"/>
      <c r="C229" s="57"/>
      <c r="D229" s="58"/>
      <c r="E229" s="58"/>
      <c r="F229" s="64"/>
      <c r="G229" s="59" t="str">
        <f>IF(F229="","",VLOOKUP(F229,ENSENMBLE,2))</f>
        <v/>
      </c>
      <c r="H229" s="66"/>
      <c r="I229" s="60" t="str">
        <f t="shared" si="8"/>
        <v/>
      </c>
      <c r="J229" s="60" t="str">
        <f t="shared" ref="J229:J292" si="9">IF(H229="","",IF(ABS(H229)&gt;24,"",IF($H229&lt;0,-$H229,IF($I229&lt;24,25,IF($I229=24,26,"")))))</f>
        <v/>
      </c>
      <c r="K229" s="61"/>
      <c r="L229" s="61"/>
      <c r="M229" s="61"/>
      <c r="N229" s="61"/>
      <c r="O229" s="61"/>
      <c r="P229" s="61"/>
      <c r="Q229" s="61"/>
      <c r="R229" s="62"/>
    </row>
    <row r="230" spans="1:18">
      <c r="A230" s="55"/>
      <c r="B230" s="56"/>
      <c r="C230" s="57"/>
      <c r="D230" s="58"/>
      <c r="E230" s="58"/>
      <c r="F230" s="64"/>
      <c r="G230" s="59" t="str">
        <f>IF(F230="","",VLOOKUP(F230,ENSENMBLE,2))</f>
        <v/>
      </c>
      <c r="H230" s="66"/>
      <c r="I230" s="60" t="str">
        <f t="shared" si="8"/>
        <v/>
      </c>
      <c r="J230" s="60" t="str">
        <f t="shared" si="9"/>
        <v/>
      </c>
      <c r="K230" s="61"/>
      <c r="L230" s="61"/>
      <c r="M230" s="61"/>
      <c r="N230" s="61"/>
      <c r="O230" s="61"/>
      <c r="P230" s="61"/>
      <c r="Q230" s="61"/>
      <c r="R230" s="62"/>
    </row>
    <row r="231" spans="1:18">
      <c r="A231" s="55"/>
      <c r="B231" s="56"/>
      <c r="C231" s="57"/>
      <c r="D231" s="58"/>
      <c r="E231" s="58"/>
      <c r="F231" s="64"/>
      <c r="G231" s="59" t="str">
        <f>IF(F231="","",VLOOKUP(F231,ENSENMBLE,2))</f>
        <v/>
      </c>
      <c r="H231" s="66"/>
      <c r="I231" s="60" t="str">
        <f t="shared" si="8"/>
        <v/>
      </c>
      <c r="J231" s="60" t="str">
        <f t="shared" si="9"/>
        <v/>
      </c>
      <c r="K231" s="61"/>
      <c r="L231" s="61"/>
      <c r="M231" s="61"/>
      <c r="N231" s="61"/>
      <c r="O231" s="61"/>
      <c r="P231" s="61"/>
      <c r="Q231" s="61"/>
      <c r="R231" s="62"/>
    </row>
    <row r="232" spans="1:18">
      <c r="A232" s="55"/>
      <c r="B232" s="56"/>
      <c r="C232" s="57"/>
      <c r="D232" s="58"/>
      <c r="E232" s="58"/>
      <c r="F232" s="64"/>
      <c r="G232" s="59" t="str">
        <f>IF(F232="","",VLOOKUP(F232,ENSENMBLE,2))</f>
        <v/>
      </c>
      <c r="H232" s="66"/>
      <c r="I232" s="60" t="str">
        <f t="shared" si="8"/>
        <v/>
      </c>
      <c r="J232" s="60" t="str">
        <f t="shared" si="9"/>
        <v/>
      </c>
      <c r="K232" s="61"/>
      <c r="L232" s="61"/>
      <c r="M232" s="61"/>
      <c r="N232" s="61"/>
      <c r="O232" s="61"/>
      <c r="P232" s="61"/>
      <c r="Q232" s="61"/>
      <c r="R232" s="62"/>
    </row>
    <row r="233" spans="1:18">
      <c r="A233" s="55"/>
      <c r="B233" s="56"/>
      <c r="C233" s="57"/>
      <c r="D233" s="58"/>
      <c r="E233" s="58"/>
      <c r="F233" s="64"/>
      <c r="G233" s="59" t="str">
        <f>IF(F233="","",VLOOKUP(F233,ENSENMBLE,2))</f>
        <v/>
      </c>
      <c r="H233" s="66"/>
      <c r="I233" s="60" t="str">
        <f t="shared" si="8"/>
        <v/>
      </c>
      <c r="J233" s="60" t="str">
        <f t="shared" si="9"/>
        <v/>
      </c>
      <c r="K233" s="61"/>
      <c r="L233" s="61"/>
      <c r="M233" s="61"/>
      <c r="N233" s="61"/>
      <c r="O233" s="61"/>
      <c r="P233" s="61"/>
      <c r="Q233" s="61"/>
      <c r="R233" s="62"/>
    </row>
    <row r="234" spans="1:18">
      <c r="A234" s="55"/>
      <c r="B234" s="56"/>
      <c r="C234" s="57"/>
      <c r="D234" s="58"/>
      <c r="E234" s="58"/>
      <c r="F234" s="64"/>
      <c r="G234" s="59" t="str">
        <f>IF(F234="","",VLOOKUP(F234,ENSENMBLE,2))</f>
        <v/>
      </c>
      <c r="H234" s="66"/>
      <c r="I234" s="60" t="str">
        <f t="shared" si="8"/>
        <v/>
      </c>
      <c r="J234" s="60" t="str">
        <f t="shared" si="9"/>
        <v/>
      </c>
      <c r="K234" s="61"/>
      <c r="L234" s="61"/>
      <c r="M234" s="61"/>
      <c r="N234" s="61"/>
      <c r="O234" s="61"/>
      <c r="P234" s="61"/>
      <c r="Q234" s="61"/>
      <c r="R234" s="62"/>
    </row>
    <row r="235" spans="1:18">
      <c r="A235" s="55"/>
      <c r="B235" s="56"/>
      <c r="C235" s="57"/>
      <c r="D235" s="58"/>
      <c r="E235" s="58"/>
      <c r="F235" s="64"/>
      <c r="G235" s="59" t="str">
        <f>IF(F235="","",VLOOKUP(F235,ENSENMBLE,2))</f>
        <v/>
      </c>
      <c r="H235" s="66"/>
      <c r="I235" s="60" t="str">
        <f t="shared" si="8"/>
        <v/>
      </c>
      <c r="J235" s="60" t="str">
        <f t="shared" si="9"/>
        <v/>
      </c>
      <c r="K235" s="61"/>
      <c r="L235" s="61"/>
      <c r="M235" s="61"/>
      <c r="N235" s="61"/>
      <c r="O235" s="61"/>
      <c r="P235" s="61"/>
      <c r="Q235" s="61"/>
      <c r="R235" s="62"/>
    </row>
    <row r="236" spans="1:18">
      <c r="A236" s="55"/>
      <c r="B236" s="56"/>
      <c r="C236" s="57"/>
      <c r="D236" s="58"/>
      <c r="E236" s="58"/>
      <c r="F236" s="64"/>
      <c r="G236" s="59" t="str">
        <f>IF(F236="","",VLOOKUP(F236,ENSENMBLE,2))</f>
        <v/>
      </c>
      <c r="H236" s="66"/>
      <c r="I236" s="60" t="str">
        <f t="shared" si="8"/>
        <v/>
      </c>
      <c r="J236" s="60" t="str">
        <f t="shared" si="9"/>
        <v/>
      </c>
      <c r="K236" s="61"/>
      <c r="L236" s="61"/>
      <c r="M236" s="61"/>
      <c r="N236" s="61"/>
      <c r="O236" s="61"/>
      <c r="P236" s="61"/>
      <c r="Q236" s="61"/>
      <c r="R236" s="62"/>
    </row>
    <row r="237" spans="1:18">
      <c r="A237" s="55"/>
      <c r="B237" s="56"/>
      <c r="C237" s="57"/>
      <c r="D237" s="58"/>
      <c r="E237" s="58"/>
      <c r="F237" s="64"/>
      <c r="G237" s="59" t="str">
        <f>IF(F237="","",VLOOKUP(F237,ENSENMBLE,2))</f>
        <v/>
      </c>
      <c r="H237" s="66"/>
      <c r="I237" s="60" t="str">
        <f t="shared" si="8"/>
        <v/>
      </c>
      <c r="J237" s="60" t="str">
        <f t="shared" si="9"/>
        <v/>
      </c>
      <c r="K237" s="61"/>
      <c r="L237" s="61"/>
      <c r="M237" s="61"/>
      <c r="N237" s="61"/>
      <c r="O237" s="61"/>
      <c r="P237" s="61"/>
      <c r="Q237" s="61"/>
      <c r="R237" s="62"/>
    </row>
    <row r="238" spans="1:18">
      <c r="A238" s="55"/>
      <c r="B238" s="56"/>
      <c r="C238" s="57"/>
      <c r="D238" s="58"/>
      <c r="E238" s="58"/>
      <c r="F238" s="64"/>
      <c r="G238" s="59" t="str">
        <f>IF(F238="","",VLOOKUP(F238,ENSENMBLE,2))</f>
        <v/>
      </c>
      <c r="H238" s="66"/>
      <c r="I238" s="60" t="str">
        <f t="shared" si="8"/>
        <v/>
      </c>
      <c r="J238" s="60" t="str">
        <f t="shared" si="9"/>
        <v/>
      </c>
      <c r="K238" s="61"/>
      <c r="L238" s="61"/>
      <c r="M238" s="61"/>
      <c r="N238" s="61"/>
      <c r="O238" s="61"/>
      <c r="P238" s="61"/>
      <c r="Q238" s="61"/>
      <c r="R238" s="62"/>
    </row>
    <row r="239" spans="1:18">
      <c r="A239" s="55"/>
      <c r="B239" s="56"/>
      <c r="C239" s="57"/>
      <c r="D239" s="58"/>
      <c r="E239" s="58"/>
      <c r="F239" s="64"/>
      <c r="G239" s="59" t="str">
        <f>IF(F239="","",VLOOKUP(F239,ENSENMBLE,2))</f>
        <v/>
      </c>
      <c r="H239" s="66"/>
      <c r="I239" s="60" t="str">
        <f t="shared" si="8"/>
        <v/>
      </c>
      <c r="J239" s="60" t="str">
        <f t="shared" si="9"/>
        <v/>
      </c>
      <c r="K239" s="61"/>
      <c r="L239" s="61"/>
      <c r="M239" s="61"/>
      <c r="N239" s="61"/>
      <c r="O239" s="61"/>
      <c r="P239" s="61"/>
      <c r="Q239" s="61"/>
      <c r="R239" s="62"/>
    </row>
    <row r="240" spans="1:18">
      <c r="A240" s="55"/>
      <c r="B240" s="56"/>
      <c r="C240" s="57"/>
      <c r="D240" s="58"/>
      <c r="E240" s="58"/>
      <c r="F240" s="64"/>
      <c r="G240" s="59" t="str">
        <f>IF(F240="","",VLOOKUP(F240,ENSENMBLE,2))</f>
        <v/>
      </c>
      <c r="H240" s="66"/>
      <c r="I240" s="60" t="str">
        <f t="shared" si="8"/>
        <v/>
      </c>
      <c r="J240" s="60" t="str">
        <f t="shared" si="9"/>
        <v/>
      </c>
      <c r="K240" s="61"/>
      <c r="L240" s="61"/>
      <c r="M240" s="61"/>
      <c r="N240" s="61"/>
      <c r="O240" s="61"/>
      <c r="P240" s="61"/>
      <c r="Q240" s="61"/>
      <c r="R240" s="62"/>
    </row>
    <row r="241" spans="1:18">
      <c r="A241" s="55"/>
      <c r="B241" s="56"/>
      <c r="C241" s="57"/>
      <c r="D241" s="58"/>
      <c r="E241" s="58"/>
      <c r="F241" s="64"/>
      <c r="G241" s="59" t="str">
        <f>IF(F241="","",VLOOKUP(F241,ENSENMBLE,2))</f>
        <v/>
      </c>
      <c r="H241" s="66"/>
      <c r="I241" s="60" t="str">
        <f t="shared" si="8"/>
        <v/>
      </c>
      <c r="J241" s="60" t="str">
        <f t="shared" si="9"/>
        <v/>
      </c>
      <c r="K241" s="61"/>
      <c r="L241" s="61"/>
      <c r="M241" s="61"/>
      <c r="N241" s="61"/>
      <c r="O241" s="61"/>
      <c r="P241" s="61"/>
      <c r="Q241" s="61"/>
      <c r="R241" s="62"/>
    </row>
    <row r="242" spans="1:18">
      <c r="A242" s="55"/>
      <c r="B242" s="56"/>
      <c r="C242" s="57"/>
      <c r="D242" s="58"/>
      <c r="E242" s="58"/>
      <c r="F242" s="64"/>
      <c r="G242" s="59" t="str">
        <f>IF(F242="","",VLOOKUP(F242,ENSENMBLE,2))</f>
        <v/>
      </c>
      <c r="H242" s="66"/>
      <c r="I242" s="60" t="str">
        <f t="shared" si="8"/>
        <v/>
      </c>
      <c r="J242" s="60" t="str">
        <f t="shared" si="9"/>
        <v/>
      </c>
      <c r="K242" s="61"/>
      <c r="L242" s="61"/>
      <c r="M242" s="61"/>
      <c r="N242" s="61"/>
      <c r="O242" s="61"/>
      <c r="P242" s="61"/>
      <c r="Q242" s="61"/>
      <c r="R242" s="62"/>
    </row>
    <row r="243" spans="1:18">
      <c r="A243" s="55"/>
      <c r="B243" s="56"/>
      <c r="C243" s="57"/>
      <c r="D243" s="58"/>
      <c r="E243" s="58"/>
      <c r="F243" s="64"/>
      <c r="G243" s="59" t="str">
        <f>IF(F243="","",VLOOKUP(F243,ENSENMBLE,2))</f>
        <v/>
      </c>
      <c r="H243" s="66"/>
      <c r="I243" s="60" t="str">
        <f t="shared" si="8"/>
        <v/>
      </c>
      <c r="J243" s="60" t="str">
        <f t="shared" si="9"/>
        <v/>
      </c>
      <c r="K243" s="61"/>
      <c r="L243" s="61"/>
      <c r="M243" s="61"/>
      <c r="N243" s="61"/>
      <c r="O243" s="61"/>
      <c r="P243" s="61"/>
      <c r="Q243" s="61"/>
      <c r="R243" s="62"/>
    </row>
    <row r="244" spans="1:18">
      <c r="A244" s="55"/>
      <c r="B244" s="56"/>
      <c r="C244" s="57"/>
      <c r="D244" s="58"/>
      <c r="E244" s="58"/>
      <c r="F244" s="64"/>
      <c r="G244" s="59" t="str">
        <f>IF(F244="","",VLOOKUP(F244,ENSENMBLE,2))</f>
        <v/>
      </c>
      <c r="H244" s="66"/>
      <c r="I244" s="60" t="str">
        <f t="shared" si="8"/>
        <v/>
      </c>
      <c r="J244" s="60" t="str">
        <f t="shared" si="9"/>
        <v/>
      </c>
      <c r="K244" s="61"/>
      <c r="L244" s="61"/>
      <c r="M244" s="61"/>
      <c r="N244" s="61"/>
      <c r="O244" s="61"/>
      <c r="P244" s="61"/>
      <c r="Q244" s="61"/>
      <c r="R244" s="62"/>
    </row>
    <row r="245" spans="1:18">
      <c r="A245" s="55"/>
      <c r="B245" s="56"/>
      <c r="C245" s="57"/>
      <c r="D245" s="58"/>
      <c r="E245" s="58"/>
      <c r="F245" s="64"/>
      <c r="G245" s="59" t="str">
        <f>IF(F245="","",VLOOKUP(F245,ENSENMBLE,2))</f>
        <v/>
      </c>
      <c r="H245" s="66"/>
      <c r="I245" s="60" t="str">
        <f t="shared" si="8"/>
        <v/>
      </c>
      <c r="J245" s="60" t="str">
        <f t="shared" si="9"/>
        <v/>
      </c>
      <c r="K245" s="61"/>
      <c r="L245" s="61"/>
      <c r="M245" s="61"/>
      <c r="N245" s="61"/>
      <c r="O245" s="61"/>
      <c r="P245" s="61"/>
      <c r="Q245" s="61"/>
      <c r="R245" s="62"/>
    </row>
    <row r="246" spans="1:18">
      <c r="A246" s="55"/>
      <c r="B246" s="56"/>
      <c r="C246" s="57"/>
      <c r="D246" s="58"/>
      <c r="E246" s="58"/>
      <c r="F246" s="64"/>
      <c r="G246" s="59" t="str">
        <f>IF(F246="","",VLOOKUP(F246,ENSENMBLE,2))</f>
        <v/>
      </c>
      <c r="H246" s="66"/>
      <c r="I246" s="60" t="str">
        <f t="shared" si="8"/>
        <v/>
      </c>
      <c r="J246" s="60" t="str">
        <f t="shared" si="9"/>
        <v/>
      </c>
      <c r="K246" s="61"/>
      <c r="L246" s="61"/>
      <c r="M246" s="61"/>
      <c r="N246" s="61"/>
      <c r="O246" s="61"/>
      <c r="P246" s="61"/>
      <c r="Q246" s="61"/>
      <c r="R246" s="62"/>
    </row>
    <row r="247" spans="1:18">
      <c r="A247" s="55"/>
      <c r="B247" s="56"/>
      <c r="C247" s="57"/>
      <c r="D247" s="58"/>
      <c r="E247" s="58"/>
      <c r="F247" s="64"/>
      <c r="G247" s="59" t="str">
        <f>IF(F247="","",VLOOKUP(F247,ENSENMBLE,2))</f>
        <v/>
      </c>
      <c r="H247" s="66"/>
      <c r="I247" s="60" t="str">
        <f t="shared" si="8"/>
        <v/>
      </c>
      <c r="J247" s="60" t="str">
        <f t="shared" si="9"/>
        <v/>
      </c>
      <c r="K247" s="61"/>
      <c r="L247" s="61"/>
      <c r="M247" s="61"/>
      <c r="N247" s="61"/>
      <c r="O247" s="61"/>
      <c r="P247" s="61"/>
      <c r="Q247" s="61"/>
      <c r="R247" s="62"/>
    </row>
    <row r="248" spans="1:18">
      <c r="A248" s="55"/>
      <c r="B248" s="56"/>
      <c r="C248" s="57"/>
      <c r="D248" s="58"/>
      <c r="E248" s="58"/>
      <c r="F248" s="64"/>
      <c r="G248" s="59" t="str">
        <f>IF(F248="","",VLOOKUP(F248,ENSENMBLE,2))</f>
        <v/>
      </c>
      <c r="H248" s="66"/>
      <c r="I248" s="60" t="str">
        <f t="shared" si="8"/>
        <v/>
      </c>
      <c r="J248" s="60" t="str">
        <f t="shared" si="9"/>
        <v/>
      </c>
      <c r="K248" s="61"/>
      <c r="L248" s="61"/>
      <c r="M248" s="61"/>
      <c r="N248" s="61"/>
      <c r="O248" s="61"/>
      <c r="P248" s="61"/>
      <c r="Q248" s="61"/>
      <c r="R248" s="62"/>
    </row>
    <row r="249" spans="1:18">
      <c r="A249" s="55"/>
      <c r="B249" s="56"/>
      <c r="C249" s="57"/>
      <c r="D249" s="58"/>
      <c r="E249" s="58"/>
      <c r="F249" s="64"/>
      <c r="G249" s="59" t="str">
        <f>IF(F249="","",VLOOKUP(F249,ENSENMBLE,2))</f>
        <v/>
      </c>
      <c r="H249" s="66"/>
      <c r="I249" s="60" t="str">
        <f t="shared" si="8"/>
        <v/>
      </c>
      <c r="J249" s="60" t="str">
        <f t="shared" si="9"/>
        <v/>
      </c>
      <c r="K249" s="61"/>
      <c r="L249" s="61"/>
      <c r="M249" s="61"/>
      <c r="N249" s="61"/>
      <c r="O249" s="61"/>
      <c r="P249" s="61"/>
      <c r="Q249" s="61"/>
      <c r="R249" s="62"/>
    </row>
    <row r="250" spans="1:18">
      <c r="A250" s="55"/>
      <c r="B250" s="56"/>
      <c r="C250" s="57"/>
      <c r="D250" s="58"/>
      <c r="E250" s="58"/>
      <c r="F250" s="64"/>
      <c r="G250" s="59" t="str">
        <f>IF(F250="","",VLOOKUP(F250,ENSENMBLE,2))</f>
        <v/>
      </c>
      <c r="H250" s="66"/>
      <c r="I250" s="60" t="str">
        <f t="shared" si="8"/>
        <v/>
      </c>
      <c r="J250" s="60" t="str">
        <f t="shared" si="9"/>
        <v/>
      </c>
      <c r="K250" s="61"/>
      <c r="L250" s="61"/>
      <c r="M250" s="61"/>
      <c r="N250" s="61"/>
      <c r="O250" s="61"/>
      <c r="P250" s="61"/>
      <c r="Q250" s="61"/>
      <c r="R250" s="62"/>
    </row>
    <row r="251" spans="1:18">
      <c r="A251" s="55"/>
      <c r="B251" s="56"/>
      <c r="C251" s="57"/>
      <c r="D251" s="58"/>
      <c r="E251" s="58"/>
      <c r="F251" s="64"/>
      <c r="G251" s="59" t="str">
        <f>IF(F251="","",VLOOKUP(F251,ENSENMBLE,2))</f>
        <v/>
      </c>
      <c r="H251" s="66"/>
      <c r="I251" s="60" t="str">
        <f t="shared" si="8"/>
        <v/>
      </c>
      <c r="J251" s="60" t="str">
        <f t="shared" si="9"/>
        <v/>
      </c>
      <c r="K251" s="61"/>
      <c r="L251" s="61"/>
      <c r="M251" s="61"/>
      <c r="N251" s="61"/>
      <c r="O251" s="61"/>
      <c r="P251" s="61"/>
      <c r="Q251" s="61"/>
      <c r="R251" s="62"/>
    </row>
    <row r="252" spans="1:18">
      <c r="A252" s="55"/>
      <c r="B252" s="56"/>
      <c r="C252" s="57"/>
      <c r="D252" s="58"/>
      <c r="E252" s="58"/>
      <c r="F252" s="64"/>
      <c r="G252" s="59" t="str">
        <f>IF(F252="","",VLOOKUP(F252,ENSENMBLE,2))</f>
        <v/>
      </c>
      <c r="H252" s="66"/>
      <c r="I252" s="60" t="str">
        <f t="shared" si="8"/>
        <v/>
      </c>
      <c r="J252" s="60" t="str">
        <f t="shared" si="9"/>
        <v/>
      </c>
      <c r="K252" s="61"/>
      <c r="L252" s="61"/>
      <c r="M252" s="61"/>
      <c r="N252" s="61"/>
      <c r="O252" s="61"/>
      <c r="P252" s="61"/>
      <c r="Q252" s="61"/>
      <c r="R252" s="62"/>
    </row>
    <row r="253" spans="1:18">
      <c r="A253" s="55"/>
      <c r="B253" s="56"/>
      <c r="C253" s="57"/>
      <c r="D253" s="58"/>
      <c r="E253" s="58"/>
      <c r="F253" s="64"/>
      <c r="G253" s="59" t="str">
        <f>IF(F253="","",VLOOKUP(F253,ENSENMBLE,2))</f>
        <v/>
      </c>
      <c r="H253" s="66"/>
      <c r="I253" s="60" t="str">
        <f t="shared" si="8"/>
        <v/>
      </c>
      <c r="J253" s="60" t="str">
        <f t="shared" si="9"/>
        <v/>
      </c>
      <c r="K253" s="61"/>
      <c r="L253" s="61"/>
      <c r="M253" s="61"/>
      <c r="N253" s="61"/>
      <c r="O253" s="61"/>
      <c r="P253" s="61"/>
      <c r="Q253" s="61"/>
      <c r="R253" s="62"/>
    </row>
    <row r="254" spans="1:18">
      <c r="A254" s="55"/>
      <c r="B254" s="56"/>
      <c r="C254" s="57"/>
      <c r="D254" s="58"/>
      <c r="E254" s="58"/>
      <c r="F254" s="64"/>
      <c r="G254" s="59" t="str">
        <f>IF(F254="","",VLOOKUP(F254,ENSENMBLE,2))</f>
        <v/>
      </c>
      <c r="H254" s="66"/>
      <c r="I254" s="60" t="str">
        <f t="shared" si="8"/>
        <v/>
      </c>
      <c r="J254" s="60" t="str">
        <f t="shared" si="9"/>
        <v/>
      </c>
      <c r="K254" s="61"/>
      <c r="L254" s="61"/>
      <c r="M254" s="61"/>
      <c r="N254" s="61"/>
      <c r="O254" s="61"/>
      <c r="P254" s="61"/>
      <c r="Q254" s="61"/>
      <c r="R254" s="62"/>
    </row>
    <row r="255" spans="1:18">
      <c r="A255" s="55"/>
      <c r="B255" s="56"/>
      <c r="C255" s="57"/>
      <c r="D255" s="58"/>
      <c r="E255" s="58"/>
      <c r="F255" s="64"/>
      <c r="G255" s="59" t="str">
        <f>IF(F255="","",VLOOKUP(F255,ENSENMBLE,2))</f>
        <v/>
      </c>
      <c r="H255" s="66"/>
      <c r="I255" s="60" t="str">
        <f t="shared" si="8"/>
        <v/>
      </c>
      <c r="J255" s="60" t="str">
        <f t="shared" si="9"/>
        <v/>
      </c>
      <c r="K255" s="61"/>
      <c r="L255" s="61"/>
      <c r="M255" s="61"/>
      <c r="N255" s="61"/>
      <c r="O255" s="61"/>
      <c r="P255" s="61"/>
      <c r="Q255" s="61"/>
      <c r="R255" s="62"/>
    </row>
    <row r="256" spans="1:18">
      <c r="A256" s="55"/>
      <c r="B256" s="56"/>
      <c r="C256" s="57"/>
      <c r="D256" s="58"/>
      <c r="E256" s="58"/>
      <c r="F256" s="64"/>
      <c r="G256" s="59" t="str">
        <f>IF(F256="","",VLOOKUP(F256,ENSENMBLE,2))</f>
        <v/>
      </c>
      <c r="H256" s="66"/>
      <c r="I256" s="60" t="str">
        <f t="shared" si="8"/>
        <v/>
      </c>
      <c r="J256" s="60" t="str">
        <f t="shared" si="9"/>
        <v/>
      </c>
      <c r="K256" s="61"/>
      <c r="L256" s="61"/>
      <c r="M256" s="61"/>
      <c r="N256" s="61"/>
      <c r="O256" s="61"/>
      <c r="P256" s="61"/>
      <c r="Q256" s="61"/>
      <c r="R256" s="62"/>
    </row>
    <row r="257" spans="1:18">
      <c r="A257" s="55"/>
      <c r="B257" s="56"/>
      <c r="C257" s="57"/>
      <c r="D257" s="58"/>
      <c r="E257" s="58"/>
      <c r="F257" s="64"/>
      <c r="G257" s="59" t="str">
        <f>IF(F257="","",VLOOKUP(F257,ENSENMBLE,2))</f>
        <v/>
      </c>
      <c r="H257" s="66"/>
      <c r="I257" s="60" t="str">
        <f t="shared" si="8"/>
        <v/>
      </c>
      <c r="J257" s="60" t="str">
        <f t="shared" si="9"/>
        <v/>
      </c>
      <c r="K257" s="61"/>
      <c r="L257" s="61"/>
      <c r="M257" s="61"/>
      <c r="N257" s="61"/>
      <c r="O257" s="61"/>
      <c r="P257" s="61"/>
      <c r="Q257" s="61"/>
      <c r="R257" s="62"/>
    </row>
    <row r="258" spans="1:18">
      <c r="A258" s="55"/>
      <c r="B258" s="56"/>
      <c r="C258" s="57"/>
      <c r="D258" s="58"/>
      <c r="E258" s="58"/>
      <c r="F258" s="64"/>
      <c r="G258" s="59" t="str">
        <f>IF(F258="","",VLOOKUP(F258,ENSENMBLE,2))</f>
        <v/>
      </c>
      <c r="H258" s="66"/>
      <c r="I258" s="60" t="str">
        <f t="shared" si="8"/>
        <v/>
      </c>
      <c r="J258" s="60" t="str">
        <f t="shared" si="9"/>
        <v/>
      </c>
      <c r="K258" s="61"/>
      <c r="L258" s="61"/>
      <c r="M258" s="61"/>
      <c r="N258" s="61"/>
      <c r="O258" s="61"/>
      <c r="P258" s="61"/>
      <c r="Q258" s="61"/>
      <c r="R258" s="62"/>
    </row>
    <row r="259" spans="1:18">
      <c r="A259" s="55"/>
      <c r="B259" s="56"/>
      <c r="C259" s="57"/>
      <c r="D259" s="58"/>
      <c r="E259" s="58"/>
      <c r="F259" s="64"/>
      <c r="G259" s="59" t="str">
        <f>IF(F259="","",VLOOKUP(F259,ENSENMBLE,2))</f>
        <v/>
      </c>
      <c r="H259" s="66"/>
      <c r="I259" s="60" t="str">
        <f t="shared" ref="I259:I301" si="10">IF(H259="","",IF(ABS(H259)&gt;24,"",IF($H259&gt;0,$H259,IF($J259&lt;24,25,IF($J259=24,26,"")))))</f>
        <v/>
      </c>
      <c r="J259" s="60" t="str">
        <f t="shared" si="9"/>
        <v/>
      </c>
      <c r="K259" s="61"/>
      <c r="L259" s="61"/>
      <c r="M259" s="61"/>
      <c r="N259" s="61"/>
      <c r="O259" s="61"/>
      <c r="P259" s="61"/>
      <c r="Q259" s="61"/>
      <c r="R259" s="62"/>
    </row>
    <row r="260" spans="1:18">
      <c r="A260" s="55"/>
      <c r="B260" s="56"/>
      <c r="C260" s="57"/>
      <c r="D260" s="58"/>
      <c r="E260" s="58"/>
      <c r="F260" s="64"/>
      <c r="G260" s="59" t="str">
        <f>IF(F260="","",VLOOKUP(F260,ENSENMBLE,2))</f>
        <v/>
      </c>
      <c r="H260" s="66"/>
      <c r="I260" s="60" t="str">
        <f t="shared" si="10"/>
        <v/>
      </c>
      <c r="J260" s="60" t="str">
        <f t="shared" si="9"/>
        <v/>
      </c>
      <c r="K260" s="61"/>
      <c r="L260" s="61"/>
      <c r="M260" s="61"/>
      <c r="N260" s="61"/>
      <c r="O260" s="61"/>
      <c r="P260" s="61"/>
      <c r="Q260" s="61"/>
      <c r="R260" s="62"/>
    </row>
    <row r="261" spans="1:18">
      <c r="A261" s="55"/>
      <c r="B261" s="56"/>
      <c r="C261" s="57"/>
      <c r="D261" s="58"/>
      <c r="E261" s="58"/>
      <c r="F261" s="64"/>
      <c r="G261" s="59" t="str">
        <f>IF(F261="","",VLOOKUP(F261,ENSENMBLE,2))</f>
        <v/>
      </c>
      <c r="H261" s="66"/>
      <c r="I261" s="60" t="str">
        <f t="shared" si="10"/>
        <v/>
      </c>
      <c r="J261" s="60" t="str">
        <f t="shared" si="9"/>
        <v/>
      </c>
      <c r="K261" s="61"/>
      <c r="L261" s="61"/>
      <c r="M261" s="61"/>
      <c r="N261" s="61"/>
      <c r="O261" s="61"/>
      <c r="P261" s="61"/>
      <c r="Q261" s="61"/>
      <c r="R261" s="62"/>
    </row>
    <row r="262" spans="1:18">
      <c r="A262" s="55"/>
      <c r="B262" s="56"/>
      <c r="C262" s="57"/>
      <c r="D262" s="58"/>
      <c r="E262" s="58"/>
      <c r="F262" s="64"/>
      <c r="G262" s="59" t="str">
        <f>IF(F262="","",VLOOKUP(F262,ENSENMBLE,2))</f>
        <v/>
      </c>
      <c r="H262" s="66"/>
      <c r="I262" s="60" t="str">
        <f t="shared" si="10"/>
        <v/>
      </c>
      <c r="J262" s="60" t="str">
        <f t="shared" si="9"/>
        <v/>
      </c>
      <c r="K262" s="61"/>
      <c r="L262" s="61"/>
      <c r="M262" s="61"/>
      <c r="N262" s="61"/>
      <c r="O262" s="61"/>
      <c r="P262" s="61"/>
      <c r="Q262" s="61"/>
      <c r="R262" s="62"/>
    </row>
    <row r="263" spans="1:18">
      <c r="A263" s="55"/>
      <c r="B263" s="56"/>
      <c r="C263" s="57"/>
      <c r="D263" s="58"/>
      <c r="E263" s="58"/>
      <c r="F263" s="64"/>
      <c r="G263" s="59" t="str">
        <f>IF(F263="","",VLOOKUP(F263,ENSENMBLE,2))</f>
        <v/>
      </c>
      <c r="H263" s="66"/>
      <c r="I263" s="60" t="str">
        <f t="shared" si="10"/>
        <v/>
      </c>
      <c r="J263" s="60" t="str">
        <f t="shared" si="9"/>
        <v/>
      </c>
      <c r="K263" s="61"/>
      <c r="L263" s="61"/>
      <c r="M263" s="61"/>
      <c r="N263" s="61"/>
      <c r="O263" s="61"/>
      <c r="P263" s="61"/>
      <c r="Q263" s="61"/>
      <c r="R263" s="62"/>
    </row>
    <row r="264" spans="1:18">
      <c r="A264" s="55"/>
      <c r="B264" s="56"/>
      <c r="C264" s="57"/>
      <c r="D264" s="58"/>
      <c r="E264" s="58"/>
      <c r="F264" s="64"/>
      <c r="G264" s="59" t="str">
        <f>IF(F264="","",VLOOKUP(F264,ENSENMBLE,2))</f>
        <v/>
      </c>
      <c r="H264" s="66"/>
      <c r="I264" s="60" t="str">
        <f t="shared" si="10"/>
        <v/>
      </c>
      <c r="J264" s="60" t="str">
        <f t="shared" si="9"/>
        <v/>
      </c>
      <c r="K264" s="61"/>
      <c r="L264" s="61"/>
      <c r="M264" s="61"/>
      <c r="N264" s="61"/>
      <c r="O264" s="61"/>
      <c r="P264" s="61"/>
      <c r="Q264" s="61"/>
      <c r="R264" s="62"/>
    </row>
    <row r="265" spans="1:18">
      <c r="A265" s="55"/>
      <c r="B265" s="56"/>
      <c r="C265" s="57"/>
      <c r="D265" s="58"/>
      <c r="E265" s="58"/>
      <c r="F265" s="64"/>
      <c r="G265" s="59" t="str">
        <f>IF(F265="","",VLOOKUP(F265,ENSENMBLE,2))</f>
        <v/>
      </c>
      <c r="H265" s="66"/>
      <c r="I265" s="60" t="str">
        <f t="shared" si="10"/>
        <v/>
      </c>
      <c r="J265" s="60" t="str">
        <f t="shared" si="9"/>
        <v/>
      </c>
      <c r="K265" s="61"/>
      <c r="L265" s="61"/>
      <c r="M265" s="61"/>
      <c r="N265" s="61"/>
      <c r="O265" s="61"/>
      <c r="P265" s="61"/>
      <c r="Q265" s="61"/>
      <c r="R265" s="62"/>
    </row>
    <row r="266" spans="1:18">
      <c r="A266" s="55"/>
      <c r="B266" s="56"/>
      <c r="C266" s="57"/>
      <c r="D266" s="58"/>
      <c r="E266" s="58"/>
      <c r="F266" s="64"/>
      <c r="G266" s="59" t="str">
        <f>IF(F266="","",VLOOKUP(F266,ENSENMBLE,2))</f>
        <v/>
      </c>
      <c r="H266" s="66"/>
      <c r="I266" s="60" t="str">
        <f t="shared" si="10"/>
        <v/>
      </c>
      <c r="J266" s="60" t="str">
        <f t="shared" si="9"/>
        <v/>
      </c>
      <c r="K266" s="61"/>
      <c r="L266" s="61"/>
      <c r="M266" s="61"/>
      <c r="N266" s="61"/>
      <c r="O266" s="61"/>
      <c r="P266" s="61"/>
      <c r="Q266" s="61"/>
      <c r="R266" s="62"/>
    </row>
    <row r="267" spans="1:18">
      <c r="A267" s="55"/>
      <c r="B267" s="56"/>
      <c r="C267" s="57"/>
      <c r="D267" s="58"/>
      <c r="E267" s="58"/>
      <c r="F267" s="64"/>
      <c r="G267" s="59" t="str">
        <f>IF(F267="","",VLOOKUP(F267,ENSENMBLE,2))</f>
        <v/>
      </c>
      <c r="H267" s="66"/>
      <c r="I267" s="60" t="str">
        <f t="shared" si="10"/>
        <v/>
      </c>
      <c r="J267" s="60" t="str">
        <f t="shared" si="9"/>
        <v/>
      </c>
      <c r="K267" s="61"/>
      <c r="L267" s="61"/>
      <c r="M267" s="61"/>
      <c r="N267" s="61"/>
      <c r="O267" s="61"/>
      <c r="P267" s="61"/>
      <c r="Q267" s="61"/>
      <c r="R267" s="62"/>
    </row>
    <row r="268" spans="1:18">
      <c r="A268" s="55"/>
      <c r="B268" s="56"/>
      <c r="C268" s="57"/>
      <c r="D268" s="58"/>
      <c r="E268" s="58"/>
      <c r="F268" s="64"/>
      <c r="G268" s="59" t="str">
        <f>IF(F268="","",VLOOKUP(F268,ENSENMBLE,2))</f>
        <v/>
      </c>
      <c r="H268" s="66"/>
      <c r="I268" s="60" t="str">
        <f t="shared" si="10"/>
        <v/>
      </c>
      <c r="J268" s="60" t="str">
        <f t="shared" si="9"/>
        <v/>
      </c>
      <c r="K268" s="61"/>
      <c r="L268" s="61"/>
      <c r="M268" s="61"/>
      <c r="N268" s="61"/>
      <c r="O268" s="61"/>
      <c r="P268" s="61"/>
      <c r="Q268" s="61"/>
      <c r="R268" s="62"/>
    </row>
    <row r="269" spans="1:18">
      <c r="A269" s="55"/>
      <c r="B269" s="56"/>
      <c r="C269" s="57"/>
      <c r="D269" s="58"/>
      <c r="E269" s="58"/>
      <c r="F269" s="64"/>
      <c r="G269" s="59" t="str">
        <f>IF(F269="","",VLOOKUP(F269,ENSENMBLE,2))</f>
        <v/>
      </c>
      <c r="H269" s="66"/>
      <c r="I269" s="60" t="str">
        <f t="shared" si="10"/>
        <v/>
      </c>
      <c r="J269" s="60" t="str">
        <f t="shared" si="9"/>
        <v/>
      </c>
      <c r="K269" s="61"/>
      <c r="L269" s="61"/>
      <c r="M269" s="61"/>
      <c r="N269" s="61"/>
      <c r="O269" s="61"/>
      <c r="P269" s="61"/>
      <c r="Q269" s="61"/>
      <c r="R269" s="62"/>
    </row>
    <row r="270" spans="1:18">
      <c r="A270" s="55"/>
      <c r="B270" s="56"/>
      <c r="C270" s="57"/>
      <c r="D270" s="58"/>
      <c r="E270" s="58"/>
      <c r="F270" s="64"/>
      <c r="G270" s="59" t="str">
        <f>IF(F270="","",VLOOKUP(F270,ENSENMBLE,2))</f>
        <v/>
      </c>
      <c r="H270" s="66"/>
      <c r="I270" s="60" t="str">
        <f t="shared" si="10"/>
        <v/>
      </c>
      <c r="J270" s="60" t="str">
        <f t="shared" si="9"/>
        <v/>
      </c>
      <c r="K270" s="61"/>
      <c r="L270" s="61"/>
      <c r="M270" s="61"/>
      <c r="N270" s="61"/>
      <c r="O270" s="61"/>
      <c r="P270" s="61"/>
      <c r="Q270" s="61"/>
      <c r="R270" s="62"/>
    </row>
    <row r="271" spans="1:18">
      <c r="A271" s="55"/>
      <c r="B271" s="56"/>
      <c r="C271" s="57"/>
      <c r="D271" s="58"/>
      <c r="E271" s="58"/>
      <c r="F271" s="64"/>
      <c r="G271" s="59" t="str">
        <f>IF(F271="","",VLOOKUP(F271,ENSENMBLE,2))</f>
        <v/>
      </c>
      <c r="H271" s="66"/>
      <c r="I271" s="60" t="str">
        <f t="shared" si="10"/>
        <v/>
      </c>
      <c r="J271" s="60" t="str">
        <f t="shared" si="9"/>
        <v/>
      </c>
      <c r="K271" s="61"/>
      <c r="L271" s="61"/>
      <c r="M271" s="61"/>
      <c r="N271" s="61"/>
      <c r="O271" s="61"/>
      <c r="P271" s="61"/>
      <c r="Q271" s="61"/>
      <c r="R271" s="62"/>
    </row>
    <row r="272" spans="1:18">
      <c r="A272" s="55"/>
      <c r="B272" s="56"/>
      <c r="C272" s="57"/>
      <c r="D272" s="58"/>
      <c r="E272" s="58"/>
      <c r="F272" s="64"/>
      <c r="G272" s="59" t="str">
        <f>IF(F272="","",VLOOKUP(F272,ENSENMBLE,2))</f>
        <v/>
      </c>
      <c r="H272" s="66"/>
      <c r="I272" s="60" t="str">
        <f t="shared" si="10"/>
        <v/>
      </c>
      <c r="J272" s="60" t="str">
        <f t="shared" si="9"/>
        <v/>
      </c>
      <c r="K272" s="61"/>
      <c r="L272" s="61"/>
      <c r="M272" s="61"/>
      <c r="N272" s="61"/>
      <c r="O272" s="61"/>
      <c r="P272" s="61"/>
      <c r="Q272" s="61"/>
      <c r="R272" s="62"/>
    </row>
    <row r="273" spans="1:18">
      <c r="A273" s="55"/>
      <c r="B273" s="56"/>
      <c r="C273" s="57"/>
      <c r="D273" s="58"/>
      <c r="E273" s="58"/>
      <c r="F273" s="64"/>
      <c r="G273" s="59" t="str">
        <f>IF(F273="","",VLOOKUP(F273,ENSENMBLE,2))</f>
        <v/>
      </c>
      <c r="H273" s="66"/>
      <c r="I273" s="60" t="str">
        <f t="shared" si="10"/>
        <v/>
      </c>
      <c r="J273" s="60" t="str">
        <f t="shared" si="9"/>
        <v/>
      </c>
      <c r="K273" s="61"/>
      <c r="L273" s="61"/>
      <c r="M273" s="61"/>
      <c r="N273" s="61"/>
      <c r="O273" s="61"/>
      <c r="P273" s="61"/>
      <c r="Q273" s="61"/>
      <c r="R273" s="62"/>
    </row>
    <row r="274" spans="1:18">
      <c r="A274" s="55"/>
      <c r="B274" s="56"/>
      <c r="C274" s="57"/>
      <c r="D274" s="58"/>
      <c r="E274" s="58"/>
      <c r="F274" s="64"/>
      <c r="G274" s="59" t="str">
        <f>IF(F274="","",VLOOKUP(F274,ENSENMBLE,2))</f>
        <v/>
      </c>
      <c r="H274" s="66"/>
      <c r="I274" s="60" t="str">
        <f t="shared" si="10"/>
        <v/>
      </c>
      <c r="J274" s="60" t="str">
        <f t="shared" si="9"/>
        <v/>
      </c>
      <c r="K274" s="61"/>
      <c r="L274" s="61"/>
      <c r="M274" s="61"/>
      <c r="N274" s="61"/>
      <c r="O274" s="61"/>
      <c r="P274" s="61"/>
      <c r="Q274" s="61"/>
      <c r="R274" s="62"/>
    </row>
    <row r="275" spans="1:18">
      <c r="A275" s="55"/>
      <c r="B275" s="56"/>
      <c r="C275" s="57"/>
      <c r="D275" s="58"/>
      <c r="E275" s="58"/>
      <c r="F275" s="64"/>
      <c r="G275" s="59" t="str">
        <f>IF(F275="","",VLOOKUP(F275,ENSENMBLE,2))</f>
        <v/>
      </c>
      <c r="H275" s="66"/>
      <c r="I275" s="60" t="str">
        <f t="shared" si="10"/>
        <v/>
      </c>
      <c r="J275" s="60" t="str">
        <f t="shared" si="9"/>
        <v/>
      </c>
      <c r="K275" s="61"/>
      <c r="L275" s="61"/>
      <c r="M275" s="61"/>
      <c r="N275" s="61"/>
      <c r="O275" s="61"/>
      <c r="P275" s="61"/>
      <c r="Q275" s="61"/>
      <c r="R275" s="62"/>
    </row>
    <row r="276" spans="1:18">
      <c r="A276" s="55"/>
      <c r="B276" s="56"/>
      <c r="C276" s="57"/>
      <c r="D276" s="58"/>
      <c r="E276" s="58"/>
      <c r="F276" s="64"/>
      <c r="G276" s="59" t="str">
        <f>IF(F276="","",VLOOKUP(F276,ENSENMBLE,2))</f>
        <v/>
      </c>
      <c r="H276" s="66"/>
      <c r="I276" s="60" t="str">
        <f t="shared" si="10"/>
        <v/>
      </c>
      <c r="J276" s="60" t="str">
        <f t="shared" si="9"/>
        <v/>
      </c>
      <c r="K276" s="61"/>
      <c r="L276" s="61"/>
      <c r="M276" s="61"/>
      <c r="N276" s="61"/>
      <c r="O276" s="61"/>
      <c r="P276" s="61"/>
      <c r="Q276" s="61"/>
      <c r="R276" s="62"/>
    </row>
    <row r="277" spans="1:18">
      <c r="A277" s="55"/>
      <c r="B277" s="56"/>
      <c r="C277" s="57"/>
      <c r="D277" s="58"/>
      <c r="E277" s="58"/>
      <c r="F277" s="64"/>
      <c r="G277" s="59" t="str">
        <f>IF(F277="","",VLOOKUP(F277,ENSENMBLE,2))</f>
        <v/>
      </c>
      <c r="H277" s="66"/>
      <c r="I277" s="60" t="str">
        <f t="shared" si="10"/>
        <v/>
      </c>
      <c r="J277" s="60" t="str">
        <f t="shared" si="9"/>
        <v/>
      </c>
      <c r="K277" s="61"/>
      <c r="L277" s="61"/>
      <c r="M277" s="61"/>
      <c r="N277" s="61"/>
      <c r="O277" s="61"/>
      <c r="P277" s="61"/>
      <c r="Q277" s="61"/>
      <c r="R277" s="62"/>
    </row>
    <row r="278" spans="1:18">
      <c r="A278" s="55"/>
      <c r="B278" s="56"/>
      <c r="C278" s="57"/>
      <c r="D278" s="58"/>
      <c r="E278" s="58"/>
      <c r="F278" s="64"/>
      <c r="G278" s="59" t="str">
        <f>IF(F278="","",VLOOKUP(F278,ENSENMBLE,2))</f>
        <v/>
      </c>
      <c r="H278" s="66"/>
      <c r="I278" s="60" t="str">
        <f t="shared" si="10"/>
        <v/>
      </c>
      <c r="J278" s="60" t="str">
        <f t="shared" si="9"/>
        <v/>
      </c>
      <c r="K278" s="61"/>
      <c r="L278" s="61"/>
      <c r="M278" s="61"/>
      <c r="N278" s="61"/>
      <c r="O278" s="61"/>
      <c r="P278" s="61"/>
      <c r="Q278" s="61"/>
      <c r="R278" s="62"/>
    </row>
    <row r="279" spans="1:18">
      <c r="A279" s="55"/>
      <c r="B279" s="56"/>
      <c r="C279" s="57"/>
      <c r="D279" s="58"/>
      <c r="E279" s="58"/>
      <c r="F279" s="64"/>
      <c r="G279" s="59" t="str">
        <f>IF(F279="","",VLOOKUP(F279,ENSENMBLE,2))</f>
        <v/>
      </c>
      <c r="H279" s="66"/>
      <c r="I279" s="60" t="str">
        <f t="shared" si="10"/>
        <v/>
      </c>
      <c r="J279" s="60" t="str">
        <f t="shared" si="9"/>
        <v/>
      </c>
      <c r="K279" s="61"/>
      <c r="L279" s="61"/>
      <c r="M279" s="61"/>
      <c r="N279" s="61"/>
      <c r="O279" s="61"/>
      <c r="P279" s="61"/>
      <c r="Q279" s="61"/>
      <c r="R279" s="62"/>
    </row>
    <row r="280" spans="1:18">
      <c r="A280" s="55"/>
      <c r="B280" s="56"/>
      <c r="C280" s="57"/>
      <c r="D280" s="58"/>
      <c r="E280" s="58"/>
      <c r="F280" s="64"/>
      <c r="G280" s="59" t="str">
        <f>IF(F280="","",VLOOKUP(F280,ENSENMBLE,2))</f>
        <v/>
      </c>
      <c r="H280" s="66"/>
      <c r="I280" s="60" t="str">
        <f t="shared" si="10"/>
        <v/>
      </c>
      <c r="J280" s="60" t="str">
        <f t="shared" si="9"/>
        <v/>
      </c>
      <c r="K280" s="61"/>
      <c r="L280" s="61"/>
      <c r="M280" s="61"/>
      <c r="N280" s="61"/>
      <c r="O280" s="61"/>
      <c r="P280" s="61"/>
      <c r="Q280" s="61"/>
      <c r="R280" s="62"/>
    </row>
    <row r="281" spans="1:18">
      <c r="A281" s="55"/>
      <c r="B281" s="56"/>
      <c r="C281" s="57"/>
      <c r="D281" s="58"/>
      <c r="E281" s="58"/>
      <c r="F281" s="64"/>
      <c r="G281" s="59" t="str">
        <f>IF(F281="","",VLOOKUP(F281,ENSENMBLE,2))</f>
        <v/>
      </c>
      <c r="H281" s="66"/>
      <c r="I281" s="60" t="str">
        <f t="shared" si="10"/>
        <v/>
      </c>
      <c r="J281" s="60" t="str">
        <f t="shared" si="9"/>
        <v/>
      </c>
      <c r="K281" s="61"/>
      <c r="L281" s="61"/>
      <c r="M281" s="61"/>
      <c r="N281" s="61"/>
      <c r="O281" s="61"/>
      <c r="P281" s="61"/>
      <c r="Q281" s="61"/>
      <c r="R281" s="62"/>
    </row>
    <row r="282" spans="1:18">
      <c r="A282" s="55"/>
      <c r="B282" s="56"/>
      <c r="C282" s="57"/>
      <c r="D282" s="58"/>
      <c r="E282" s="58"/>
      <c r="F282" s="64"/>
      <c r="G282" s="59" t="str">
        <f>IF(F282="","",VLOOKUP(F282,ENSENMBLE,2))</f>
        <v/>
      </c>
      <c r="H282" s="66"/>
      <c r="I282" s="60" t="str">
        <f t="shared" si="10"/>
        <v/>
      </c>
      <c r="J282" s="60" t="str">
        <f t="shared" si="9"/>
        <v/>
      </c>
      <c r="K282" s="61"/>
      <c r="L282" s="61"/>
      <c r="M282" s="61"/>
      <c r="N282" s="61"/>
      <c r="O282" s="61"/>
      <c r="P282" s="61"/>
      <c r="Q282" s="61"/>
      <c r="R282" s="62"/>
    </row>
    <row r="283" spans="1:18">
      <c r="A283" s="55"/>
      <c r="B283" s="56"/>
      <c r="C283" s="57"/>
      <c r="D283" s="58"/>
      <c r="E283" s="58"/>
      <c r="F283" s="64"/>
      <c r="G283" s="59" t="str">
        <f>IF(F283="","",VLOOKUP(F283,ENSENMBLE,2))</f>
        <v/>
      </c>
      <c r="H283" s="66"/>
      <c r="I283" s="60" t="str">
        <f t="shared" si="10"/>
        <v/>
      </c>
      <c r="J283" s="60" t="str">
        <f t="shared" si="9"/>
        <v/>
      </c>
      <c r="K283" s="61"/>
      <c r="L283" s="61"/>
      <c r="M283" s="61"/>
      <c r="N283" s="61"/>
      <c r="O283" s="61"/>
      <c r="P283" s="61"/>
      <c r="Q283" s="61"/>
      <c r="R283" s="62"/>
    </row>
    <row r="284" spans="1:18">
      <c r="A284" s="55"/>
      <c r="B284" s="56"/>
      <c r="C284" s="57"/>
      <c r="D284" s="58"/>
      <c r="E284" s="58"/>
      <c r="F284" s="64"/>
      <c r="G284" s="59" t="str">
        <f>IF(F284="","",VLOOKUP(F284,ENSENMBLE,2))</f>
        <v/>
      </c>
      <c r="H284" s="66"/>
      <c r="I284" s="60" t="str">
        <f t="shared" si="10"/>
        <v/>
      </c>
      <c r="J284" s="60" t="str">
        <f t="shared" si="9"/>
        <v/>
      </c>
      <c r="K284" s="61"/>
      <c r="L284" s="61"/>
      <c r="M284" s="61"/>
      <c r="N284" s="61"/>
      <c r="O284" s="61"/>
      <c r="P284" s="61"/>
      <c r="Q284" s="61"/>
      <c r="R284" s="62"/>
    </row>
    <row r="285" spans="1:18">
      <c r="A285" s="55"/>
      <c r="B285" s="56"/>
      <c r="C285" s="57"/>
      <c r="D285" s="58"/>
      <c r="E285" s="58"/>
      <c r="F285" s="64"/>
      <c r="G285" s="59" t="str">
        <f>IF(F285="","",VLOOKUP(F285,ENSENMBLE,2))</f>
        <v/>
      </c>
      <c r="H285" s="66"/>
      <c r="I285" s="60" t="str">
        <f t="shared" si="10"/>
        <v/>
      </c>
      <c r="J285" s="60" t="str">
        <f t="shared" si="9"/>
        <v/>
      </c>
      <c r="K285" s="61"/>
      <c r="L285" s="61"/>
      <c r="M285" s="61"/>
      <c r="N285" s="61"/>
      <c r="O285" s="61"/>
      <c r="P285" s="61"/>
      <c r="Q285" s="61"/>
      <c r="R285" s="62"/>
    </row>
    <row r="286" spans="1:18">
      <c r="A286" s="55"/>
      <c r="B286" s="56"/>
      <c r="C286" s="57"/>
      <c r="D286" s="58"/>
      <c r="E286" s="58"/>
      <c r="F286" s="64"/>
      <c r="G286" s="59" t="str">
        <f>IF(F286="","",VLOOKUP(F286,ENSENMBLE,2))</f>
        <v/>
      </c>
      <c r="H286" s="66"/>
      <c r="I286" s="60" t="str">
        <f t="shared" si="10"/>
        <v/>
      </c>
      <c r="J286" s="60" t="str">
        <f t="shared" si="9"/>
        <v/>
      </c>
      <c r="K286" s="61"/>
      <c r="L286" s="61"/>
      <c r="M286" s="61"/>
      <c r="N286" s="61"/>
      <c r="O286" s="61"/>
      <c r="P286" s="61"/>
      <c r="Q286" s="61"/>
      <c r="R286" s="62"/>
    </row>
    <row r="287" spans="1:18">
      <c r="A287" s="55"/>
      <c r="B287" s="56"/>
      <c r="C287" s="57"/>
      <c r="D287" s="58"/>
      <c r="E287" s="58"/>
      <c r="F287" s="64"/>
      <c r="G287" s="59" t="str">
        <f>IF(F287="","",VLOOKUP(F287,ENSENMBLE,2))</f>
        <v/>
      </c>
      <c r="H287" s="66"/>
      <c r="I287" s="60" t="str">
        <f t="shared" si="10"/>
        <v/>
      </c>
      <c r="J287" s="60" t="str">
        <f t="shared" si="9"/>
        <v/>
      </c>
      <c r="K287" s="61"/>
      <c r="L287" s="61"/>
      <c r="M287" s="61"/>
      <c r="N287" s="61"/>
      <c r="O287" s="61"/>
      <c r="P287" s="61"/>
      <c r="Q287" s="61"/>
      <c r="R287" s="62"/>
    </row>
    <row r="288" spans="1:18">
      <c r="A288" s="55"/>
      <c r="B288" s="56"/>
      <c r="C288" s="57"/>
      <c r="D288" s="58"/>
      <c r="E288" s="58"/>
      <c r="F288" s="64"/>
      <c r="G288" s="59" t="str">
        <f>IF(F288="","",VLOOKUP(F288,ENSENMBLE,2))</f>
        <v/>
      </c>
      <c r="H288" s="66"/>
      <c r="I288" s="60" t="str">
        <f t="shared" si="10"/>
        <v/>
      </c>
      <c r="J288" s="60" t="str">
        <f t="shared" si="9"/>
        <v/>
      </c>
      <c r="K288" s="61"/>
      <c r="L288" s="61"/>
      <c r="M288" s="61"/>
      <c r="N288" s="61"/>
      <c r="O288" s="61"/>
      <c r="P288" s="61"/>
      <c r="Q288" s="61"/>
      <c r="R288" s="62"/>
    </row>
    <row r="289" spans="1:18">
      <c r="A289" s="55"/>
      <c r="B289" s="56"/>
      <c r="C289" s="57"/>
      <c r="D289" s="58"/>
      <c r="E289" s="58"/>
      <c r="F289" s="64"/>
      <c r="G289" s="59" t="str">
        <f>IF(F289="","",VLOOKUP(F289,ENSENMBLE,2))</f>
        <v/>
      </c>
      <c r="H289" s="66"/>
      <c r="I289" s="60" t="str">
        <f t="shared" si="10"/>
        <v/>
      </c>
      <c r="J289" s="60" t="str">
        <f t="shared" si="9"/>
        <v/>
      </c>
      <c r="K289" s="61"/>
      <c r="L289" s="61"/>
      <c r="M289" s="61"/>
      <c r="N289" s="61"/>
      <c r="O289" s="61"/>
      <c r="P289" s="61"/>
      <c r="Q289" s="61"/>
      <c r="R289" s="62"/>
    </row>
    <row r="290" spans="1:18">
      <c r="A290" s="55"/>
      <c r="B290" s="56"/>
      <c r="C290" s="57"/>
      <c r="D290" s="58"/>
      <c r="E290" s="58"/>
      <c r="F290" s="64"/>
      <c r="G290" s="59" t="str">
        <f>IF(F290="","",VLOOKUP(F290,ENSENMBLE,2))</f>
        <v/>
      </c>
      <c r="H290" s="66"/>
      <c r="I290" s="60" t="str">
        <f t="shared" si="10"/>
        <v/>
      </c>
      <c r="J290" s="60" t="str">
        <f t="shared" si="9"/>
        <v/>
      </c>
      <c r="K290" s="61"/>
      <c r="L290" s="61"/>
      <c r="M290" s="61"/>
      <c r="N290" s="61"/>
      <c r="O290" s="61"/>
      <c r="P290" s="61"/>
      <c r="Q290" s="61"/>
      <c r="R290" s="62"/>
    </row>
    <row r="291" spans="1:18">
      <c r="A291" s="55"/>
      <c r="B291" s="56"/>
      <c r="C291" s="57"/>
      <c r="D291" s="58"/>
      <c r="E291" s="58"/>
      <c r="F291" s="64"/>
      <c r="G291" s="59" t="str">
        <f>IF(F291="","",VLOOKUP(F291,ENSENMBLE,2))</f>
        <v/>
      </c>
      <c r="H291" s="66"/>
      <c r="I291" s="60" t="str">
        <f t="shared" si="10"/>
        <v/>
      </c>
      <c r="J291" s="60" t="str">
        <f t="shared" si="9"/>
        <v/>
      </c>
      <c r="K291" s="61"/>
      <c r="L291" s="61"/>
      <c r="M291" s="61"/>
      <c r="N291" s="61"/>
      <c r="O291" s="61"/>
      <c r="P291" s="61"/>
      <c r="Q291" s="61"/>
      <c r="R291" s="62"/>
    </row>
    <row r="292" spans="1:18">
      <c r="A292" s="55"/>
      <c r="B292" s="56"/>
      <c r="C292" s="57"/>
      <c r="D292" s="58"/>
      <c r="E292" s="58"/>
      <c r="F292" s="64"/>
      <c r="G292" s="59" t="str">
        <f>IF(F292="","",VLOOKUP(F292,ENSENMBLE,2))</f>
        <v/>
      </c>
      <c r="H292" s="66"/>
      <c r="I292" s="60" t="str">
        <f t="shared" si="10"/>
        <v/>
      </c>
      <c r="J292" s="60" t="str">
        <f t="shared" si="9"/>
        <v/>
      </c>
      <c r="K292" s="61"/>
      <c r="L292" s="61"/>
      <c r="M292" s="61"/>
      <c r="N292" s="61"/>
      <c r="O292" s="61"/>
      <c r="P292" s="61"/>
      <c r="Q292" s="61"/>
      <c r="R292" s="62"/>
    </row>
    <row r="293" spans="1:18">
      <c r="A293" s="55"/>
      <c r="B293" s="56"/>
      <c r="C293" s="57"/>
      <c r="D293" s="58"/>
      <c r="E293" s="58"/>
      <c r="F293" s="64"/>
      <c r="G293" s="59" t="str">
        <f>IF(F293="","",VLOOKUP(F293,ENSENMBLE,2))</f>
        <v/>
      </c>
      <c r="H293" s="66"/>
      <c r="I293" s="60" t="str">
        <f t="shared" si="10"/>
        <v/>
      </c>
      <c r="J293" s="60" t="str">
        <f t="shared" ref="J293:J301" si="11">IF(H293="","",IF(ABS(H293)&gt;24,"",IF($H293&lt;0,-$H293,IF($I293&lt;24,25,IF($I293=24,26,"")))))</f>
        <v/>
      </c>
      <c r="K293" s="61"/>
      <c r="L293" s="61"/>
      <c r="M293" s="61"/>
      <c r="N293" s="61"/>
      <c r="O293" s="61"/>
      <c r="P293" s="61"/>
      <c r="Q293" s="61"/>
      <c r="R293" s="62"/>
    </row>
    <row r="294" spans="1:18">
      <c r="A294" s="55"/>
      <c r="B294" s="56"/>
      <c r="C294" s="57"/>
      <c r="D294" s="58"/>
      <c r="E294" s="58"/>
      <c r="F294" s="64"/>
      <c r="G294" s="59" t="str">
        <f>IF(F294="","",VLOOKUP(F294,ENSENMBLE,2))</f>
        <v/>
      </c>
      <c r="H294" s="66"/>
      <c r="I294" s="60" t="str">
        <f t="shared" si="10"/>
        <v/>
      </c>
      <c r="J294" s="60" t="str">
        <f t="shared" si="11"/>
        <v/>
      </c>
      <c r="K294" s="61"/>
      <c r="L294" s="61"/>
      <c r="M294" s="61"/>
      <c r="N294" s="61"/>
      <c r="O294" s="61"/>
      <c r="P294" s="61"/>
      <c r="Q294" s="61"/>
      <c r="R294" s="62"/>
    </row>
    <row r="295" spans="1:18">
      <c r="A295" s="55"/>
      <c r="B295" s="56"/>
      <c r="C295" s="57"/>
      <c r="D295" s="58"/>
      <c r="E295" s="58"/>
      <c r="F295" s="64"/>
      <c r="G295" s="59" t="str">
        <f>IF(F295="","",VLOOKUP(F295,ENSENMBLE,2))</f>
        <v/>
      </c>
      <c r="H295" s="66"/>
      <c r="I295" s="60" t="str">
        <f t="shared" si="10"/>
        <v/>
      </c>
      <c r="J295" s="60" t="str">
        <f t="shared" si="11"/>
        <v/>
      </c>
      <c r="K295" s="61"/>
      <c r="L295" s="61"/>
      <c r="M295" s="61"/>
      <c r="N295" s="61"/>
      <c r="O295" s="61"/>
      <c r="P295" s="61"/>
      <c r="Q295" s="61"/>
      <c r="R295" s="62"/>
    </row>
    <row r="296" spans="1:18">
      <c r="A296" s="55"/>
      <c r="B296" s="56"/>
      <c r="C296" s="57"/>
      <c r="D296" s="58"/>
      <c r="E296" s="58"/>
      <c r="F296" s="64"/>
      <c r="G296" s="59" t="str">
        <f>IF(F296="","",VLOOKUP(F296,ENSENMBLE,2))</f>
        <v/>
      </c>
      <c r="H296" s="66"/>
      <c r="I296" s="60" t="str">
        <f t="shared" si="10"/>
        <v/>
      </c>
      <c r="J296" s="60" t="str">
        <f t="shared" si="11"/>
        <v/>
      </c>
      <c r="K296" s="61"/>
      <c r="L296" s="61"/>
      <c r="M296" s="61"/>
      <c r="N296" s="61"/>
      <c r="O296" s="61"/>
      <c r="P296" s="61"/>
      <c r="Q296" s="61"/>
      <c r="R296" s="62"/>
    </row>
    <row r="297" spans="1:18">
      <c r="A297" s="55"/>
      <c r="B297" s="56"/>
      <c r="C297" s="57"/>
      <c r="D297" s="58"/>
      <c r="E297" s="58"/>
      <c r="F297" s="64"/>
      <c r="G297" s="59" t="str">
        <f>IF(F297="","",VLOOKUP(F297,ENSENMBLE,2))</f>
        <v/>
      </c>
      <c r="H297" s="66"/>
      <c r="I297" s="60" t="str">
        <f t="shared" si="10"/>
        <v/>
      </c>
      <c r="J297" s="60" t="str">
        <f t="shared" si="11"/>
        <v/>
      </c>
      <c r="K297" s="61"/>
      <c r="L297" s="61"/>
      <c r="M297" s="61"/>
      <c r="N297" s="61"/>
      <c r="O297" s="61"/>
      <c r="P297" s="61"/>
      <c r="Q297" s="61"/>
      <c r="R297" s="62"/>
    </row>
    <row r="298" spans="1:18">
      <c r="A298" s="55"/>
      <c r="B298" s="56"/>
      <c r="C298" s="57"/>
      <c r="D298" s="58"/>
      <c r="E298" s="58"/>
      <c r="F298" s="64"/>
      <c r="G298" s="59" t="str">
        <f>IF(F298="","",VLOOKUP(F298,ENSENMBLE,2))</f>
        <v/>
      </c>
      <c r="H298" s="66"/>
      <c r="I298" s="60" t="str">
        <f t="shared" si="10"/>
        <v/>
      </c>
      <c r="J298" s="60" t="str">
        <f t="shared" si="11"/>
        <v/>
      </c>
      <c r="K298" s="61"/>
      <c r="L298" s="61"/>
      <c r="M298" s="61"/>
      <c r="N298" s="61"/>
      <c r="O298" s="61"/>
      <c r="P298" s="61"/>
      <c r="Q298" s="61"/>
      <c r="R298" s="62"/>
    </row>
    <row r="299" spans="1:18">
      <c r="A299" s="55"/>
      <c r="B299" s="56"/>
      <c r="C299" s="57"/>
      <c r="D299" s="58"/>
      <c r="E299" s="58"/>
      <c r="F299" s="64"/>
      <c r="G299" s="59" t="str">
        <f>IF(F299="","",VLOOKUP(F299,ENSENMBLE,2))</f>
        <v/>
      </c>
      <c r="H299" s="66"/>
      <c r="I299" s="60" t="str">
        <f t="shared" si="10"/>
        <v/>
      </c>
      <c r="J299" s="60" t="str">
        <f t="shared" si="11"/>
        <v/>
      </c>
      <c r="K299" s="61"/>
      <c r="L299" s="61"/>
      <c r="M299" s="61"/>
      <c r="N299" s="61"/>
      <c r="O299" s="61"/>
      <c r="P299" s="61"/>
      <c r="Q299" s="61"/>
      <c r="R299" s="62"/>
    </row>
    <row r="300" spans="1:18">
      <c r="A300" s="55"/>
      <c r="B300" s="56"/>
      <c r="C300" s="57"/>
      <c r="D300" s="58"/>
      <c r="E300" s="58"/>
      <c r="F300" s="64"/>
      <c r="G300" s="59" t="str">
        <f>IF(F300="","",VLOOKUP(F300,ENSENMBLE,2))</f>
        <v/>
      </c>
      <c r="H300" s="66"/>
      <c r="I300" s="60" t="str">
        <f t="shared" si="10"/>
        <v/>
      </c>
      <c r="J300" s="60" t="str">
        <f t="shared" si="11"/>
        <v/>
      </c>
      <c r="K300" s="61"/>
      <c r="L300" s="61"/>
      <c r="M300" s="61"/>
      <c r="N300" s="61"/>
      <c r="O300" s="61"/>
      <c r="P300" s="61"/>
      <c r="Q300" s="61"/>
      <c r="R300" s="62"/>
    </row>
    <row r="301" spans="1:18">
      <c r="A301" s="55"/>
      <c r="B301" s="56"/>
      <c r="C301" s="57"/>
      <c r="D301" s="58"/>
      <c r="E301" s="58"/>
      <c r="F301" s="64"/>
      <c r="G301" s="59" t="str">
        <f>IF(F301="","",VLOOKUP(F301,ENSENMBLE,2))</f>
        <v/>
      </c>
      <c r="H301" s="66"/>
      <c r="I301" s="60" t="str">
        <f t="shared" si="10"/>
        <v/>
      </c>
      <c r="J301" s="60" t="str">
        <f t="shared" si="11"/>
        <v/>
      </c>
      <c r="K301" s="61"/>
      <c r="L301" s="61"/>
      <c r="M301" s="61"/>
      <c r="N301" s="61"/>
      <c r="O301" s="61"/>
      <c r="P301" s="61"/>
      <c r="Q301" s="61"/>
      <c r="R301" s="62"/>
    </row>
  </sheetData>
  <mergeCells count="7">
    <mergeCell ref="D1:E1"/>
    <mergeCell ref="Q1:R1"/>
    <mergeCell ref="F1:G1"/>
    <mergeCell ref="K1:L1"/>
    <mergeCell ref="M1:N1"/>
    <mergeCell ref="O1:P1"/>
    <mergeCell ref="H1:J1"/>
  </mergeCells>
  <dataValidations count="2">
    <dataValidation type="list" allowBlank="1" showInputMessage="1" showErrorMessage="1" sqref="D11:E301">
      <formula1>TEAM</formula1>
    </dataValidation>
    <dataValidation type="list" allowBlank="1" showInputMessage="1" showErrorMessage="1" sqref="F11:F301">
      <formula1>COTE__DOMICILE</formula1>
    </dataValidation>
  </dataValidations>
  <pageMargins left="0.31496062992125984" right="0.31496062992125984" top="0.74803149606299213" bottom="0.74803149606299213" header="0.31496062992125984" footer="0.31496062992125984"/>
  <pageSetup paperSize="9" scale="96" fitToHeight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00"/>
  <sheetViews>
    <sheetView workbookViewId="0">
      <selection activeCell="H8" sqref="H8"/>
    </sheetView>
  </sheetViews>
  <sheetFormatPr baseColWidth="10" defaultRowHeight="15"/>
  <sheetData>
    <row r="1" spans="1:17" ht="15.75" thickBot="1">
      <c r="A1" s="3"/>
      <c r="B1" s="4"/>
      <c r="C1" s="4"/>
      <c r="D1" s="47" t="s">
        <v>24</v>
      </c>
      <c r="E1" s="48"/>
      <c r="F1" s="47" t="s">
        <v>16</v>
      </c>
      <c r="G1" s="48"/>
      <c r="H1" s="47" t="s">
        <v>17</v>
      </c>
      <c r="I1" s="48"/>
      <c r="J1" s="47" t="s">
        <v>18</v>
      </c>
      <c r="K1" s="48"/>
      <c r="L1" s="47" t="s">
        <v>19</v>
      </c>
      <c r="M1" s="48"/>
      <c r="N1" s="47" t="s">
        <v>22</v>
      </c>
      <c r="O1" s="48"/>
      <c r="P1" s="47" t="s">
        <v>23</v>
      </c>
      <c r="Q1" s="49"/>
    </row>
    <row r="2" spans="1:17" ht="15.75" thickBot="1">
      <c r="A2" s="7" t="s">
        <v>25</v>
      </c>
      <c r="B2" s="5" t="s">
        <v>14</v>
      </c>
      <c r="C2" s="5" t="s">
        <v>15</v>
      </c>
      <c r="D2" s="5" t="s">
        <v>29</v>
      </c>
      <c r="E2" s="5" t="s">
        <v>30</v>
      </c>
      <c r="F2" s="5" t="s">
        <v>20</v>
      </c>
      <c r="G2" s="5" t="s">
        <v>21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36</v>
      </c>
      <c r="M2" s="5" t="s">
        <v>35</v>
      </c>
      <c r="N2" s="5" t="s">
        <v>37</v>
      </c>
      <c r="O2" s="5" t="s">
        <v>38</v>
      </c>
      <c r="P2" s="5" t="s">
        <v>39</v>
      </c>
      <c r="Q2" s="6" t="s">
        <v>40</v>
      </c>
    </row>
    <row r="3" spans="1:17">
      <c r="A3" s="8">
        <v>1</v>
      </c>
      <c r="B3" s="9">
        <v>42315</v>
      </c>
      <c r="C3" s="10">
        <v>0.58333333333333337</v>
      </c>
      <c r="D3" s="20" t="s">
        <v>1</v>
      </c>
      <c r="E3" s="20" t="s">
        <v>13</v>
      </c>
      <c r="F3" s="23">
        <v>8.5</v>
      </c>
      <c r="G3" s="25">
        <f t="shared" ref="G3:G34" si="0">IF(F3="","",VLOOKUP(F3,ENSENMBLE,2))</f>
        <v>1.05</v>
      </c>
      <c r="H3" s="12">
        <v>18</v>
      </c>
      <c r="I3" s="12">
        <v>25</v>
      </c>
      <c r="J3" s="11">
        <v>18</v>
      </c>
      <c r="K3" s="11">
        <v>25</v>
      </c>
      <c r="L3" s="11">
        <v>24</v>
      </c>
      <c r="M3" s="11">
        <v>26</v>
      </c>
      <c r="N3" s="11"/>
      <c r="O3" s="11"/>
      <c r="P3" s="11"/>
      <c r="Q3" s="13"/>
    </row>
    <row r="4" spans="1:17">
      <c r="A4" s="14">
        <v>2</v>
      </c>
      <c r="B4" s="15">
        <v>42319</v>
      </c>
      <c r="C4" s="16">
        <v>0.625</v>
      </c>
      <c r="D4" s="21" t="s">
        <v>26</v>
      </c>
      <c r="E4" s="21" t="s">
        <v>1</v>
      </c>
      <c r="F4" s="24">
        <v>1.07</v>
      </c>
      <c r="G4" s="25">
        <f t="shared" si="0"/>
        <v>7.5</v>
      </c>
      <c r="H4" s="18">
        <v>25</v>
      </c>
      <c r="I4" s="18">
        <v>18</v>
      </c>
      <c r="J4" s="18">
        <v>23</v>
      </c>
      <c r="K4" s="17">
        <v>25</v>
      </c>
      <c r="L4" s="17">
        <v>25</v>
      </c>
      <c r="M4" s="17">
        <v>19</v>
      </c>
      <c r="N4" s="17">
        <v>26</v>
      </c>
      <c r="O4" s="17">
        <v>24</v>
      </c>
      <c r="P4" s="17"/>
      <c r="Q4" s="19"/>
    </row>
    <row r="5" spans="1:17">
      <c r="A5" s="14">
        <v>3</v>
      </c>
      <c r="B5" s="15">
        <v>42322</v>
      </c>
      <c r="C5" s="16">
        <v>0.58333333333333337</v>
      </c>
      <c r="D5" s="21" t="s">
        <v>27</v>
      </c>
      <c r="E5" s="21" t="s">
        <v>1</v>
      </c>
      <c r="F5" s="25">
        <v>1.06</v>
      </c>
      <c r="G5" s="25">
        <f t="shared" si="0"/>
        <v>8</v>
      </c>
      <c r="H5" s="17">
        <v>25</v>
      </c>
      <c r="I5" s="17">
        <v>15</v>
      </c>
      <c r="J5" s="17">
        <v>27</v>
      </c>
      <c r="K5" s="17">
        <v>29</v>
      </c>
      <c r="L5" s="17">
        <v>25</v>
      </c>
      <c r="M5" s="17">
        <v>14</v>
      </c>
      <c r="N5" s="17">
        <v>25</v>
      </c>
      <c r="O5" s="17">
        <v>13</v>
      </c>
      <c r="P5" s="17"/>
      <c r="Q5" s="19"/>
    </row>
    <row r="6" spans="1:17">
      <c r="A6" s="14">
        <v>4</v>
      </c>
      <c r="B6" s="15">
        <v>42330</v>
      </c>
      <c r="C6" s="16">
        <v>0.58333333333333337</v>
      </c>
      <c r="D6" s="21" t="s">
        <v>1</v>
      </c>
      <c r="E6" s="21" t="s">
        <v>28</v>
      </c>
      <c r="F6" s="25">
        <v>1.57</v>
      </c>
      <c r="G6" s="25">
        <f t="shared" si="0"/>
        <v>2.25</v>
      </c>
      <c r="H6" s="17">
        <v>25</v>
      </c>
      <c r="I6" s="17">
        <v>20</v>
      </c>
      <c r="J6" s="17">
        <v>26</v>
      </c>
      <c r="K6" s="17">
        <v>24</v>
      </c>
      <c r="L6" s="17">
        <v>23</v>
      </c>
      <c r="M6" s="17">
        <v>25</v>
      </c>
      <c r="N6" s="17">
        <v>25</v>
      </c>
      <c r="O6" s="17">
        <v>23</v>
      </c>
      <c r="P6" s="17"/>
      <c r="Q6" s="19"/>
    </row>
    <row r="7" spans="1:17">
      <c r="A7" s="14">
        <v>5</v>
      </c>
      <c r="B7" s="15">
        <v>42343</v>
      </c>
      <c r="C7" s="16">
        <v>0.5</v>
      </c>
      <c r="D7" s="21" t="s">
        <v>0</v>
      </c>
      <c r="E7" s="21" t="s">
        <v>1</v>
      </c>
      <c r="F7" s="25">
        <v>1.07</v>
      </c>
      <c r="G7" s="25">
        <f t="shared" si="0"/>
        <v>7.5</v>
      </c>
      <c r="H7" s="17">
        <v>25</v>
      </c>
      <c r="I7" s="17">
        <v>18</v>
      </c>
      <c r="J7" s="17">
        <v>25</v>
      </c>
      <c r="K7" s="17">
        <v>22</v>
      </c>
      <c r="L7" s="17">
        <v>23</v>
      </c>
      <c r="M7" s="17">
        <v>25</v>
      </c>
      <c r="N7" s="17">
        <v>25</v>
      </c>
      <c r="O7" s="17">
        <v>20</v>
      </c>
      <c r="P7" s="17"/>
      <c r="Q7" s="19"/>
    </row>
    <row r="8" spans="1:17">
      <c r="A8" s="14">
        <v>6</v>
      </c>
      <c r="B8" s="15">
        <v>42347</v>
      </c>
      <c r="C8" s="16">
        <v>0.58333333333333337</v>
      </c>
      <c r="D8" s="21" t="s">
        <v>1</v>
      </c>
      <c r="E8" s="21" t="s">
        <v>3</v>
      </c>
      <c r="F8" s="25">
        <v>1.66</v>
      </c>
      <c r="G8" s="25">
        <f t="shared" si="0"/>
        <v>2.1</v>
      </c>
      <c r="H8" s="17">
        <v>25</v>
      </c>
      <c r="I8" s="17">
        <v>16</v>
      </c>
      <c r="J8" s="17">
        <v>25</v>
      </c>
      <c r="K8" s="17">
        <v>20</v>
      </c>
      <c r="L8" s="17">
        <v>23</v>
      </c>
      <c r="M8" s="17">
        <v>25</v>
      </c>
      <c r="N8" s="17">
        <v>25</v>
      </c>
      <c r="O8" s="17">
        <v>15</v>
      </c>
      <c r="P8" s="17"/>
      <c r="Q8" s="19"/>
    </row>
    <row r="9" spans="1:17">
      <c r="A9" s="14">
        <v>7</v>
      </c>
      <c r="B9" s="15">
        <v>42358</v>
      </c>
      <c r="C9" s="16">
        <v>0.54166666666666663</v>
      </c>
      <c r="D9" s="21" t="s">
        <v>4</v>
      </c>
      <c r="E9" s="21" t="s">
        <v>1</v>
      </c>
      <c r="F9" s="25">
        <v>1.33</v>
      </c>
      <c r="G9" s="25" t="str">
        <f t="shared" si="0"/>
        <v>3.25</v>
      </c>
      <c r="H9" s="17">
        <v>25</v>
      </c>
      <c r="I9" s="17">
        <v>16</v>
      </c>
      <c r="J9" s="17">
        <v>25</v>
      </c>
      <c r="K9" s="17">
        <v>17</v>
      </c>
      <c r="L9" s="17">
        <v>25</v>
      </c>
      <c r="M9" s="17">
        <v>17</v>
      </c>
      <c r="N9" s="17"/>
      <c r="O9" s="17"/>
      <c r="P9" s="17"/>
      <c r="Q9" s="19"/>
    </row>
    <row r="10" spans="1:17">
      <c r="A10" s="14">
        <v>8</v>
      </c>
      <c r="B10" s="15">
        <v>42382</v>
      </c>
      <c r="C10" s="16">
        <v>0.54166666666666663</v>
      </c>
      <c r="D10" s="21" t="s">
        <v>2</v>
      </c>
      <c r="E10" s="21" t="s">
        <v>1</v>
      </c>
      <c r="F10" s="25">
        <v>1.1599999999999999</v>
      </c>
      <c r="G10" s="25">
        <f t="shared" si="0"/>
        <v>4.5</v>
      </c>
      <c r="H10" s="17">
        <v>25</v>
      </c>
      <c r="I10" s="17">
        <v>23</v>
      </c>
      <c r="J10" s="17">
        <v>25</v>
      </c>
      <c r="K10" s="17">
        <v>18</v>
      </c>
      <c r="L10" s="17">
        <v>25</v>
      </c>
      <c r="M10" s="17">
        <v>23</v>
      </c>
      <c r="N10" s="17"/>
      <c r="O10" s="17"/>
      <c r="P10" s="17"/>
      <c r="Q10" s="19"/>
    </row>
    <row r="11" spans="1:17">
      <c r="A11" s="14"/>
      <c r="B11" s="15"/>
      <c r="C11" s="16"/>
      <c r="D11" s="21"/>
      <c r="E11" s="21"/>
      <c r="F11" s="25"/>
      <c r="G11" s="25" t="str">
        <f t="shared" si="0"/>
        <v/>
      </c>
      <c r="H11" s="17"/>
      <c r="I11" s="17"/>
      <c r="J11" s="17"/>
      <c r="K11" s="17"/>
      <c r="L11" s="17"/>
      <c r="M11" s="17"/>
      <c r="N11" s="17"/>
      <c r="O11" s="17"/>
      <c r="P11" s="17"/>
      <c r="Q11" s="19"/>
    </row>
    <row r="12" spans="1:17">
      <c r="A12" s="14"/>
      <c r="B12" s="15"/>
      <c r="C12" s="16"/>
      <c r="D12" s="21"/>
      <c r="E12" s="21"/>
      <c r="F12" s="25"/>
      <c r="G12" s="25" t="str">
        <f t="shared" si="0"/>
        <v/>
      </c>
      <c r="H12" s="17"/>
      <c r="I12" s="17"/>
      <c r="J12" s="17"/>
      <c r="K12" s="17"/>
      <c r="L12" s="17"/>
      <c r="M12" s="17"/>
      <c r="N12" s="17"/>
      <c r="O12" s="17"/>
      <c r="P12" s="17"/>
      <c r="Q12" s="19"/>
    </row>
    <row r="13" spans="1:17">
      <c r="A13" s="14"/>
      <c r="B13" s="15"/>
      <c r="C13" s="16"/>
      <c r="D13" s="21"/>
      <c r="E13" s="21"/>
      <c r="F13" s="25"/>
      <c r="G13" s="25" t="str">
        <f t="shared" si="0"/>
        <v/>
      </c>
      <c r="H13" s="17"/>
      <c r="I13" s="17"/>
      <c r="J13" s="17"/>
      <c r="K13" s="17"/>
      <c r="L13" s="17"/>
      <c r="M13" s="17"/>
      <c r="N13" s="17"/>
      <c r="O13" s="17"/>
      <c r="P13" s="17"/>
      <c r="Q13" s="19"/>
    </row>
    <row r="14" spans="1:17">
      <c r="A14" s="14"/>
      <c r="B14" s="15"/>
      <c r="C14" s="16"/>
      <c r="D14" s="21"/>
      <c r="E14" s="21"/>
      <c r="F14" s="25"/>
      <c r="G14" s="25" t="str">
        <f t="shared" si="0"/>
        <v/>
      </c>
      <c r="H14" s="17"/>
      <c r="I14" s="17"/>
      <c r="J14" s="17"/>
      <c r="K14" s="17"/>
      <c r="L14" s="17"/>
      <c r="M14" s="17"/>
      <c r="N14" s="17"/>
      <c r="O14" s="17"/>
      <c r="P14" s="17"/>
      <c r="Q14" s="19"/>
    </row>
    <row r="15" spans="1:17">
      <c r="A15" s="14"/>
      <c r="B15" s="15"/>
      <c r="C15" s="16"/>
      <c r="D15" s="21"/>
      <c r="E15" s="21"/>
      <c r="F15" s="25"/>
      <c r="G15" s="25" t="str">
        <f t="shared" si="0"/>
        <v/>
      </c>
      <c r="H15" s="17"/>
      <c r="I15" s="17"/>
      <c r="J15" s="17"/>
      <c r="K15" s="17"/>
      <c r="L15" s="17"/>
      <c r="M15" s="17"/>
      <c r="N15" s="17"/>
      <c r="O15" s="17"/>
      <c r="P15" s="17"/>
      <c r="Q15" s="19"/>
    </row>
    <row r="16" spans="1:17">
      <c r="A16" s="14"/>
      <c r="B16" s="15"/>
      <c r="C16" s="16"/>
      <c r="D16" s="21"/>
      <c r="E16" s="21"/>
      <c r="F16" s="25"/>
      <c r="G16" s="25" t="str">
        <f t="shared" si="0"/>
        <v/>
      </c>
      <c r="H16" s="17"/>
      <c r="I16" s="17"/>
      <c r="J16" s="17"/>
      <c r="K16" s="17"/>
      <c r="L16" s="17"/>
      <c r="M16" s="17"/>
      <c r="N16" s="17"/>
      <c r="O16" s="17"/>
      <c r="P16" s="17"/>
      <c r="Q16" s="19"/>
    </row>
    <row r="17" spans="1:17">
      <c r="A17" s="14"/>
      <c r="B17" s="15"/>
      <c r="C17" s="16"/>
      <c r="D17" s="21"/>
      <c r="E17" s="21"/>
      <c r="F17" s="25"/>
      <c r="G17" s="25" t="str">
        <f t="shared" si="0"/>
        <v/>
      </c>
      <c r="H17" s="17"/>
      <c r="I17" s="17"/>
      <c r="J17" s="17"/>
      <c r="K17" s="17"/>
      <c r="L17" s="17"/>
      <c r="M17" s="17"/>
      <c r="N17" s="17"/>
      <c r="O17" s="17"/>
      <c r="P17" s="17"/>
      <c r="Q17" s="19"/>
    </row>
    <row r="18" spans="1:17">
      <c r="A18" s="14"/>
      <c r="B18" s="15"/>
      <c r="C18" s="16"/>
      <c r="D18" s="21"/>
      <c r="E18" s="21"/>
      <c r="F18" s="25"/>
      <c r="G18" s="25" t="str">
        <f t="shared" si="0"/>
        <v/>
      </c>
      <c r="H18" s="17"/>
      <c r="I18" s="17"/>
      <c r="J18" s="17"/>
      <c r="K18" s="17"/>
      <c r="L18" s="17"/>
      <c r="M18" s="17"/>
      <c r="N18" s="17"/>
      <c r="O18" s="17"/>
      <c r="P18" s="17"/>
      <c r="Q18" s="19"/>
    </row>
    <row r="19" spans="1:17">
      <c r="A19" s="14"/>
      <c r="B19" s="15"/>
      <c r="C19" s="16"/>
      <c r="D19" s="21"/>
      <c r="E19" s="21"/>
      <c r="F19" s="25"/>
      <c r="G19" s="25" t="str">
        <f t="shared" si="0"/>
        <v/>
      </c>
      <c r="H19" s="17"/>
      <c r="I19" s="17"/>
      <c r="J19" s="17"/>
      <c r="K19" s="17"/>
      <c r="L19" s="17"/>
      <c r="M19" s="17"/>
      <c r="N19" s="17"/>
      <c r="O19" s="17"/>
      <c r="P19" s="17"/>
      <c r="Q19" s="19"/>
    </row>
    <row r="20" spans="1:17">
      <c r="A20" s="14"/>
      <c r="B20" s="15"/>
      <c r="C20" s="16"/>
      <c r="D20" s="21"/>
      <c r="E20" s="21"/>
      <c r="F20" s="25"/>
      <c r="G20" s="25" t="str">
        <f t="shared" si="0"/>
        <v/>
      </c>
      <c r="H20" s="17"/>
      <c r="I20" s="17"/>
      <c r="J20" s="17"/>
      <c r="K20" s="17"/>
      <c r="L20" s="17"/>
      <c r="M20" s="17"/>
      <c r="N20" s="17"/>
      <c r="O20" s="17"/>
      <c r="P20" s="17"/>
      <c r="Q20" s="19"/>
    </row>
    <row r="21" spans="1:17">
      <c r="A21" s="14"/>
      <c r="B21" s="15"/>
      <c r="C21" s="16"/>
      <c r="D21" s="21"/>
      <c r="E21" s="21"/>
      <c r="F21" s="25"/>
      <c r="G21" s="25" t="str">
        <f t="shared" si="0"/>
        <v/>
      </c>
      <c r="H21" s="17"/>
      <c r="I21" s="17"/>
      <c r="J21" s="17"/>
      <c r="K21" s="17"/>
      <c r="L21" s="17"/>
      <c r="M21" s="17"/>
      <c r="N21" s="17"/>
      <c r="O21" s="17"/>
      <c r="P21" s="17"/>
      <c r="Q21" s="19"/>
    </row>
    <row r="22" spans="1:17">
      <c r="A22" s="14"/>
      <c r="B22" s="15"/>
      <c r="C22" s="16"/>
      <c r="D22" s="21"/>
      <c r="E22" s="21"/>
      <c r="F22" s="25"/>
      <c r="G22" s="25" t="str">
        <f t="shared" si="0"/>
        <v/>
      </c>
      <c r="H22" s="17"/>
      <c r="I22" s="17"/>
      <c r="J22" s="17"/>
      <c r="K22" s="17"/>
      <c r="L22" s="17"/>
      <c r="M22" s="17"/>
      <c r="N22" s="17"/>
      <c r="O22" s="17"/>
      <c r="P22" s="17"/>
      <c r="Q22" s="19"/>
    </row>
    <row r="23" spans="1:17">
      <c r="A23" s="14"/>
      <c r="B23" s="15"/>
      <c r="C23" s="16"/>
      <c r="D23" s="21"/>
      <c r="E23" s="21"/>
      <c r="F23" s="25"/>
      <c r="G23" s="25" t="str">
        <f t="shared" si="0"/>
        <v/>
      </c>
      <c r="H23" s="17"/>
      <c r="I23" s="17"/>
      <c r="J23" s="17"/>
      <c r="K23" s="17"/>
      <c r="L23" s="17"/>
      <c r="M23" s="17"/>
      <c r="N23" s="17"/>
      <c r="O23" s="17"/>
      <c r="P23" s="17"/>
      <c r="Q23" s="19"/>
    </row>
    <row r="24" spans="1:17">
      <c r="A24" s="14"/>
      <c r="B24" s="15"/>
      <c r="C24" s="16"/>
      <c r="D24" s="21"/>
      <c r="E24" s="21"/>
      <c r="F24" s="25"/>
      <c r="G24" s="25" t="str">
        <f t="shared" si="0"/>
        <v/>
      </c>
      <c r="H24" s="17"/>
      <c r="I24" s="17"/>
      <c r="J24" s="17"/>
      <c r="K24" s="17"/>
      <c r="L24" s="17"/>
      <c r="M24" s="17"/>
      <c r="N24" s="17"/>
      <c r="O24" s="17"/>
      <c r="P24" s="17"/>
      <c r="Q24" s="19"/>
    </row>
    <row r="25" spans="1:17">
      <c r="A25" s="14"/>
      <c r="B25" s="15"/>
      <c r="C25" s="16"/>
      <c r="D25" s="21"/>
      <c r="E25" s="21"/>
      <c r="F25" s="25"/>
      <c r="G25" s="25" t="str">
        <f t="shared" si="0"/>
        <v/>
      </c>
      <c r="H25" s="17"/>
      <c r="I25" s="17"/>
      <c r="J25" s="17"/>
      <c r="K25" s="17"/>
      <c r="L25" s="17"/>
      <c r="M25" s="17"/>
      <c r="N25" s="17"/>
      <c r="O25" s="17"/>
      <c r="P25" s="17"/>
      <c r="Q25" s="19"/>
    </row>
    <row r="26" spans="1:17">
      <c r="A26" s="14"/>
      <c r="B26" s="15"/>
      <c r="C26" s="16"/>
      <c r="D26" s="21"/>
      <c r="E26" s="21"/>
      <c r="F26" s="25"/>
      <c r="G26" s="25" t="str">
        <f t="shared" si="0"/>
        <v/>
      </c>
      <c r="H26" s="17"/>
      <c r="I26" s="17"/>
      <c r="J26" s="17"/>
      <c r="K26" s="17"/>
      <c r="L26" s="17"/>
      <c r="M26" s="17"/>
      <c r="N26" s="17"/>
      <c r="O26" s="17"/>
      <c r="P26" s="17"/>
      <c r="Q26" s="19"/>
    </row>
    <row r="27" spans="1:17">
      <c r="A27" s="14"/>
      <c r="B27" s="15"/>
      <c r="C27" s="16"/>
      <c r="D27" s="21"/>
      <c r="E27" s="21"/>
      <c r="F27" s="25"/>
      <c r="G27" s="25" t="str">
        <f t="shared" si="0"/>
        <v/>
      </c>
      <c r="H27" s="17"/>
      <c r="I27" s="17"/>
      <c r="J27" s="17"/>
      <c r="K27" s="17"/>
      <c r="L27" s="17"/>
      <c r="M27" s="17"/>
      <c r="N27" s="17"/>
      <c r="O27" s="17"/>
      <c r="P27" s="17"/>
      <c r="Q27" s="19"/>
    </row>
    <row r="28" spans="1:17">
      <c r="A28" s="14"/>
      <c r="B28" s="15"/>
      <c r="C28" s="16"/>
      <c r="D28" s="21"/>
      <c r="E28" s="21"/>
      <c r="F28" s="25"/>
      <c r="G28" s="25" t="str">
        <f t="shared" si="0"/>
        <v/>
      </c>
      <c r="H28" s="17"/>
      <c r="I28" s="17"/>
      <c r="J28" s="17"/>
      <c r="K28" s="17"/>
      <c r="L28" s="17"/>
      <c r="M28" s="17"/>
      <c r="N28" s="17"/>
      <c r="O28" s="17"/>
      <c r="P28" s="17"/>
      <c r="Q28" s="19"/>
    </row>
    <row r="29" spans="1:17">
      <c r="A29" s="14"/>
      <c r="B29" s="15"/>
      <c r="C29" s="16"/>
      <c r="D29" s="21"/>
      <c r="E29" s="21"/>
      <c r="F29" s="25"/>
      <c r="G29" s="25" t="str">
        <f t="shared" si="0"/>
        <v/>
      </c>
      <c r="H29" s="17"/>
      <c r="I29" s="17"/>
      <c r="J29" s="17"/>
      <c r="K29" s="17"/>
      <c r="L29" s="17"/>
      <c r="M29" s="17"/>
      <c r="N29" s="17"/>
      <c r="O29" s="17"/>
      <c r="P29" s="17"/>
      <c r="Q29" s="19"/>
    </row>
    <row r="30" spans="1:17">
      <c r="A30" s="14"/>
      <c r="B30" s="15"/>
      <c r="C30" s="16"/>
      <c r="D30" s="21"/>
      <c r="E30" s="21"/>
      <c r="F30" s="25"/>
      <c r="G30" s="25" t="str">
        <f t="shared" si="0"/>
        <v/>
      </c>
      <c r="H30" s="17"/>
      <c r="I30" s="17"/>
      <c r="J30" s="17"/>
      <c r="K30" s="17"/>
      <c r="L30" s="17"/>
      <c r="M30" s="17"/>
      <c r="N30" s="17"/>
      <c r="O30" s="17"/>
      <c r="P30" s="17"/>
      <c r="Q30" s="19"/>
    </row>
    <row r="31" spans="1:17">
      <c r="A31" s="14"/>
      <c r="B31" s="15"/>
      <c r="C31" s="16"/>
      <c r="D31" s="21"/>
      <c r="E31" s="21"/>
      <c r="F31" s="25"/>
      <c r="G31" s="25" t="str">
        <f t="shared" si="0"/>
        <v/>
      </c>
      <c r="H31" s="17"/>
      <c r="I31" s="17"/>
      <c r="J31" s="17"/>
      <c r="K31" s="17"/>
      <c r="L31" s="17"/>
      <c r="M31" s="17"/>
      <c r="N31" s="17"/>
      <c r="O31" s="17"/>
      <c r="P31" s="17"/>
      <c r="Q31" s="19"/>
    </row>
    <row r="32" spans="1:17">
      <c r="A32" s="14"/>
      <c r="B32" s="15"/>
      <c r="C32" s="16"/>
      <c r="D32" s="21"/>
      <c r="E32" s="21"/>
      <c r="F32" s="25"/>
      <c r="G32" s="25" t="str">
        <f t="shared" si="0"/>
        <v/>
      </c>
      <c r="H32" s="17"/>
      <c r="I32" s="17"/>
      <c r="J32" s="17"/>
      <c r="K32" s="17"/>
      <c r="L32" s="17"/>
      <c r="M32" s="17"/>
      <c r="N32" s="17"/>
      <c r="O32" s="17"/>
      <c r="P32" s="17"/>
      <c r="Q32" s="19"/>
    </row>
    <row r="33" spans="1:17">
      <c r="A33" s="14"/>
      <c r="B33" s="15"/>
      <c r="C33" s="16"/>
      <c r="D33" s="21"/>
      <c r="E33" s="21"/>
      <c r="F33" s="25"/>
      <c r="G33" s="25" t="str">
        <f t="shared" si="0"/>
        <v/>
      </c>
      <c r="H33" s="17"/>
      <c r="I33" s="17"/>
      <c r="J33" s="17"/>
      <c r="K33" s="17"/>
      <c r="L33" s="17"/>
      <c r="M33" s="17"/>
      <c r="N33" s="17"/>
      <c r="O33" s="17"/>
      <c r="P33" s="17"/>
      <c r="Q33" s="19"/>
    </row>
    <row r="34" spans="1:17">
      <c r="A34" s="14"/>
      <c r="B34" s="15"/>
      <c r="C34" s="16"/>
      <c r="D34" s="21"/>
      <c r="E34" s="21"/>
      <c r="F34" s="25"/>
      <c r="G34" s="25" t="str">
        <f t="shared" si="0"/>
        <v/>
      </c>
      <c r="H34" s="17"/>
      <c r="I34" s="17"/>
      <c r="J34" s="17"/>
      <c r="K34" s="17"/>
      <c r="L34" s="17"/>
      <c r="M34" s="17"/>
      <c r="N34" s="17"/>
      <c r="O34" s="17"/>
      <c r="P34" s="17"/>
      <c r="Q34" s="19"/>
    </row>
    <row r="35" spans="1:17">
      <c r="A35" s="14"/>
      <c r="B35" s="15"/>
      <c r="C35" s="16"/>
      <c r="D35" s="21"/>
      <c r="E35" s="21"/>
      <c r="F35" s="25"/>
      <c r="G35" s="25" t="str">
        <f t="shared" ref="G35:G66" si="1">IF(F35="","",VLOOKUP(F35,ENSENMBLE,2))</f>
        <v/>
      </c>
      <c r="H35" s="17"/>
      <c r="I35" s="17"/>
      <c r="J35" s="17"/>
      <c r="K35" s="17"/>
      <c r="L35" s="17"/>
      <c r="M35" s="17"/>
      <c r="N35" s="17"/>
      <c r="O35" s="17"/>
      <c r="P35" s="17"/>
      <c r="Q35" s="19"/>
    </row>
    <row r="36" spans="1:17">
      <c r="A36" s="14"/>
      <c r="B36" s="15"/>
      <c r="C36" s="16"/>
      <c r="D36" s="21"/>
      <c r="E36" s="21"/>
      <c r="F36" s="25"/>
      <c r="G36" s="25" t="str">
        <f t="shared" si="1"/>
        <v/>
      </c>
      <c r="H36" s="17"/>
      <c r="I36" s="17"/>
      <c r="J36" s="17"/>
      <c r="K36" s="17"/>
      <c r="L36" s="17"/>
      <c r="M36" s="17"/>
      <c r="N36" s="17"/>
      <c r="O36" s="17"/>
      <c r="P36" s="17"/>
      <c r="Q36" s="19"/>
    </row>
    <row r="37" spans="1:17">
      <c r="A37" s="14"/>
      <c r="B37" s="15"/>
      <c r="C37" s="16"/>
      <c r="D37" s="21"/>
      <c r="E37" s="21"/>
      <c r="F37" s="25"/>
      <c r="G37" s="25" t="str">
        <f t="shared" si="1"/>
        <v/>
      </c>
      <c r="H37" s="17"/>
      <c r="I37" s="17"/>
      <c r="J37" s="17"/>
      <c r="K37" s="17"/>
      <c r="L37" s="17"/>
      <c r="M37" s="17"/>
      <c r="N37" s="17"/>
      <c r="O37" s="17"/>
      <c r="P37" s="17"/>
      <c r="Q37" s="19"/>
    </row>
    <row r="38" spans="1:17">
      <c r="A38" s="14"/>
      <c r="B38" s="15"/>
      <c r="C38" s="16"/>
      <c r="D38" s="21"/>
      <c r="E38" s="21"/>
      <c r="F38" s="25"/>
      <c r="G38" s="25" t="str">
        <f t="shared" si="1"/>
        <v/>
      </c>
      <c r="H38" s="17"/>
      <c r="I38" s="17"/>
      <c r="J38" s="17"/>
      <c r="K38" s="17"/>
      <c r="L38" s="17"/>
      <c r="M38" s="17"/>
      <c r="N38" s="17"/>
      <c r="O38" s="17"/>
      <c r="P38" s="17"/>
      <c r="Q38" s="19"/>
    </row>
    <row r="39" spans="1:17">
      <c r="A39" s="14"/>
      <c r="B39" s="15"/>
      <c r="C39" s="16"/>
      <c r="D39" s="21"/>
      <c r="E39" s="21"/>
      <c r="F39" s="25"/>
      <c r="G39" s="25" t="str">
        <f t="shared" si="1"/>
        <v/>
      </c>
      <c r="H39" s="17"/>
      <c r="I39" s="17"/>
      <c r="J39" s="17"/>
      <c r="K39" s="17"/>
      <c r="L39" s="17"/>
      <c r="M39" s="17"/>
      <c r="N39" s="17"/>
      <c r="O39" s="17"/>
      <c r="P39" s="17"/>
      <c r="Q39" s="19"/>
    </row>
    <row r="40" spans="1:17">
      <c r="A40" s="14"/>
      <c r="B40" s="15"/>
      <c r="C40" s="16"/>
      <c r="D40" s="21"/>
      <c r="E40" s="21"/>
      <c r="F40" s="25"/>
      <c r="G40" s="25" t="str">
        <f t="shared" si="1"/>
        <v/>
      </c>
      <c r="H40" s="17"/>
      <c r="I40" s="17"/>
      <c r="J40" s="17"/>
      <c r="K40" s="17"/>
      <c r="L40" s="17"/>
      <c r="M40" s="17"/>
      <c r="N40" s="17"/>
      <c r="O40" s="17"/>
      <c r="P40" s="17"/>
      <c r="Q40" s="19"/>
    </row>
    <row r="41" spans="1:17">
      <c r="A41" s="14"/>
      <c r="B41" s="15"/>
      <c r="C41" s="16"/>
      <c r="D41" s="21"/>
      <c r="E41" s="21"/>
      <c r="F41" s="25"/>
      <c r="G41" s="25" t="str">
        <f t="shared" si="1"/>
        <v/>
      </c>
      <c r="H41" s="17"/>
      <c r="I41" s="17"/>
      <c r="J41" s="17"/>
      <c r="K41" s="17"/>
      <c r="L41" s="17"/>
      <c r="M41" s="17"/>
      <c r="N41" s="17"/>
      <c r="O41" s="17"/>
      <c r="P41" s="17"/>
      <c r="Q41" s="19"/>
    </row>
    <row r="42" spans="1:17">
      <c r="A42" s="14"/>
      <c r="B42" s="15"/>
      <c r="C42" s="16"/>
      <c r="D42" s="21"/>
      <c r="E42" s="21"/>
      <c r="F42" s="25"/>
      <c r="G42" s="25" t="str">
        <f t="shared" si="1"/>
        <v/>
      </c>
      <c r="H42" s="17"/>
      <c r="I42" s="17"/>
      <c r="J42" s="17"/>
      <c r="K42" s="17"/>
      <c r="L42" s="17"/>
      <c r="M42" s="17"/>
      <c r="N42" s="17"/>
      <c r="O42" s="17"/>
      <c r="P42" s="17"/>
      <c r="Q42" s="19"/>
    </row>
    <row r="43" spans="1:17">
      <c r="A43" s="14"/>
      <c r="B43" s="15"/>
      <c r="C43" s="16"/>
      <c r="D43" s="21"/>
      <c r="E43" s="21"/>
      <c r="F43" s="25"/>
      <c r="G43" s="25" t="str">
        <f t="shared" si="1"/>
        <v/>
      </c>
      <c r="H43" s="17"/>
      <c r="I43" s="17"/>
      <c r="J43" s="17"/>
      <c r="K43" s="17"/>
      <c r="L43" s="17"/>
      <c r="M43" s="17"/>
      <c r="N43" s="17"/>
      <c r="O43" s="17"/>
      <c r="P43" s="17"/>
      <c r="Q43" s="19"/>
    </row>
    <row r="44" spans="1:17">
      <c r="A44" s="14"/>
      <c r="B44" s="15"/>
      <c r="C44" s="16"/>
      <c r="D44" s="21"/>
      <c r="E44" s="21"/>
      <c r="F44" s="25"/>
      <c r="G44" s="25" t="str">
        <f t="shared" si="1"/>
        <v/>
      </c>
      <c r="H44" s="17"/>
      <c r="I44" s="17"/>
      <c r="J44" s="17"/>
      <c r="K44" s="17"/>
      <c r="L44" s="17"/>
      <c r="M44" s="17"/>
      <c r="N44" s="17"/>
      <c r="O44" s="17"/>
      <c r="P44" s="17"/>
      <c r="Q44" s="19"/>
    </row>
    <row r="45" spans="1:17">
      <c r="A45" s="14"/>
      <c r="B45" s="15"/>
      <c r="C45" s="16"/>
      <c r="D45" s="21"/>
      <c r="E45" s="21"/>
      <c r="F45" s="25"/>
      <c r="G45" s="25" t="str">
        <f t="shared" si="1"/>
        <v/>
      </c>
      <c r="H45" s="17"/>
      <c r="I45" s="17"/>
      <c r="J45" s="17"/>
      <c r="K45" s="17"/>
      <c r="L45" s="17"/>
      <c r="M45" s="17"/>
      <c r="N45" s="17"/>
      <c r="O45" s="17"/>
      <c r="P45" s="17"/>
      <c r="Q45" s="19"/>
    </row>
    <row r="46" spans="1:17">
      <c r="A46" s="14"/>
      <c r="B46" s="15"/>
      <c r="C46" s="16"/>
      <c r="D46" s="21"/>
      <c r="E46" s="21"/>
      <c r="F46" s="25"/>
      <c r="G46" s="25" t="str">
        <f t="shared" si="1"/>
        <v/>
      </c>
      <c r="H46" s="17"/>
      <c r="I46" s="17"/>
      <c r="J46" s="17"/>
      <c r="K46" s="17"/>
      <c r="L46" s="17"/>
      <c r="M46" s="17"/>
      <c r="N46" s="17"/>
      <c r="O46" s="17"/>
      <c r="P46" s="17"/>
      <c r="Q46" s="19"/>
    </row>
    <row r="47" spans="1:17">
      <c r="A47" s="14"/>
      <c r="B47" s="15"/>
      <c r="C47" s="16"/>
      <c r="D47" s="21"/>
      <c r="E47" s="21"/>
      <c r="F47" s="25"/>
      <c r="G47" s="25" t="str">
        <f t="shared" si="1"/>
        <v/>
      </c>
      <c r="H47" s="17"/>
      <c r="I47" s="17"/>
      <c r="J47" s="17"/>
      <c r="K47" s="17"/>
      <c r="L47" s="17"/>
      <c r="M47" s="17"/>
      <c r="N47" s="17"/>
      <c r="O47" s="17"/>
      <c r="P47" s="17"/>
      <c r="Q47" s="19"/>
    </row>
    <row r="48" spans="1:17">
      <c r="A48" s="14"/>
      <c r="B48" s="15"/>
      <c r="C48" s="16"/>
      <c r="D48" s="21"/>
      <c r="E48" s="21"/>
      <c r="F48" s="25"/>
      <c r="G48" s="25" t="str">
        <f t="shared" si="1"/>
        <v/>
      </c>
      <c r="H48" s="17"/>
      <c r="I48" s="17"/>
      <c r="J48" s="17"/>
      <c r="K48" s="17"/>
      <c r="L48" s="17"/>
      <c r="M48" s="17"/>
      <c r="N48" s="17"/>
      <c r="O48" s="17"/>
      <c r="P48" s="17"/>
      <c r="Q48" s="19"/>
    </row>
    <row r="49" spans="1:17">
      <c r="A49" s="14"/>
      <c r="B49" s="15"/>
      <c r="C49" s="16"/>
      <c r="D49" s="21"/>
      <c r="E49" s="21"/>
      <c r="F49" s="25"/>
      <c r="G49" s="25" t="str">
        <f t="shared" si="1"/>
        <v/>
      </c>
      <c r="H49" s="17"/>
      <c r="I49" s="17"/>
      <c r="J49" s="17"/>
      <c r="K49" s="17"/>
      <c r="L49" s="17"/>
      <c r="M49" s="17"/>
      <c r="N49" s="17"/>
      <c r="O49" s="17"/>
      <c r="P49" s="17"/>
      <c r="Q49" s="19"/>
    </row>
    <row r="50" spans="1:17">
      <c r="A50" s="14"/>
      <c r="B50" s="15"/>
      <c r="C50" s="16"/>
      <c r="D50" s="21"/>
      <c r="E50" s="21"/>
      <c r="F50" s="25"/>
      <c r="G50" s="25" t="str">
        <f t="shared" si="1"/>
        <v/>
      </c>
      <c r="H50" s="17"/>
      <c r="I50" s="17"/>
      <c r="J50" s="17"/>
      <c r="K50" s="17"/>
      <c r="L50" s="17"/>
      <c r="M50" s="17"/>
      <c r="N50" s="17"/>
      <c r="O50" s="17"/>
      <c r="P50" s="17"/>
      <c r="Q50" s="19"/>
    </row>
    <row r="51" spans="1:17">
      <c r="A51" s="14"/>
      <c r="B51" s="15"/>
      <c r="C51" s="16"/>
      <c r="D51" s="21"/>
      <c r="E51" s="21"/>
      <c r="F51" s="25"/>
      <c r="G51" s="25" t="str">
        <f t="shared" si="1"/>
        <v/>
      </c>
      <c r="H51" s="17"/>
      <c r="I51" s="17"/>
      <c r="J51" s="17"/>
      <c r="K51" s="17"/>
      <c r="L51" s="17"/>
      <c r="M51" s="17"/>
      <c r="N51" s="17"/>
      <c r="O51" s="17"/>
      <c r="P51" s="17"/>
      <c r="Q51" s="19"/>
    </row>
    <row r="52" spans="1:17">
      <c r="A52" s="14"/>
      <c r="B52" s="15"/>
      <c r="C52" s="16"/>
      <c r="D52" s="21"/>
      <c r="E52" s="21"/>
      <c r="F52" s="25"/>
      <c r="G52" s="25" t="str">
        <f t="shared" si="1"/>
        <v/>
      </c>
      <c r="H52" s="17"/>
      <c r="I52" s="17"/>
      <c r="J52" s="17"/>
      <c r="K52" s="17"/>
      <c r="L52" s="17"/>
      <c r="M52" s="17"/>
      <c r="N52" s="17"/>
      <c r="O52" s="17"/>
      <c r="P52" s="17"/>
      <c r="Q52" s="19"/>
    </row>
    <row r="53" spans="1:17">
      <c r="A53" s="14"/>
      <c r="B53" s="15"/>
      <c r="C53" s="16"/>
      <c r="D53" s="21"/>
      <c r="E53" s="21"/>
      <c r="F53" s="25"/>
      <c r="G53" s="25" t="str">
        <f t="shared" si="1"/>
        <v/>
      </c>
      <c r="H53" s="17"/>
      <c r="I53" s="17"/>
      <c r="J53" s="17"/>
      <c r="K53" s="17"/>
      <c r="L53" s="17"/>
      <c r="M53" s="17"/>
      <c r="N53" s="17"/>
      <c r="O53" s="17"/>
      <c r="P53" s="17"/>
      <c r="Q53" s="19"/>
    </row>
    <row r="54" spans="1:17">
      <c r="A54" s="14"/>
      <c r="B54" s="15"/>
      <c r="C54" s="16"/>
      <c r="D54" s="21"/>
      <c r="E54" s="21"/>
      <c r="F54" s="25"/>
      <c r="G54" s="25" t="str">
        <f t="shared" si="1"/>
        <v/>
      </c>
      <c r="H54" s="17"/>
      <c r="I54" s="17"/>
      <c r="J54" s="17"/>
      <c r="K54" s="17"/>
      <c r="L54" s="17"/>
      <c r="M54" s="17"/>
      <c r="N54" s="17"/>
      <c r="O54" s="17"/>
      <c r="P54" s="17"/>
      <c r="Q54" s="19"/>
    </row>
    <row r="55" spans="1:17">
      <c r="A55" s="14"/>
      <c r="B55" s="15"/>
      <c r="C55" s="16"/>
      <c r="D55" s="21"/>
      <c r="E55" s="21"/>
      <c r="F55" s="25"/>
      <c r="G55" s="25" t="str">
        <f t="shared" si="1"/>
        <v/>
      </c>
      <c r="H55" s="17"/>
      <c r="I55" s="17"/>
      <c r="J55" s="17"/>
      <c r="K55" s="17"/>
      <c r="L55" s="17"/>
      <c r="M55" s="17"/>
      <c r="N55" s="17"/>
      <c r="O55" s="17"/>
      <c r="P55" s="17"/>
      <c r="Q55" s="19"/>
    </row>
    <row r="56" spans="1:17">
      <c r="A56" s="14"/>
      <c r="B56" s="15"/>
      <c r="C56" s="16"/>
      <c r="D56" s="21"/>
      <c r="E56" s="21"/>
      <c r="F56" s="25"/>
      <c r="G56" s="25" t="str">
        <f t="shared" si="1"/>
        <v/>
      </c>
      <c r="H56" s="17"/>
      <c r="I56" s="17"/>
      <c r="J56" s="17"/>
      <c r="K56" s="17"/>
      <c r="L56" s="17"/>
      <c r="M56" s="17"/>
      <c r="N56" s="17"/>
      <c r="O56" s="17"/>
      <c r="P56" s="17"/>
      <c r="Q56" s="19"/>
    </row>
    <row r="57" spans="1:17">
      <c r="A57" s="14"/>
      <c r="B57" s="15"/>
      <c r="C57" s="16"/>
      <c r="D57" s="21"/>
      <c r="E57" s="21"/>
      <c r="F57" s="25"/>
      <c r="G57" s="25" t="str">
        <f t="shared" si="1"/>
        <v/>
      </c>
      <c r="H57" s="17"/>
      <c r="I57" s="17"/>
      <c r="J57" s="17"/>
      <c r="K57" s="17"/>
      <c r="L57" s="17"/>
      <c r="M57" s="17"/>
      <c r="N57" s="17"/>
      <c r="O57" s="17"/>
      <c r="P57" s="17"/>
      <c r="Q57" s="19"/>
    </row>
    <row r="58" spans="1:17">
      <c r="A58" s="14"/>
      <c r="B58" s="15"/>
      <c r="C58" s="16"/>
      <c r="D58" s="21"/>
      <c r="E58" s="21"/>
      <c r="F58" s="25"/>
      <c r="G58" s="25" t="str">
        <f t="shared" si="1"/>
        <v/>
      </c>
      <c r="H58" s="17"/>
      <c r="I58" s="17"/>
      <c r="J58" s="17"/>
      <c r="K58" s="17"/>
      <c r="L58" s="17"/>
      <c r="M58" s="17"/>
      <c r="N58" s="17"/>
      <c r="O58" s="17"/>
      <c r="P58" s="17"/>
      <c r="Q58" s="19"/>
    </row>
    <row r="59" spans="1:17">
      <c r="A59" s="14"/>
      <c r="B59" s="15"/>
      <c r="C59" s="16"/>
      <c r="D59" s="21"/>
      <c r="E59" s="21"/>
      <c r="F59" s="25"/>
      <c r="G59" s="25" t="str">
        <f t="shared" si="1"/>
        <v/>
      </c>
      <c r="H59" s="17"/>
      <c r="I59" s="17"/>
      <c r="J59" s="17"/>
      <c r="K59" s="17"/>
      <c r="L59" s="17"/>
      <c r="M59" s="17"/>
      <c r="N59" s="17"/>
      <c r="O59" s="17"/>
      <c r="P59" s="17"/>
      <c r="Q59" s="19"/>
    </row>
    <row r="60" spans="1:17">
      <c r="A60" s="14"/>
      <c r="B60" s="15"/>
      <c r="C60" s="16"/>
      <c r="D60" s="21"/>
      <c r="E60" s="21"/>
      <c r="F60" s="25"/>
      <c r="G60" s="25" t="str">
        <f t="shared" si="1"/>
        <v/>
      </c>
      <c r="H60" s="17"/>
      <c r="I60" s="17"/>
      <c r="J60" s="17"/>
      <c r="K60" s="17"/>
      <c r="L60" s="17"/>
      <c r="M60" s="17"/>
      <c r="N60" s="17"/>
      <c r="O60" s="17"/>
      <c r="P60" s="17"/>
      <c r="Q60" s="19"/>
    </row>
    <row r="61" spans="1:17">
      <c r="A61" s="14"/>
      <c r="B61" s="15"/>
      <c r="C61" s="16"/>
      <c r="D61" s="21"/>
      <c r="E61" s="21"/>
      <c r="F61" s="25"/>
      <c r="G61" s="25" t="str">
        <f t="shared" si="1"/>
        <v/>
      </c>
      <c r="H61" s="17"/>
      <c r="I61" s="17"/>
      <c r="J61" s="17"/>
      <c r="K61" s="17"/>
      <c r="L61" s="17"/>
      <c r="M61" s="17"/>
      <c r="N61" s="17"/>
      <c r="O61" s="17"/>
      <c r="P61" s="17"/>
      <c r="Q61" s="19"/>
    </row>
    <row r="62" spans="1:17">
      <c r="A62" s="14"/>
      <c r="B62" s="15"/>
      <c r="C62" s="16"/>
      <c r="D62" s="21"/>
      <c r="E62" s="21"/>
      <c r="F62" s="25"/>
      <c r="G62" s="25" t="str">
        <f t="shared" si="1"/>
        <v/>
      </c>
      <c r="H62" s="17"/>
      <c r="I62" s="17"/>
      <c r="J62" s="17"/>
      <c r="K62" s="17"/>
      <c r="L62" s="17"/>
      <c r="M62" s="17"/>
      <c r="N62" s="17"/>
      <c r="O62" s="17"/>
      <c r="P62" s="17"/>
      <c r="Q62" s="19"/>
    </row>
    <row r="63" spans="1:17">
      <c r="A63" s="14"/>
      <c r="B63" s="15"/>
      <c r="C63" s="16"/>
      <c r="D63" s="21"/>
      <c r="E63" s="21"/>
      <c r="F63" s="25"/>
      <c r="G63" s="25" t="str">
        <f t="shared" si="1"/>
        <v/>
      </c>
      <c r="H63" s="17"/>
      <c r="I63" s="17"/>
      <c r="J63" s="17"/>
      <c r="K63" s="17"/>
      <c r="L63" s="17"/>
      <c r="M63" s="17"/>
      <c r="N63" s="17"/>
      <c r="O63" s="17"/>
      <c r="P63" s="17"/>
      <c r="Q63" s="19"/>
    </row>
    <row r="64" spans="1:17">
      <c r="A64" s="14"/>
      <c r="B64" s="15"/>
      <c r="C64" s="16"/>
      <c r="D64" s="21"/>
      <c r="E64" s="21"/>
      <c r="F64" s="25"/>
      <c r="G64" s="25" t="str">
        <f t="shared" si="1"/>
        <v/>
      </c>
      <c r="H64" s="17"/>
      <c r="I64" s="17"/>
      <c r="J64" s="17"/>
      <c r="K64" s="17"/>
      <c r="L64" s="17"/>
      <c r="M64" s="17"/>
      <c r="N64" s="17"/>
      <c r="O64" s="17"/>
      <c r="P64" s="17"/>
      <c r="Q64" s="19"/>
    </row>
    <row r="65" spans="1:17">
      <c r="A65" s="14"/>
      <c r="B65" s="15"/>
      <c r="C65" s="16"/>
      <c r="D65" s="21"/>
      <c r="E65" s="21"/>
      <c r="F65" s="25"/>
      <c r="G65" s="25" t="str">
        <f t="shared" si="1"/>
        <v/>
      </c>
      <c r="H65" s="17"/>
      <c r="I65" s="17"/>
      <c r="J65" s="17"/>
      <c r="K65" s="17"/>
      <c r="L65" s="17"/>
      <c r="M65" s="17"/>
      <c r="N65" s="17"/>
      <c r="O65" s="17"/>
      <c r="P65" s="17"/>
      <c r="Q65" s="19"/>
    </row>
    <row r="66" spans="1:17">
      <c r="A66" s="14"/>
      <c r="B66" s="15"/>
      <c r="C66" s="16"/>
      <c r="D66" s="21"/>
      <c r="E66" s="21"/>
      <c r="F66" s="25"/>
      <c r="G66" s="25" t="str">
        <f t="shared" si="1"/>
        <v/>
      </c>
      <c r="H66" s="17"/>
      <c r="I66" s="17"/>
      <c r="J66" s="17"/>
      <c r="K66" s="17"/>
      <c r="L66" s="17"/>
      <c r="M66" s="17"/>
      <c r="N66" s="17"/>
      <c r="O66" s="17"/>
      <c r="P66" s="17"/>
      <c r="Q66" s="19"/>
    </row>
    <row r="67" spans="1:17">
      <c r="A67" s="14"/>
      <c r="B67" s="15"/>
      <c r="C67" s="16"/>
      <c r="D67" s="21"/>
      <c r="E67" s="21"/>
      <c r="F67" s="25"/>
      <c r="G67" s="25" t="str">
        <f t="shared" ref="G67:G98" si="2">IF(F67="","",VLOOKUP(F67,ENSENMBLE,2))</f>
        <v/>
      </c>
      <c r="H67" s="17"/>
      <c r="I67" s="17"/>
      <c r="J67" s="17"/>
      <c r="K67" s="17"/>
      <c r="L67" s="17"/>
      <c r="M67" s="17"/>
      <c r="N67" s="17"/>
      <c r="O67" s="17"/>
      <c r="P67" s="17"/>
      <c r="Q67" s="19"/>
    </row>
    <row r="68" spans="1:17">
      <c r="A68" s="14"/>
      <c r="B68" s="15"/>
      <c r="C68" s="16"/>
      <c r="D68" s="21"/>
      <c r="E68" s="21"/>
      <c r="F68" s="25"/>
      <c r="G68" s="25" t="str">
        <f t="shared" si="2"/>
        <v/>
      </c>
      <c r="H68" s="17"/>
      <c r="I68" s="17"/>
      <c r="J68" s="17"/>
      <c r="K68" s="17"/>
      <c r="L68" s="17"/>
      <c r="M68" s="17"/>
      <c r="N68" s="17"/>
      <c r="O68" s="17"/>
      <c r="P68" s="17"/>
      <c r="Q68" s="19"/>
    </row>
    <row r="69" spans="1:17">
      <c r="A69" s="14"/>
      <c r="B69" s="15"/>
      <c r="C69" s="16"/>
      <c r="D69" s="21"/>
      <c r="E69" s="21"/>
      <c r="F69" s="25"/>
      <c r="G69" s="25" t="str">
        <f t="shared" si="2"/>
        <v/>
      </c>
      <c r="H69" s="17"/>
      <c r="I69" s="17"/>
      <c r="J69" s="17"/>
      <c r="K69" s="17"/>
      <c r="L69" s="17"/>
      <c r="M69" s="17"/>
      <c r="N69" s="17"/>
      <c r="O69" s="17"/>
      <c r="P69" s="17"/>
      <c r="Q69" s="19"/>
    </row>
    <row r="70" spans="1:17">
      <c r="A70" s="14"/>
      <c r="B70" s="15"/>
      <c r="C70" s="16"/>
      <c r="D70" s="21"/>
      <c r="E70" s="21"/>
      <c r="F70" s="25"/>
      <c r="G70" s="25" t="str">
        <f t="shared" si="2"/>
        <v/>
      </c>
      <c r="H70" s="17"/>
      <c r="I70" s="17"/>
      <c r="J70" s="17"/>
      <c r="K70" s="17"/>
      <c r="L70" s="17"/>
      <c r="M70" s="17"/>
      <c r="N70" s="17"/>
      <c r="O70" s="17"/>
      <c r="P70" s="17"/>
      <c r="Q70" s="19"/>
    </row>
    <row r="71" spans="1:17">
      <c r="A71" s="14"/>
      <c r="B71" s="15"/>
      <c r="C71" s="16"/>
      <c r="D71" s="21"/>
      <c r="E71" s="21"/>
      <c r="F71" s="25"/>
      <c r="G71" s="25" t="str">
        <f t="shared" si="2"/>
        <v/>
      </c>
      <c r="H71" s="17"/>
      <c r="I71" s="17"/>
      <c r="J71" s="17"/>
      <c r="K71" s="17"/>
      <c r="L71" s="17"/>
      <c r="M71" s="17"/>
      <c r="N71" s="17"/>
      <c r="O71" s="17"/>
      <c r="P71" s="17"/>
      <c r="Q71" s="19"/>
    </row>
    <row r="72" spans="1:17">
      <c r="A72" s="14"/>
      <c r="B72" s="15"/>
      <c r="C72" s="16"/>
      <c r="D72" s="21"/>
      <c r="E72" s="21"/>
      <c r="F72" s="25"/>
      <c r="G72" s="25" t="str">
        <f t="shared" si="2"/>
        <v/>
      </c>
      <c r="H72" s="17"/>
      <c r="I72" s="17"/>
      <c r="J72" s="17"/>
      <c r="K72" s="17"/>
      <c r="L72" s="17"/>
      <c r="M72" s="17"/>
      <c r="N72" s="17"/>
      <c r="O72" s="17"/>
      <c r="P72" s="17"/>
      <c r="Q72" s="19"/>
    </row>
    <row r="73" spans="1:17">
      <c r="A73" s="14"/>
      <c r="B73" s="15"/>
      <c r="C73" s="16"/>
      <c r="D73" s="21"/>
      <c r="E73" s="21"/>
      <c r="F73" s="25"/>
      <c r="G73" s="25" t="str">
        <f t="shared" si="2"/>
        <v/>
      </c>
      <c r="H73" s="17"/>
      <c r="I73" s="17"/>
      <c r="J73" s="17"/>
      <c r="K73" s="17"/>
      <c r="L73" s="17"/>
      <c r="M73" s="17"/>
      <c r="N73" s="17"/>
      <c r="O73" s="17"/>
      <c r="P73" s="17"/>
      <c r="Q73" s="19"/>
    </row>
    <row r="74" spans="1:17">
      <c r="A74" s="14"/>
      <c r="B74" s="15"/>
      <c r="C74" s="16"/>
      <c r="D74" s="21"/>
      <c r="E74" s="21"/>
      <c r="F74" s="25"/>
      <c r="G74" s="25" t="str">
        <f t="shared" si="2"/>
        <v/>
      </c>
      <c r="H74" s="17"/>
      <c r="I74" s="17"/>
      <c r="J74" s="17"/>
      <c r="K74" s="17"/>
      <c r="L74" s="17"/>
      <c r="M74" s="17"/>
      <c r="N74" s="17"/>
      <c r="O74" s="17"/>
      <c r="P74" s="17"/>
      <c r="Q74" s="19"/>
    </row>
    <row r="75" spans="1:17">
      <c r="A75" s="14"/>
      <c r="B75" s="15"/>
      <c r="C75" s="16"/>
      <c r="D75" s="21"/>
      <c r="E75" s="21"/>
      <c r="F75" s="25"/>
      <c r="G75" s="25" t="str">
        <f t="shared" si="2"/>
        <v/>
      </c>
      <c r="H75" s="17"/>
      <c r="I75" s="17"/>
      <c r="J75" s="17"/>
      <c r="K75" s="17"/>
      <c r="L75" s="17"/>
      <c r="M75" s="17"/>
      <c r="N75" s="17"/>
      <c r="O75" s="17"/>
      <c r="P75" s="17"/>
      <c r="Q75" s="19"/>
    </row>
    <row r="76" spans="1:17">
      <c r="A76" s="14"/>
      <c r="B76" s="15"/>
      <c r="C76" s="16"/>
      <c r="D76" s="21"/>
      <c r="E76" s="21"/>
      <c r="F76" s="25"/>
      <c r="G76" s="25" t="str">
        <f t="shared" si="2"/>
        <v/>
      </c>
      <c r="H76" s="17"/>
      <c r="I76" s="17"/>
      <c r="J76" s="17"/>
      <c r="K76" s="17"/>
      <c r="L76" s="17"/>
      <c r="M76" s="17"/>
      <c r="N76" s="17"/>
      <c r="O76" s="17"/>
      <c r="P76" s="17"/>
      <c r="Q76" s="19"/>
    </row>
    <row r="77" spans="1:17">
      <c r="A77" s="14"/>
      <c r="B77" s="15"/>
      <c r="C77" s="16"/>
      <c r="D77" s="21"/>
      <c r="E77" s="21"/>
      <c r="F77" s="25"/>
      <c r="G77" s="25" t="str">
        <f t="shared" si="2"/>
        <v/>
      </c>
      <c r="H77" s="17"/>
      <c r="I77" s="17"/>
      <c r="J77" s="17"/>
      <c r="K77" s="17"/>
      <c r="L77" s="17"/>
      <c r="M77" s="17"/>
      <c r="N77" s="17"/>
      <c r="O77" s="17"/>
      <c r="P77" s="17"/>
      <c r="Q77" s="19"/>
    </row>
    <row r="78" spans="1:17">
      <c r="A78" s="14"/>
      <c r="B78" s="15"/>
      <c r="C78" s="16"/>
      <c r="D78" s="21"/>
      <c r="E78" s="21"/>
      <c r="F78" s="25"/>
      <c r="G78" s="25" t="str">
        <f t="shared" si="2"/>
        <v/>
      </c>
      <c r="H78" s="17"/>
      <c r="I78" s="17"/>
      <c r="J78" s="17"/>
      <c r="K78" s="17"/>
      <c r="L78" s="17"/>
      <c r="M78" s="17"/>
      <c r="N78" s="17"/>
      <c r="O78" s="17"/>
      <c r="P78" s="17"/>
      <c r="Q78" s="19"/>
    </row>
    <row r="79" spans="1:17">
      <c r="A79" s="14"/>
      <c r="B79" s="15"/>
      <c r="C79" s="16"/>
      <c r="D79" s="21"/>
      <c r="E79" s="21"/>
      <c r="F79" s="25"/>
      <c r="G79" s="25" t="str">
        <f t="shared" si="2"/>
        <v/>
      </c>
      <c r="H79" s="17"/>
      <c r="I79" s="17"/>
      <c r="J79" s="17"/>
      <c r="K79" s="17"/>
      <c r="L79" s="17"/>
      <c r="M79" s="17"/>
      <c r="N79" s="17"/>
      <c r="O79" s="17"/>
      <c r="P79" s="17"/>
      <c r="Q79" s="19"/>
    </row>
    <row r="80" spans="1:17">
      <c r="A80" s="14"/>
      <c r="B80" s="15"/>
      <c r="C80" s="16"/>
      <c r="D80" s="21"/>
      <c r="E80" s="21"/>
      <c r="F80" s="25"/>
      <c r="G80" s="25" t="str">
        <f t="shared" si="2"/>
        <v/>
      </c>
      <c r="H80" s="17"/>
      <c r="I80" s="17"/>
      <c r="J80" s="17"/>
      <c r="K80" s="17"/>
      <c r="L80" s="17"/>
      <c r="M80" s="17"/>
      <c r="N80" s="17"/>
      <c r="O80" s="17"/>
      <c r="P80" s="17"/>
      <c r="Q80" s="19"/>
    </row>
    <row r="81" spans="1:17">
      <c r="A81" s="14"/>
      <c r="B81" s="15"/>
      <c r="C81" s="16"/>
      <c r="D81" s="21"/>
      <c r="E81" s="21"/>
      <c r="F81" s="25"/>
      <c r="G81" s="25" t="str">
        <f t="shared" si="2"/>
        <v/>
      </c>
      <c r="H81" s="17"/>
      <c r="I81" s="17"/>
      <c r="J81" s="17"/>
      <c r="K81" s="17"/>
      <c r="L81" s="17"/>
      <c r="M81" s="17"/>
      <c r="N81" s="17"/>
      <c r="O81" s="17"/>
      <c r="P81" s="17"/>
      <c r="Q81" s="19"/>
    </row>
    <row r="82" spans="1:17">
      <c r="A82" s="14"/>
      <c r="B82" s="15"/>
      <c r="C82" s="16"/>
      <c r="D82" s="21"/>
      <c r="E82" s="21"/>
      <c r="F82" s="25"/>
      <c r="G82" s="25" t="str">
        <f t="shared" si="2"/>
        <v/>
      </c>
      <c r="H82" s="17"/>
      <c r="I82" s="17"/>
      <c r="J82" s="17"/>
      <c r="K82" s="17"/>
      <c r="L82" s="17"/>
      <c r="M82" s="17"/>
      <c r="N82" s="17"/>
      <c r="O82" s="17"/>
      <c r="P82" s="17"/>
      <c r="Q82" s="19"/>
    </row>
    <row r="83" spans="1:17">
      <c r="A83" s="14"/>
      <c r="B83" s="15"/>
      <c r="C83" s="16"/>
      <c r="D83" s="21"/>
      <c r="E83" s="21"/>
      <c r="F83" s="25"/>
      <c r="G83" s="25" t="str">
        <f t="shared" si="2"/>
        <v/>
      </c>
      <c r="H83" s="17"/>
      <c r="I83" s="17"/>
      <c r="J83" s="17"/>
      <c r="K83" s="17"/>
      <c r="L83" s="17"/>
      <c r="M83" s="17"/>
      <c r="N83" s="17"/>
      <c r="O83" s="17"/>
      <c r="P83" s="17"/>
      <c r="Q83" s="19"/>
    </row>
    <row r="84" spans="1:17">
      <c r="A84" s="14"/>
      <c r="B84" s="15"/>
      <c r="C84" s="16"/>
      <c r="D84" s="21"/>
      <c r="E84" s="21"/>
      <c r="F84" s="25"/>
      <c r="G84" s="25" t="str">
        <f t="shared" si="2"/>
        <v/>
      </c>
      <c r="H84" s="17"/>
      <c r="I84" s="17"/>
      <c r="J84" s="17"/>
      <c r="K84" s="17"/>
      <c r="L84" s="17"/>
      <c r="M84" s="17"/>
      <c r="N84" s="17"/>
      <c r="O84" s="17"/>
      <c r="P84" s="17"/>
      <c r="Q84" s="19"/>
    </row>
    <row r="85" spans="1:17">
      <c r="A85" s="14"/>
      <c r="B85" s="15"/>
      <c r="C85" s="16"/>
      <c r="D85" s="21"/>
      <c r="E85" s="21"/>
      <c r="F85" s="25"/>
      <c r="G85" s="25" t="str">
        <f t="shared" si="2"/>
        <v/>
      </c>
      <c r="H85" s="17"/>
      <c r="I85" s="17"/>
      <c r="J85" s="17"/>
      <c r="K85" s="17"/>
      <c r="L85" s="17"/>
      <c r="M85" s="17"/>
      <c r="N85" s="17"/>
      <c r="O85" s="17"/>
      <c r="P85" s="17"/>
      <c r="Q85" s="19"/>
    </row>
    <row r="86" spans="1:17">
      <c r="A86" s="14"/>
      <c r="B86" s="15"/>
      <c r="C86" s="16"/>
      <c r="D86" s="21"/>
      <c r="E86" s="21"/>
      <c r="F86" s="25"/>
      <c r="G86" s="25" t="str">
        <f t="shared" si="2"/>
        <v/>
      </c>
      <c r="H86" s="17"/>
      <c r="I86" s="17"/>
      <c r="J86" s="17"/>
      <c r="K86" s="17"/>
      <c r="L86" s="17"/>
      <c r="M86" s="17"/>
      <c r="N86" s="17"/>
      <c r="O86" s="17"/>
      <c r="P86" s="17"/>
      <c r="Q86" s="19"/>
    </row>
    <row r="87" spans="1:17">
      <c r="A87" s="14"/>
      <c r="B87" s="15"/>
      <c r="C87" s="16"/>
      <c r="D87" s="21"/>
      <c r="E87" s="21"/>
      <c r="F87" s="25"/>
      <c r="G87" s="25" t="str">
        <f t="shared" si="2"/>
        <v/>
      </c>
      <c r="H87" s="17"/>
      <c r="I87" s="17"/>
      <c r="J87" s="17"/>
      <c r="K87" s="17"/>
      <c r="L87" s="17"/>
      <c r="M87" s="17"/>
      <c r="N87" s="17"/>
      <c r="O87" s="17"/>
      <c r="P87" s="17"/>
      <c r="Q87" s="19"/>
    </row>
    <row r="88" spans="1:17">
      <c r="A88" s="14"/>
      <c r="B88" s="15"/>
      <c r="C88" s="16"/>
      <c r="D88" s="21"/>
      <c r="E88" s="21"/>
      <c r="F88" s="25"/>
      <c r="G88" s="25" t="str">
        <f t="shared" si="2"/>
        <v/>
      </c>
      <c r="H88" s="17"/>
      <c r="I88" s="17"/>
      <c r="J88" s="17"/>
      <c r="K88" s="17"/>
      <c r="L88" s="17"/>
      <c r="M88" s="17"/>
      <c r="N88" s="17"/>
      <c r="O88" s="17"/>
      <c r="P88" s="17"/>
      <c r="Q88" s="19"/>
    </row>
    <row r="89" spans="1:17">
      <c r="A89" s="14"/>
      <c r="B89" s="15"/>
      <c r="C89" s="16"/>
      <c r="D89" s="21"/>
      <c r="E89" s="21"/>
      <c r="F89" s="25"/>
      <c r="G89" s="25" t="str">
        <f t="shared" si="2"/>
        <v/>
      </c>
      <c r="H89" s="17"/>
      <c r="I89" s="17"/>
      <c r="J89" s="17"/>
      <c r="K89" s="17"/>
      <c r="L89" s="17"/>
      <c r="M89" s="17"/>
      <c r="N89" s="17"/>
      <c r="O89" s="17"/>
      <c r="P89" s="17"/>
      <c r="Q89" s="19"/>
    </row>
    <row r="90" spans="1:17">
      <c r="A90" s="14"/>
      <c r="B90" s="15"/>
      <c r="C90" s="16"/>
      <c r="D90" s="21"/>
      <c r="E90" s="21"/>
      <c r="F90" s="25"/>
      <c r="G90" s="25" t="str">
        <f t="shared" si="2"/>
        <v/>
      </c>
      <c r="H90" s="17"/>
      <c r="I90" s="17"/>
      <c r="J90" s="17"/>
      <c r="K90" s="17"/>
      <c r="L90" s="17"/>
      <c r="M90" s="17"/>
      <c r="N90" s="17"/>
      <c r="O90" s="17"/>
      <c r="P90" s="17"/>
      <c r="Q90" s="19"/>
    </row>
    <row r="91" spans="1:17">
      <c r="A91" s="14"/>
      <c r="B91" s="15"/>
      <c r="C91" s="16"/>
      <c r="D91" s="21"/>
      <c r="E91" s="21"/>
      <c r="F91" s="25"/>
      <c r="G91" s="25" t="str">
        <f t="shared" si="2"/>
        <v/>
      </c>
      <c r="H91" s="17"/>
      <c r="I91" s="17"/>
      <c r="J91" s="17"/>
      <c r="K91" s="17"/>
      <c r="L91" s="17"/>
      <c r="M91" s="17"/>
      <c r="N91" s="17"/>
      <c r="O91" s="17"/>
      <c r="P91" s="17"/>
      <c r="Q91" s="19"/>
    </row>
    <row r="92" spans="1:17">
      <c r="A92" s="14"/>
      <c r="B92" s="15"/>
      <c r="C92" s="16"/>
      <c r="D92" s="21"/>
      <c r="E92" s="21"/>
      <c r="F92" s="25"/>
      <c r="G92" s="25" t="str">
        <f t="shared" si="2"/>
        <v/>
      </c>
      <c r="H92" s="17"/>
      <c r="I92" s="17"/>
      <c r="J92" s="17"/>
      <c r="K92" s="17"/>
      <c r="L92" s="17"/>
      <c r="M92" s="17"/>
      <c r="N92" s="17"/>
      <c r="O92" s="17"/>
      <c r="P92" s="17"/>
      <c r="Q92" s="19"/>
    </row>
    <row r="93" spans="1:17">
      <c r="A93" s="14"/>
      <c r="B93" s="15"/>
      <c r="C93" s="16"/>
      <c r="D93" s="21"/>
      <c r="E93" s="21"/>
      <c r="F93" s="25"/>
      <c r="G93" s="25" t="str">
        <f t="shared" si="2"/>
        <v/>
      </c>
      <c r="H93" s="17"/>
      <c r="I93" s="17"/>
      <c r="J93" s="17"/>
      <c r="K93" s="17"/>
      <c r="L93" s="17"/>
      <c r="M93" s="17"/>
      <c r="N93" s="17"/>
      <c r="O93" s="17"/>
      <c r="P93" s="17"/>
      <c r="Q93" s="19"/>
    </row>
    <row r="94" spans="1:17">
      <c r="A94" s="14"/>
      <c r="B94" s="15"/>
      <c r="C94" s="16"/>
      <c r="D94" s="21"/>
      <c r="E94" s="21"/>
      <c r="F94" s="25"/>
      <c r="G94" s="25" t="str">
        <f t="shared" si="2"/>
        <v/>
      </c>
      <c r="H94" s="17"/>
      <c r="I94" s="17"/>
      <c r="J94" s="17"/>
      <c r="K94" s="17"/>
      <c r="L94" s="17"/>
      <c r="M94" s="17"/>
      <c r="N94" s="17"/>
      <c r="O94" s="17"/>
      <c r="P94" s="17"/>
      <c r="Q94" s="19"/>
    </row>
    <row r="95" spans="1:17">
      <c r="A95" s="14"/>
      <c r="B95" s="15"/>
      <c r="C95" s="16"/>
      <c r="D95" s="21"/>
      <c r="E95" s="21"/>
      <c r="F95" s="25"/>
      <c r="G95" s="25" t="str">
        <f t="shared" si="2"/>
        <v/>
      </c>
      <c r="H95" s="17"/>
      <c r="I95" s="17"/>
      <c r="J95" s="17"/>
      <c r="K95" s="17"/>
      <c r="L95" s="17"/>
      <c r="M95" s="17"/>
      <c r="N95" s="17"/>
      <c r="O95" s="17"/>
      <c r="P95" s="17"/>
      <c r="Q95" s="19"/>
    </row>
    <row r="96" spans="1:17">
      <c r="A96" s="14"/>
      <c r="B96" s="15"/>
      <c r="C96" s="16"/>
      <c r="D96" s="21"/>
      <c r="E96" s="21"/>
      <c r="F96" s="25"/>
      <c r="G96" s="25" t="str">
        <f t="shared" si="2"/>
        <v/>
      </c>
      <c r="H96" s="17"/>
      <c r="I96" s="17"/>
      <c r="J96" s="17"/>
      <c r="K96" s="17"/>
      <c r="L96" s="17"/>
      <c r="M96" s="17"/>
      <c r="N96" s="17"/>
      <c r="O96" s="17"/>
      <c r="P96" s="17"/>
      <c r="Q96" s="19"/>
    </row>
    <row r="97" spans="1:17">
      <c r="A97" s="14"/>
      <c r="B97" s="15"/>
      <c r="C97" s="16"/>
      <c r="D97" s="21"/>
      <c r="E97" s="21"/>
      <c r="F97" s="25"/>
      <c r="G97" s="25" t="str">
        <f t="shared" si="2"/>
        <v/>
      </c>
      <c r="H97" s="17"/>
      <c r="I97" s="17"/>
      <c r="J97" s="17"/>
      <c r="K97" s="17"/>
      <c r="L97" s="17"/>
      <c r="M97" s="17"/>
      <c r="N97" s="17"/>
      <c r="O97" s="17"/>
      <c r="P97" s="17"/>
      <c r="Q97" s="19"/>
    </row>
    <row r="98" spans="1:17">
      <c r="A98" s="14"/>
      <c r="B98" s="15"/>
      <c r="C98" s="16"/>
      <c r="D98" s="21"/>
      <c r="E98" s="21"/>
      <c r="F98" s="25"/>
      <c r="G98" s="25" t="str">
        <f t="shared" si="2"/>
        <v/>
      </c>
      <c r="H98" s="17"/>
      <c r="I98" s="17"/>
      <c r="J98" s="17"/>
      <c r="K98" s="17"/>
      <c r="L98" s="17"/>
      <c r="M98" s="17"/>
      <c r="N98" s="17"/>
      <c r="O98" s="17"/>
      <c r="P98" s="17"/>
      <c r="Q98" s="19"/>
    </row>
    <row r="99" spans="1:17">
      <c r="A99" s="14"/>
      <c r="B99" s="15"/>
      <c r="C99" s="16"/>
      <c r="D99" s="21"/>
      <c r="E99" s="21"/>
      <c r="F99" s="25"/>
      <c r="G99" s="25" t="str">
        <f t="shared" ref="G99:G130" si="3">IF(F99="","",VLOOKUP(F99,ENSENMBLE,2))</f>
        <v/>
      </c>
      <c r="H99" s="17"/>
      <c r="I99" s="17"/>
      <c r="J99" s="17"/>
      <c r="K99" s="17"/>
      <c r="L99" s="17"/>
      <c r="M99" s="17"/>
      <c r="N99" s="17"/>
      <c r="O99" s="17"/>
      <c r="P99" s="17"/>
      <c r="Q99" s="19"/>
    </row>
    <row r="100" spans="1:17">
      <c r="A100" s="14"/>
      <c r="B100" s="15"/>
      <c r="C100" s="16"/>
      <c r="D100" s="21"/>
      <c r="E100" s="21"/>
      <c r="F100" s="25"/>
      <c r="G100" s="25" t="str">
        <f t="shared" si="3"/>
        <v/>
      </c>
      <c r="H100" s="17"/>
      <c r="I100" s="17"/>
      <c r="J100" s="17"/>
      <c r="K100" s="17"/>
      <c r="L100" s="17"/>
      <c r="M100" s="17"/>
      <c r="N100" s="17"/>
      <c r="O100" s="17"/>
      <c r="P100" s="17"/>
      <c r="Q100" s="19"/>
    </row>
  </sheetData>
  <mergeCells count="7">
    <mergeCell ref="P1:Q1"/>
    <mergeCell ref="D1:E1"/>
    <mergeCell ref="F1:G1"/>
    <mergeCell ref="H1:I1"/>
    <mergeCell ref="J1:K1"/>
    <mergeCell ref="L1:M1"/>
    <mergeCell ref="N1:O1"/>
  </mergeCells>
  <dataValidations count="1">
    <dataValidation type="list" allowBlank="1" showInputMessage="1" showErrorMessage="1" sqref="F11:F15">
      <formula1>COTES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Général</vt:lpstr>
      <vt:lpstr>Listes</vt:lpstr>
      <vt:lpstr>Donnéesbrutes</vt:lpstr>
      <vt:lpstr>Feuil1</vt:lpstr>
      <vt:lpstr>COTE__DOMICILE</vt:lpstr>
      <vt:lpstr>COTE_EXTERIEUR</vt:lpstr>
      <vt:lpstr>COTES</vt:lpstr>
      <vt:lpstr>ENSEMBLE</vt:lpstr>
      <vt:lpstr>ENSENMBLE</vt:lpstr>
      <vt:lpstr>EQUIVALENCE</vt:lpstr>
      <vt:lpstr>FAVORIS</vt:lpstr>
      <vt:lpstr>ODDS</vt:lpstr>
      <vt:lpstr>OUTSIDE</vt:lpstr>
      <vt:lpstr>OUTSIDER</vt:lpstr>
      <vt:lpstr>TEAM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CHRISTIAN</cp:lastModifiedBy>
  <cp:lastPrinted>2016-01-16T22:52:07Z</cp:lastPrinted>
  <dcterms:created xsi:type="dcterms:W3CDTF">2016-01-14T15:57:41Z</dcterms:created>
  <dcterms:modified xsi:type="dcterms:W3CDTF">2016-01-24T23:37:19Z</dcterms:modified>
</cp:coreProperties>
</file>