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7335" windowHeight="1140"/>
  </bookViews>
  <sheets>
    <sheet name="Feuil1" sheetId="1" r:id="rId1"/>
  </sheets>
  <definedNames>
    <definedName name="_xlnm._FilterDatabase" localSheetId="0" hidden="1">Feuil1!$A$2:$E$20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/>
  <c r="I19"/>
  <c r="I18"/>
  <c r="I17"/>
  <c r="I16"/>
  <c r="I15"/>
  <c r="I8"/>
  <c r="I7"/>
  <c r="I6"/>
  <c r="I5"/>
  <c r="I4"/>
  <c r="I3"/>
  <c r="I21" s="1"/>
  <c r="H7"/>
  <c r="H8"/>
  <c r="H9"/>
  <c r="H10"/>
  <c r="H11"/>
  <c r="H12"/>
  <c r="H13"/>
  <c r="H14"/>
  <c r="H15"/>
  <c r="H16"/>
  <c r="H17"/>
  <c r="H18"/>
  <c r="H19"/>
  <c r="H20"/>
  <c r="H4"/>
  <c r="H5"/>
  <c r="H6"/>
  <c r="H3"/>
  <c r="M9"/>
  <c r="M10"/>
  <c r="M11"/>
  <c r="M12"/>
  <c r="M13"/>
  <c r="M14"/>
  <c r="N9"/>
  <c r="N10"/>
  <c r="N11"/>
  <c r="N12"/>
  <c r="N13"/>
  <c r="N14"/>
  <c r="G18"/>
  <c r="G19"/>
  <c r="G20"/>
  <c r="G15"/>
  <c r="G16"/>
  <c r="G17"/>
  <c r="G9"/>
  <c r="G10"/>
  <c r="G11"/>
  <c r="G12"/>
  <c r="G13"/>
  <c r="G14"/>
  <c r="G4"/>
  <c r="G5"/>
  <c r="G6"/>
  <c r="G7"/>
  <c r="G8"/>
  <c r="G3"/>
  <c r="H21" l="1"/>
  <c r="H22" s="1"/>
  <c r="G21"/>
  <c r="B1"/>
  <c r="E1" l="1"/>
  <c r="I2"/>
  <c r="D1"/>
  <c r="I22"/>
  <c r="G2"/>
  <c r="H2"/>
  <c r="C1"/>
  <c r="G22"/>
</calcChain>
</file>

<file path=xl/sharedStrings.xml><?xml version="1.0" encoding="utf-8"?>
<sst xmlns="http://schemas.openxmlformats.org/spreadsheetml/2006/main" count="25" uniqueCount="10">
  <si>
    <t>Type</t>
  </si>
  <si>
    <t>A</t>
  </si>
  <si>
    <t>B</t>
  </si>
  <si>
    <t>C</t>
  </si>
  <si>
    <t>Visites</t>
  </si>
  <si>
    <t>Taux de rebonds</t>
  </si>
  <si>
    <t>Moy. Pages / session</t>
  </si>
  <si>
    <t>Moy.temps /session</t>
  </si>
  <si>
    <t>Total</t>
  </si>
  <si>
    <t>CONTRÔLE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</si>
</sst>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9" fontId="0" fillId="0" borderId="0" xfId="1" applyFont="1"/>
    <xf numFmtId="0" fontId="2" fillId="0" borderId="0" xfId="0" applyFont="1"/>
    <xf numFmtId="0" fontId="2" fillId="0" borderId="1" xfId="0" applyFont="1" applyBorder="1"/>
    <xf numFmtId="0" fontId="0" fillId="0" borderId="2" xfId="0" applyBorder="1"/>
    <xf numFmtId="10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4" fontId="0" fillId="0" borderId="5" xfId="0" applyNumberFormat="1" applyBorder="1" applyAlignment="1">
      <alignment horizontal="center"/>
    </xf>
    <xf numFmtId="0" fontId="0" fillId="0" borderId="0" xfId="0" applyBorder="1"/>
    <xf numFmtId="0" fontId="0" fillId="0" borderId="4" xfId="0" applyBorder="1"/>
    <xf numFmtId="10" fontId="0" fillId="0" borderId="1" xfId="1" applyNumberFormat="1" applyFont="1" applyBorder="1"/>
    <xf numFmtId="2" fontId="0" fillId="0" borderId="2" xfId="1" applyNumberFormat="1" applyFont="1" applyBorder="1"/>
    <xf numFmtId="2" fontId="0" fillId="0" borderId="3" xfId="1" applyNumberFormat="1" applyFont="1" applyBorder="1"/>
    <xf numFmtId="10" fontId="3" fillId="0" borderId="1" xfId="0" applyNumberFormat="1" applyFont="1" applyBorder="1" applyAlignment="1">
      <alignment horizontal="center"/>
    </xf>
    <xf numFmtId="2" fontId="0" fillId="0" borderId="2" xfId="0" applyNumberFormat="1" applyBorder="1"/>
    <xf numFmtId="4" fontId="0" fillId="0" borderId="1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10" fontId="3" fillId="0" borderId="0" xfId="0" applyNumberFormat="1" applyFont="1" applyBorder="1" applyAlignment="1">
      <alignment horizontal="center"/>
    </xf>
    <xf numFmtId="10" fontId="3" fillId="2" borderId="6" xfId="0" applyNumberFormat="1" applyFont="1" applyFill="1" applyBorder="1" applyAlignment="1">
      <alignment horizontal="center"/>
    </xf>
    <xf numFmtId="2" fontId="0" fillId="2" borderId="2" xfId="1" applyNumberFormat="1" applyFont="1" applyFill="1" applyBorder="1"/>
    <xf numFmtId="2" fontId="0" fillId="2" borderId="3" xfId="1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N28"/>
  <sheetViews>
    <sheetView tabSelected="1" workbookViewId="0">
      <selection activeCell="D23" sqref="D23"/>
    </sheetView>
  </sheetViews>
  <sheetFormatPr baseColWidth="10" defaultRowHeight="15"/>
  <cols>
    <col min="3" max="3" width="14.140625" bestFit="1" customWidth="1"/>
    <col min="4" max="4" width="20.140625" customWidth="1"/>
    <col min="5" max="5" width="17.28515625" bestFit="1" customWidth="1"/>
    <col min="7" max="7" width="12" style="5" bestFit="1" customWidth="1"/>
    <col min="10" max="10" width="12" bestFit="1" customWidth="1"/>
  </cols>
  <sheetData>
    <row r="1" spans="1:14" ht="15.75" thickBot="1">
      <c r="A1" s="3" t="s">
        <v>8</v>
      </c>
      <c r="B1" s="4">
        <f>SUBTOTAL(9,B3:B20)</f>
        <v>6895</v>
      </c>
      <c r="C1" s="22">
        <f ca="1">SUMPRODUCT((SUBTOTAL(9,OFFSET(B3:B20,ROW(B3:B20)-MIN(ROW(B3:B20)),,1)))*(C3:C20)) /B1</f>
        <v>0.52905782343681163</v>
      </c>
      <c r="D1" s="23">
        <f ca="1">SUMPRODUCT((SUBTOTAL(9,OFFSET(B3:B20,ROW(B3:B20)-MIN(ROW(B3:B20)),,1)))*(D3:D20)) /B1</f>
        <v>3.0575779550398838</v>
      </c>
      <c r="E1" s="24">
        <f ca="1">SUMPRODUCT((SUBTOTAL(9,OFFSET(B3:B20,ROW(B3:B20)-MIN(ROW(B3:B20)),,1)))*(E3:E20)) /B1</f>
        <v>223.47933284989122</v>
      </c>
      <c r="G1" s="7" t="s">
        <v>9</v>
      </c>
      <c r="H1" s="8"/>
      <c r="I1" s="9"/>
    </row>
    <row r="2" spans="1:14" ht="15.75" thickBot="1">
      <c r="A2" s="2" t="s">
        <v>0</v>
      </c>
      <c r="B2" s="2" t="s">
        <v>4</v>
      </c>
      <c r="C2" s="2" t="s">
        <v>5</v>
      </c>
      <c r="D2" s="2" t="s">
        <v>6</v>
      </c>
      <c r="E2" s="2" t="s">
        <v>7</v>
      </c>
      <c r="G2" s="16">
        <f ca="1">SUMPRODUCT((SUBTOTAL(9,OFFSET(B3:B20,ROW(B3:B20)-MIN(ROW(B3:B20)),,1)))*(C3:C20)) /B1</f>
        <v>0.52905782343681163</v>
      </c>
      <c r="H2" s="17">
        <f ca="1">SUMPRODUCT((SUBTOTAL(9,OFFSET(B3:B20,ROW(B3:B20)-MIN(ROW(B3:B20)),,1)))*(D3:D20)) /B1</f>
        <v>3.0575779550398838</v>
      </c>
      <c r="I2" s="15">
        <f ca="1">SUMPRODUCT((SUBTOTAL(9,OFFSET(B3:B20,ROW(B3:B20)-MIN(ROW(B3:B20)),,1)))*(E3:E20)) /B1</f>
        <v>223.47933284989122</v>
      </c>
      <c r="L2" s="21"/>
    </row>
    <row r="3" spans="1:14">
      <c r="A3" t="s">
        <v>1</v>
      </c>
      <c r="B3">
        <v>130</v>
      </c>
      <c r="C3" s="1">
        <v>5.9112589678944283E-2</v>
      </c>
      <c r="D3">
        <v>2</v>
      </c>
      <c r="E3">
        <v>177</v>
      </c>
      <c r="G3" s="10">
        <f>B3*C3</f>
        <v>7.6846366582627565</v>
      </c>
      <c r="H3" s="11">
        <f>+D3*B3</f>
        <v>260</v>
      </c>
      <c r="I3" s="12">
        <f>E3*B3</f>
        <v>23010</v>
      </c>
    </row>
    <row r="4" spans="1:14">
      <c r="A4" t="s">
        <v>1</v>
      </c>
      <c r="B4">
        <v>100</v>
      </c>
      <c r="C4" s="1">
        <v>0.28182273902172161</v>
      </c>
      <c r="D4">
        <v>4</v>
      </c>
      <c r="E4">
        <v>81</v>
      </c>
      <c r="G4" s="10">
        <f t="shared" ref="G4:G20" si="0">B4*C4</f>
        <v>28.182273902172163</v>
      </c>
      <c r="H4" s="11">
        <f t="shared" ref="H4:H22" si="1">+D4*B4</f>
        <v>400</v>
      </c>
      <c r="I4" s="12">
        <f t="shared" ref="I4:I8" si="2">E4*B4</f>
        <v>8100</v>
      </c>
    </row>
    <row r="5" spans="1:14">
      <c r="A5" t="s">
        <v>1</v>
      </c>
      <c r="B5">
        <v>52</v>
      </c>
      <c r="C5" s="1">
        <v>0.82683347348076652</v>
      </c>
      <c r="D5">
        <v>4</v>
      </c>
      <c r="E5">
        <v>62</v>
      </c>
      <c r="G5" s="10">
        <f t="shared" si="0"/>
        <v>42.995340620999862</v>
      </c>
      <c r="H5" s="11">
        <f t="shared" si="1"/>
        <v>208</v>
      </c>
      <c r="I5" s="12">
        <f t="shared" si="2"/>
        <v>3224</v>
      </c>
    </row>
    <row r="6" spans="1:14">
      <c r="A6" t="s">
        <v>1</v>
      </c>
      <c r="B6">
        <v>5753</v>
      </c>
      <c r="C6" s="1">
        <v>0.50102098190765998</v>
      </c>
      <c r="D6">
        <v>3</v>
      </c>
      <c r="E6">
        <v>242</v>
      </c>
      <c r="G6" s="10">
        <f t="shared" si="0"/>
        <v>2882.373708914768</v>
      </c>
      <c r="H6" s="11">
        <f t="shared" si="1"/>
        <v>17259</v>
      </c>
      <c r="I6" s="12">
        <f t="shared" si="2"/>
        <v>1392226</v>
      </c>
    </row>
    <row r="7" spans="1:14">
      <c r="A7" t="s">
        <v>1</v>
      </c>
      <c r="B7">
        <v>485</v>
      </c>
      <c r="C7" s="1">
        <v>0.78860631107357193</v>
      </c>
      <c r="D7">
        <v>3</v>
      </c>
      <c r="E7">
        <v>78</v>
      </c>
      <c r="G7" s="10">
        <f t="shared" si="0"/>
        <v>382.47406087068237</v>
      </c>
      <c r="H7" s="11">
        <f t="shared" si="1"/>
        <v>1455</v>
      </c>
      <c r="I7" s="12">
        <f t="shared" si="2"/>
        <v>37830</v>
      </c>
    </row>
    <row r="8" spans="1:14" ht="15.75" thickBot="1">
      <c r="A8" t="s">
        <v>1</v>
      </c>
      <c r="B8">
        <v>375</v>
      </c>
      <c r="C8" s="1">
        <v>0.81104979101314978</v>
      </c>
      <c r="D8">
        <v>4</v>
      </c>
      <c r="E8">
        <v>204</v>
      </c>
      <c r="G8" s="10">
        <f t="shared" si="0"/>
        <v>304.14367162993119</v>
      </c>
      <c r="H8" s="11">
        <f t="shared" si="1"/>
        <v>1500</v>
      </c>
      <c r="I8" s="12">
        <f t="shared" si="2"/>
        <v>76500</v>
      </c>
    </row>
    <row r="9" spans="1:14" ht="15.75" hidden="1" thickBot="1">
      <c r="A9" t="s">
        <v>2</v>
      </c>
      <c r="B9">
        <v>73749</v>
      </c>
      <c r="C9" s="1">
        <v>0.10177965312801895</v>
      </c>
      <c r="D9">
        <v>2</v>
      </c>
      <c r="E9">
        <v>47</v>
      </c>
      <c r="G9" s="6">
        <f t="shared" si="0"/>
        <v>7506.1476385382703</v>
      </c>
      <c r="H9">
        <f t="shared" si="1"/>
        <v>147498</v>
      </c>
      <c r="M9">
        <f t="shared" ref="M3:M19" ca="1" si="3">SUBTOTAL(9,OFFSET(B10:B27,ROW(B10:B27)-MIN(ROW(B10:B27)),,1))</f>
        <v>0</v>
      </c>
      <c r="N9">
        <f t="shared" ref="N3:N14" si="4">SUBTOTAL(9,B10:B27)</f>
        <v>0</v>
      </c>
    </row>
    <row r="10" spans="1:14" ht="15.75" hidden="1" thickBot="1">
      <c r="A10" t="s">
        <v>2</v>
      </c>
      <c r="B10">
        <v>58</v>
      </c>
      <c r="C10" s="1">
        <v>0.70752035357203702</v>
      </c>
      <c r="D10">
        <v>2</v>
      </c>
      <c r="E10">
        <v>215</v>
      </c>
      <c r="G10" s="6">
        <f t="shared" si="0"/>
        <v>41.036180507178145</v>
      </c>
      <c r="H10">
        <f t="shared" si="1"/>
        <v>116</v>
      </c>
      <c r="M10">
        <f t="shared" ca="1" si="3"/>
        <v>0</v>
      </c>
      <c r="N10">
        <f t="shared" si="4"/>
        <v>0</v>
      </c>
    </row>
    <row r="11" spans="1:14" ht="15.75" hidden="1" thickBot="1">
      <c r="A11" t="s">
        <v>2</v>
      </c>
      <c r="B11">
        <v>463</v>
      </c>
      <c r="C11" s="1">
        <v>0.89847908449026948</v>
      </c>
      <c r="D11">
        <v>4</v>
      </c>
      <c r="E11">
        <v>220</v>
      </c>
      <c r="G11" s="6">
        <f t="shared" si="0"/>
        <v>415.99581611899475</v>
      </c>
      <c r="H11">
        <f t="shared" si="1"/>
        <v>1852</v>
      </c>
      <c r="M11">
        <f t="shared" ca="1" si="3"/>
        <v>0</v>
      </c>
      <c r="N11">
        <f t="shared" si="4"/>
        <v>0</v>
      </c>
    </row>
    <row r="12" spans="1:14" ht="15.75" hidden="1" thickBot="1">
      <c r="A12" t="s">
        <v>2</v>
      </c>
      <c r="B12">
        <v>264</v>
      </c>
      <c r="C12" s="1">
        <v>0.7932131261356824</v>
      </c>
      <c r="D12">
        <v>1</v>
      </c>
      <c r="E12">
        <v>149</v>
      </c>
      <c r="G12" s="6">
        <f t="shared" si="0"/>
        <v>209.40826529982016</v>
      </c>
      <c r="H12">
        <f t="shared" si="1"/>
        <v>264</v>
      </c>
      <c r="M12">
        <f t="shared" ca="1" si="3"/>
        <v>0</v>
      </c>
      <c r="N12">
        <f t="shared" si="4"/>
        <v>0</v>
      </c>
    </row>
    <row r="13" spans="1:14" ht="15.75" hidden="1" thickBot="1">
      <c r="A13" t="s">
        <v>2</v>
      </c>
      <c r="B13">
        <v>5846</v>
      </c>
      <c r="C13" s="1">
        <v>0.45270092463116496</v>
      </c>
      <c r="D13">
        <v>2</v>
      </c>
      <c r="E13">
        <v>187</v>
      </c>
      <c r="G13" s="6">
        <f t="shared" si="0"/>
        <v>2646.4896053937905</v>
      </c>
      <c r="H13">
        <f t="shared" si="1"/>
        <v>11692</v>
      </c>
      <c r="M13">
        <f t="shared" ca="1" si="3"/>
        <v>0</v>
      </c>
      <c r="N13">
        <f t="shared" si="4"/>
        <v>0</v>
      </c>
    </row>
    <row r="14" spans="1:14" ht="15.75" hidden="1" thickBot="1">
      <c r="A14" t="s">
        <v>2</v>
      </c>
      <c r="B14">
        <v>3647</v>
      </c>
      <c r="C14" s="1">
        <v>0.61365415461195116</v>
      </c>
      <c r="D14">
        <v>4</v>
      </c>
      <c r="E14">
        <v>227</v>
      </c>
      <c r="G14" s="6">
        <f t="shared" si="0"/>
        <v>2237.9967018697857</v>
      </c>
      <c r="H14">
        <f t="shared" si="1"/>
        <v>14588</v>
      </c>
      <c r="M14">
        <f t="shared" ca="1" si="3"/>
        <v>0</v>
      </c>
      <c r="N14">
        <f t="shared" si="4"/>
        <v>0</v>
      </c>
    </row>
    <row r="15" spans="1:14" ht="15.75" hidden="1" thickBot="1">
      <c r="A15" t="s">
        <v>3</v>
      </c>
      <c r="B15">
        <v>36570</v>
      </c>
      <c r="C15" s="1">
        <v>0.34187024988699244</v>
      </c>
      <c r="D15">
        <v>3</v>
      </c>
      <c r="E15">
        <v>155</v>
      </c>
      <c r="G15" s="10">
        <f t="shared" si="0"/>
        <v>12502.195038367314</v>
      </c>
      <c r="H15" s="11">
        <f t="shared" si="1"/>
        <v>109710</v>
      </c>
      <c r="I15" s="12">
        <f t="shared" ref="I15:I21" si="5">E15*B15</f>
        <v>5668350</v>
      </c>
    </row>
    <row r="16" spans="1:14" ht="15.75" hidden="1" thickBot="1">
      <c r="A16" t="s">
        <v>3</v>
      </c>
      <c r="B16">
        <v>1111</v>
      </c>
      <c r="C16" s="1">
        <v>0.11583585558734744</v>
      </c>
      <c r="D16">
        <v>2</v>
      </c>
      <c r="E16">
        <v>57</v>
      </c>
      <c r="G16" s="10">
        <f t="shared" si="0"/>
        <v>128.69363555754299</v>
      </c>
      <c r="H16" s="11">
        <f t="shared" si="1"/>
        <v>2222</v>
      </c>
      <c r="I16" s="12">
        <f t="shared" si="5"/>
        <v>63327</v>
      </c>
    </row>
    <row r="17" spans="1:9" ht="15.75" hidden="1" thickBot="1">
      <c r="A17" t="s">
        <v>3</v>
      </c>
      <c r="B17">
        <v>222</v>
      </c>
      <c r="C17" s="1">
        <v>0.92874899049026249</v>
      </c>
      <c r="D17">
        <v>1</v>
      </c>
      <c r="E17">
        <v>245</v>
      </c>
      <c r="G17" s="10">
        <f t="shared" si="0"/>
        <v>206.18227588883826</v>
      </c>
      <c r="H17" s="11">
        <f t="shared" si="1"/>
        <v>222</v>
      </c>
      <c r="I17" s="12">
        <f t="shared" si="5"/>
        <v>54390</v>
      </c>
    </row>
    <row r="18" spans="1:9" ht="15.75" hidden="1" thickBot="1">
      <c r="A18" t="s">
        <v>3</v>
      </c>
      <c r="B18">
        <v>344</v>
      </c>
      <c r="C18" s="1">
        <v>0.96564177913016991</v>
      </c>
      <c r="D18">
        <v>2</v>
      </c>
      <c r="E18">
        <v>118</v>
      </c>
      <c r="G18" s="10">
        <f t="shared" si="0"/>
        <v>332.18077202077848</v>
      </c>
      <c r="H18" s="11">
        <f t="shared" si="1"/>
        <v>688</v>
      </c>
      <c r="I18" s="12">
        <f t="shared" si="5"/>
        <v>40592</v>
      </c>
    </row>
    <row r="19" spans="1:9" ht="15.75" hidden="1" thickBot="1">
      <c r="A19" t="s">
        <v>3</v>
      </c>
      <c r="B19">
        <v>5555</v>
      </c>
      <c r="C19" s="1">
        <v>0.14048531399575692</v>
      </c>
      <c r="D19">
        <v>4</v>
      </c>
      <c r="E19">
        <v>113</v>
      </c>
      <c r="G19" s="10">
        <f t="shared" si="0"/>
        <v>780.39591924642968</v>
      </c>
      <c r="H19" s="11">
        <f t="shared" si="1"/>
        <v>22220</v>
      </c>
      <c r="I19" s="12">
        <f t="shared" si="5"/>
        <v>627715</v>
      </c>
    </row>
    <row r="20" spans="1:9" ht="15.75" hidden="1" thickBot="1">
      <c r="A20" t="s">
        <v>3</v>
      </c>
      <c r="B20">
        <v>664</v>
      </c>
      <c r="C20" s="1">
        <v>0.94091516604334147</v>
      </c>
      <c r="D20">
        <v>4</v>
      </c>
      <c r="E20">
        <v>109</v>
      </c>
      <c r="G20" s="10">
        <f t="shared" si="0"/>
        <v>624.76767025277877</v>
      </c>
      <c r="H20" s="11">
        <f t="shared" si="1"/>
        <v>2656</v>
      </c>
      <c r="I20" s="12">
        <f t="shared" si="5"/>
        <v>72376</v>
      </c>
    </row>
    <row r="21" spans="1:9" ht="15.75" thickBot="1">
      <c r="G21" s="18">
        <f>SUBTOTAL(9,G3:G20)</f>
        <v>3647.8536925968165</v>
      </c>
      <c r="H21" s="19">
        <f>SUBTOTAL(9,H3:H20)</f>
        <v>21082</v>
      </c>
      <c r="I21" s="20">
        <f>SUBTOTAL(9,I3:I20)</f>
        <v>1540890</v>
      </c>
    </row>
    <row r="22" spans="1:9" ht="15.75" thickBot="1">
      <c r="G22" s="13">
        <f>+G21/B1</f>
        <v>0.52905782343681163</v>
      </c>
      <c r="H22" s="14">
        <f>+H21/B1</f>
        <v>3.0575779550398838</v>
      </c>
      <c r="I22" s="15">
        <f>I21/B1</f>
        <v>223.47933284989122</v>
      </c>
    </row>
    <row r="23" spans="1:9">
      <c r="G23" s="6"/>
    </row>
    <row r="24" spans="1:9">
      <c r="G24" s="6"/>
    </row>
    <row r="25" spans="1:9">
      <c r="G25" s="6"/>
    </row>
    <row r="26" spans="1:9">
      <c r="G26" s="6"/>
    </row>
    <row r="27" spans="1:9">
      <c r="G27" s="6"/>
    </row>
    <row r="28" spans="1:9">
      <c r="G28" s="6"/>
    </row>
  </sheetData>
  <autoFilter ref="A2:E20">
    <filterColumn colId="0">
      <filters>
        <filter val="A"/>
      </filters>
    </filterColumn>
  </autoFilter>
  <mergeCells count="1">
    <mergeCell ref="G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Colas de la Noue</dc:creator>
  <cp:lastModifiedBy>CHRISTIAN</cp:lastModifiedBy>
  <dcterms:created xsi:type="dcterms:W3CDTF">2016-06-29T21:41:09Z</dcterms:created>
  <dcterms:modified xsi:type="dcterms:W3CDTF">2016-07-01T08:19:13Z</dcterms:modified>
</cp:coreProperties>
</file>