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tabRatio="702" activeTab="2"/>
  </bookViews>
  <sheets>
    <sheet name="SALARIES" sheetId="1" r:id="rId1"/>
    <sheet name="SUIVI DE PRESENCE  " sheetId="8" r:id="rId2"/>
    <sheet name="SIMULATION DU CONGE PAYE" sheetId="5" r:id="rId3"/>
    <sheet name="SUIVI DE PRESENCE " sheetId="6" state="hidden" r:id="rId4"/>
    <sheet name="CONGE" sheetId="7" r:id="rId5"/>
    <sheet name=" CALENDRIER 2015" sheetId="9" r:id="rId6"/>
    <sheet name="SOURCE " sheetId="2" r:id="rId7"/>
  </sheets>
  <definedNames>
    <definedName name="_xlnm._FilterDatabase" localSheetId="3" hidden="1">'SUIVI DE PRESENCE '!$A$2:$AV$4</definedName>
    <definedName name="_xlnm._FilterDatabase" localSheetId="1" hidden="1">'SUIVI DE PRESENCE  '!$A$2:$AL$4</definedName>
    <definedName name="solver_eng" localSheetId="2" hidden="1">1</definedName>
    <definedName name="solver_neg" localSheetId="2" hidden="1">1</definedName>
    <definedName name="solver_num" localSheetId="2" hidden="1">0</definedName>
    <definedName name="solver_opt" localSheetId="2" hidden="1">'SIMULATION DU CONGE PAYE'!$L$11</definedName>
    <definedName name="solver_typ" localSheetId="2" hidden="1">1</definedName>
    <definedName name="solver_val" localSheetId="2" hidden="1">0</definedName>
    <definedName name="solver_ver" localSheetId="2" hidden="1">3</definedName>
  </definedNames>
  <calcPr calcId="152511"/>
</workbook>
</file>

<file path=xl/calcChain.xml><?xml version="1.0" encoding="utf-8"?>
<calcChain xmlns="http://schemas.openxmlformats.org/spreadsheetml/2006/main">
  <c r="N11" i="5" l="1"/>
  <c r="K11" i="5" l="1"/>
  <c r="M11" i="5"/>
  <c r="L11" i="5" l="1"/>
  <c r="G49" i="8"/>
  <c r="H49" i="8"/>
  <c r="I49" i="8"/>
  <c r="J49" i="8"/>
  <c r="AD49" i="8"/>
  <c r="AC49" i="8"/>
  <c r="AB49" i="8"/>
  <c r="AA49" i="8"/>
  <c r="Y49" i="8"/>
  <c r="X49" i="8"/>
  <c r="W49" i="8"/>
  <c r="V49" i="8"/>
  <c r="T49" i="8"/>
  <c r="S49" i="8"/>
  <c r="R49" i="8"/>
  <c r="Q49" i="8"/>
  <c r="L49" i="8"/>
  <c r="M49" i="8"/>
  <c r="N49" i="8"/>
  <c r="O49" i="8"/>
  <c r="E49" i="8"/>
  <c r="D49" i="8"/>
  <c r="C49" i="8"/>
  <c r="B49" i="8"/>
  <c r="F11" i="5" l="1"/>
  <c r="AN49" i="6" l="1"/>
  <c r="AM49" i="6"/>
  <c r="AL49" i="6"/>
  <c r="AK49" i="6"/>
  <c r="AI49" i="6"/>
  <c r="AH49" i="6"/>
  <c r="AG49" i="6"/>
  <c r="AF49" i="6"/>
  <c r="AD49" i="6"/>
  <c r="AC49" i="6"/>
  <c r="AB49" i="6"/>
  <c r="AA49" i="6"/>
  <c r="Y49" i="6"/>
  <c r="X49" i="6"/>
  <c r="W49" i="6"/>
  <c r="V49" i="6"/>
  <c r="T49" i="6"/>
  <c r="S49" i="6"/>
  <c r="R49" i="6"/>
  <c r="Q49" i="6"/>
  <c r="O49" i="6"/>
  <c r="N49" i="6"/>
  <c r="M49" i="6"/>
  <c r="L49" i="6"/>
  <c r="J49" i="6"/>
  <c r="I49" i="6"/>
  <c r="H49" i="6"/>
  <c r="G49" i="6"/>
  <c r="J2" i="1"/>
  <c r="E49" i="6"/>
  <c r="D49" i="6"/>
  <c r="C49" i="6"/>
  <c r="B49" i="6" l="1"/>
  <c r="H2" i="1" s="1"/>
  <c r="D3" i="1" l="1"/>
  <c r="E3" i="1" s="1"/>
  <c r="D4" i="1"/>
  <c r="E4" i="1" s="1"/>
  <c r="X4" i="1" s="1"/>
  <c r="D5" i="1"/>
  <c r="D6" i="1"/>
  <c r="E6" i="1" s="1"/>
  <c r="X6" i="1" s="1"/>
  <c r="G3" i="1" l="1"/>
  <c r="X3" i="1"/>
  <c r="G6" i="1"/>
  <c r="E5" i="1"/>
  <c r="G4" i="1"/>
  <c r="F6" i="1"/>
  <c r="F5" i="1"/>
  <c r="F4" i="1"/>
  <c r="F3" i="1"/>
  <c r="D2" i="1"/>
  <c r="H11" i="5" l="1"/>
  <c r="O11" i="5" s="1"/>
  <c r="G5" i="1"/>
  <c r="X5" i="1"/>
  <c r="Z5" i="1" s="1"/>
  <c r="Z3" i="1"/>
  <c r="Z4" i="1"/>
  <c r="Z6" i="1"/>
  <c r="E2" i="1"/>
  <c r="F2" i="1"/>
  <c r="X2" i="1" l="1"/>
  <c r="Z2" i="1" s="1"/>
  <c r="G11" i="5"/>
  <c r="G2" i="1"/>
</calcChain>
</file>

<file path=xl/sharedStrings.xml><?xml version="1.0" encoding="utf-8"?>
<sst xmlns="http://schemas.openxmlformats.org/spreadsheetml/2006/main" count="649" uniqueCount="195">
  <si>
    <t>imm</t>
  </si>
  <si>
    <t>S001</t>
  </si>
  <si>
    <t>samedi2</t>
  </si>
  <si>
    <t xml:space="preserve">Jours fériés </t>
  </si>
  <si>
    <t>Le Nouvel An</t>
  </si>
  <si>
    <t>Manifeste de l'Indépendance</t>
  </si>
  <si>
    <t>Al mawlid</t>
  </si>
  <si>
    <t>Fête du travail</t>
  </si>
  <si>
    <t>Aid EL-Fitr</t>
  </si>
  <si>
    <t>Fête du trône</t>
  </si>
  <si>
    <t>Allégeance Oued Eddahab</t>
  </si>
  <si>
    <t>La Révolution du Roi et du peuple</t>
  </si>
  <si>
    <t>Fête de la jeunesse</t>
  </si>
  <si>
    <t>Aid El-Adha</t>
  </si>
  <si>
    <t>La marche verte</t>
  </si>
  <si>
    <t>Fête de l'Indépendance</t>
  </si>
  <si>
    <t xml:space="preserve">Dernier samedi de congé </t>
  </si>
  <si>
    <t>samedi -1</t>
  </si>
  <si>
    <t>samedi - 0</t>
  </si>
  <si>
    <t xml:space="preserve">samedi de l'anne </t>
  </si>
  <si>
    <t>samedi1</t>
  </si>
  <si>
    <t>samedi3</t>
  </si>
  <si>
    <t>samedi4</t>
  </si>
  <si>
    <t>samedi5</t>
  </si>
  <si>
    <t>samedi6</t>
  </si>
  <si>
    <t>samedi7</t>
  </si>
  <si>
    <t>samedi8</t>
  </si>
  <si>
    <t>samedi9</t>
  </si>
  <si>
    <t>samedi10</t>
  </si>
  <si>
    <t>samedi11</t>
  </si>
  <si>
    <t>samedi12</t>
  </si>
  <si>
    <t>samedi13</t>
  </si>
  <si>
    <t>samedi14</t>
  </si>
  <si>
    <t>samedi15</t>
  </si>
  <si>
    <t>samedi16</t>
  </si>
  <si>
    <t>samedi17</t>
  </si>
  <si>
    <t>samedi18</t>
  </si>
  <si>
    <t>samedi19</t>
  </si>
  <si>
    <t>samedi20</t>
  </si>
  <si>
    <t>samedi21</t>
  </si>
  <si>
    <t>samedi22</t>
  </si>
  <si>
    <t>samedi23</t>
  </si>
  <si>
    <t>samedi24</t>
  </si>
  <si>
    <t>samedi25</t>
  </si>
  <si>
    <t>samedi26</t>
  </si>
  <si>
    <t>samedi27</t>
  </si>
  <si>
    <t>samedi28</t>
  </si>
  <si>
    <t>samedi29</t>
  </si>
  <si>
    <t>samedi30</t>
  </si>
  <si>
    <t>samedi31</t>
  </si>
  <si>
    <t>samedi32</t>
  </si>
  <si>
    <t>samedi33</t>
  </si>
  <si>
    <t>samedi34</t>
  </si>
  <si>
    <t>samedi35</t>
  </si>
  <si>
    <t>samedi36</t>
  </si>
  <si>
    <t>samedi37</t>
  </si>
  <si>
    <t>samedi38</t>
  </si>
  <si>
    <t>samedi39</t>
  </si>
  <si>
    <t>samedi40</t>
  </si>
  <si>
    <t>samedi41</t>
  </si>
  <si>
    <t>samedi42</t>
  </si>
  <si>
    <t>samedi43</t>
  </si>
  <si>
    <t>samedi44</t>
  </si>
  <si>
    <t>samedi45</t>
  </si>
  <si>
    <t>samedi46</t>
  </si>
  <si>
    <t>samedi47</t>
  </si>
  <si>
    <t>samedi48</t>
  </si>
  <si>
    <t>samedi49</t>
  </si>
  <si>
    <t>samedi50</t>
  </si>
  <si>
    <t>samedi51</t>
  </si>
  <si>
    <t>samedi52</t>
  </si>
  <si>
    <t>dimanche 2</t>
  </si>
  <si>
    <t>dimanche 3</t>
  </si>
  <si>
    <t>dimanche 4</t>
  </si>
  <si>
    <t>dimanche 5</t>
  </si>
  <si>
    <t>dimanche 6</t>
  </si>
  <si>
    <t>dimanche 7</t>
  </si>
  <si>
    <t>dimanche 8</t>
  </si>
  <si>
    <t>dimanche 9</t>
  </si>
  <si>
    <t>dimanche 10</t>
  </si>
  <si>
    <t>dimanche 11</t>
  </si>
  <si>
    <t>dimanche 12</t>
  </si>
  <si>
    <t>dimanche 13</t>
  </si>
  <si>
    <t>dimanche 14</t>
  </si>
  <si>
    <t>dimanche 15</t>
  </si>
  <si>
    <t>dimanche 16</t>
  </si>
  <si>
    <t>dimanche 17</t>
  </si>
  <si>
    <t>dimanche 18</t>
  </si>
  <si>
    <t>dimanche 19</t>
  </si>
  <si>
    <t>dimanche 20</t>
  </si>
  <si>
    <t>dimanche 21</t>
  </si>
  <si>
    <t>dimanche 22</t>
  </si>
  <si>
    <t>dimanche 23</t>
  </si>
  <si>
    <t>dimanche 24</t>
  </si>
  <si>
    <t>dimanche 25</t>
  </si>
  <si>
    <t>dimanche 26</t>
  </si>
  <si>
    <t>dimanche 27</t>
  </si>
  <si>
    <t>dimanche 28</t>
  </si>
  <si>
    <t>dimanche 29</t>
  </si>
  <si>
    <t>dimanche 30</t>
  </si>
  <si>
    <t>dimanche 31</t>
  </si>
  <si>
    <t>dimanche 32</t>
  </si>
  <si>
    <t>dimanche 33</t>
  </si>
  <si>
    <t>dimanche 34</t>
  </si>
  <si>
    <t>dimanche 35</t>
  </si>
  <si>
    <t>dimanche 36</t>
  </si>
  <si>
    <t>dimanche 37</t>
  </si>
  <si>
    <t>dimanche 38</t>
  </si>
  <si>
    <t>dimanche 39</t>
  </si>
  <si>
    <t>dimanche 40</t>
  </si>
  <si>
    <t>dimanche 41</t>
  </si>
  <si>
    <t>dimanche 42</t>
  </si>
  <si>
    <t>dimanche 43</t>
  </si>
  <si>
    <t>dimanche 44</t>
  </si>
  <si>
    <t>dimanche 45</t>
  </si>
  <si>
    <t>dimanche 46</t>
  </si>
  <si>
    <t>dimanche 47</t>
  </si>
  <si>
    <t>dimanche 48</t>
  </si>
  <si>
    <t>dimanche 49</t>
  </si>
  <si>
    <t>dimanche 50</t>
  </si>
  <si>
    <t>dimanche 51</t>
  </si>
  <si>
    <t>dimanche 52</t>
  </si>
  <si>
    <t>Date d'embauche</t>
  </si>
  <si>
    <t>AUJOURDHUI</t>
  </si>
  <si>
    <t>NOMBRE MOIS TRAVAILLEES</t>
  </si>
  <si>
    <t>DROIT AU CONGE</t>
  </si>
  <si>
    <t>TOTAL D'ABSENCET A</t>
  </si>
  <si>
    <t xml:space="preserve">TOTAL DES PONT </t>
  </si>
  <si>
    <t xml:space="preserve">TOTAL DES RECUPERATION </t>
  </si>
  <si>
    <t>NOM &amp; PRENOM</t>
  </si>
  <si>
    <t>NOMBRE JOURS  TRAVAILLEES</t>
  </si>
  <si>
    <t>S002</t>
  </si>
  <si>
    <t>salarié 2</t>
  </si>
  <si>
    <t>S003</t>
  </si>
  <si>
    <t>S004</t>
  </si>
  <si>
    <t>salarié 4</t>
  </si>
  <si>
    <t>S005</t>
  </si>
  <si>
    <t>salarié 5</t>
  </si>
  <si>
    <t>TCP</t>
  </si>
  <si>
    <t>TCP*</t>
  </si>
  <si>
    <t>TCP**</t>
  </si>
  <si>
    <t>Karim Boutara</t>
  </si>
  <si>
    <t>hakim</t>
  </si>
  <si>
    <t xml:space="preserve">Date reprise </t>
  </si>
  <si>
    <t>Nom et prénom</t>
  </si>
  <si>
    <t>Imm°</t>
  </si>
  <si>
    <t>Date de début</t>
  </si>
  <si>
    <t xml:space="preserve">Durée du congé </t>
  </si>
  <si>
    <t xml:space="preserve">Total JCP </t>
  </si>
  <si>
    <t>DATE</t>
  </si>
  <si>
    <t>A</t>
  </si>
  <si>
    <t>P</t>
  </si>
  <si>
    <t>R</t>
  </si>
  <si>
    <t>CM</t>
  </si>
  <si>
    <t>TOTAL</t>
  </si>
  <si>
    <t>DC</t>
  </si>
  <si>
    <t>TOTALCM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</si>
  <si>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</si>
  <si>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</si>
  <si>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</si>
  <si>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</si>
  <si>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</si>
  <si>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</si>
  <si>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</si>
  <si>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</si>
  <si>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</si>
  <si>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</si>
  <si>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</si>
  <si>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</si>
  <si>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JE</t>
  </si>
  <si>
    <t>DI</t>
  </si>
  <si>
    <t>ME</t>
  </si>
  <si>
    <t>VE</t>
  </si>
  <si>
    <t>LU</t>
  </si>
  <si>
    <t>SA</t>
  </si>
  <si>
    <t>MA</t>
  </si>
  <si>
    <t>EXCEL-PRATIQUE.COM</t>
  </si>
  <si>
    <t>Nb samedi</t>
  </si>
  <si>
    <t xml:space="preserve">Dure de conge </t>
  </si>
  <si>
    <t>1er Mouharam</t>
  </si>
  <si>
    <t>CP09</t>
  </si>
  <si>
    <t>CP10</t>
  </si>
  <si>
    <t>CP11</t>
  </si>
  <si>
    <t>CP12</t>
  </si>
  <si>
    <t>CP13</t>
  </si>
  <si>
    <t>CP14</t>
  </si>
  <si>
    <t>CP15</t>
  </si>
  <si>
    <t>CP16</t>
  </si>
  <si>
    <t>fin congé</t>
  </si>
  <si>
    <t>CP06</t>
  </si>
  <si>
    <t>CP08</t>
  </si>
  <si>
    <t>CP07</t>
  </si>
  <si>
    <t>NCP</t>
  </si>
  <si>
    <t>NJRCP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</si>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</sst>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d&quot; &quot;dd"/>
    <numFmt numFmtId="166" formatCode="d"/>
    <numFmt numFmtId="167" formatCode="[$-100C]General"/>
  </numFmts>
  <fonts count="21">
    <font>
      <sz val="11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9"/>
      <color rgb="FF2E3C1F"/>
      <name val="Lucida Sans Unicode"/>
      <family val="2"/>
    </font>
    <font>
      <b/>
      <sz val="11"/>
      <color theme="9" tint="-0.249977111117893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Helvetica Neue"/>
    </font>
    <font>
      <b/>
      <sz val="11"/>
      <color rgb="FFF2F2F2"/>
      <name val="Aharoni"/>
    </font>
    <font>
      <sz val="11"/>
      <color rgb="FFF2F2F2"/>
      <name val="Aharoni"/>
    </font>
    <font>
      <sz val="11"/>
      <color rgb="FF595959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F2F2F2"/>
      <name val="Aharoni"/>
    </font>
    <font>
      <u/>
      <sz val="11"/>
      <color rgb="FF0000FF"/>
      <name val="Calibri"/>
      <family val="2"/>
    </font>
    <font>
      <u/>
      <sz val="11"/>
      <color rgb="FF0563C1"/>
      <name val="Calibri1"/>
    </font>
  </fonts>
  <fills count="5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3288D6"/>
        <bgColor rgb="FF3288D6"/>
      </patternFill>
    </fill>
    <fill>
      <patternFill patternType="solid">
        <fgColor rgb="FF32ACD4"/>
        <bgColor rgb="FF32ACD4"/>
      </patternFill>
    </fill>
    <fill>
      <patternFill patternType="solid">
        <fgColor rgb="FF34A381"/>
        <bgColor rgb="FF34A381"/>
      </patternFill>
    </fill>
    <fill>
      <patternFill patternType="solid">
        <fgColor rgb="FF6AAD44"/>
        <bgColor rgb="FF6AAD44"/>
      </patternFill>
    </fill>
    <fill>
      <patternFill patternType="solid">
        <fgColor rgb="FFE1D30C"/>
        <bgColor rgb="FFE1D30C"/>
      </patternFill>
    </fill>
    <fill>
      <patternFill patternType="solid">
        <fgColor rgb="FFFCB815"/>
        <bgColor rgb="FFFCB815"/>
      </patternFill>
    </fill>
    <fill>
      <patternFill patternType="solid">
        <fgColor rgb="FFF47B18"/>
        <bgColor rgb="FFF47B18"/>
      </patternFill>
    </fill>
    <fill>
      <patternFill patternType="solid">
        <fgColor rgb="FFEC3334"/>
        <bgColor rgb="FFEC3334"/>
      </patternFill>
    </fill>
    <fill>
      <patternFill patternType="solid">
        <fgColor rgb="FFE8346F"/>
        <bgColor rgb="FFE8346F"/>
      </patternFill>
    </fill>
    <fill>
      <patternFill patternType="solid">
        <fgColor rgb="FFB72F8C"/>
        <bgColor rgb="FFB72F8C"/>
      </patternFill>
    </fill>
    <fill>
      <patternFill patternType="solid">
        <fgColor rgb="FF892F8D"/>
        <bgColor rgb="FF892F8D"/>
      </patternFill>
    </fill>
    <fill>
      <patternFill patternType="solid">
        <fgColor rgb="FF3D4999"/>
        <bgColor rgb="FF3D4999"/>
      </patternFill>
    </fill>
    <fill>
      <patternFill patternType="solid">
        <fgColor rgb="FFD8F2F8"/>
        <bgColor rgb="FFD8F2F8"/>
      </patternFill>
    </fill>
    <fill>
      <patternFill patternType="solid">
        <fgColor rgb="FFD8F0EB"/>
        <bgColor rgb="FFD8F0EB"/>
      </patternFill>
    </fill>
    <fill>
      <patternFill patternType="solid">
        <fgColor rgb="FFFAE0E0"/>
        <bgColor rgb="FFFAE0E0"/>
      </patternFill>
    </fill>
    <fill>
      <patternFill patternType="solid">
        <fgColor rgb="FFECDFED"/>
        <bgColor rgb="FFECDFED"/>
      </patternFill>
    </fill>
    <fill>
      <patternFill patternType="solid">
        <fgColor rgb="FFF9F8DB"/>
        <bgColor rgb="FFF9F8DB"/>
      </patternFill>
    </fill>
    <fill>
      <patternFill patternType="solid">
        <fgColor rgb="FFD8EEF8"/>
        <bgColor rgb="FFD8EEF8"/>
      </patternFill>
    </fill>
    <fill>
      <patternFill patternType="solid">
        <fgColor rgb="FFF2DFED"/>
        <bgColor rgb="FFF2DFED"/>
      </patternFill>
    </fill>
    <fill>
      <patternFill patternType="solid">
        <fgColor rgb="FFE3F2E2"/>
        <bgColor rgb="FFE3F2E2"/>
      </patternFill>
    </fill>
    <fill>
      <patternFill patternType="solid">
        <fgColor rgb="FFFCEADC"/>
        <bgColor rgb="FFFCEADC"/>
      </patternFill>
    </fill>
    <fill>
      <patternFill patternType="solid">
        <fgColor rgb="FFFADFE8"/>
        <bgColor rgb="FFFADFE8"/>
      </patternFill>
    </fill>
    <fill>
      <patternFill patternType="solid">
        <fgColor rgb="FFE1E2EF"/>
        <bgColor rgb="FFE1E2EF"/>
      </patternFill>
    </fill>
    <fill>
      <patternFill patternType="solid">
        <fgColor rgb="FFFDF4DA"/>
        <bgColor rgb="FFFDF4DA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D9D9D9"/>
      </bottom>
      <diagonal/>
    </border>
    <border>
      <left/>
      <right/>
      <top style="thin">
        <color rgb="FFD9D9D9"/>
      </top>
      <bottom style="thin">
        <color rgb="FFD9D9D9"/>
      </bottom>
      <diagonal/>
    </border>
  </borders>
  <cellStyleXfs count="4">
    <xf numFmtId="0" fontId="0" fillId="0" borderId="0"/>
    <xf numFmtId="0" fontId="12" fillId="0" borderId="0" applyNumberFormat="0" applyFill="0" applyBorder="0" applyProtection="0">
      <alignment vertical="top"/>
    </xf>
    <xf numFmtId="167" fontId="19" fillId="0" borderId="0" applyNumberFormat="0" applyBorder="0" applyProtection="0"/>
    <xf numFmtId="167" fontId="20" fillId="0" borderId="0" applyNumberFormat="0" applyFill="0" applyBorder="0" applyAlignment="0" applyProtection="0"/>
  </cellStyleXfs>
  <cellXfs count="174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2" fillId="4" borderId="1" xfId="0" applyFont="1" applyFill="1" applyBorder="1" applyAlignment="1">
      <alignment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1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/>
    <xf numFmtId="0" fontId="0" fillId="13" borderId="5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0" fillId="19" borderId="0" xfId="0" applyFont="1" applyFill="1" applyAlignment="1">
      <alignment horizontal="center"/>
    </xf>
    <xf numFmtId="0" fontId="5" fillId="20" borderId="0" xfId="0" applyFont="1" applyFill="1" applyBorder="1" applyProtection="1"/>
    <xf numFmtId="14" fontId="5" fillId="20" borderId="0" xfId="0" applyNumberFormat="1" applyFont="1" applyFill="1" applyBorder="1" applyProtection="1"/>
    <xf numFmtId="0" fontId="10" fillId="21" borderId="1" xfId="0" applyFont="1" applyFill="1" applyBorder="1" applyAlignment="1" applyProtection="1">
      <alignment horizontal="center" vertical="center"/>
    </xf>
    <xf numFmtId="14" fontId="0" fillId="22" borderId="1" xfId="0" applyNumberFormat="1" applyFill="1" applyBorder="1" applyAlignment="1">
      <alignment horizontal="center" vertical="center"/>
    </xf>
    <xf numFmtId="0" fontId="0" fillId="22" borderId="1" xfId="0" applyFill="1" applyBorder="1"/>
    <xf numFmtId="0" fontId="0" fillId="22" borderId="1" xfId="0" applyFill="1" applyBorder="1" applyAlignment="1">
      <alignment horizontal="center" vertical="center"/>
    </xf>
    <xf numFmtId="0" fontId="0" fillId="0" borderId="7" xfId="0" applyBorder="1" applyAlignment="1"/>
    <xf numFmtId="14" fontId="0" fillId="22" borderId="8" xfId="0" applyNumberFormat="1" applyFill="1" applyBorder="1" applyAlignment="1">
      <alignment horizontal="center" vertical="center"/>
    </xf>
    <xf numFmtId="0" fontId="0" fillId="22" borderId="8" xfId="0" applyFill="1" applyBorder="1"/>
    <xf numFmtId="0" fontId="0" fillId="22" borderId="8" xfId="0" applyFill="1" applyBorder="1" applyAlignment="1">
      <alignment horizontal="center" vertical="center"/>
    </xf>
    <xf numFmtId="0" fontId="0" fillId="22" borderId="8" xfId="0" applyFill="1" applyBorder="1" applyAlignment="1">
      <alignment horizontal="center"/>
    </xf>
    <xf numFmtId="0" fontId="0" fillId="23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24" borderId="0" xfId="0" applyFill="1"/>
    <xf numFmtId="0" fontId="13" fillId="24" borderId="0" xfId="0" applyFont="1" applyFill="1" applyAlignment="1">
      <alignment horizontal="center" vertical="center"/>
    </xf>
    <xf numFmtId="0" fontId="14" fillId="24" borderId="0" xfId="0" applyFont="1" applyFill="1"/>
    <xf numFmtId="164" fontId="15" fillId="24" borderId="9" xfId="0" applyNumberFormat="1" applyFont="1" applyFill="1" applyBorder="1" applyAlignment="1">
      <alignment horizontal="left" vertical="center"/>
    </xf>
    <xf numFmtId="165" fontId="16" fillId="24" borderId="9" xfId="0" applyNumberFormat="1" applyFont="1" applyFill="1" applyBorder="1" applyAlignment="1">
      <alignment horizontal="right" vertical="center"/>
    </xf>
    <xf numFmtId="166" fontId="15" fillId="24" borderId="9" xfId="0" applyNumberFormat="1" applyFont="1" applyFill="1" applyBorder="1" applyAlignment="1">
      <alignment horizontal="right" vertical="center"/>
    </xf>
    <xf numFmtId="166" fontId="15" fillId="24" borderId="0" xfId="0" applyNumberFormat="1" applyFont="1" applyFill="1" applyAlignment="1">
      <alignment horizontal="right" vertical="center"/>
    </xf>
    <xf numFmtId="164" fontId="17" fillId="37" borderId="9" xfId="0" applyNumberFormat="1" applyFont="1" applyFill="1" applyBorder="1" applyAlignment="1">
      <alignment horizontal="left" vertical="center"/>
    </xf>
    <xf numFmtId="165" fontId="17" fillId="37" borderId="9" xfId="0" applyNumberFormat="1" applyFont="1" applyFill="1" applyBorder="1" applyAlignment="1">
      <alignment horizontal="right" vertical="center"/>
    </xf>
    <xf numFmtId="166" fontId="17" fillId="37" borderId="9" xfId="0" applyNumberFormat="1" applyFont="1" applyFill="1" applyBorder="1" applyAlignment="1">
      <alignment horizontal="right" vertical="center"/>
    </xf>
    <xf numFmtId="164" fontId="17" fillId="38" borderId="9" xfId="0" applyNumberFormat="1" applyFont="1" applyFill="1" applyBorder="1" applyAlignment="1">
      <alignment horizontal="left" vertical="center"/>
    </xf>
    <xf numFmtId="165" fontId="17" fillId="38" borderId="9" xfId="0" applyNumberFormat="1" applyFont="1" applyFill="1" applyBorder="1" applyAlignment="1">
      <alignment horizontal="right" vertical="center"/>
    </xf>
    <xf numFmtId="166" fontId="17" fillId="38" borderId="9" xfId="0" applyNumberFormat="1" applyFont="1" applyFill="1" applyBorder="1" applyAlignment="1">
      <alignment horizontal="right" vertical="center"/>
    </xf>
    <xf numFmtId="164" fontId="16" fillId="24" borderId="9" xfId="0" applyNumberFormat="1" applyFont="1" applyFill="1" applyBorder="1" applyAlignment="1">
      <alignment horizontal="left" vertical="center"/>
    </xf>
    <xf numFmtId="166" fontId="16" fillId="24" borderId="9" xfId="0" applyNumberFormat="1" applyFont="1" applyFill="1" applyBorder="1" applyAlignment="1">
      <alignment horizontal="right" vertical="center"/>
    </xf>
    <xf numFmtId="164" fontId="17" fillId="39" borderId="9" xfId="0" applyNumberFormat="1" applyFont="1" applyFill="1" applyBorder="1" applyAlignment="1">
      <alignment horizontal="left" vertical="center"/>
    </xf>
    <xf numFmtId="165" fontId="17" fillId="39" borderId="9" xfId="0" applyNumberFormat="1" applyFont="1" applyFill="1" applyBorder="1" applyAlignment="1">
      <alignment horizontal="right" vertical="center"/>
    </xf>
    <xf numFmtId="166" fontId="17" fillId="39" borderId="9" xfId="0" applyNumberFormat="1" applyFont="1" applyFill="1" applyBorder="1" applyAlignment="1">
      <alignment horizontal="right" vertical="center"/>
    </xf>
    <xf numFmtId="164" fontId="17" fillId="40" borderId="9" xfId="0" applyNumberFormat="1" applyFont="1" applyFill="1" applyBorder="1" applyAlignment="1">
      <alignment horizontal="left" vertical="center"/>
    </xf>
    <xf numFmtId="165" fontId="17" fillId="40" borderId="9" xfId="0" applyNumberFormat="1" applyFont="1" applyFill="1" applyBorder="1" applyAlignment="1">
      <alignment horizontal="right" vertical="center"/>
    </xf>
    <xf numFmtId="166" fontId="17" fillId="40" borderId="9" xfId="0" applyNumberFormat="1" applyFont="1" applyFill="1" applyBorder="1" applyAlignment="1">
      <alignment horizontal="right" vertical="center"/>
    </xf>
    <xf numFmtId="164" fontId="15" fillId="24" borderId="10" xfId="0" applyNumberFormat="1" applyFont="1" applyFill="1" applyBorder="1" applyAlignment="1">
      <alignment horizontal="left" vertical="center"/>
    </xf>
    <xf numFmtId="165" fontId="16" fillId="24" borderId="10" xfId="0" applyNumberFormat="1" applyFont="1" applyFill="1" applyBorder="1" applyAlignment="1">
      <alignment horizontal="right" vertical="center"/>
    </xf>
    <xf numFmtId="166" fontId="15" fillId="24" borderId="10" xfId="0" applyNumberFormat="1" applyFont="1" applyFill="1" applyBorder="1" applyAlignment="1">
      <alignment horizontal="right" vertical="center"/>
    </xf>
    <xf numFmtId="164" fontId="16" fillId="24" borderId="10" xfId="0" applyNumberFormat="1" applyFont="1" applyFill="1" applyBorder="1" applyAlignment="1">
      <alignment horizontal="left" vertical="center"/>
    </xf>
    <xf numFmtId="166" fontId="16" fillId="24" borderId="10" xfId="0" applyNumberFormat="1" applyFont="1" applyFill="1" applyBorder="1" applyAlignment="1">
      <alignment horizontal="right" vertical="center"/>
    </xf>
    <xf numFmtId="164" fontId="17" fillId="41" borderId="10" xfId="0" applyNumberFormat="1" applyFont="1" applyFill="1" applyBorder="1" applyAlignment="1">
      <alignment horizontal="left" vertical="center"/>
    </xf>
    <xf numFmtId="165" fontId="17" fillId="41" borderId="10" xfId="0" applyNumberFormat="1" applyFont="1" applyFill="1" applyBorder="1" applyAlignment="1">
      <alignment horizontal="right" vertical="center"/>
    </xf>
    <xf numFmtId="166" fontId="17" fillId="41" borderId="10" xfId="0" applyNumberFormat="1" applyFont="1" applyFill="1" applyBorder="1" applyAlignment="1">
      <alignment horizontal="right" vertical="center"/>
    </xf>
    <xf numFmtId="164" fontId="17" fillId="39" borderId="10" xfId="0" applyNumberFormat="1" applyFont="1" applyFill="1" applyBorder="1" applyAlignment="1">
      <alignment horizontal="left" vertical="center"/>
    </xf>
    <xf numFmtId="165" fontId="17" fillId="39" borderId="10" xfId="0" applyNumberFormat="1" applyFont="1" applyFill="1" applyBorder="1" applyAlignment="1">
      <alignment horizontal="right" vertical="center"/>
    </xf>
    <xf numFmtId="166" fontId="17" fillId="39" borderId="10" xfId="0" applyNumberFormat="1" applyFont="1" applyFill="1" applyBorder="1" applyAlignment="1">
      <alignment horizontal="right" vertical="center"/>
    </xf>
    <xf numFmtId="164" fontId="17" fillId="42" borderId="10" xfId="0" applyNumberFormat="1" applyFont="1" applyFill="1" applyBorder="1" applyAlignment="1">
      <alignment horizontal="left" vertical="center"/>
    </xf>
    <xf numFmtId="165" fontId="17" fillId="42" borderId="10" xfId="0" applyNumberFormat="1" applyFont="1" applyFill="1" applyBorder="1" applyAlignment="1">
      <alignment horizontal="right" vertical="center"/>
    </xf>
    <xf numFmtId="166" fontId="17" fillId="42" borderId="10" xfId="0" applyNumberFormat="1" applyFont="1" applyFill="1" applyBorder="1" applyAlignment="1">
      <alignment horizontal="right" vertical="center"/>
    </xf>
    <xf numFmtId="164" fontId="17" fillId="43" borderId="10" xfId="0" applyNumberFormat="1" applyFont="1" applyFill="1" applyBorder="1" applyAlignment="1">
      <alignment horizontal="left" vertical="center"/>
    </xf>
    <xf numFmtId="165" fontId="17" fillId="43" borderId="10" xfId="0" applyNumberFormat="1" applyFont="1" applyFill="1" applyBorder="1" applyAlignment="1">
      <alignment horizontal="right" vertical="center"/>
    </xf>
    <xf numFmtId="166" fontId="17" fillId="43" borderId="10" xfId="0" applyNumberFormat="1" applyFont="1" applyFill="1" applyBorder="1" applyAlignment="1">
      <alignment horizontal="right" vertical="center"/>
    </xf>
    <xf numFmtId="164" fontId="17" fillId="44" borderId="10" xfId="0" applyNumberFormat="1" applyFont="1" applyFill="1" applyBorder="1" applyAlignment="1">
      <alignment horizontal="left" vertical="center"/>
    </xf>
    <xf numFmtId="165" fontId="17" fillId="44" borderId="10" xfId="0" applyNumberFormat="1" applyFont="1" applyFill="1" applyBorder="1" applyAlignment="1">
      <alignment horizontal="right" vertical="center"/>
    </xf>
    <xf numFmtId="166" fontId="17" fillId="44" borderId="10" xfId="0" applyNumberFormat="1" applyFont="1" applyFill="1" applyBorder="1" applyAlignment="1">
      <alignment horizontal="right" vertical="center"/>
    </xf>
    <xf numFmtId="164" fontId="17" fillId="45" borderId="10" xfId="0" applyNumberFormat="1" applyFont="1" applyFill="1" applyBorder="1" applyAlignment="1">
      <alignment horizontal="left" vertical="center"/>
    </xf>
    <xf numFmtId="165" fontId="17" fillId="45" borderId="10" xfId="0" applyNumberFormat="1" applyFont="1" applyFill="1" applyBorder="1" applyAlignment="1">
      <alignment horizontal="right" vertical="center"/>
    </xf>
    <xf numFmtId="166" fontId="17" fillId="45" borderId="10" xfId="0" applyNumberFormat="1" applyFont="1" applyFill="1" applyBorder="1" applyAlignment="1">
      <alignment horizontal="right" vertical="center"/>
    </xf>
    <xf numFmtId="164" fontId="17" fillId="46" borderId="10" xfId="0" applyNumberFormat="1" applyFont="1" applyFill="1" applyBorder="1" applyAlignment="1">
      <alignment horizontal="left" vertical="center"/>
    </xf>
    <xf numFmtId="165" fontId="17" fillId="46" borderId="10" xfId="0" applyNumberFormat="1" applyFont="1" applyFill="1" applyBorder="1" applyAlignment="1">
      <alignment horizontal="right" vertical="center"/>
    </xf>
    <xf numFmtId="166" fontId="17" fillId="46" borderId="10" xfId="0" applyNumberFormat="1" applyFont="1" applyFill="1" applyBorder="1" applyAlignment="1">
      <alignment horizontal="right" vertical="center"/>
    </xf>
    <xf numFmtId="164" fontId="17" fillId="47" borderId="10" xfId="0" applyNumberFormat="1" applyFont="1" applyFill="1" applyBorder="1" applyAlignment="1">
      <alignment horizontal="left" vertical="center"/>
    </xf>
    <xf numFmtId="165" fontId="17" fillId="47" borderId="10" xfId="0" applyNumberFormat="1" applyFont="1" applyFill="1" applyBorder="1" applyAlignment="1">
      <alignment horizontal="right" vertical="center"/>
    </xf>
    <xf numFmtId="166" fontId="17" fillId="47" borderId="10" xfId="0" applyNumberFormat="1" applyFont="1" applyFill="1" applyBorder="1" applyAlignment="1">
      <alignment horizontal="right" vertical="center"/>
    </xf>
    <xf numFmtId="164" fontId="17" fillId="48" borderId="10" xfId="0" applyNumberFormat="1" applyFont="1" applyFill="1" applyBorder="1" applyAlignment="1">
      <alignment horizontal="left" vertical="center"/>
    </xf>
    <xf numFmtId="165" fontId="17" fillId="48" borderId="10" xfId="0" applyNumberFormat="1" applyFont="1" applyFill="1" applyBorder="1" applyAlignment="1">
      <alignment horizontal="right" vertical="center"/>
    </xf>
    <xf numFmtId="166" fontId="17" fillId="48" borderId="10" xfId="0" applyNumberFormat="1" applyFont="1" applyFill="1" applyBorder="1" applyAlignment="1">
      <alignment horizontal="right" vertical="center"/>
    </xf>
    <xf numFmtId="164" fontId="17" fillId="37" borderId="10" xfId="0" applyNumberFormat="1" applyFont="1" applyFill="1" applyBorder="1" applyAlignment="1">
      <alignment horizontal="left" vertical="center"/>
    </xf>
    <xf numFmtId="165" fontId="17" fillId="37" borderId="10" xfId="0" applyNumberFormat="1" applyFont="1" applyFill="1" applyBorder="1" applyAlignment="1">
      <alignment horizontal="right" vertical="center"/>
    </xf>
    <xf numFmtId="166" fontId="17" fillId="37" borderId="10" xfId="0" applyNumberFormat="1" applyFont="1" applyFill="1" applyBorder="1" applyAlignment="1">
      <alignment horizontal="right" vertical="center"/>
    </xf>
    <xf numFmtId="164" fontId="17" fillId="38" borderId="10" xfId="0" applyNumberFormat="1" applyFont="1" applyFill="1" applyBorder="1" applyAlignment="1">
      <alignment horizontal="left" vertical="center"/>
    </xf>
    <xf numFmtId="165" fontId="17" fillId="38" borderId="10" xfId="0" applyNumberFormat="1" applyFont="1" applyFill="1" applyBorder="1" applyAlignment="1">
      <alignment horizontal="right" vertical="center"/>
    </xf>
    <xf numFmtId="166" fontId="17" fillId="38" borderId="10" xfId="0" applyNumberFormat="1" applyFont="1" applyFill="1" applyBorder="1" applyAlignment="1">
      <alignment horizontal="right" vertical="center"/>
    </xf>
    <xf numFmtId="164" fontId="17" fillId="40" borderId="10" xfId="0" applyNumberFormat="1" applyFont="1" applyFill="1" applyBorder="1" applyAlignment="1">
      <alignment horizontal="left" vertical="center"/>
    </xf>
    <xf numFmtId="165" fontId="17" fillId="40" borderId="10" xfId="0" applyNumberFormat="1" applyFont="1" applyFill="1" applyBorder="1" applyAlignment="1">
      <alignment horizontal="right" vertical="center"/>
    </xf>
    <xf numFmtId="166" fontId="17" fillId="40" borderId="10" xfId="0" applyNumberFormat="1" applyFont="1" applyFill="1" applyBorder="1" applyAlignment="1">
      <alignment horizontal="right" vertical="center"/>
    </xf>
    <xf numFmtId="164" fontId="17" fillId="42" borderId="0" xfId="0" applyNumberFormat="1" applyFont="1" applyFill="1" applyAlignment="1">
      <alignment horizontal="left" vertical="center"/>
    </xf>
    <xf numFmtId="165" fontId="17" fillId="42" borderId="0" xfId="0" applyNumberFormat="1" applyFont="1" applyFill="1" applyAlignment="1">
      <alignment horizontal="right" vertical="center"/>
    </xf>
    <xf numFmtId="166" fontId="17" fillId="42" borderId="0" xfId="0" applyNumberFormat="1" applyFont="1" applyFill="1" applyAlignment="1">
      <alignment horizontal="right" vertical="center"/>
    </xf>
    <xf numFmtId="164" fontId="16" fillId="24" borderId="0" xfId="0" applyNumberFormat="1" applyFont="1" applyFill="1" applyAlignment="1">
      <alignment horizontal="left" vertical="center"/>
    </xf>
    <xf numFmtId="165" fontId="16" fillId="24" borderId="0" xfId="0" applyNumberFormat="1" applyFont="1" applyFill="1" applyAlignment="1">
      <alignment horizontal="right" vertical="center"/>
    </xf>
    <xf numFmtId="166" fontId="16" fillId="24" borderId="0" xfId="0" applyNumberFormat="1" applyFont="1" applyFill="1" applyAlignment="1">
      <alignment horizontal="right" vertical="center"/>
    </xf>
    <xf numFmtId="164" fontId="17" fillId="41" borderId="0" xfId="0" applyNumberFormat="1" applyFont="1" applyFill="1" applyAlignment="1">
      <alignment horizontal="left" vertical="center"/>
    </xf>
    <xf numFmtId="165" fontId="17" fillId="41" borderId="0" xfId="0" applyNumberFormat="1" applyFont="1" applyFill="1" applyAlignment="1">
      <alignment horizontal="right" vertical="center"/>
    </xf>
    <xf numFmtId="166" fontId="17" fillId="41" borderId="0" xfId="0" applyNumberFormat="1" applyFont="1" applyFill="1" applyAlignment="1">
      <alignment horizontal="right" vertical="center"/>
    </xf>
    <xf numFmtId="164" fontId="15" fillId="24" borderId="0" xfId="0" applyNumberFormat="1" applyFont="1" applyFill="1" applyAlignment="1">
      <alignment horizontal="left" vertical="center"/>
    </xf>
    <xf numFmtId="164" fontId="17" fillId="43" borderId="0" xfId="0" applyNumberFormat="1" applyFont="1" applyFill="1" applyAlignment="1">
      <alignment horizontal="left" vertical="center"/>
    </xf>
    <xf numFmtId="165" fontId="17" fillId="43" borderId="0" xfId="0" applyNumberFormat="1" applyFont="1" applyFill="1" applyAlignment="1">
      <alignment horizontal="right" vertical="center"/>
    </xf>
    <xf numFmtId="166" fontId="17" fillId="43" borderId="0" xfId="0" applyNumberFormat="1" applyFont="1" applyFill="1" applyAlignment="1">
      <alignment horizontal="right" vertical="center"/>
    </xf>
    <xf numFmtId="0" fontId="1" fillId="23" borderId="1" xfId="0" applyFont="1" applyFill="1" applyBorder="1" applyAlignment="1">
      <alignment horizontal="center" vertical="center"/>
    </xf>
    <xf numFmtId="0" fontId="0" fillId="49" borderId="1" xfId="0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14" fontId="11" fillId="7" borderId="7" xfId="0" applyNumberFormat="1" applyFont="1" applyFill="1" applyBorder="1" applyAlignment="1" applyProtection="1">
      <alignment horizontal="center" vertical="center"/>
    </xf>
    <xf numFmtId="14" fontId="11" fillId="7" borderId="8" xfId="0" applyNumberFormat="1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4" fontId="11" fillId="7" borderId="1" xfId="0" applyNumberFormat="1" applyFont="1" applyFill="1" applyBorder="1" applyAlignment="1" applyProtection="1">
      <alignment horizontal="center" vertical="center"/>
    </xf>
    <xf numFmtId="0" fontId="11" fillId="7" borderId="7" xfId="0" applyFont="1" applyFill="1" applyBorder="1" applyAlignment="1" applyProtection="1">
      <alignment horizontal="center" vertical="center"/>
    </xf>
    <xf numFmtId="0" fontId="11" fillId="7" borderId="8" xfId="0" applyFont="1" applyFill="1" applyBorder="1" applyAlignment="1" applyProtection="1">
      <alignment horizontal="center" vertical="center"/>
    </xf>
    <xf numFmtId="0" fontId="11" fillId="7" borderId="7" xfId="0" applyNumberFormat="1" applyFont="1" applyFill="1" applyBorder="1" applyAlignment="1" applyProtection="1">
      <alignment horizontal="center" vertical="center"/>
    </xf>
    <xf numFmtId="0" fontId="11" fillId="7" borderId="8" xfId="0" applyNumberFormat="1" applyFont="1" applyFill="1" applyBorder="1" applyAlignment="1" applyProtection="1">
      <alignment horizontal="center" vertical="center"/>
    </xf>
    <xf numFmtId="0" fontId="5" fillId="11" borderId="7" xfId="0" applyFont="1" applyFill="1" applyBorder="1" applyAlignment="1" applyProtection="1">
      <alignment horizontal="center" vertical="center"/>
    </xf>
    <xf numFmtId="0" fontId="5" fillId="11" borderId="8" xfId="0" applyFont="1" applyFill="1" applyBorder="1" applyAlignment="1" applyProtection="1">
      <alignment horizontal="center" vertical="center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17" borderId="3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0" fillId="18" borderId="3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13" fillId="34" borderId="0" xfId="0" applyFont="1" applyFill="1" applyAlignment="1">
      <alignment horizontal="center" vertical="center"/>
    </xf>
    <xf numFmtId="0" fontId="13" fillId="35" borderId="0" xfId="0" applyFont="1" applyFill="1" applyAlignment="1">
      <alignment horizontal="center" vertical="center"/>
    </xf>
    <xf numFmtId="0" fontId="18" fillId="36" borderId="0" xfId="0" applyFont="1" applyFill="1" applyAlignment="1">
      <alignment horizontal="center" vertical="center"/>
    </xf>
    <xf numFmtId="0" fontId="13" fillId="36" borderId="0" xfId="0" applyFont="1" applyFill="1" applyAlignment="1">
      <alignment horizontal="center" vertical="center"/>
    </xf>
    <xf numFmtId="0" fontId="13" fillId="25" borderId="0" xfId="0" applyFont="1" applyFill="1" applyAlignment="1">
      <alignment horizontal="center" vertical="center"/>
    </xf>
    <xf numFmtId="0" fontId="13" fillId="26" borderId="0" xfId="0" applyFont="1" applyFill="1" applyAlignment="1">
      <alignment horizontal="center" vertical="center"/>
    </xf>
    <xf numFmtId="0" fontId="13" fillId="27" borderId="0" xfId="0" applyFont="1" applyFill="1" applyAlignment="1">
      <alignment horizontal="center" vertical="center"/>
    </xf>
    <xf numFmtId="0" fontId="13" fillId="28" borderId="0" xfId="0" applyFont="1" applyFill="1" applyAlignment="1">
      <alignment horizontal="center" vertical="center"/>
    </xf>
    <xf numFmtId="0" fontId="13" fillId="29" borderId="0" xfId="0" applyFont="1" applyFill="1" applyAlignment="1">
      <alignment horizontal="center" vertical="center"/>
    </xf>
    <xf numFmtId="0" fontId="13" fillId="32" borderId="0" xfId="0" applyFont="1" applyFill="1" applyAlignment="1">
      <alignment horizontal="center" vertical="center"/>
    </xf>
    <xf numFmtId="0" fontId="13" fillId="33" borderId="0" xfId="0" applyFont="1" applyFill="1" applyAlignment="1">
      <alignment horizontal="center" vertical="center"/>
    </xf>
    <xf numFmtId="0" fontId="13" fillId="30" borderId="0" xfId="0" applyFont="1" applyFill="1" applyAlignment="1">
      <alignment horizontal="center" vertical="center"/>
    </xf>
    <xf numFmtId="0" fontId="13" fillId="3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4">
    <cellStyle name="Excel Built-in Hyperlink" xfId="2"/>
    <cellStyle name="Lien hypertexte" xfId="3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-0.249977111117893"/>
  </sheetPr>
  <dimension ref="A1:Z12"/>
  <sheetViews>
    <sheetView topLeftCell="I1" workbookViewId="0">
      <selection activeCell="Z1" sqref="Z1"/>
    </sheetView>
  </sheetViews>
  <sheetFormatPr baseColWidth="10" defaultColWidth="9.140625" defaultRowHeight="15"/>
  <cols>
    <col min="1" max="1" width="16.5703125" customWidth="1"/>
    <col min="2" max="2" width="20.28515625" customWidth="1"/>
    <col min="3" max="3" width="16.7109375" bestFit="1" customWidth="1"/>
    <col min="4" max="4" width="13" hidden="1" customWidth="1"/>
    <col min="5" max="5" width="36.140625" customWidth="1"/>
    <col min="6" max="6" width="27.7109375" bestFit="1" customWidth="1"/>
    <col min="7" max="7" width="17.28515625" customWidth="1"/>
    <col min="8" max="8" width="19.7109375" bestFit="1" customWidth="1"/>
    <col min="9" max="10" width="16" customWidth="1"/>
    <col min="11" max="11" width="25.140625" bestFit="1" customWidth="1"/>
    <col min="12" max="23" width="5.28515625" customWidth="1"/>
    <col min="24" max="24" width="12.28515625" customWidth="1"/>
  </cols>
  <sheetData>
    <row r="1" spans="1:26" ht="25.5" customHeight="1">
      <c r="A1" s="1" t="s">
        <v>0</v>
      </c>
      <c r="B1" s="1" t="s">
        <v>129</v>
      </c>
      <c r="C1" s="1" t="s">
        <v>122</v>
      </c>
      <c r="D1" s="9" t="s">
        <v>123</v>
      </c>
      <c r="E1" s="1" t="s">
        <v>124</v>
      </c>
      <c r="F1" s="1" t="s">
        <v>130</v>
      </c>
      <c r="G1" s="1" t="s">
        <v>125</v>
      </c>
      <c r="H1" s="1" t="s">
        <v>126</v>
      </c>
      <c r="I1" s="1" t="s">
        <v>127</v>
      </c>
      <c r="J1" s="1" t="s">
        <v>156</v>
      </c>
      <c r="K1" s="1" t="s">
        <v>128</v>
      </c>
      <c r="L1" s="126" t="s">
        <v>189</v>
      </c>
      <c r="M1" s="126" t="s">
        <v>191</v>
      </c>
      <c r="N1" s="126" t="s">
        <v>190</v>
      </c>
      <c r="O1" s="126" t="s">
        <v>190</v>
      </c>
      <c r="P1" s="126" t="s">
        <v>180</v>
      </c>
      <c r="Q1" s="126" t="s">
        <v>181</v>
      </c>
      <c r="R1" s="126" t="s">
        <v>182</v>
      </c>
      <c r="S1" s="126" t="s">
        <v>183</v>
      </c>
      <c r="T1" s="126" t="s">
        <v>184</v>
      </c>
      <c r="U1" s="126" t="s">
        <v>185</v>
      </c>
      <c r="V1" s="126" t="s">
        <v>186</v>
      </c>
      <c r="W1" s="126" t="s">
        <v>187</v>
      </c>
      <c r="X1" s="16" t="s">
        <v>138</v>
      </c>
      <c r="Y1" s="13" t="s">
        <v>139</v>
      </c>
      <c r="Z1" s="17" t="s">
        <v>140</v>
      </c>
    </row>
    <row r="2" spans="1:26" ht="24.95" customHeight="1">
      <c r="A2" s="7" t="s">
        <v>1</v>
      </c>
      <c r="B2" s="7" t="s">
        <v>142</v>
      </c>
      <c r="C2" s="8">
        <v>41821</v>
      </c>
      <c r="D2" s="8">
        <f ca="1">TODAY()</f>
        <v>42242</v>
      </c>
      <c r="E2" s="7">
        <f ca="1">TRUNC((D2-C2)/30.4375)+1</f>
        <v>14</v>
      </c>
      <c r="F2" s="8" t="str">
        <f ca="1">DATEDIF(C2,D2,"Y")&amp;IF(DATEDIF(C2,D2,"Y")&gt;1," ans, "," an, ")&amp;DATEDIF(C2,D2,"YM") &amp;" mois et "&amp;DATEDIF(C2,D2,"MD")&amp;IF(DATEDIF(C2,D2,"MD")&gt;1," jours"," jour")</f>
        <v>1 an, 1 mois et 25 jours</v>
      </c>
      <c r="G2" s="7">
        <f ca="1">E2</f>
        <v>14</v>
      </c>
      <c r="H2" s="7">
        <f>'SUIVI DE PRESENCE '!B49</f>
        <v>4</v>
      </c>
      <c r="I2" s="7">
        <v>0</v>
      </c>
      <c r="J2" s="7">
        <f>'SUIVI DE PRESENCE '!E49</f>
        <v>3</v>
      </c>
      <c r="K2" s="7">
        <v>0</v>
      </c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7"/>
      <c r="W2" s="7"/>
      <c r="X2" s="18">
        <f ca="1">E2*1.5</f>
        <v>21</v>
      </c>
      <c r="Y2" s="14">
        <v>0</v>
      </c>
      <c r="Z2" s="15">
        <f ca="1">X2-Y2</f>
        <v>21</v>
      </c>
    </row>
    <row r="3" spans="1:26" ht="24.95" customHeight="1">
      <c r="A3" s="7" t="s">
        <v>131</v>
      </c>
      <c r="B3" s="7" t="s">
        <v>132</v>
      </c>
      <c r="C3" s="8">
        <v>41699</v>
      </c>
      <c r="D3" s="8">
        <f ca="1">TODAY()</f>
        <v>42242</v>
      </c>
      <c r="E3" s="7">
        <f ca="1">TRUNC((D3-C3)/30.4375)+1</f>
        <v>18</v>
      </c>
      <c r="F3" s="8" t="str">
        <f ca="1">DATEDIF(C3,D3,"Y")&amp;IF(DATEDIF(C3,D3,"Y")&gt;1," ans, "," an, ")&amp;DATEDIF(C3,D3,"YM") &amp;" mois et "&amp;DATEDIF(C3,D3,"MD")&amp;IF(DATEDIF(C3,D3,"MD")&gt;1," jours"," jour")</f>
        <v>1 an, 5 mois et 25 jours</v>
      </c>
      <c r="G3" s="7">
        <f ca="1">E3</f>
        <v>18</v>
      </c>
      <c r="H3" s="7">
        <v>0</v>
      </c>
      <c r="I3" s="7">
        <v>0</v>
      </c>
      <c r="J3" s="7"/>
      <c r="K3" s="7">
        <v>0</v>
      </c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18">
        <f t="shared" ref="X3:X6" ca="1" si="0">E3*1.5</f>
        <v>27</v>
      </c>
      <c r="Y3" s="14">
        <v>0</v>
      </c>
      <c r="Z3" s="15">
        <f ca="1">X3-Y3</f>
        <v>27</v>
      </c>
    </row>
    <row r="4" spans="1:26" ht="24.95" customHeight="1">
      <c r="A4" s="7" t="s">
        <v>133</v>
      </c>
      <c r="B4" s="7" t="s">
        <v>141</v>
      </c>
      <c r="C4" s="8">
        <v>41821</v>
      </c>
      <c r="D4" s="8">
        <f ca="1">TODAY()</f>
        <v>42242</v>
      </c>
      <c r="E4" s="7">
        <f ca="1">TRUNC((D4-C4)/30.4375)+1</f>
        <v>14</v>
      </c>
      <c r="F4" s="8" t="str">
        <f ca="1">DATEDIF(C4,D4,"Y")&amp;IF(DATEDIF(C4,D4,"Y")&gt;1," ans, "," an, ")&amp;DATEDIF(C4,D4,"YM") &amp;" mois et "&amp;DATEDIF(C4,D4,"MD")&amp;IF(DATEDIF(C4,D4,"MD")&gt;1," jours"," jour")</f>
        <v>1 an, 1 mois et 25 jours</v>
      </c>
      <c r="G4" s="7">
        <f ca="1">E4</f>
        <v>14</v>
      </c>
      <c r="H4" s="7">
        <v>0</v>
      </c>
      <c r="I4" s="7">
        <v>0</v>
      </c>
      <c r="J4" s="7"/>
      <c r="K4" s="7">
        <v>0</v>
      </c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18">
        <f t="shared" ca="1" si="0"/>
        <v>21</v>
      </c>
      <c r="Y4" s="14">
        <v>0</v>
      </c>
      <c r="Z4" s="15">
        <f ca="1">X4-Y4</f>
        <v>21</v>
      </c>
    </row>
    <row r="5" spans="1:26" ht="24.95" customHeight="1">
      <c r="A5" s="7" t="s">
        <v>134</v>
      </c>
      <c r="B5" s="7" t="s">
        <v>135</v>
      </c>
      <c r="C5" s="8">
        <v>41128</v>
      </c>
      <c r="D5" s="8">
        <f ca="1">TODAY()</f>
        <v>42242</v>
      </c>
      <c r="E5" s="7">
        <f ca="1">TRUNC((D5-C5)/30.4375)+1</f>
        <v>37</v>
      </c>
      <c r="F5" s="8" t="str">
        <f ca="1">DATEDIF(C5,D5,"Y")&amp;IF(DATEDIF(C5,D5,"Y")&gt;1," ans, "," an, ")&amp;DATEDIF(C5,D5,"YM") &amp;" mois et "&amp;DATEDIF(C5,D5,"MD")&amp;IF(DATEDIF(C5,D5,"MD")&gt;1," jours"," jour")</f>
        <v>3 ans, 0 mois et 19 jours</v>
      </c>
      <c r="G5" s="7">
        <f ca="1">E5</f>
        <v>37</v>
      </c>
      <c r="H5" s="7">
        <v>0</v>
      </c>
      <c r="I5" s="7">
        <v>0</v>
      </c>
      <c r="J5" s="7"/>
      <c r="K5" s="7">
        <v>0</v>
      </c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18">
        <f t="shared" ca="1" si="0"/>
        <v>55.5</v>
      </c>
      <c r="Y5" s="14">
        <v>0</v>
      </c>
      <c r="Z5" s="15">
        <f ca="1">X5-Y5</f>
        <v>55.5</v>
      </c>
    </row>
    <row r="6" spans="1:26" ht="24.95" customHeight="1">
      <c r="A6" s="7" t="s">
        <v>136</v>
      </c>
      <c r="B6" s="7" t="s">
        <v>137</v>
      </c>
      <c r="C6" s="8">
        <v>38888</v>
      </c>
      <c r="D6" s="8">
        <f ca="1">TODAY()</f>
        <v>42242</v>
      </c>
      <c r="E6" s="7">
        <f ca="1">TRUNC((D6-C6)/30.4375)+1</f>
        <v>111</v>
      </c>
      <c r="F6" s="8" t="str">
        <f ca="1">DATEDIF(C6,D6,"Y")&amp;IF(DATEDIF(C6,D6,"Y")&gt;1," ans, "," an, ")&amp;DATEDIF(C6,D6,"YM") &amp;" mois et "&amp;DATEDIF(C6,D6,"MD")&amp;IF(DATEDIF(C6,D6,"MD")&gt;1," jours"," jour")</f>
        <v>9 ans, 2 mois et 6 jours</v>
      </c>
      <c r="G6" s="7">
        <f ca="1">E6</f>
        <v>111</v>
      </c>
      <c r="H6" s="7">
        <v>0</v>
      </c>
      <c r="I6" s="7">
        <v>0</v>
      </c>
      <c r="J6" s="7"/>
      <c r="K6" s="7">
        <v>0</v>
      </c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18">
        <f t="shared" ca="1" si="0"/>
        <v>166.5</v>
      </c>
      <c r="Y6" s="14">
        <v>0</v>
      </c>
      <c r="Z6" s="15">
        <f ca="1">X6-Y6</f>
        <v>166.5</v>
      </c>
    </row>
    <row r="12" spans="1:26">
      <c r="E12" s="2"/>
    </row>
  </sheetData>
  <conditionalFormatting sqref="G2:G6">
    <cfRule type="iconSet" priority="2">
      <iconSet showValue="0">
        <cfvo type="percent" val="0"/>
        <cfvo type="num" val="6"/>
        <cfvo type="num" val="6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AL49"/>
  <sheetViews>
    <sheetView workbookViewId="0">
      <pane ySplit="2" topLeftCell="A30" activePane="bottomLeft" state="frozen"/>
      <selection pane="bottomLeft" activeCell="D58" sqref="D58"/>
    </sheetView>
  </sheetViews>
  <sheetFormatPr baseColWidth="10" defaultRowHeight="15"/>
  <cols>
    <col min="1" max="1" width="13.42578125" style="11" customWidth="1"/>
    <col min="2" max="5" width="3.7109375" customWidth="1"/>
    <col min="6" max="6" width="13.42578125" customWidth="1"/>
    <col min="7" max="10" width="3.7109375" customWidth="1"/>
    <col min="11" max="11" width="13.42578125" customWidth="1"/>
    <col min="12" max="15" width="3.7109375" customWidth="1"/>
    <col min="16" max="16" width="13.42578125" customWidth="1"/>
    <col min="17" max="20" width="3.7109375" customWidth="1"/>
    <col min="21" max="21" width="13.42578125" customWidth="1"/>
    <col min="22" max="25" width="3.7109375" customWidth="1"/>
    <col min="26" max="26" width="13.42578125" customWidth="1"/>
    <col min="27" max="38" width="3.7109375" customWidth="1"/>
  </cols>
  <sheetData>
    <row r="1" spans="1:38" ht="15.75" thickBot="1">
      <c r="A1" s="129"/>
      <c r="B1" s="129"/>
      <c r="C1" s="129"/>
      <c r="D1" s="129"/>
      <c r="E1" s="129"/>
      <c r="F1" s="130"/>
      <c r="G1" s="130"/>
      <c r="H1" s="130"/>
      <c r="I1" s="130"/>
      <c r="J1" s="130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41"/>
      <c r="AD1" s="41"/>
    </row>
    <row r="2" spans="1:38" ht="16.5" thickTop="1" thickBot="1">
      <c r="A2" s="46" t="s">
        <v>149</v>
      </c>
      <c r="B2" s="47" t="s">
        <v>150</v>
      </c>
      <c r="C2" s="48" t="s">
        <v>151</v>
      </c>
      <c r="D2" s="49" t="s">
        <v>152</v>
      </c>
      <c r="E2" s="50" t="s">
        <v>153</v>
      </c>
      <c r="F2" s="46" t="s">
        <v>149</v>
      </c>
      <c r="G2" s="47" t="s">
        <v>150</v>
      </c>
      <c r="H2" s="48" t="s">
        <v>151</v>
      </c>
      <c r="I2" s="49" t="s">
        <v>152</v>
      </c>
      <c r="J2" s="50" t="s">
        <v>153</v>
      </c>
      <c r="K2" s="46" t="s">
        <v>149</v>
      </c>
      <c r="L2" s="47" t="s">
        <v>150</v>
      </c>
      <c r="M2" s="48" t="s">
        <v>151</v>
      </c>
      <c r="N2" s="49" t="s">
        <v>152</v>
      </c>
      <c r="O2" s="50" t="s">
        <v>153</v>
      </c>
      <c r="P2" s="46" t="s">
        <v>149</v>
      </c>
      <c r="Q2" s="47" t="s">
        <v>150</v>
      </c>
      <c r="R2" s="48" t="s">
        <v>151</v>
      </c>
      <c r="S2" s="49" t="s">
        <v>152</v>
      </c>
      <c r="T2" s="50" t="s">
        <v>153</v>
      </c>
      <c r="U2" s="46" t="s">
        <v>149</v>
      </c>
      <c r="V2" s="47" t="s">
        <v>150</v>
      </c>
      <c r="W2" s="48" t="s">
        <v>151</v>
      </c>
      <c r="X2" s="49" t="s">
        <v>152</v>
      </c>
      <c r="Y2" s="50" t="s">
        <v>153</v>
      </c>
      <c r="Z2" s="46" t="s">
        <v>149</v>
      </c>
      <c r="AA2" s="47" t="s">
        <v>150</v>
      </c>
      <c r="AB2" s="48" t="s">
        <v>151</v>
      </c>
      <c r="AC2" s="49" t="s">
        <v>152</v>
      </c>
      <c r="AD2" s="50" t="s">
        <v>153</v>
      </c>
      <c r="AE2" s="19"/>
      <c r="AF2" s="19"/>
      <c r="AG2" s="19"/>
      <c r="AH2" s="19"/>
      <c r="AI2" s="19"/>
      <c r="AJ2" s="19"/>
      <c r="AK2" s="19"/>
      <c r="AL2" s="19"/>
    </row>
    <row r="3" spans="1:38" ht="15.75" thickTop="1">
      <c r="A3" s="42">
        <v>42036</v>
      </c>
      <c r="B3" s="43">
        <v>1</v>
      </c>
      <c r="C3" s="43"/>
      <c r="D3" s="43"/>
      <c r="E3" s="43"/>
      <c r="F3" s="42"/>
      <c r="G3" s="44"/>
      <c r="H3" s="44"/>
      <c r="I3" s="45"/>
      <c r="J3" s="45"/>
      <c r="K3" s="42"/>
      <c r="L3" s="44"/>
      <c r="M3" s="44"/>
      <c r="N3" s="45"/>
      <c r="O3" s="45"/>
      <c r="P3" s="42"/>
      <c r="Q3" s="44"/>
      <c r="R3" s="44"/>
      <c r="S3" s="45"/>
      <c r="T3" s="45"/>
      <c r="U3" s="42"/>
      <c r="V3" s="44"/>
      <c r="W3" s="44"/>
      <c r="X3" s="45"/>
      <c r="Y3" s="45"/>
      <c r="Z3" s="42"/>
      <c r="AA3" s="44"/>
      <c r="AB3" s="44"/>
      <c r="AC3" s="45"/>
      <c r="AD3" s="45"/>
    </row>
    <row r="4" spans="1:38">
      <c r="A4" s="38">
        <v>42038</v>
      </c>
      <c r="B4" s="39">
        <v>1</v>
      </c>
      <c r="C4" s="40"/>
      <c r="D4" s="39"/>
      <c r="E4" s="39"/>
      <c r="F4" s="38"/>
      <c r="G4" s="39"/>
      <c r="H4" s="40"/>
      <c r="I4" s="39"/>
      <c r="J4" s="39"/>
      <c r="K4" s="38"/>
      <c r="L4" s="39"/>
      <c r="M4" s="40"/>
      <c r="N4" s="39"/>
      <c r="O4" s="39"/>
      <c r="P4" s="38"/>
      <c r="Q4" s="39"/>
      <c r="R4" s="40"/>
      <c r="S4" s="39"/>
      <c r="T4" s="39"/>
      <c r="U4" s="38"/>
      <c r="V4" s="39"/>
      <c r="W4" s="40"/>
      <c r="X4" s="39"/>
      <c r="Y4" s="39"/>
      <c r="Z4" s="38"/>
      <c r="AA4" s="39"/>
      <c r="AB4" s="40"/>
      <c r="AC4" s="39"/>
      <c r="AD4" s="39"/>
    </row>
    <row r="5" spans="1:38">
      <c r="A5" s="38">
        <v>42068</v>
      </c>
      <c r="B5" s="39"/>
      <c r="C5" s="39"/>
      <c r="D5" s="39">
        <v>2</v>
      </c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</row>
    <row r="6" spans="1:38">
      <c r="A6" s="40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</row>
    <row r="7" spans="1:38">
      <c r="A7" s="40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</row>
    <row r="8" spans="1:38">
      <c r="A8" s="40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</row>
    <row r="9" spans="1:38">
      <c r="A9" s="40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</row>
    <row r="10" spans="1:38">
      <c r="A10" s="40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</row>
    <row r="11" spans="1:38">
      <c r="A11" s="40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</row>
    <row r="12" spans="1:38">
      <c r="A12" s="40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</row>
    <row r="13" spans="1:38">
      <c r="A13" s="40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</row>
    <row r="14" spans="1:38">
      <c r="A14" s="40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</row>
    <row r="15" spans="1:38">
      <c r="A15" s="40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</row>
    <row r="16" spans="1:38">
      <c r="A16" s="40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</row>
    <row r="17" spans="1:30">
      <c r="A17" s="40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</row>
    <row r="18" spans="1:30">
      <c r="A18" s="40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>
      <c r="A19" s="40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</row>
    <row r="20" spans="1:30">
      <c r="A20" s="40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</row>
    <row r="21" spans="1:30">
      <c r="A21" s="40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</row>
    <row r="22" spans="1:30">
      <c r="A22" s="40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</row>
    <row r="23" spans="1:30">
      <c r="A23" s="40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</row>
    <row r="24" spans="1:30">
      <c r="A24" s="40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</row>
    <row r="25" spans="1:30">
      <c r="A25" s="40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</row>
    <row r="26" spans="1:30">
      <c r="A26" s="40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  <row r="27" spans="1:30">
      <c r="A27" s="40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</row>
    <row r="28" spans="1:30">
      <c r="A28" s="40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</row>
    <row r="29" spans="1:30">
      <c r="A29" s="40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</row>
    <row r="30" spans="1:30">
      <c r="A30" s="40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</row>
    <row r="31" spans="1:30">
      <c r="A31" s="40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</row>
    <row r="32" spans="1:30">
      <c r="A32" s="40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</row>
    <row r="33" spans="1:30">
      <c r="A33" s="40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</row>
    <row r="34" spans="1:30">
      <c r="A34" s="40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</row>
    <row r="35" spans="1:30">
      <c r="A35" s="40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</row>
    <row r="36" spans="1:30">
      <c r="A36" s="40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</row>
    <row r="37" spans="1:30">
      <c r="A37" s="40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</row>
    <row r="38" spans="1:30">
      <c r="A38" s="40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</row>
    <row r="39" spans="1:30">
      <c r="A39" s="40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</row>
    <row r="40" spans="1:30">
      <c r="A40" s="40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</row>
    <row r="41" spans="1:30">
      <c r="A41" s="40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</row>
    <row r="42" spans="1:30">
      <c r="A42" s="40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</row>
    <row r="43" spans="1:30">
      <c r="A43" s="40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</row>
    <row r="44" spans="1:30">
      <c r="A44" s="40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</row>
    <row r="45" spans="1:30">
      <c r="A45" s="40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</row>
    <row r="46" spans="1:30">
      <c r="A46" s="40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</row>
    <row r="47" spans="1:30">
      <c r="A47" s="40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</row>
    <row r="48" spans="1:30">
      <c r="A48" s="40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</row>
    <row r="49" spans="1:30">
      <c r="A49" s="11" t="s">
        <v>154</v>
      </c>
      <c r="B49" s="21">
        <f>SUM(B3:B48)</f>
        <v>2</v>
      </c>
      <c r="C49" s="22">
        <f>SUM(C3,C48)</f>
        <v>0</v>
      </c>
      <c r="D49" s="23">
        <f>SUM(D3,D48)</f>
        <v>0</v>
      </c>
      <c r="E49" s="24">
        <f>SUM(E3,E48)</f>
        <v>0</v>
      </c>
      <c r="G49" s="21">
        <f>SUM(G3:G48)</f>
        <v>0</v>
      </c>
      <c r="H49" s="22">
        <f>SUM(H3,H48)</f>
        <v>0</v>
      </c>
      <c r="I49" s="23">
        <f>SUM(I3,I48)</f>
        <v>0</v>
      </c>
      <c r="J49" s="24">
        <f>SUM(J3,J48)</f>
        <v>0</v>
      </c>
      <c r="L49" s="21">
        <f>SUM(L3:L48)</f>
        <v>0</v>
      </c>
      <c r="M49" s="22">
        <f>SUM(M3,M48)</f>
        <v>0</v>
      </c>
      <c r="N49" s="23">
        <f>SUM(N3,N48)</f>
        <v>0</v>
      </c>
      <c r="O49" s="24">
        <f>SUM(O3,O48)</f>
        <v>0</v>
      </c>
      <c r="Q49" s="21">
        <f>SUM(Q3:Q48)</f>
        <v>0</v>
      </c>
      <c r="R49" s="22">
        <f>SUM(R3,R48)</f>
        <v>0</v>
      </c>
      <c r="S49" s="23">
        <f>SUM(S3,S48)</f>
        <v>0</v>
      </c>
      <c r="T49" s="24">
        <f>SUM(T3,T48)</f>
        <v>0</v>
      </c>
      <c r="V49" s="21">
        <f>SUM(V3:V48)</f>
        <v>0</v>
      </c>
      <c r="W49" s="22">
        <f>SUM(W3,W48)</f>
        <v>0</v>
      </c>
      <c r="X49" s="23">
        <f>SUM(X3,X48)</f>
        <v>0</v>
      </c>
      <c r="Y49" s="24">
        <f>SUM(Y3,Y48)</f>
        <v>0</v>
      </c>
      <c r="AA49" s="21">
        <f>SUM(AA3:AA48)</f>
        <v>0</v>
      </c>
      <c r="AB49" s="22">
        <f>SUM(AB3,AB48)</f>
        <v>0</v>
      </c>
      <c r="AC49" s="23">
        <f>SUM(AC3,AC48)</f>
        <v>0</v>
      </c>
      <c r="AD49" s="24">
        <f>SUM(AD3,AD48)</f>
        <v>0</v>
      </c>
    </row>
  </sheetData>
  <mergeCells count="6">
    <mergeCell ref="Y1:AB1"/>
    <mergeCell ref="A1:E1"/>
    <mergeCell ref="F1:J1"/>
    <mergeCell ref="K1:O1"/>
    <mergeCell ref="P1:T1"/>
    <mergeCell ref="U1:X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E1:O12"/>
  <sheetViews>
    <sheetView tabSelected="1" zoomScale="96" zoomScaleNormal="96" workbookViewId="0">
      <selection activeCell="N13" sqref="N13"/>
    </sheetView>
  </sheetViews>
  <sheetFormatPr baseColWidth="10" defaultRowHeight="15"/>
  <cols>
    <col min="1" max="4" width="11.42578125" style="35"/>
    <col min="5" max="5" width="14.5703125" style="35" bestFit="1" customWidth="1"/>
    <col min="6" max="6" width="17.42578125" style="35" customWidth="1"/>
    <col min="7" max="7" width="17.42578125" style="35" hidden="1" customWidth="1"/>
    <col min="8" max="8" width="17.42578125" style="35" customWidth="1"/>
    <col min="9" max="9" width="23.28515625" style="35" customWidth="1"/>
    <col min="10" max="11" width="15.7109375" style="35" customWidth="1"/>
    <col min="12" max="13" width="15.28515625" style="35" customWidth="1"/>
    <col min="14" max="14" width="14.140625" style="35" bestFit="1" customWidth="1"/>
    <col min="15" max="16384" width="11.42578125" style="35"/>
  </cols>
  <sheetData>
    <row r="1" spans="5:15">
      <c r="I1" s="35" t="s">
        <v>194</v>
      </c>
    </row>
    <row r="8" spans="5:15">
      <c r="F8" s="36"/>
      <c r="G8" s="36"/>
      <c r="H8" s="36"/>
    </row>
    <row r="10" spans="5:15" ht="29.25" customHeight="1">
      <c r="E10" s="37" t="s">
        <v>145</v>
      </c>
      <c r="F10" s="37" t="s">
        <v>144</v>
      </c>
      <c r="G10" s="37" t="s">
        <v>148</v>
      </c>
      <c r="H10" s="37" t="s">
        <v>192</v>
      </c>
      <c r="I10" s="37" t="s">
        <v>146</v>
      </c>
      <c r="J10" s="37" t="s">
        <v>143</v>
      </c>
      <c r="K10" s="37" t="s">
        <v>188</v>
      </c>
      <c r="L10" s="37" t="s">
        <v>147</v>
      </c>
      <c r="M10" s="37" t="s">
        <v>177</v>
      </c>
      <c r="N10" s="37" t="s">
        <v>178</v>
      </c>
      <c r="O10" s="37" t="s">
        <v>193</v>
      </c>
    </row>
    <row r="11" spans="5:15">
      <c r="E11" s="133" t="s">
        <v>131</v>
      </c>
      <c r="F11" s="133" t="str">
        <f>VLOOKUP(E11,SALARIES!A1:B6,2,FALSE)</f>
        <v>salarié 2</v>
      </c>
      <c r="G11" s="133">
        <f>VLOOKUP(E11,SALARIES!A1:Z6,11,FALSE)</f>
        <v>0</v>
      </c>
      <c r="H11" s="135">
        <f ca="1">VLOOKUP(E11,SALARIES!A1:Z6,24,FALSE)</f>
        <v>27</v>
      </c>
      <c r="I11" s="134">
        <v>42233</v>
      </c>
      <c r="J11" s="134">
        <v>42241</v>
      </c>
      <c r="K11" s="131">
        <f>IF(J11="","",IF(WEEKDAY(J11,2)=1,J11-2,J11-1))</f>
        <v>42240</v>
      </c>
      <c r="L11" s="141">
        <f>NETWORKDAYS.INTL(I11,K11,11,'SOURCE '!C3:C20)</f>
        <v>5</v>
      </c>
      <c r="M11" s="137">
        <f>NETWORKDAYS.INTL(I11,J11,"1111101")</f>
        <v>1</v>
      </c>
      <c r="N11" s="133">
        <f>IF(M11=0,L11,IF(M11&gt;=1,L11-1))</f>
        <v>4</v>
      </c>
      <c r="O11" s="139">
        <f ca="1">H11-N11</f>
        <v>23</v>
      </c>
    </row>
    <row r="12" spans="5:15">
      <c r="E12" s="133"/>
      <c r="F12" s="133"/>
      <c r="G12" s="133"/>
      <c r="H12" s="136"/>
      <c r="I12" s="134"/>
      <c r="J12" s="134"/>
      <c r="K12" s="132"/>
      <c r="L12" s="141"/>
      <c r="M12" s="138"/>
      <c r="N12" s="133"/>
      <c r="O12" s="140"/>
    </row>
  </sheetData>
  <mergeCells count="11">
    <mergeCell ref="O11:O12"/>
    <mergeCell ref="N11:N12"/>
    <mergeCell ref="L11:L12"/>
    <mergeCell ref="M11:M12"/>
    <mergeCell ref="K11:K12"/>
    <mergeCell ref="E11:E12"/>
    <mergeCell ref="F11:F12"/>
    <mergeCell ref="G11:G12"/>
    <mergeCell ref="I11:I12"/>
    <mergeCell ref="J11:J12"/>
    <mergeCell ref="H11:H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SALARIES!$A$2:$A$6</xm:f>
          </x14:formula1>
          <xm:sqref>E11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V49"/>
  <sheetViews>
    <sheetView workbookViewId="0">
      <pane ySplit="2" topLeftCell="A38" activePane="bottomLeft" state="frozen"/>
      <selection pane="bottomLeft" activeCell="I56" sqref="I56"/>
    </sheetView>
  </sheetViews>
  <sheetFormatPr baseColWidth="10" defaultRowHeight="15"/>
  <cols>
    <col min="1" max="1" width="13.42578125" style="31" customWidth="1"/>
    <col min="2" max="5" width="3.7109375" style="11" customWidth="1"/>
    <col min="6" max="6" width="13.42578125" customWidth="1"/>
    <col min="7" max="10" width="3.7109375" customWidth="1"/>
    <col min="11" max="11" width="13.42578125" customWidth="1"/>
    <col min="12" max="15" width="3.7109375" customWidth="1"/>
    <col min="16" max="16" width="13.42578125" customWidth="1"/>
    <col min="17" max="20" width="3.7109375" customWidth="1"/>
    <col min="21" max="21" width="13.42578125" customWidth="1"/>
    <col min="22" max="25" width="3.7109375" customWidth="1"/>
    <col min="26" max="26" width="13.42578125" customWidth="1"/>
    <col min="27" max="30" width="3.7109375" customWidth="1"/>
    <col min="31" max="31" width="13.42578125" customWidth="1"/>
    <col min="32" max="35" width="3.7109375" customWidth="1"/>
    <col min="36" max="36" width="13.42578125" customWidth="1"/>
    <col min="37" max="48" width="3.7109375" customWidth="1"/>
  </cols>
  <sheetData>
    <row r="1" spans="1:48">
      <c r="A1" s="150" t="s">
        <v>1</v>
      </c>
      <c r="B1" s="150"/>
      <c r="C1" s="150"/>
      <c r="D1" s="150"/>
      <c r="E1" s="151"/>
      <c r="F1" s="152"/>
      <c r="G1" s="153"/>
      <c r="H1" s="153"/>
      <c r="I1" s="153"/>
      <c r="J1" s="153"/>
      <c r="K1" s="154"/>
      <c r="L1" s="154"/>
      <c r="M1" s="154"/>
      <c r="N1" s="154"/>
      <c r="O1" s="154"/>
      <c r="P1" s="155"/>
      <c r="Q1" s="155"/>
      <c r="R1" s="155"/>
      <c r="S1" s="155"/>
      <c r="T1" s="155"/>
      <c r="U1" s="156"/>
      <c r="V1" s="156"/>
      <c r="W1" s="156"/>
      <c r="X1" s="156"/>
      <c r="Y1" s="157"/>
      <c r="Z1" s="142"/>
      <c r="AA1" s="142"/>
      <c r="AB1" s="142"/>
      <c r="AC1" s="142"/>
      <c r="AD1" s="143"/>
      <c r="AE1" s="147"/>
      <c r="AF1" s="148"/>
      <c r="AG1" s="148"/>
      <c r="AH1" s="148"/>
      <c r="AI1" s="149"/>
      <c r="AJ1" s="144"/>
      <c r="AK1" s="145"/>
      <c r="AL1" s="145"/>
      <c r="AM1" s="145"/>
      <c r="AN1" s="146"/>
    </row>
    <row r="2" spans="1:48">
      <c r="A2" s="7" t="s">
        <v>149</v>
      </c>
      <c r="B2" s="21" t="s">
        <v>150</v>
      </c>
      <c r="C2" s="22" t="s">
        <v>151</v>
      </c>
      <c r="D2" s="23" t="s">
        <v>152</v>
      </c>
      <c r="E2" s="29" t="s">
        <v>153</v>
      </c>
      <c r="F2" s="26" t="s">
        <v>149</v>
      </c>
      <c r="G2" s="21" t="s">
        <v>150</v>
      </c>
      <c r="H2" s="22" t="s">
        <v>151</v>
      </c>
      <c r="I2" s="23" t="s">
        <v>152</v>
      </c>
      <c r="J2" s="24" t="s">
        <v>153</v>
      </c>
      <c r="K2" s="7" t="s">
        <v>149</v>
      </c>
      <c r="L2" s="21" t="s">
        <v>150</v>
      </c>
      <c r="M2" s="22" t="s">
        <v>151</v>
      </c>
      <c r="N2" s="23" t="s">
        <v>152</v>
      </c>
      <c r="O2" s="24" t="s">
        <v>153</v>
      </c>
      <c r="P2" s="7" t="s">
        <v>149</v>
      </c>
      <c r="Q2" s="21" t="s">
        <v>150</v>
      </c>
      <c r="R2" s="22" t="s">
        <v>151</v>
      </c>
      <c r="S2" s="23" t="s">
        <v>152</v>
      </c>
      <c r="T2" s="24" t="s">
        <v>153</v>
      </c>
      <c r="U2" s="7" t="s">
        <v>149</v>
      </c>
      <c r="V2" s="21" t="s">
        <v>150</v>
      </c>
      <c r="W2" s="22" t="s">
        <v>151</v>
      </c>
      <c r="X2" s="23" t="s">
        <v>152</v>
      </c>
      <c r="Y2" s="24" t="s">
        <v>153</v>
      </c>
      <c r="Z2" s="7" t="s">
        <v>149</v>
      </c>
      <c r="AA2" s="21" t="s">
        <v>150</v>
      </c>
      <c r="AB2" s="22" t="s">
        <v>151</v>
      </c>
      <c r="AC2" s="23" t="s">
        <v>152</v>
      </c>
      <c r="AD2" s="24" t="s">
        <v>153</v>
      </c>
      <c r="AE2" s="7" t="s">
        <v>149</v>
      </c>
      <c r="AF2" s="21" t="s">
        <v>150</v>
      </c>
      <c r="AG2" s="22" t="s">
        <v>151</v>
      </c>
      <c r="AH2" s="23" t="s">
        <v>152</v>
      </c>
      <c r="AI2" s="24" t="s">
        <v>153</v>
      </c>
      <c r="AJ2" s="7" t="s">
        <v>149</v>
      </c>
      <c r="AK2" s="21" t="s">
        <v>150</v>
      </c>
      <c r="AL2" s="22" t="s">
        <v>151</v>
      </c>
      <c r="AM2" s="23" t="s">
        <v>152</v>
      </c>
      <c r="AN2" s="24" t="s">
        <v>153</v>
      </c>
      <c r="AO2" s="19"/>
      <c r="AP2" s="19"/>
      <c r="AQ2" s="19"/>
      <c r="AR2" s="19"/>
      <c r="AS2" s="19"/>
      <c r="AT2" s="19"/>
      <c r="AU2" s="19"/>
      <c r="AV2" s="19"/>
    </row>
    <row r="3" spans="1:48">
      <c r="A3" s="8">
        <v>42036</v>
      </c>
      <c r="B3" s="7">
        <v>1</v>
      </c>
      <c r="C3" s="7">
        <v>1</v>
      </c>
      <c r="D3" s="7">
        <v>2</v>
      </c>
      <c r="E3" s="32">
        <v>3</v>
      </c>
      <c r="F3" s="27">
        <v>42036</v>
      </c>
      <c r="G3" s="7">
        <v>1</v>
      </c>
      <c r="H3" s="7">
        <v>1</v>
      </c>
      <c r="I3" s="10">
        <v>2</v>
      </c>
      <c r="J3" s="10">
        <v>3</v>
      </c>
      <c r="K3" s="8">
        <v>42036</v>
      </c>
      <c r="L3" s="7">
        <v>1</v>
      </c>
      <c r="M3" s="7">
        <v>1</v>
      </c>
      <c r="N3" s="10">
        <v>2</v>
      </c>
      <c r="O3" s="10">
        <v>3</v>
      </c>
      <c r="P3" s="8">
        <v>42036</v>
      </c>
      <c r="Q3" s="7">
        <v>1</v>
      </c>
      <c r="R3" s="7">
        <v>1</v>
      </c>
      <c r="S3" s="10">
        <v>2</v>
      </c>
      <c r="T3" s="10">
        <v>3</v>
      </c>
      <c r="U3" s="8">
        <v>42036</v>
      </c>
      <c r="V3" s="7">
        <v>1</v>
      </c>
      <c r="W3" s="7">
        <v>1</v>
      </c>
      <c r="X3" s="10">
        <v>2</v>
      </c>
      <c r="Y3" s="10">
        <v>3</v>
      </c>
      <c r="Z3" s="8">
        <v>42036</v>
      </c>
      <c r="AA3" s="7">
        <v>1</v>
      </c>
      <c r="AB3" s="7">
        <v>1</v>
      </c>
      <c r="AC3" s="10">
        <v>2</v>
      </c>
      <c r="AD3" s="10">
        <v>3</v>
      </c>
      <c r="AE3" s="8">
        <v>42036</v>
      </c>
      <c r="AF3" s="7">
        <v>1</v>
      </c>
      <c r="AG3" s="7">
        <v>1</v>
      </c>
      <c r="AH3" s="10">
        <v>2</v>
      </c>
      <c r="AI3" s="10">
        <v>3</v>
      </c>
      <c r="AJ3" s="8">
        <v>42036</v>
      </c>
      <c r="AK3" s="7">
        <v>1</v>
      </c>
      <c r="AL3" s="7">
        <v>1</v>
      </c>
      <c r="AM3" s="10">
        <v>2</v>
      </c>
      <c r="AN3" s="10">
        <v>3</v>
      </c>
    </row>
    <row r="4" spans="1:48">
      <c r="A4" s="8">
        <v>42038</v>
      </c>
      <c r="B4" s="7">
        <v>1</v>
      </c>
      <c r="C4" s="7">
        <v>1</v>
      </c>
      <c r="D4" s="7">
        <v>2</v>
      </c>
      <c r="E4" s="32"/>
      <c r="F4" s="27">
        <v>42038</v>
      </c>
      <c r="G4" s="20">
        <v>1</v>
      </c>
      <c r="H4" s="7">
        <v>1</v>
      </c>
      <c r="I4" s="20">
        <v>2</v>
      </c>
      <c r="J4" s="20"/>
      <c r="K4" s="8">
        <v>42038</v>
      </c>
      <c r="L4" s="20">
        <v>1</v>
      </c>
      <c r="M4" s="7">
        <v>1</v>
      </c>
      <c r="N4" s="20">
        <v>2</v>
      </c>
      <c r="O4" s="20"/>
      <c r="P4" s="8">
        <v>42038</v>
      </c>
      <c r="Q4" s="20">
        <v>1</v>
      </c>
      <c r="R4" s="7">
        <v>1</v>
      </c>
      <c r="S4" s="20">
        <v>2</v>
      </c>
      <c r="T4" s="20"/>
      <c r="U4" s="8">
        <v>42038</v>
      </c>
      <c r="V4" s="20">
        <v>1</v>
      </c>
      <c r="W4" s="7">
        <v>1</v>
      </c>
      <c r="X4" s="20">
        <v>2</v>
      </c>
      <c r="Y4" s="20"/>
      <c r="Z4" s="8">
        <v>42038</v>
      </c>
      <c r="AA4" s="20">
        <v>1</v>
      </c>
      <c r="AB4" s="7">
        <v>1</v>
      </c>
      <c r="AC4" s="20">
        <v>2</v>
      </c>
      <c r="AD4" s="20"/>
      <c r="AE4" s="8">
        <v>42038</v>
      </c>
      <c r="AF4" s="20">
        <v>1</v>
      </c>
      <c r="AG4" s="7">
        <v>1</v>
      </c>
      <c r="AH4" s="20">
        <v>2</v>
      </c>
      <c r="AI4" s="20"/>
      <c r="AJ4" s="8">
        <v>42038</v>
      </c>
      <c r="AK4" s="20">
        <v>1</v>
      </c>
      <c r="AL4" s="7">
        <v>1</v>
      </c>
      <c r="AM4" s="20">
        <v>2</v>
      </c>
      <c r="AN4" s="20"/>
    </row>
    <row r="5" spans="1:48">
      <c r="A5" s="8">
        <v>42099</v>
      </c>
      <c r="B5" s="7">
        <v>1</v>
      </c>
      <c r="C5" s="7"/>
      <c r="D5" s="7"/>
      <c r="E5" s="32"/>
      <c r="F5" s="28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</row>
    <row r="6" spans="1:48">
      <c r="A6" s="30">
        <v>42191</v>
      </c>
      <c r="B6" s="7">
        <v>1</v>
      </c>
      <c r="C6" s="7"/>
      <c r="D6" s="7"/>
      <c r="E6" s="32"/>
      <c r="F6" s="28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8">
      <c r="A7" s="30">
        <v>42131</v>
      </c>
      <c r="B7" s="7"/>
      <c r="C7" s="7">
        <v>1</v>
      </c>
      <c r="D7" s="7"/>
      <c r="E7" s="32"/>
      <c r="F7" s="28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</row>
    <row r="8" spans="1:48">
      <c r="A8" s="25"/>
      <c r="B8" s="7"/>
      <c r="C8" s="7"/>
      <c r="D8" s="7"/>
      <c r="E8" s="32"/>
      <c r="F8" s="28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</row>
    <row r="9" spans="1:48">
      <c r="A9" s="25"/>
      <c r="B9" s="7"/>
      <c r="C9" s="7"/>
      <c r="D9" s="7"/>
      <c r="E9" s="32"/>
      <c r="F9" s="28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</row>
    <row r="10" spans="1:48">
      <c r="A10" s="25"/>
      <c r="B10" s="7"/>
      <c r="C10" s="7"/>
      <c r="D10" s="7"/>
      <c r="E10" s="32"/>
      <c r="F10" s="28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</row>
    <row r="11" spans="1:48">
      <c r="A11" s="25"/>
      <c r="B11" s="7"/>
      <c r="C11" s="7"/>
      <c r="D11" s="7"/>
      <c r="E11" s="32"/>
      <c r="F11" s="28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</row>
    <row r="12" spans="1:48">
      <c r="A12" s="25"/>
      <c r="B12" s="7"/>
      <c r="C12" s="7"/>
      <c r="D12" s="7"/>
      <c r="E12" s="32"/>
      <c r="F12" s="28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</row>
    <row r="13" spans="1:48">
      <c r="A13" s="25"/>
      <c r="B13" s="7"/>
      <c r="C13" s="7"/>
      <c r="D13" s="7"/>
      <c r="E13" s="32"/>
      <c r="F13" s="28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</row>
    <row r="14" spans="1:48">
      <c r="A14" s="25"/>
      <c r="B14" s="7"/>
      <c r="C14" s="7"/>
      <c r="D14" s="7"/>
      <c r="E14" s="32"/>
      <c r="F14" s="28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</row>
    <row r="15" spans="1:48">
      <c r="A15" s="25"/>
      <c r="B15" s="7"/>
      <c r="C15" s="7"/>
      <c r="D15" s="7"/>
      <c r="E15" s="32"/>
      <c r="F15" s="28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</row>
    <row r="16" spans="1:48">
      <c r="A16" s="25"/>
      <c r="B16" s="7"/>
      <c r="C16" s="7"/>
      <c r="D16" s="7"/>
      <c r="E16" s="32"/>
      <c r="F16" s="28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</row>
    <row r="17" spans="1:40">
      <c r="A17" s="25"/>
      <c r="B17" s="7"/>
      <c r="C17" s="7"/>
      <c r="D17" s="7"/>
      <c r="E17" s="32"/>
      <c r="F17" s="28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</row>
    <row r="18" spans="1:40">
      <c r="A18" s="25"/>
      <c r="B18" s="7"/>
      <c r="C18" s="7"/>
      <c r="D18" s="7"/>
      <c r="E18" s="32"/>
      <c r="F18" s="28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0">
      <c r="A19" s="25"/>
      <c r="B19" s="7"/>
      <c r="C19" s="7"/>
      <c r="D19" s="7"/>
      <c r="E19" s="32"/>
      <c r="F19" s="28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</row>
    <row r="20" spans="1:40">
      <c r="A20" s="25"/>
      <c r="B20" s="7"/>
      <c r="C20" s="7"/>
      <c r="D20" s="7"/>
      <c r="E20" s="32"/>
      <c r="F20" s="28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</row>
    <row r="21" spans="1:40">
      <c r="A21" s="25"/>
      <c r="B21" s="7"/>
      <c r="C21" s="7"/>
      <c r="D21" s="7"/>
      <c r="E21" s="32"/>
      <c r="F21" s="28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</row>
    <row r="22" spans="1:40">
      <c r="A22" s="25"/>
      <c r="B22" s="7"/>
      <c r="C22" s="7"/>
      <c r="D22" s="7"/>
      <c r="E22" s="32"/>
      <c r="F22" s="28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0">
      <c r="A23" s="25"/>
      <c r="B23" s="7"/>
      <c r="C23" s="7"/>
      <c r="D23" s="7"/>
      <c r="E23" s="32"/>
      <c r="F23" s="28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</row>
    <row r="24" spans="1:40">
      <c r="A24" s="25"/>
      <c r="B24" s="7"/>
      <c r="C24" s="7"/>
      <c r="D24" s="7"/>
      <c r="E24" s="32"/>
      <c r="F24" s="28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</row>
    <row r="25" spans="1:40">
      <c r="A25" s="25"/>
      <c r="B25" s="7"/>
      <c r="C25" s="7"/>
      <c r="D25" s="7"/>
      <c r="E25" s="32"/>
      <c r="F25" s="28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</row>
    <row r="26" spans="1:40">
      <c r="A26" s="25"/>
      <c r="B26" s="7"/>
      <c r="C26" s="7"/>
      <c r="D26" s="7"/>
      <c r="E26" s="32"/>
      <c r="F26" s="28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</row>
    <row r="27" spans="1:40">
      <c r="A27" s="25"/>
      <c r="B27" s="7"/>
      <c r="C27" s="7"/>
      <c r="D27" s="7"/>
      <c r="E27" s="32"/>
      <c r="F27" s="28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</row>
    <row r="28" spans="1:40">
      <c r="A28" s="25"/>
      <c r="B28" s="7"/>
      <c r="C28" s="7"/>
      <c r="D28" s="7"/>
      <c r="E28" s="32"/>
      <c r="F28" s="28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</row>
    <row r="29" spans="1:40">
      <c r="A29" s="25"/>
      <c r="B29" s="7"/>
      <c r="C29" s="7"/>
      <c r="D29" s="7"/>
      <c r="E29" s="32"/>
      <c r="F29" s="28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</row>
    <row r="30" spans="1:40">
      <c r="A30" s="25"/>
      <c r="B30" s="7"/>
      <c r="C30" s="7"/>
      <c r="D30" s="7"/>
      <c r="E30" s="32"/>
      <c r="F30" s="28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</row>
    <row r="31" spans="1:40">
      <c r="A31" s="25"/>
      <c r="B31" s="7"/>
      <c r="C31" s="7"/>
      <c r="D31" s="7"/>
      <c r="E31" s="32"/>
      <c r="F31" s="28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</row>
    <row r="32" spans="1:40">
      <c r="A32" s="25"/>
      <c r="B32" s="7"/>
      <c r="C32" s="7"/>
      <c r="D32" s="7"/>
      <c r="E32" s="32"/>
      <c r="F32" s="28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</row>
    <row r="33" spans="1:40">
      <c r="A33" s="25"/>
      <c r="B33" s="7"/>
      <c r="C33" s="7"/>
      <c r="D33" s="7"/>
      <c r="E33" s="32"/>
      <c r="F33" s="28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</row>
    <row r="34" spans="1:40">
      <c r="A34" s="25"/>
      <c r="B34" s="7"/>
      <c r="C34" s="7"/>
      <c r="D34" s="7"/>
      <c r="E34" s="32"/>
      <c r="F34" s="28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</row>
    <row r="35" spans="1:40">
      <c r="A35" s="25"/>
      <c r="B35" s="7"/>
      <c r="C35" s="7"/>
      <c r="D35" s="7"/>
      <c r="E35" s="32"/>
      <c r="F35" s="28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</row>
    <row r="36" spans="1:40">
      <c r="A36" s="25"/>
      <c r="B36" s="7"/>
      <c r="C36" s="7"/>
      <c r="D36" s="7"/>
      <c r="E36" s="32"/>
      <c r="F36" s="28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</row>
    <row r="37" spans="1:40">
      <c r="A37" s="25"/>
      <c r="B37" s="7"/>
      <c r="C37" s="7"/>
      <c r="D37" s="7"/>
      <c r="E37" s="32"/>
      <c r="F37" s="28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</row>
    <row r="38" spans="1:40">
      <c r="A38" s="25"/>
      <c r="B38" s="7"/>
      <c r="C38" s="7"/>
      <c r="D38" s="7"/>
      <c r="E38" s="32"/>
      <c r="F38" s="28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</row>
    <row r="39" spans="1:40">
      <c r="A39" s="25"/>
      <c r="B39" s="7"/>
      <c r="C39" s="7"/>
      <c r="D39" s="7"/>
      <c r="E39" s="32"/>
      <c r="F39" s="28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</row>
    <row r="40" spans="1:40">
      <c r="A40" s="25"/>
      <c r="B40" s="7"/>
      <c r="C40" s="7"/>
      <c r="D40" s="7"/>
      <c r="E40" s="32"/>
      <c r="F40" s="28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</row>
    <row r="41" spans="1:40">
      <c r="A41" s="25"/>
      <c r="B41" s="7"/>
      <c r="C41" s="7"/>
      <c r="D41" s="7"/>
      <c r="E41" s="32"/>
      <c r="F41" s="28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</row>
    <row r="42" spans="1:40">
      <c r="A42" s="25"/>
      <c r="B42" s="7"/>
      <c r="C42" s="7"/>
      <c r="D42" s="7"/>
      <c r="E42" s="32"/>
      <c r="F42" s="28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</row>
    <row r="43" spans="1:40">
      <c r="A43" s="25"/>
      <c r="B43" s="7"/>
      <c r="C43" s="7"/>
      <c r="D43" s="7"/>
      <c r="E43" s="32"/>
      <c r="F43" s="28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  <row r="44" spans="1:40">
      <c r="A44" s="25"/>
      <c r="B44" s="7"/>
      <c r="C44" s="7"/>
      <c r="D44" s="7"/>
      <c r="E44" s="32"/>
      <c r="F44" s="28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</row>
    <row r="45" spans="1:40">
      <c r="A45" s="25"/>
      <c r="B45" s="7"/>
      <c r="C45" s="7"/>
      <c r="D45" s="7"/>
      <c r="E45" s="32"/>
      <c r="F45" s="28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</row>
    <row r="46" spans="1:40">
      <c r="A46" s="25"/>
      <c r="B46" s="7"/>
      <c r="C46" s="7"/>
      <c r="D46" s="7"/>
      <c r="E46" s="32"/>
      <c r="F46" s="28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</row>
    <row r="47" spans="1:40">
      <c r="A47" s="25"/>
      <c r="B47" s="7"/>
      <c r="C47" s="7"/>
      <c r="D47" s="7"/>
      <c r="E47" s="32"/>
      <c r="F47" s="28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</row>
    <row r="48" spans="1:40">
      <c r="A48" s="25"/>
      <c r="B48" s="7"/>
      <c r="C48" s="7"/>
      <c r="D48" s="7"/>
      <c r="E48" s="32"/>
      <c r="F48" s="28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</row>
    <row r="49" spans="1:40">
      <c r="A49" s="34" t="s">
        <v>154</v>
      </c>
      <c r="B49" s="33">
        <f>SUM(B3:B48)</f>
        <v>4</v>
      </c>
      <c r="C49" s="22">
        <f>SUM(C3:C48)</f>
        <v>3</v>
      </c>
      <c r="D49" s="23">
        <f>SUM(D3:D48)</f>
        <v>4</v>
      </c>
      <c r="E49" s="29">
        <f>SUM(E3:E48)</f>
        <v>3</v>
      </c>
      <c r="F49" s="34" t="s">
        <v>154</v>
      </c>
      <c r="G49" s="33">
        <f>SUM(G3:G48)</f>
        <v>2</v>
      </c>
      <c r="H49" s="22">
        <f>SUM(H3:H48)</f>
        <v>2</v>
      </c>
      <c r="I49" s="23">
        <f>SUM(I3:I48)</f>
        <v>4</v>
      </c>
      <c r="J49" s="29">
        <f>SUM(J3:J48)</f>
        <v>3</v>
      </c>
      <c r="K49" s="34" t="s">
        <v>154</v>
      </c>
      <c r="L49" s="33">
        <f>SUM(L3:L48)</f>
        <v>2</v>
      </c>
      <c r="M49" s="22">
        <f>SUM(M3:M48)</f>
        <v>2</v>
      </c>
      <c r="N49" s="23">
        <f>SUM(N3:N48)</f>
        <v>4</v>
      </c>
      <c r="O49" s="29">
        <f>SUM(O3:O48)</f>
        <v>3</v>
      </c>
      <c r="P49" s="34" t="s">
        <v>154</v>
      </c>
      <c r="Q49" s="33">
        <f>SUM(Q3:Q48)</f>
        <v>2</v>
      </c>
      <c r="R49" s="22">
        <f>SUM(R3:R48)</f>
        <v>2</v>
      </c>
      <c r="S49" s="23">
        <f>SUM(S3:S48)</f>
        <v>4</v>
      </c>
      <c r="T49" s="29">
        <f>SUM(T3:T48)</f>
        <v>3</v>
      </c>
      <c r="U49" s="34" t="s">
        <v>154</v>
      </c>
      <c r="V49" s="33">
        <f>SUM(V3:V48)</f>
        <v>2</v>
      </c>
      <c r="W49" s="22">
        <f>SUM(W3:W48)</f>
        <v>2</v>
      </c>
      <c r="X49" s="23">
        <f>SUM(X3:X48)</f>
        <v>4</v>
      </c>
      <c r="Y49" s="29">
        <f>SUM(Y3:Y48)</f>
        <v>3</v>
      </c>
      <c r="Z49" s="34" t="s">
        <v>154</v>
      </c>
      <c r="AA49" s="33">
        <f>SUM(AA3:AA48)</f>
        <v>2</v>
      </c>
      <c r="AB49" s="22">
        <f>SUM(AB3:AB48)</f>
        <v>2</v>
      </c>
      <c r="AC49" s="23">
        <f>SUM(AC3:AC48)</f>
        <v>4</v>
      </c>
      <c r="AD49" s="29">
        <f>SUM(AD3:AD48)</f>
        <v>3</v>
      </c>
      <c r="AE49" s="34" t="s">
        <v>154</v>
      </c>
      <c r="AF49" s="33">
        <f>SUM(AF3:AF48)</f>
        <v>2</v>
      </c>
      <c r="AG49" s="22">
        <f>SUM(AG3:AG48)</f>
        <v>2</v>
      </c>
      <c r="AH49" s="23">
        <f>SUM(AH3:AH48)</f>
        <v>4</v>
      </c>
      <c r="AI49" s="29">
        <f>SUM(AI3:AI48)</f>
        <v>3</v>
      </c>
      <c r="AJ49" s="34" t="s">
        <v>154</v>
      </c>
      <c r="AK49" s="33">
        <f>SUM(AK3:AK48)</f>
        <v>2</v>
      </c>
      <c r="AL49" s="22">
        <f>SUM(AL3:AL48)</f>
        <v>2</v>
      </c>
      <c r="AM49" s="23">
        <f>SUM(AM3:AM48)</f>
        <v>4</v>
      </c>
      <c r="AN49" s="29">
        <f>SUM(AN3:AN48)</f>
        <v>3</v>
      </c>
    </row>
  </sheetData>
  <mergeCells count="8">
    <mergeCell ref="Z1:AD1"/>
    <mergeCell ref="AJ1:AN1"/>
    <mergeCell ref="AE1:AI1"/>
    <mergeCell ref="A1:E1"/>
    <mergeCell ref="F1:J1"/>
    <mergeCell ref="K1:O1"/>
    <mergeCell ref="P1:T1"/>
    <mergeCell ref="U1:Y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E1"/>
  <sheetViews>
    <sheetView workbookViewId="0">
      <selection activeCell="G21" sqref="G21"/>
    </sheetView>
  </sheetViews>
  <sheetFormatPr baseColWidth="10" defaultRowHeight="15"/>
  <cols>
    <col min="1" max="1" width="14.42578125" customWidth="1"/>
    <col min="2" max="2" width="19.42578125" customWidth="1"/>
    <col min="3" max="3" width="15.42578125" customWidth="1"/>
    <col min="4" max="4" width="16.140625" customWidth="1"/>
    <col min="5" max="5" width="13.42578125" customWidth="1"/>
  </cols>
  <sheetData>
    <row r="1" spans="1:5">
      <c r="A1" s="12" t="s">
        <v>145</v>
      </c>
      <c r="B1" s="12" t="s">
        <v>144</v>
      </c>
      <c r="C1" s="12" t="s">
        <v>146</v>
      </c>
      <c r="D1" s="12" t="s">
        <v>143</v>
      </c>
      <c r="E1" s="12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T139"/>
  <sheetViews>
    <sheetView topLeftCell="G3" workbookViewId="0">
      <selection activeCell="K21" sqref="K21"/>
    </sheetView>
  </sheetViews>
  <sheetFormatPr baseColWidth="10" defaultRowHeight="15"/>
  <cols>
    <col min="1" max="1" width="3.7109375" customWidth="1"/>
    <col min="2" max="2" width="15.28515625" customWidth="1"/>
    <col min="3" max="3" width="3" customWidth="1"/>
    <col min="4" max="4" width="1" customWidth="1"/>
    <col min="5" max="5" width="3.7109375" customWidth="1"/>
    <col min="6" max="6" width="15.28515625" customWidth="1"/>
    <col min="7" max="7" width="3" customWidth="1"/>
    <col min="8" max="8" width="1" customWidth="1"/>
    <col min="9" max="9" width="3.7109375" customWidth="1"/>
    <col min="10" max="10" width="15.28515625" customWidth="1"/>
    <col min="11" max="11" width="3" customWidth="1"/>
    <col min="12" max="12" width="1" customWidth="1"/>
    <col min="13" max="13" width="3.7109375" customWidth="1"/>
    <col min="14" max="14" width="15.28515625" customWidth="1"/>
    <col min="15" max="15" width="3" customWidth="1"/>
    <col min="16" max="16" width="1" customWidth="1"/>
    <col min="17" max="17" width="3.7109375" customWidth="1"/>
    <col min="18" max="18" width="15.28515625" customWidth="1"/>
    <col min="19" max="19" width="3" customWidth="1"/>
    <col min="20" max="20" width="1" customWidth="1"/>
    <col min="21" max="21" width="3.7109375" customWidth="1"/>
    <col min="22" max="22" width="15.28515625" customWidth="1"/>
    <col min="23" max="23" width="3" customWidth="1"/>
    <col min="24" max="24" width="1" customWidth="1"/>
    <col min="25" max="25" width="3.7109375" customWidth="1"/>
    <col min="26" max="26" width="15.28515625" customWidth="1"/>
    <col min="27" max="27" width="3" customWidth="1"/>
    <col min="28" max="28" width="1" customWidth="1"/>
    <col min="29" max="29" width="3.7109375" customWidth="1"/>
    <col min="30" max="30" width="15.28515625" customWidth="1"/>
    <col min="31" max="31" width="3" customWidth="1"/>
    <col min="32" max="32" width="1" customWidth="1"/>
    <col min="33" max="33" width="3.7109375" customWidth="1"/>
    <col min="34" max="34" width="15.28515625" customWidth="1"/>
    <col min="35" max="35" width="3" customWidth="1"/>
    <col min="36" max="36" width="1" customWidth="1"/>
    <col min="37" max="37" width="3.7109375" customWidth="1"/>
    <col min="38" max="38" width="15.28515625" customWidth="1"/>
    <col min="39" max="39" width="3" customWidth="1"/>
    <col min="40" max="40" width="1" customWidth="1"/>
    <col min="41" max="41" width="3.7109375" customWidth="1"/>
    <col min="42" max="42" width="13.85546875" customWidth="1"/>
    <col min="43" max="43" width="3" customWidth="1"/>
    <col min="44" max="44" width="1" customWidth="1"/>
    <col min="45" max="45" width="3.7109375" customWidth="1"/>
    <col min="46" max="46" width="15.28515625" customWidth="1"/>
    <col min="47" max="47" width="3" customWidth="1"/>
    <col min="48" max="72" width="12.140625" style="51" customWidth="1"/>
    <col min="73" max="1024" width="12.140625" customWidth="1"/>
    <col min="1025" max="1025" width="12.5703125" customWidth="1"/>
  </cols>
  <sheetData>
    <row r="1" spans="1:47" s="51" customFormat="1"/>
    <row r="2" spans="1:47" s="53" customFormat="1">
      <c r="A2" s="162" t="s">
        <v>157</v>
      </c>
      <c r="B2" s="162"/>
      <c r="C2" s="162"/>
      <c r="D2" s="52"/>
      <c r="E2" s="163" t="s">
        <v>158</v>
      </c>
      <c r="F2" s="163"/>
      <c r="G2" s="163"/>
      <c r="H2" s="52"/>
      <c r="I2" s="164" t="s">
        <v>159</v>
      </c>
      <c r="J2" s="164"/>
      <c r="K2" s="164"/>
      <c r="L2" s="52"/>
      <c r="M2" s="165" t="s">
        <v>160</v>
      </c>
      <c r="N2" s="165"/>
      <c r="O2" s="165"/>
      <c r="P2" s="52"/>
      <c r="Q2" s="166" t="s">
        <v>161</v>
      </c>
      <c r="R2" s="166"/>
      <c r="S2" s="166"/>
      <c r="T2" s="52"/>
      <c r="U2" s="169" t="s">
        <v>162</v>
      </c>
      <c r="V2" s="169"/>
      <c r="W2" s="169"/>
      <c r="X2" s="52"/>
      <c r="Y2" s="170" t="s">
        <v>163</v>
      </c>
      <c r="Z2" s="170"/>
      <c r="AA2" s="170"/>
      <c r="AB2" s="52"/>
      <c r="AC2" s="167" t="s">
        <v>164</v>
      </c>
      <c r="AD2" s="167"/>
      <c r="AE2" s="167"/>
      <c r="AF2" s="52"/>
      <c r="AG2" s="168" t="s">
        <v>165</v>
      </c>
      <c r="AH2" s="168"/>
      <c r="AI2" s="168"/>
      <c r="AJ2" s="52"/>
      <c r="AK2" s="158" t="s">
        <v>166</v>
      </c>
      <c r="AL2" s="158"/>
      <c r="AM2" s="158"/>
      <c r="AN2" s="52"/>
      <c r="AO2" s="159" t="s">
        <v>167</v>
      </c>
      <c r="AP2" s="159"/>
      <c r="AQ2" s="159"/>
      <c r="AR2" s="52"/>
      <c r="AS2" s="161" t="s">
        <v>168</v>
      </c>
      <c r="AT2" s="161"/>
      <c r="AU2" s="161"/>
    </row>
    <row r="3" spans="1:47">
      <c r="A3" s="54" t="s">
        <v>169</v>
      </c>
      <c r="B3" s="55"/>
      <c r="C3" s="56">
        <v>42005</v>
      </c>
      <c r="D3" s="57"/>
      <c r="E3" s="58" t="s">
        <v>170</v>
      </c>
      <c r="F3" s="59"/>
      <c r="G3" s="60">
        <v>42036</v>
      </c>
      <c r="H3" s="57"/>
      <c r="I3" s="61" t="s">
        <v>170</v>
      </c>
      <c r="J3" s="62"/>
      <c r="K3" s="63">
        <v>42064</v>
      </c>
      <c r="L3" s="57"/>
      <c r="M3" s="54" t="s">
        <v>171</v>
      </c>
      <c r="N3" s="55"/>
      <c r="O3" s="56">
        <v>42095</v>
      </c>
      <c r="P3" s="57"/>
      <c r="Q3" s="54" t="s">
        <v>172</v>
      </c>
      <c r="R3" s="55"/>
      <c r="S3" s="56">
        <v>42125</v>
      </c>
      <c r="T3" s="57"/>
      <c r="U3" s="64" t="s">
        <v>173</v>
      </c>
      <c r="V3" s="55"/>
      <c r="W3" s="65">
        <v>42156</v>
      </c>
      <c r="X3" s="57"/>
      <c r="Y3" s="54" t="s">
        <v>171</v>
      </c>
      <c r="Z3" s="55"/>
      <c r="AA3" s="56">
        <v>42186</v>
      </c>
      <c r="AB3" s="57"/>
      <c r="AC3" s="66" t="s">
        <v>174</v>
      </c>
      <c r="AD3" s="67"/>
      <c r="AE3" s="68">
        <v>42217</v>
      </c>
      <c r="AF3" s="57"/>
      <c r="AG3" s="64" t="s">
        <v>175</v>
      </c>
      <c r="AH3" s="55"/>
      <c r="AI3" s="65">
        <v>42248</v>
      </c>
      <c r="AJ3" s="57"/>
      <c r="AK3" s="54" t="s">
        <v>169</v>
      </c>
      <c r="AL3" s="55"/>
      <c r="AM3" s="56">
        <v>42278</v>
      </c>
      <c r="AN3" s="57"/>
      <c r="AO3" s="69" t="s">
        <v>170</v>
      </c>
      <c r="AP3" s="70"/>
      <c r="AQ3" s="71">
        <v>42309</v>
      </c>
      <c r="AR3" s="57"/>
      <c r="AS3" s="64" t="s">
        <v>175</v>
      </c>
      <c r="AT3" s="55"/>
      <c r="AU3" s="65">
        <v>42339</v>
      </c>
    </row>
    <row r="4" spans="1:47">
      <c r="A4" s="72" t="s">
        <v>172</v>
      </c>
      <c r="B4" s="73"/>
      <c r="C4" s="74">
        <v>42006</v>
      </c>
      <c r="D4" s="57"/>
      <c r="E4" s="75" t="s">
        <v>173</v>
      </c>
      <c r="F4" s="73"/>
      <c r="G4" s="76">
        <v>42037</v>
      </c>
      <c r="H4" s="57"/>
      <c r="I4" s="75" t="s">
        <v>173</v>
      </c>
      <c r="J4" s="73"/>
      <c r="K4" s="76">
        <v>42065</v>
      </c>
      <c r="L4" s="57"/>
      <c r="M4" s="72" t="s">
        <v>169</v>
      </c>
      <c r="N4" s="73"/>
      <c r="O4" s="74">
        <v>42096</v>
      </c>
      <c r="P4" s="57"/>
      <c r="Q4" s="77" t="s">
        <v>174</v>
      </c>
      <c r="R4" s="78"/>
      <c r="S4" s="79">
        <v>42126</v>
      </c>
      <c r="T4" s="57"/>
      <c r="U4" s="75" t="s">
        <v>175</v>
      </c>
      <c r="V4" s="73"/>
      <c r="W4" s="76">
        <v>42157</v>
      </c>
      <c r="X4" s="57"/>
      <c r="Y4" s="72" t="s">
        <v>169</v>
      </c>
      <c r="Z4" s="73"/>
      <c r="AA4" s="74">
        <v>42187</v>
      </c>
      <c r="AB4" s="57"/>
      <c r="AC4" s="80" t="s">
        <v>170</v>
      </c>
      <c r="AD4" s="81"/>
      <c r="AE4" s="82">
        <v>42218</v>
      </c>
      <c r="AF4" s="57"/>
      <c r="AG4" s="72" t="s">
        <v>171</v>
      </c>
      <c r="AH4" s="73"/>
      <c r="AI4" s="74">
        <v>42249</v>
      </c>
      <c r="AJ4" s="57"/>
      <c r="AK4" s="72" t="s">
        <v>172</v>
      </c>
      <c r="AL4" s="73"/>
      <c r="AM4" s="74">
        <v>42279</v>
      </c>
      <c r="AN4" s="57"/>
      <c r="AO4" s="75" t="s">
        <v>173</v>
      </c>
      <c r="AP4" s="73"/>
      <c r="AQ4" s="76">
        <v>42310</v>
      </c>
      <c r="AR4" s="57"/>
      <c r="AS4" s="72" t="s">
        <v>171</v>
      </c>
      <c r="AT4" s="73"/>
      <c r="AU4" s="74">
        <v>42340</v>
      </c>
    </row>
    <row r="5" spans="1:47">
      <c r="A5" s="83" t="s">
        <v>174</v>
      </c>
      <c r="B5" s="84"/>
      <c r="C5" s="85">
        <v>42007</v>
      </c>
      <c r="D5" s="57"/>
      <c r="E5" s="75" t="s">
        <v>175</v>
      </c>
      <c r="F5" s="73"/>
      <c r="G5" s="76">
        <v>42038</v>
      </c>
      <c r="H5" s="57"/>
      <c r="I5" s="75" t="s">
        <v>175</v>
      </c>
      <c r="J5" s="73"/>
      <c r="K5" s="76">
        <v>42066</v>
      </c>
      <c r="L5" s="57"/>
      <c r="M5" s="72" t="s">
        <v>172</v>
      </c>
      <c r="N5" s="73"/>
      <c r="O5" s="74">
        <v>42097</v>
      </c>
      <c r="P5" s="57"/>
      <c r="Q5" s="77" t="s">
        <v>170</v>
      </c>
      <c r="R5" s="78"/>
      <c r="S5" s="79">
        <v>42127</v>
      </c>
      <c r="T5" s="57"/>
      <c r="U5" s="72" t="s">
        <v>171</v>
      </c>
      <c r="V5" s="73"/>
      <c r="W5" s="74">
        <v>42158</v>
      </c>
      <c r="X5" s="57"/>
      <c r="Y5" s="72" t="s">
        <v>172</v>
      </c>
      <c r="Z5" s="73"/>
      <c r="AA5" s="74">
        <v>42188</v>
      </c>
      <c r="AB5" s="57"/>
      <c r="AC5" s="75" t="s">
        <v>173</v>
      </c>
      <c r="AD5" s="73"/>
      <c r="AE5" s="76">
        <v>42219</v>
      </c>
      <c r="AF5" s="57"/>
      <c r="AG5" s="72" t="s">
        <v>169</v>
      </c>
      <c r="AH5" s="73"/>
      <c r="AI5" s="74">
        <v>42250</v>
      </c>
      <c r="AJ5" s="57"/>
      <c r="AK5" s="86" t="s">
        <v>174</v>
      </c>
      <c r="AL5" s="87"/>
      <c r="AM5" s="88">
        <v>42280</v>
      </c>
      <c r="AN5" s="57"/>
      <c r="AO5" s="75" t="s">
        <v>175</v>
      </c>
      <c r="AP5" s="73"/>
      <c r="AQ5" s="76">
        <v>42311</v>
      </c>
      <c r="AR5" s="57"/>
      <c r="AS5" s="72" t="s">
        <v>169</v>
      </c>
      <c r="AT5" s="73"/>
      <c r="AU5" s="74">
        <v>42341</v>
      </c>
    </row>
    <row r="6" spans="1:47">
      <c r="A6" s="83" t="s">
        <v>170</v>
      </c>
      <c r="B6" s="84"/>
      <c r="C6" s="85">
        <v>42008</v>
      </c>
      <c r="D6" s="57"/>
      <c r="E6" s="72" t="s">
        <v>171</v>
      </c>
      <c r="F6" s="73"/>
      <c r="G6" s="74">
        <v>42039</v>
      </c>
      <c r="H6" s="57"/>
      <c r="I6" s="72" t="s">
        <v>171</v>
      </c>
      <c r="J6" s="73"/>
      <c r="K6" s="74">
        <v>42067</v>
      </c>
      <c r="L6" s="57"/>
      <c r="M6" s="89" t="s">
        <v>174</v>
      </c>
      <c r="N6" s="90"/>
      <c r="O6" s="91">
        <v>42098</v>
      </c>
      <c r="P6" s="57"/>
      <c r="Q6" s="75" t="s">
        <v>173</v>
      </c>
      <c r="R6" s="73"/>
      <c r="S6" s="76">
        <v>42128</v>
      </c>
      <c r="T6" s="57"/>
      <c r="U6" s="72" t="s">
        <v>169</v>
      </c>
      <c r="V6" s="73"/>
      <c r="W6" s="74">
        <v>42159</v>
      </c>
      <c r="X6" s="57"/>
      <c r="Y6" s="92" t="s">
        <v>174</v>
      </c>
      <c r="Z6" s="93"/>
      <c r="AA6" s="94">
        <v>42189</v>
      </c>
      <c r="AB6" s="57"/>
      <c r="AC6" s="75" t="s">
        <v>175</v>
      </c>
      <c r="AD6" s="73"/>
      <c r="AE6" s="76">
        <v>42220</v>
      </c>
      <c r="AF6" s="57"/>
      <c r="AG6" s="72" t="s">
        <v>172</v>
      </c>
      <c r="AH6" s="73"/>
      <c r="AI6" s="74">
        <v>42251</v>
      </c>
      <c r="AJ6" s="57"/>
      <c r="AK6" s="86" t="s">
        <v>170</v>
      </c>
      <c r="AL6" s="87"/>
      <c r="AM6" s="88">
        <v>42281</v>
      </c>
      <c r="AN6" s="57"/>
      <c r="AO6" s="72" t="s">
        <v>171</v>
      </c>
      <c r="AP6" s="73"/>
      <c r="AQ6" s="74">
        <v>42312</v>
      </c>
      <c r="AR6" s="57"/>
      <c r="AS6" s="72" t="s">
        <v>172</v>
      </c>
      <c r="AT6" s="73"/>
      <c r="AU6" s="74">
        <v>42342</v>
      </c>
    </row>
    <row r="7" spans="1:47">
      <c r="A7" s="75" t="s">
        <v>173</v>
      </c>
      <c r="B7" s="73"/>
      <c r="C7" s="76">
        <v>42009</v>
      </c>
      <c r="D7" s="57"/>
      <c r="E7" s="72" t="s">
        <v>169</v>
      </c>
      <c r="F7" s="73"/>
      <c r="G7" s="74">
        <v>42040</v>
      </c>
      <c r="H7" s="57"/>
      <c r="I7" s="72" t="s">
        <v>169</v>
      </c>
      <c r="J7" s="73"/>
      <c r="K7" s="74">
        <v>42068</v>
      </c>
      <c r="L7" s="57"/>
      <c r="M7" s="89" t="s">
        <v>170</v>
      </c>
      <c r="N7" s="90"/>
      <c r="O7" s="91">
        <v>42099</v>
      </c>
      <c r="P7" s="57"/>
      <c r="Q7" s="75" t="s">
        <v>175</v>
      </c>
      <c r="R7" s="73"/>
      <c r="S7" s="76">
        <v>42129</v>
      </c>
      <c r="T7" s="57"/>
      <c r="U7" s="72" t="s">
        <v>172</v>
      </c>
      <c r="V7" s="73"/>
      <c r="W7" s="74">
        <v>42160</v>
      </c>
      <c r="X7" s="57"/>
      <c r="Y7" s="92" t="s">
        <v>170</v>
      </c>
      <c r="Z7" s="93"/>
      <c r="AA7" s="94">
        <v>42190</v>
      </c>
      <c r="AB7" s="57"/>
      <c r="AC7" s="72" t="s">
        <v>171</v>
      </c>
      <c r="AD7" s="73"/>
      <c r="AE7" s="74">
        <v>42221</v>
      </c>
      <c r="AF7" s="57"/>
      <c r="AG7" s="95" t="s">
        <v>174</v>
      </c>
      <c r="AH7" s="96"/>
      <c r="AI7" s="97">
        <v>42252</v>
      </c>
      <c r="AJ7" s="57"/>
      <c r="AK7" s="75" t="s">
        <v>173</v>
      </c>
      <c r="AL7" s="73"/>
      <c r="AM7" s="76">
        <v>42282</v>
      </c>
      <c r="AN7" s="57"/>
      <c r="AO7" s="72" t="s">
        <v>169</v>
      </c>
      <c r="AP7" s="73"/>
      <c r="AQ7" s="74">
        <v>42313</v>
      </c>
      <c r="AR7" s="57"/>
      <c r="AS7" s="98" t="s">
        <v>174</v>
      </c>
      <c r="AT7" s="99"/>
      <c r="AU7" s="100">
        <v>42343</v>
      </c>
    </row>
    <row r="8" spans="1:47">
      <c r="A8" s="75" t="s">
        <v>175</v>
      </c>
      <c r="B8" s="73"/>
      <c r="C8" s="76">
        <v>42010</v>
      </c>
      <c r="D8" s="57"/>
      <c r="E8" s="72" t="s">
        <v>172</v>
      </c>
      <c r="F8" s="73"/>
      <c r="G8" s="74">
        <v>42041</v>
      </c>
      <c r="H8" s="57"/>
      <c r="I8" s="72" t="s">
        <v>172</v>
      </c>
      <c r="J8" s="73"/>
      <c r="K8" s="74">
        <v>42069</v>
      </c>
      <c r="L8" s="57"/>
      <c r="M8" s="75" t="s">
        <v>173</v>
      </c>
      <c r="N8" s="73"/>
      <c r="O8" s="76">
        <v>42100</v>
      </c>
      <c r="P8" s="57"/>
      <c r="Q8" s="72" t="s">
        <v>171</v>
      </c>
      <c r="R8" s="73"/>
      <c r="S8" s="74">
        <v>42130</v>
      </c>
      <c r="T8" s="57"/>
      <c r="U8" s="101" t="s">
        <v>174</v>
      </c>
      <c r="V8" s="102"/>
      <c r="W8" s="103">
        <v>42161</v>
      </c>
      <c r="X8" s="57"/>
      <c r="Y8" s="75" t="s">
        <v>173</v>
      </c>
      <c r="Z8" s="73"/>
      <c r="AA8" s="76">
        <v>42191</v>
      </c>
      <c r="AB8" s="57"/>
      <c r="AC8" s="72" t="s">
        <v>169</v>
      </c>
      <c r="AD8" s="73"/>
      <c r="AE8" s="74">
        <v>42222</v>
      </c>
      <c r="AF8" s="57"/>
      <c r="AG8" s="95" t="s">
        <v>170</v>
      </c>
      <c r="AH8" s="96"/>
      <c r="AI8" s="97">
        <v>42253</v>
      </c>
      <c r="AJ8" s="57"/>
      <c r="AK8" s="75" t="s">
        <v>175</v>
      </c>
      <c r="AL8" s="73"/>
      <c r="AM8" s="76">
        <v>42283</v>
      </c>
      <c r="AN8" s="57"/>
      <c r="AO8" s="72" t="s">
        <v>172</v>
      </c>
      <c r="AP8" s="73"/>
      <c r="AQ8" s="74">
        <v>42314</v>
      </c>
      <c r="AR8" s="57"/>
      <c r="AS8" s="98" t="s">
        <v>170</v>
      </c>
      <c r="AT8" s="99"/>
      <c r="AU8" s="100">
        <v>42344</v>
      </c>
    </row>
    <row r="9" spans="1:47">
      <c r="A9" s="72" t="s">
        <v>171</v>
      </c>
      <c r="B9" s="73"/>
      <c r="C9" s="74">
        <v>42011</v>
      </c>
      <c r="D9" s="57"/>
      <c r="E9" s="104" t="s">
        <v>174</v>
      </c>
      <c r="F9" s="105"/>
      <c r="G9" s="106">
        <v>42042</v>
      </c>
      <c r="H9" s="57"/>
      <c r="I9" s="107" t="s">
        <v>174</v>
      </c>
      <c r="J9" s="108"/>
      <c r="K9" s="109">
        <v>42070</v>
      </c>
      <c r="L9" s="57"/>
      <c r="M9" s="75" t="s">
        <v>175</v>
      </c>
      <c r="N9" s="73"/>
      <c r="O9" s="76">
        <v>42101</v>
      </c>
      <c r="P9" s="57"/>
      <c r="Q9" s="72" t="s">
        <v>169</v>
      </c>
      <c r="R9" s="73"/>
      <c r="S9" s="74">
        <v>42131</v>
      </c>
      <c r="T9" s="57"/>
      <c r="U9" s="101" t="s">
        <v>170</v>
      </c>
      <c r="V9" s="102"/>
      <c r="W9" s="103">
        <v>42162</v>
      </c>
      <c r="X9" s="57"/>
      <c r="Y9" s="75" t="s">
        <v>175</v>
      </c>
      <c r="Z9" s="73"/>
      <c r="AA9" s="76">
        <v>42192</v>
      </c>
      <c r="AB9" s="57"/>
      <c r="AC9" s="72" t="s">
        <v>172</v>
      </c>
      <c r="AD9" s="73"/>
      <c r="AE9" s="74">
        <v>42223</v>
      </c>
      <c r="AF9" s="57"/>
      <c r="AG9" s="75" t="s">
        <v>173</v>
      </c>
      <c r="AH9" s="73"/>
      <c r="AI9" s="76">
        <v>42254</v>
      </c>
      <c r="AJ9" s="57"/>
      <c r="AK9" s="72" t="s">
        <v>171</v>
      </c>
      <c r="AL9" s="73"/>
      <c r="AM9" s="74">
        <v>42284</v>
      </c>
      <c r="AN9" s="57"/>
      <c r="AO9" s="110" t="s">
        <v>174</v>
      </c>
      <c r="AP9" s="111"/>
      <c r="AQ9" s="112">
        <v>42315</v>
      </c>
      <c r="AR9" s="57"/>
      <c r="AS9" s="75" t="s">
        <v>173</v>
      </c>
      <c r="AT9" s="73"/>
      <c r="AU9" s="76">
        <v>42345</v>
      </c>
    </row>
    <row r="10" spans="1:47">
      <c r="A10" s="72" t="s">
        <v>169</v>
      </c>
      <c r="B10" s="73"/>
      <c r="C10" s="74">
        <v>42012</v>
      </c>
      <c r="D10" s="57"/>
      <c r="E10" s="104" t="s">
        <v>170</v>
      </c>
      <c r="F10" s="105"/>
      <c r="G10" s="106">
        <v>42043</v>
      </c>
      <c r="H10" s="57"/>
      <c r="I10" s="107" t="s">
        <v>170</v>
      </c>
      <c r="J10" s="108"/>
      <c r="K10" s="109">
        <v>42071</v>
      </c>
      <c r="L10" s="57"/>
      <c r="M10" s="72" t="s">
        <v>171</v>
      </c>
      <c r="N10" s="73"/>
      <c r="O10" s="74">
        <v>42102</v>
      </c>
      <c r="P10" s="57"/>
      <c r="Q10" s="72" t="s">
        <v>172</v>
      </c>
      <c r="R10" s="73"/>
      <c r="S10" s="74">
        <v>42132</v>
      </c>
      <c r="T10" s="57"/>
      <c r="U10" s="75" t="s">
        <v>173</v>
      </c>
      <c r="V10" s="73"/>
      <c r="W10" s="76">
        <v>42163</v>
      </c>
      <c r="X10" s="57"/>
      <c r="Y10" s="72" t="s">
        <v>171</v>
      </c>
      <c r="Z10" s="73"/>
      <c r="AA10" s="74">
        <v>42193</v>
      </c>
      <c r="AB10" s="57"/>
      <c r="AC10" s="80" t="s">
        <v>174</v>
      </c>
      <c r="AD10" s="81"/>
      <c r="AE10" s="82">
        <v>42224</v>
      </c>
      <c r="AF10" s="57"/>
      <c r="AG10" s="75" t="s">
        <v>175</v>
      </c>
      <c r="AH10" s="73"/>
      <c r="AI10" s="76">
        <v>42255</v>
      </c>
      <c r="AJ10" s="57"/>
      <c r="AK10" s="72" t="s">
        <v>169</v>
      </c>
      <c r="AL10" s="73"/>
      <c r="AM10" s="74">
        <v>42285</v>
      </c>
      <c r="AN10" s="57"/>
      <c r="AO10" s="110" t="s">
        <v>170</v>
      </c>
      <c r="AP10" s="111"/>
      <c r="AQ10" s="112">
        <v>42316</v>
      </c>
      <c r="AR10" s="57"/>
      <c r="AS10" s="75" t="s">
        <v>175</v>
      </c>
      <c r="AT10" s="73"/>
      <c r="AU10" s="76">
        <v>42346</v>
      </c>
    </row>
    <row r="11" spans="1:47">
      <c r="A11" s="72" t="s">
        <v>172</v>
      </c>
      <c r="B11" s="73"/>
      <c r="C11" s="74">
        <v>42013</v>
      </c>
      <c r="D11" s="57"/>
      <c r="E11" s="75" t="s">
        <v>173</v>
      </c>
      <c r="F11" s="73"/>
      <c r="G11" s="76">
        <v>42044</v>
      </c>
      <c r="H11" s="57"/>
      <c r="I11" s="75" t="s">
        <v>173</v>
      </c>
      <c r="J11" s="73"/>
      <c r="K11" s="76">
        <v>42072</v>
      </c>
      <c r="L11" s="57"/>
      <c r="M11" s="72" t="s">
        <v>169</v>
      </c>
      <c r="N11" s="73"/>
      <c r="O11" s="74">
        <v>42103</v>
      </c>
      <c r="P11" s="57"/>
      <c r="Q11" s="77" t="s">
        <v>174</v>
      </c>
      <c r="R11" s="78"/>
      <c r="S11" s="79">
        <v>42133</v>
      </c>
      <c r="T11" s="57"/>
      <c r="U11" s="75" t="s">
        <v>175</v>
      </c>
      <c r="V11" s="73"/>
      <c r="W11" s="76">
        <v>42164</v>
      </c>
      <c r="X11" s="57"/>
      <c r="Y11" s="72" t="s">
        <v>169</v>
      </c>
      <c r="Z11" s="73"/>
      <c r="AA11" s="74">
        <v>42194</v>
      </c>
      <c r="AB11" s="57"/>
      <c r="AC11" s="80" t="s">
        <v>170</v>
      </c>
      <c r="AD11" s="81"/>
      <c r="AE11" s="82">
        <v>42225</v>
      </c>
      <c r="AF11" s="57"/>
      <c r="AG11" s="72" t="s">
        <v>171</v>
      </c>
      <c r="AH11" s="73"/>
      <c r="AI11" s="74">
        <v>42256</v>
      </c>
      <c r="AJ11" s="57"/>
      <c r="AK11" s="72" t="s">
        <v>172</v>
      </c>
      <c r="AL11" s="73"/>
      <c r="AM11" s="74">
        <v>42286</v>
      </c>
      <c r="AN11" s="57"/>
      <c r="AO11" s="75" t="s">
        <v>173</v>
      </c>
      <c r="AP11" s="73"/>
      <c r="AQ11" s="76">
        <v>42317</v>
      </c>
      <c r="AR11" s="57"/>
      <c r="AS11" s="72" t="s">
        <v>171</v>
      </c>
      <c r="AT11" s="73"/>
      <c r="AU11" s="74">
        <v>42347</v>
      </c>
    </row>
    <row r="12" spans="1:47">
      <c r="A12" s="83" t="s">
        <v>174</v>
      </c>
      <c r="B12" s="84"/>
      <c r="C12" s="85">
        <v>42014</v>
      </c>
      <c r="D12" s="57"/>
      <c r="E12" s="75" t="s">
        <v>175</v>
      </c>
      <c r="F12" s="73"/>
      <c r="G12" s="76">
        <v>42045</v>
      </c>
      <c r="H12" s="57"/>
      <c r="I12" s="75" t="s">
        <v>175</v>
      </c>
      <c r="J12" s="73"/>
      <c r="K12" s="76">
        <v>42073</v>
      </c>
      <c r="L12" s="57"/>
      <c r="M12" s="72" t="s">
        <v>172</v>
      </c>
      <c r="N12" s="73"/>
      <c r="O12" s="74">
        <v>42104</v>
      </c>
      <c r="P12" s="57"/>
      <c r="Q12" s="77" t="s">
        <v>170</v>
      </c>
      <c r="R12" s="78"/>
      <c r="S12" s="79">
        <v>42134</v>
      </c>
      <c r="T12" s="57"/>
      <c r="U12" s="72" t="s">
        <v>171</v>
      </c>
      <c r="V12" s="73"/>
      <c r="W12" s="74">
        <v>42165</v>
      </c>
      <c r="X12" s="57"/>
      <c r="Y12" s="72" t="s">
        <v>172</v>
      </c>
      <c r="Z12" s="73"/>
      <c r="AA12" s="74">
        <v>42195</v>
      </c>
      <c r="AB12" s="57"/>
      <c r="AC12" s="75" t="s">
        <v>173</v>
      </c>
      <c r="AD12" s="73"/>
      <c r="AE12" s="76">
        <v>42226</v>
      </c>
      <c r="AF12" s="57"/>
      <c r="AG12" s="72" t="s">
        <v>169</v>
      </c>
      <c r="AH12" s="73"/>
      <c r="AI12" s="74">
        <v>42257</v>
      </c>
      <c r="AJ12" s="57"/>
      <c r="AK12" s="86" t="s">
        <v>174</v>
      </c>
      <c r="AL12" s="87"/>
      <c r="AM12" s="88">
        <v>42287</v>
      </c>
      <c r="AN12" s="57"/>
      <c r="AO12" s="75" t="s">
        <v>175</v>
      </c>
      <c r="AP12" s="73"/>
      <c r="AQ12" s="76">
        <v>42318</v>
      </c>
      <c r="AR12" s="57"/>
      <c r="AS12" s="72" t="s">
        <v>169</v>
      </c>
      <c r="AT12" s="73"/>
      <c r="AU12" s="74">
        <v>42348</v>
      </c>
    </row>
    <row r="13" spans="1:47">
      <c r="A13" s="83" t="s">
        <v>170</v>
      </c>
      <c r="B13" s="84"/>
      <c r="C13" s="85">
        <v>42015</v>
      </c>
      <c r="D13" s="57"/>
      <c r="E13" s="72" t="s">
        <v>171</v>
      </c>
      <c r="F13" s="73"/>
      <c r="G13" s="74">
        <v>42046</v>
      </c>
      <c r="H13" s="57"/>
      <c r="I13" s="72" t="s">
        <v>171</v>
      </c>
      <c r="J13" s="73"/>
      <c r="K13" s="74">
        <v>42074</v>
      </c>
      <c r="L13" s="57"/>
      <c r="M13" s="89" t="s">
        <v>174</v>
      </c>
      <c r="N13" s="90"/>
      <c r="O13" s="91">
        <v>42105</v>
      </c>
      <c r="P13" s="57"/>
      <c r="Q13" s="75" t="s">
        <v>173</v>
      </c>
      <c r="R13" s="73"/>
      <c r="S13" s="76">
        <v>42135</v>
      </c>
      <c r="T13" s="57"/>
      <c r="U13" s="72" t="s">
        <v>169</v>
      </c>
      <c r="V13" s="73"/>
      <c r="W13" s="74">
        <v>42166</v>
      </c>
      <c r="X13" s="57"/>
      <c r="Y13" s="92" t="s">
        <v>174</v>
      </c>
      <c r="Z13" s="93"/>
      <c r="AA13" s="94">
        <v>42196</v>
      </c>
      <c r="AB13" s="57"/>
      <c r="AC13" s="75" t="s">
        <v>175</v>
      </c>
      <c r="AD13" s="73"/>
      <c r="AE13" s="76">
        <v>42227</v>
      </c>
      <c r="AF13" s="57"/>
      <c r="AG13" s="72" t="s">
        <v>172</v>
      </c>
      <c r="AH13" s="73"/>
      <c r="AI13" s="74">
        <v>42258</v>
      </c>
      <c r="AJ13" s="57"/>
      <c r="AK13" s="86" t="s">
        <v>170</v>
      </c>
      <c r="AL13" s="87"/>
      <c r="AM13" s="88">
        <v>42288</v>
      </c>
      <c r="AN13" s="57"/>
      <c r="AO13" s="72" t="s">
        <v>171</v>
      </c>
      <c r="AP13" s="73"/>
      <c r="AQ13" s="74">
        <v>42319</v>
      </c>
      <c r="AR13" s="57"/>
      <c r="AS13" s="72" t="s">
        <v>172</v>
      </c>
      <c r="AT13" s="73"/>
      <c r="AU13" s="74">
        <v>42349</v>
      </c>
    </row>
    <row r="14" spans="1:47">
      <c r="A14" s="75" t="s">
        <v>173</v>
      </c>
      <c r="B14" s="73"/>
      <c r="C14" s="76">
        <v>42016</v>
      </c>
      <c r="D14" s="57"/>
      <c r="E14" s="72" t="s">
        <v>169</v>
      </c>
      <c r="F14" s="73"/>
      <c r="G14" s="74">
        <v>42047</v>
      </c>
      <c r="H14" s="57"/>
      <c r="I14" s="72" t="s">
        <v>169</v>
      </c>
      <c r="J14" s="73"/>
      <c r="K14" s="74">
        <v>42075</v>
      </c>
      <c r="L14" s="57"/>
      <c r="M14" s="89" t="s">
        <v>170</v>
      </c>
      <c r="N14" s="90"/>
      <c r="O14" s="91">
        <v>42106</v>
      </c>
      <c r="P14" s="57"/>
      <c r="Q14" s="75" t="s">
        <v>175</v>
      </c>
      <c r="R14" s="73"/>
      <c r="S14" s="76">
        <v>42136</v>
      </c>
      <c r="T14" s="57"/>
      <c r="U14" s="72" t="s">
        <v>172</v>
      </c>
      <c r="V14" s="73"/>
      <c r="W14" s="74">
        <v>42167</v>
      </c>
      <c r="X14" s="57"/>
      <c r="Y14" s="92" t="s">
        <v>170</v>
      </c>
      <c r="Z14" s="93"/>
      <c r="AA14" s="94">
        <v>42197</v>
      </c>
      <c r="AB14" s="57"/>
      <c r="AC14" s="72" t="s">
        <v>171</v>
      </c>
      <c r="AD14" s="73"/>
      <c r="AE14" s="74">
        <v>42228</v>
      </c>
      <c r="AF14" s="57"/>
      <c r="AG14" s="95" t="s">
        <v>174</v>
      </c>
      <c r="AH14" s="96"/>
      <c r="AI14" s="97">
        <v>42259</v>
      </c>
      <c r="AJ14" s="57"/>
      <c r="AK14" s="75" t="s">
        <v>173</v>
      </c>
      <c r="AL14" s="73"/>
      <c r="AM14" s="76">
        <v>42289</v>
      </c>
      <c r="AN14" s="57"/>
      <c r="AO14" s="72" t="s">
        <v>169</v>
      </c>
      <c r="AP14" s="73"/>
      <c r="AQ14" s="74">
        <v>42320</v>
      </c>
      <c r="AR14" s="57"/>
      <c r="AS14" s="98" t="s">
        <v>174</v>
      </c>
      <c r="AT14" s="99"/>
      <c r="AU14" s="100">
        <v>42350</v>
      </c>
    </row>
    <row r="15" spans="1:47">
      <c r="A15" s="75" t="s">
        <v>175</v>
      </c>
      <c r="B15" s="73"/>
      <c r="C15" s="76">
        <v>42017</v>
      </c>
      <c r="D15" s="57"/>
      <c r="E15" s="72" t="s">
        <v>172</v>
      </c>
      <c r="F15" s="73"/>
      <c r="G15" s="74">
        <v>42048</v>
      </c>
      <c r="H15" s="57"/>
      <c r="I15" s="72" t="s">
        <v>172</v>
      </c>
      <c r="J15" s="73"/>
      <c r="K15" s="74">
        <v>42076</v>
      </c>
      <c r="L15" s="57"/>
      <c r="M15" s="75" t="s">
        <v>173</v>
      </c>
      <c r="N15" s="73"/>
      <c r="O15" s="76">
        <v>42107</v>
      </c>
      <c r="P15" s="57"/>
      <c r="Q15" s="72" t="s">
        <v>171</v>
      </c>
      <c r="R15" s="73"/>
      <c r="S15" s="74">
        <v>42137</v>
      </c>
      <c r="T15" s="57"/>
      <c r="U15" s="101" t="s">
        <v>174</v>
      </c>
      <c r="V15" s="102"/>
      <c r="W15" s="103">
        <v>42168</v>
      </c>
      <c r="X15" s="57"/>
      <c r="Y15" s="75" t="s">
        <v>173</v>
      </c>
      <c r="Z15" s="73"/>
      <c r="AA15" s="76">
        <v>42198</v>
      </c>
      <c r="AB15" s="57"/>
      <c r="AC15" s="72" t="s">
        <v>169</v>
      </c>
      <c r="AD15" s="73"/>
      <c r="AE15" s="74">
        <v>42229</v>
      </c>
      <c r="AF15" s="57"/>
      <c r="AG15" s="95" t="s">
        <v>170</v>
      </c>
      <c r="AH15" s="96"/>
      <c r="AI15" s="97">
        <v>42260</v>
      </c>
      <c r="AJ15" s="57"/>
      <c r="AK15" s="75" t="s">
        <v>175</v>
      </c>
      <c r="AL15" s="73"/>
      <c r="AM15" s="76">
        <v>42290</v>
      </c>
      <c r="AN15" s="57"/>
      <c r="AO15" s="72" t="s">
        <v>172</v>
      </c>
      <c r="AP15" s="73"/>
      <c r="AQ15" s="74">
        <v>42321</v>
      </c>
      <c r="AR15" s="57"/>
      <c r="AS15" s="98" t="s">
        <v>170</v>
      </c>
      <c r="AT15" s="99"/>
      <c r="AU15" s="100">
        <v>42351</v>
      </c>
    </row>
    <row r="16" spans="1:47">
      <c r="A16" s="72" t="s">
        <v>171</v>
      </c>
      <c r="B16" s="73"/>
      <c r="C16" s="74">
        <v>42018</v>
      </c>
      <c r="D16" s="57"/>
      <c r="E16" s="104" t="s">
        <v>174</v>
      </c>
      <c r="F16" s="105"/>
      <c r="G16" s="106">
        <v>42049</v>
      </c>
      <c r="H16" s="57"/>
      <c r="I16" s="107" t="s">
        <v>174</v>
      </c>
      <c r="J16" s="108"/>
      <c r="K16" s="109">
        <v>42077</v>
      </c>
      <c r="L16" s="57"/>
      <c r="M16" s="75" t="s">
        <v>175</v>
      </c>
      <c r="N16" s="73"/>
      <c r="O16" s="76">
        <v>42108</v>
      </c>
      <c r="P16" s="57"/>
      <c r="Q16" s="72" t="s">
        <v>169</v>
      </c>
      <c r="R16" s="73"/>
      <c r="S16" s="74">
        <v>42138</v>
      </c>
      <c r="T16" s="57"/>
      <c r="U16" s="101" t="s">
        <v>170</v>
      </c>
      <c r="V16" s="102"/>
      <c r="W16" s="103">
        <v>42169</v>
      </c>
      <c r="X16" s="57"/>
      <c r="Y16" s="75" t="s">
        <v>175</v>
      </c>
      <c r="Z16" s="73"/>
      <c r="AA16" s="76">
        <v>42199</v>
      </c>
      <c r="AB16" s="57"/>
      <c r="AC16" s="72" t="s">
        <v>172</v>
      </c>
      <c r="AD16" s="73"/>
      <c r="AE16" s="74">
        <v>42230</v>
      </c>
      <c r="AF16" s="57"/>
      <c r="AG16" s="75" t="s">
        <v>173</v>
      </c>
      <c r="AH16" s="73"/>
      <c r="AI16" s="76">
        <v>42261</v>
      </c>
      <c r="AJ16" s="57"/>
      <c r="AK16" s="72" t="s">
        <v>171</v>
      </c>
      <c r="AL16" s="73"/>
      <c r="AM16" s="74">
        <v>42291</v>
      </c>
      <c r="AN16" s="57"/>
      <c r="AO16" s="110" t="s">
        <v>174</v>
      </c>
      <c r="AP16" s="111"/>
      <c r="AQ16" s="112">
        <v>42322</v>
      </c>
      <c r="AR16" s="57"/>
      <c r="AS16" s="75" t="s">
        <v>173</v>
      </c>
      <c r="AT16" s="73"/>
      <c r="AU16" s="76">
        <v>42352</v>
      </c>
    </row>
    <row r="17" spans="1:47">
      <c r="A17" s="72" t="s">
        <v>169</v>
      </c>
      <c r="B17" s="73"/>
      <c r="C17" s="74">
        <v>42019</v>
      </c>
      <c r="D17" s="57"/>
      <c r="E17" s="104" t="s">
        <v>170</v>
      </c>
      <c r="F17" s="105"/>
      <c r="G17" s="106">
        <v>42050</v>
      </c>
      <c r="H17" s="57"/>
      <c r="I17" s="107" t="s">
        <v>170</v>
      </c>
      <c r="J17" s="108"/>
      <c r="K17" s="109">
        <v>42078</v>
      </c>
      <c r="L17" s="57"/>
      <c r="M17" s="72" t="s">
        <v>171</v>
      </c>
      <c r="N17" s="73"/>
      <c r="O17" s="74">
        <v>42109</v>
      </c>
      <c r="P17" s="57"/>
      <c r="Q17" s="72" t="s">
        <v>172</v>
      </c>
      <c r="R17" s="73"/>
      <c r="S17" s="74">
        <v>42139</v>
      </c>
      <c r="T17" s="57"/>
      <c r="U17" s="75" t="s">
        <v>173</v>
      </c>
      <c r="V17" s="73"/>
      <c r="W17" s="76">
        <v>42170</v>
      </c>
      <c r="X17" s="57"/>
      <c r="Y17" s="72" t="s">
        <v>171</v>
      </c>
      <c r="Z17" s="73"/>
      <c r="AA17" s="74">
        <v>42200</v>
      </c>
      <c r="AB17" s="57"/>
      <c r="AC17" s="80" t="s">
        <v>174</v>
      </c>
      <c r="AD17" s="81"/>
      <c r="AE17" s="82">
        <v>42231</v>
      </c>
      <c r="AF17" s="57"/>
      <c r="AG17" s="75" t="s">
        <v>175</v>
      </c>
      <c r="AH17" s="73"/>
      <c r="AI17" s="76">
        <v>42262</v>
      </c>
      <c r="AJ17" s="57"/>
      <c r="AK17" s="72" t="s">
        <v>169</v>
      </c>
      <c r="AL17" s="73"/>
      <c r="AM17" s="74">
        <v>42292</v>
      </c>
      <c r="AN17" s="57"/>
      <c r="AO17" s="110" t="s">
        <v>170</v>
      </c>
      <c r="AP17" s="111"/>
      <c r="AQ17" s="112">
        <v>42323</v>
      </c>
      <c r="AR17" s="57"/>
      <c r="AS17" s="75" t="s">
        <v>175</v>
      </c>
      <c r="AT17" s="73"/>
      <c r="AU17" s="76">
        <v>42353</v>
      </c>
    </row>
    <row r="18" spans="1:47">
      <c r="A18" s="72" t="s">
        <v>172</v>
      </c>
      <c r="B18" s="73"/>
      <c r="C18" s="74">
        <v>42020</v>
      </c>
      <c r="D18" s="57"/>
      <c r="E18" s="75" t="s">
        <v>173</v>
      </c>
      <c r="F18" s="73"/>
      <c r="G18" s="76">
        <v>42051</v>
      </c>
      <c r="H18" s="57"/>
      <c r="I18" s="75" t="s">
        <v>173</v>
      </c>
      <c r="J18" s="73"/>
      <c r="K18" s="76">
        <v>42079</v>
      </c>
      <c r="L18" s="57"/>
      <c r="M18" s="72" t="s">
        <v>169</v>
      </c>
      <c r="N18" s="73"/>
      <c r="O18" s="74">
        <v>42110</v>
      </c>
      <c r="P18" s="57"/>
      <c r="Q18" s="77" t="s">
        <v>174</v>
      </c>
      <c r="R18" s="78"/>
      <c r="S18" s="79">
        <v>42140</v>
      </c>
      <c r="T18" s="57"/>
      <c r="U18" s="75" t="s">
        <v>175</v>
      </c>
      <c r="V18" s="73"/>
      <c r="W18" s="76">
        <v>42171</v>
      </c>
      <c r="X18" s="57"/>
      <c r="Y18" s="72" t="s">
        <v>169</v>
      </c>
      <c r="Z18" s="73"/>
      <c r="AA18" s="74">
        <v>42201</v>
      </c>
      <c r="AB18" s="57"/>
      <c r="AC18" s="80" t="s">
        <v>170</v>
      </c>
      <c r="AD18" s="81"/>
      <c r="AE18" s="82">
        <v>42232</v>
      </c>
      <c r="AF18" s="57"/>
      <c r="AG18" s="72" t="s">
        <v>171</v>
      </c>
      <c r="AH18" s="73"/>
      <c r="AI18" s="74">
        <v>42263</v>
      </c>
      <c r="AJ18" s="57"/>
      <c r="AK18" s="72" t="s">
        <v>172</v>
      </c>
      <c r="AL18" s="73"/>
      <c r="AM18" s="74">
        <v>42293</v>
      </c>
      <c r="AN18" s="57"/>
      <c r="AO18" s="75" t="s">
        <v>173</v>
      </c>
      <c r="AP18" s="73"/>
      <c r="AQ18" s="76">
        <v>42324</v>
      </c>
      <c r="AR18" s="57"/>
      <c r="AS18" s="72" t="s">
        <v>171</v>
      </c>
      <c r="AT18" s="73"/>
      <c r="AU18" s="74">
        <v>42354</v>
      </c>
    </row>
    <row r="19" spans="1:47">
      <c r="A19" s="83" t="s">
        <v>174</v>
      </c>
      <c r="B19" s="84"/>
      <c r="C19" s="85">
        <v>42021</v>
      </c>
      <c r="D19" s="57"/>
      <c r="E19" s="75" t="s">
        <v>175</v>
      </c>
      <c r="F19" s="73"/>
      <c r="G19" s="76">
        <v>42052</v>
      </c>
      <c r="H19" s="57"/>
      <c r="I19" s="75" t="s">
        <v>175</v>
      </c>
      <c r="J19" s="73"/>
      <c r="K19" s="76">
        <v>42080</v>
      </c>
      <c r="L19" s="57"/>
      <c r="M19" s="72" t="s">
        <v>172</v>
      </c>
      <c r="N19" s="73"/>
      <c r="O19" s="74">
        <v>42111</v>
      </c>
      <c r="P19" s="57"/>
      <c r="Q19" s="77" t="s">
        <v>170</v>
      </c>
      <c r="R19" s="78"/>
      <c r="S19" s="79">
        <v>42141</v>
      </c>
      <c r="T19" s="57"/>
      <c r="U19" s="72" t="s">
        <v>171</v>
      </c>
      <c r="V19" s="73"/>
      <c r="W19" s="74">
        <v>42172</v>
      </c>
      <c r="X19" s="57"/>
      <c r="Y19" s="72" t="s">
        <v>172</v>
      </c>
      <c r="Z19" s="73"/>
      <c r="AA19" s="74">
        <v>42202</v>
      </c>
      <c r="AB19" s="57"/>
      <c r="AC19" s="75" t="s">
        <v>173</v>
      </c>
      <c r="AD19" s="73"/>
      <c r="AE19" s="76">
        <v>42233</v>
      </c>
      <c r="AF19" s="57"/>
      <c r="AG19" s="72" t="s">
        <v>169</v>
      </c>
      <c r="AH19" s="73"/>
      <c r="AI19" s="74">
        <v>42264</v>
      </c>
      <c r="AJ19" s="57"/>
      <c r="AK19" s="86" t="s">
        <v>174</v>
      </c>
      <c r="AL19" s="87"/>
      <c r="AM19" s="88">
        <v>42294</v>
      </c>
      <c r="AN19" s="57"/>
      <c r="AO19" s="75" t="s">
        <v>175</v>
      </c>
      <c r="AP19" s="73"/>
      <c r="AQ19" s="76">
        <v>42325</v>
      </c>
      <c r="AR19" s="57"/>
      <c r="AS19" s="72" t="s">
        <v>169</v>
      </c>
      <c r="AT19" s="73"/>
      <c r="AU19" s="74">
        <v>42355</v>
      </c>
    </row>
    <row r="20" spans="1:47">
      <c r="A20" s="83" t="s">
        <v>170</v>
      </c>
      <c r="B20" s="84"/>
      <c r="C20" s="85">
        <v>42022</v>
      </c>
      <c r="D20" s="57"/>
      <c r="E20" s="72" t="s">
        <v>171</v>
      </c>
      <c r="F20" s="73"/>
      <c r="G20" s="74">
        <v>42053</v>
      </c>
      <c r="H20" s="57"/>
      <c r="I20" s="72" t="s">
        <v>171</v>
      </c>
      <c r="J20" s="73"/>
      <c r="K20" s="74">
        <v>42081</v>
      </c>
      <c r="L20" s="57"/>
      <c r="M20" s="89" t="s">
        <v>174</v>
      </c>
      <c r="N20" s="90"/>
      <c r="O20" s="91">
        <v>42112</v>
      </c>
      <c r="P20" s="57"/>
      <c r="Q20" s="75" t="s">
        <v>173</v>
      </c>
      <c r="R20" s="73"/>
      <c r="S20" s="76">
        <v>42142</v>
      </c>
      <c r="T20" s="57"/>
      <c r="U20" s="72" t="s">
        <v>169</v>
      </c>
      <c r="V20" s="73"/>
      <c r="W20" s="74">
        <v>42173</v>
      </c>
      <c r="X20" s="57"/>
      <c r="Y20" s="92" t="s">
        <v>174</v>
      </c>
      <c r="Z20" s="93"/>
      <c r="AA20" s="94">
        <v>42203</v>
      </c>
      <c r="AB20" s="57"/>
      <c r="AC20" s="75" t="s">
        <v>175</v>
      </c>
      <c r="AD20" s="73"/>
      <c r="AE20" s="76">
        <v>42234</v>
      </c>
      <c r="AF20" s="57"/>
      <c r="AG20" s="72" t="s">
        <v>172</v>
      </c>
      <c r="AH20" s="73"/>
      <c r="AI20" s="74">
        <v>42265</v>
      </c>
      <c r="AJ20" s="57"/>
      <c r="AK20" s="86" t="s">
        <v>170</v>
      </c>
      <c r="AL20" s="87"/>
      <c r="AM20" s="88">
        <v>42295</v>
      </c>
      <c r="AN20" s="57"/>
      <c r="AO20" s="72" t="s">
        <v>171</v>
      </c>
      <c r="AP20" s="73"/>
      <c r="AQ20" s="74">
        <v>42326</v>
      </c>
      <c r="AR20" s="57"/>
      <c r="AS20" s="72" t="s">
        <v>172</v>
      </c>
      <c r="AT20" s="73"/>
      <c r="AU20" s="74">
        <v>42356</v>
      </c>
    </row>
    <row r="21" spans="1:47">
      <c r="A21" s="75" t="s">
        <v>173</v>
      </c>
      <c r="B21" s="73"/>
      <c r="C21" s="76">
        <v>42023</v>
      </c>
      <c r="D21" s="57"/>
      <c r="E21" s="72" t="s">
        <v>169</v>
      </c>
      <c r="F21" s="73"/>
      <c r="G21" s="74">
        <v>42054</v>
      </c>
      <c r="H21" s="57"/>
      <c r="I21" s="72" t="s">
        <v>169</v>
      </c>
      <c r="J21" s="73"/>
      <c r="K21" s="74">
        <v>42082</v>
      </c>
      <c r="L21" s="57"/>
      <c r="M21" s="89" t="s">
        <v>170</v>
      </c>
      <c r="N21" s="90"/>
      <c r="O21" s="91">
        <v>42113</v>
      </c>
      <c r="P21" s="57"/>
      <c r="Q21" s="75" t="s">
        <v>175</v>
      </c>
      <c r="R21" s="73"/>
      <c r="S21" s="76">
        <v>42143</v>
      </c>
      <c r="T21" s="57"/>
      <c r="U21" s="72" t="s">
        <v>172</v>
      </c>
      <c r="V21" s="73"/>
      <c r="W21" s="74">
        <v>42174</v>
      </c>
      <c r="X21" s="57"/>
      <c r="Y21" s="92" t="s">
        <v>170</v>
      </c>
      <c r="Z21" s="93"/>
      <c r="AA21" s="94">
        <v>42204</v>
      </c>
      <c r="AB21" s="57"/>
      <c r="AC21" s="72" t="s">
        <v>171</v>
      </c>
      <c r="AD21" s="73"/>
      <c r="AE21" s="74">
        <v>42235</v>
      </c>
      <c r="AF21" s="57"/>
      <c r="AG21" s="95" t="s">
        <v>174</v>
      </c>
      <c r="AH21" s="96"/>
      <c r="AI21" s="97">
        <v>42266</v>
      </c>
      <c r="AJ21" s="57"/>
      <c r="AK21" s="75" t="s">
        <v>173</v>
      </c>
      <c r="AL21" s="73"/>
      <c r="AM21" s="76">
        <v>42296</v>
      </c>
      <c r="AN21" s="57"/>
      <c r="AO21" s="72" t="s">
        <v>169</v>
      </c>
      <c r="AP21" s="73"/>
      <c r="AQ21" s="74">
        <v>42327</v>
      </c>
      <c r="AR21" s="57"/>
      <c r="AS21" s="98" t="s">
        <v>174</v>
      </c>
      <c r="AT21" s="99"/>
      <c r="AU21" s="100">
        <v>42357</v>
      </c>
    </row>
    <row r="22" spans="1:47">
      <c r="A22" s="75" t="s">
        <v>175</v>
      </c>
      <c r="B22" s="73"/>
      <c r="C22" s="76">
        <v>42024</v>
      </c>
      <c r="D22" s="57"/>
      <c r="E22" s="72" t="s">
        <v>172</v>
      </c>
      <c r="F22" s="73"/>
      <c r="G22" s="74">
        <v>42055</v>
      </c>
      <c r="H22" s="57"/>
      <c r="I22" s="72" t="s">
        <v>172</v>
      </c>
      <c r="J22" s="73"/>
      <c r="K22" s="74">
        <v>42083</v>
      </c>
      <c r="L22" s="57"/>
      <c r="M22" s="75" t="s">
        <v>173</v>
      </c>
      <c r="N22" s="73"/>
      <c r="O22" s="76">
        <v>42114</v>
      </c>
      <c r="P22" s="57"/>
      <c r="Q22" s="72" t="s">
        <v>171</v>
      </c>
      <c r="R22" s="73"/>
      <c r="S22" s="74">
        <v>42144</v>
      </c>
      <c r="T22" s="57"/>
      <c r="U22" s="101" t="s">
        <v>174</v>
      </c>
      <c r="V22" s="102"/>
      <c r="W22" s="103">
        <v>42175</v>
      </c>
      <c r="X22" s="57"/>
      <c r="Y22" s="75" t="s">
        <v>173</v>
      </c>
      <c r="Z22" s="73"/>
      <c r="AA22" s="76">
        <v>42205</v>
      </c>
      <c r="AB22" s="57"/>
      <c r="AC22" s="72" t="s">
        <v>169</v>
      </c>
      <c r="AD22" s="73"/>
      <c r="AE22" s="74">
        <v>42236</v>
      </c>
      <c r="AF22" s="57"/>
      <c r="AG22" s="95" t="s">
        <v>170</v>
      </c>
      <c r="AH22" s="96"/>
      <c r="AI22" s="97">
        <v>42267</v>
      </c>
      <c r="AJ22" s="57"/>
      <c r="AK22" s="75" t="s">
        <v>175</v>
      </c>
      <c r="AL22" s="73"/>
      <c r="AM22" s="76">
        <v>42297</v>
      </c>
      <c r="AN22" s="57"/>
      <c r="AO22" s="72" t="s">
        <v>172</v>
      </c>
      <c r="AP22" s="73"/>
      <c r="AQ22" s="74">
        <v>42328</v>
      </c>
      <c r="AR22" s="57"/>
      <c r="AS22" s="98" t="s">
        <v>170</v>
      </c>
      <c r="AT22" s="99"/>
      <c r="AU22" s="100">
        <v>42358</v>
      </c>
    </row>
    <row r="23" spans="1:47">
      <c r="A23" s="72" t="s">
        <v>171</v>
      </c>
      <c r="B23" s="73"/>
      <c r="C23" s="74">
        <v>42025</v>
      </c>
      <c r="D23" s="57"/>
      <c r="E23" s="104" t="s">
        <v>174</v>
      </c>
      <c r="F23" s="105"/>
      <c r="G23" s="106">
        <v>42056</v>
      </c>
      <c r="H23" s="57"/>
      <c r="I23" s="107" t="s">
        <v>174</v>
      </c>
      <c r="J23" s="108"/>
      <c r="K23" s="109">
        <v>42084</v>
      </c>
      <c r="L23" s="57"/>
      <c r="M23" s="75" t="s">
        <v>175</v>
      </c>
      <c r="N23" s="73"/>
      <c r="O23" s="76">
        <v>42115</v>
      </c>
      <c r="P23" s="57"/>
      <c r="Q23" s="72" t="s">
        <v>169</v>
      </c>
      <c r="R23" s="73"/>
      <c r="S23" s="74">
        <v>42145</v>
      </c>
      <c r="T23" s="57"/>
      <c r="U23" s="101" t="s">
        <v>170</v>
      </c>
      <c r="V23" s="102"/>
      <c r="W23" s="103">
        <v>42176</v>
      </c>
      <c r="X23" s="57"/>
      <c r="Y23" s="75" t="s">
        <v>175</v>
      </c>
      <c r="Z23" s="73"/>
      <c r="AA23" s="76">
        <v>42206</v>
      </c>
      <c r="AB23" s="57"/>
      <c r="AC23" s="72" t="s">
        <v>172</v>
      </c>
      <c r="AD23" s="73"/>
      <c r="AE23" s="74">
        <v>42237</v>
      </c>
      <c r="AF23" s="57"/>
      <c r="AG23" s="75" t="s">
        <v>173</v>
      </c>
      <c r="AH23" s="73"/>
      <c r="AI23" s="76">
        <v>42268</v>
      </c>
      <c r="AJ23" s="57"/>
      <c r="AK23" s="72" t="s">
        <v>171</v>
      </c>
      <c r="AL23" s="73"/>
      <c r="AM23" s="74">
        <v>42298</v>
      </c>
      <c r="AN23" s="57"/>
      <c r="AO23" s="110" t="s">
        <v>174</v>
      </c>
      <c r="AP23" s="111"/>
      <c r="AQ23" s="112">
        <v>42329</v>
      </c>
      <c r="AR23" s="57"/>
      <c r="AS23" s="75" t="s">
        <v>173</v>
      </c>
      <c r="AT23" s="73"/>
      <c r="AU23" s="76">
        <v>42359</v>
      </c>
    </row>
    <row r="24" spans="1:47">
      <c r="A24" s="72" t="s">
        <v>169</v>
      </c>
      <c r="B24" s="73"/>
      <c r="C24" s="74">
        <v>42026</v>
      </c>
      <c r="D24" s="57"/>
      <c r="E24" s="104" t="s">
        <v>170</v>
      </c>
      <c r="F24" s="105"/>
      <c r="G24" s="106">
        <v>42057</v>
      </c>
      <c r="H24" s="57"/>
      <c r="I24" s="107" t="s">
        <v>170</v>
      </c>
      <c r="J24" s="108"/>
      <c r="K24" s="109">
        <v>42085</v>
      </c>
      <c r="L24" s="57"/>
      <c r="M24" s="72" t="s">
        <v>171</v>
      </c>
      <c r="N24" s="73"/>
      <c r="O24" s="74">
        <v>42116</v>
      </c>
      <c r="P24" s="57"/>
      <c r="Q24" s="72" t="s">
        <v>172</v>
      </c>
      <c r="R24" s="73"/>
      <c r="S24" s="74">
        <v>42146</v>
      </c>
      <c r="T24" s="57"/>
      <c r="U24" s="75" t="s">
        <v>173</v>
      </c>
      <c r="V24" s="73"/>
      <c r="W24" s="76">
        <v>42177</v>
      </c>
      <c r="X24" s="57"/>
      <c r="Y24" s="72" t="s">
        <v>171</v>
      </c>
      <c r="Z24" s="73"/>
      <c r="AA24" s="74">
        <v>42207</v>
      </c>
      <c r="AB24" s="57"/>
      <c r="AC24" s="80" t="s">
        <v>174</v>
      </c>
      <c r="AD24" s="81"/>
      <c r="AE24" s="82">
        <v>42238</v>
      </c>
      <c r="AF24" s="57"/>
      <c r="AG24" s="75" t="s">
        <v>175</v>
      </c>
      <c r="AH24" s="73"/>
      <c r="AI24" s="76">
        <v>42269</v>
      </c>
      <c r="AJ24" s="57"/>
      <c r="AK24" s="72" t="s">
        <v>169</v>
      </c>
      <c r="AL24" s="73"/>
      <c r="AM24" s="74">
        <v>42299</v>
      </c>
      <c r="AN24" s="57"/>
      <c r="AO24" s="110" t="s">
        <v>170</v>
      </c>
      <c r="AP24" s="111"/>
      <c r="AQ24" s="112">
        <v>42330</v>
      </c>
      <c r="AR24" s="57"/>
      <c r="AS24" s="75" t="s">
        <v>175</v>
      </c>
      <c r="AT24" s="73"/>
      <c r="AU24" s="76">
        <v>42360</v>
      </c>
    </row>
    <row r="25" spans="1:47">
      <c r="A25" s="72" t="s">
        <v>172</v>
      </c>
      <c r="B25" s="73"/>
      <c r="C25" s="74">
        <v>42027</v>
      </c>
      <c r="D25" s="57"/>
      <c r="E25" s="75" t="s">
        <v>173</v>
      </c>
      <c r="F25" s="73"/>
      <c r="G25" s="76">
        <v>42058</v>
      </c>
      <c r="H25" s="57"/>
      <c r="I25" s="75" t="s">
        <v>173</v>
      </c>
      <c r="J25" s="73"/>
      <c r="K25" s="76">
        <v>42086</v>
      </c>
      <c r="L25" s="57"/>
      <c r="M25" s="72" t="s">
        <v>169</v>
      </c>
      <c r="N25" s="73"/>
      <c r="O25" s="74">
        <v>42117</v>
      </c>
      <c r="P25" s="57"/>
      <c r="Q25" s="77" t="s">
        <v>174</v>
      </c>
      <c r="R25" s="78"/>
      <c r="S25" s="79">
        <v>42147</v>
      </c>
      <c r="T25" s="57"/>
      <c r="U25" s="75" t="s">
        <v>175</v>
      </c>
      <c r="V25" s="73"/>
      <c r="W25" s="76">
        <v>42178</v>
      </c>
      <c r="X25" s="57"/>
      <c r="Y25" s="72" t="s">
        <v>169</v>
      </c>
      <c r="Z25" s="73"/>
      <c r="AA25" s="74">
        <v>42208</v>
      </c>
      <c r="AB25" s="57"/>
      <c r="AC25" s="80" t="s">
        <v>170</v>
      </c>
      <c r="AD25" s="81"/>
      <c r="AE25" s="82">
        <v>42239</v>
      </c>
      <c r="AF25" s="57"/>
      <c r="AG25" s="72" t="s">
        <v>171</v>
      </c>
      <c r="AH25" s="73"/>
      <c r="AI25" s="74">
        <v>42270</v>
      </c>
      <c r="AJ25" s="57"/>
      <c r="AK25" s="72" t="s">
        <v>172</v>
      </c>
      <c r="AL25" s="73"/>
      <c r="AM25" s="74">
        <v>42300</v>
      </c>
      <c r="AN25" s="57"/>
      <c r="AO25" s="75" t="s">
        <v>173</v>
      </c>
      <c r="AP25" s="73"/>
      <c r="AQ25" s="76">
        <v>42331</v>
      </c>
      <c r="AR25" s="57"/>
      <c r="AS25" s="72" t="s">
        <v>171</v>
      </c>
      <c r="AT25" s="73"/>
      <c r="AU25" s="74">
        <v>42361</v>
      </c>
    </row>
    <row r="26" spans="1:47">
      <c r="A26" s="83" t="s">
        <v>174</v>
      </c>
      <c r="B26" s="84"/>
      <c r="C26" s="85">
        <v>42028</v>
      </c>
      <c r="D26" s="57"/>
      <c r="E26" s="75" t="s">
        <v>175</v>
      </c>
      <c r="F26" s="73"/>
      <c r="G26" s="76">
        <v>42059</v>
      </c>
      <c r="H26" s="57"/>
      <c r="I26" s="75" t="s">
        <v>175</v>
      </c>
      <c r="J26" s="73"/>
      <c r="K26" s="76">
        <v>42087</v>
      </c>
      <c r="L26" s="57"/>
      <c r="M26" s="72" t="s">
        <v>172</v>
      </c>
      <c r="N26" s="73"/>
      <c r="O26" s="74">
        <v>42118</v>
      </c>
      <c r="P26" s="57"/>
      <c r="Q26" s="77" t="s">
        <v>170</v>
      </c>
      <c r="R26" s="78"/>
      <c r="S26" s="79">
        <v>42148</v>
      </c>
      <c r="T26" s="57"/>
      <c r="U26" s="72" t="s">
        <v>171</v>
      </c>
      <c r="V26" s="73"/>
      <c r="W26" s="74">
        <v>42179</v>
      </c>
      <c r="X26" s="57"/>
      <c r="Y26" s="72" t="s">
        <v>172</v>
      </c>
      <c r="Z26" s="73"/>
      <c r="AA26" s="74">
        <v>42209</v>
      </c>
      <c r="AB26" s="57"/>
      <c r="AC26" s="75" t="s">
        <v>173</v>
      </c>
      <c r="AD26" s="73"/>
      <c r="AE26" s="76">
        <v>42240</v>
      </c>
      <c r="AF26" s="57"/>
      <c r="AG26" s="72" t="s">
        <v>169</v>
      </c>
      <c r="AH26" s="73"/>
      <c r="AI26" s="74">
        <v>42271</v>
      </c>
      <c r="AJ26" s="57"/>
      <c r="AK26" s="86" t="s">
        <v>174</v>
      </c>
      <c r="AL26" s="87"/>
      <c r="AM26" s="88">
        <v>42301</v>
      </c>
      <c r="AN26" s="57"/>
      <c r="AO26" s="75" t="s">
        <v>175</v>
      </c>
      <c r="AP26" s="73"/>
      <c r="AQ26" s="76">
        <v>42332</v>
      </c>
      <c r="AR26" s="57"/>
      <c r="AS26" s="72" t="s">
        <v>169</v>
      </c>
      <c r="AT26" s="73"/>
      <c r="AU26" s="74">
        <v>42362</v>
      </c>
    </row>
    <row r="27" spans="1:47">
      <c r="A27" s="83" t="s">
        <v>170</v>
      </c>
      <c r="B27" s="84"/>
      <c r="C27" s="85">
        <v>42029</v>
      </c>
      <c r="D27" s="57"/>
      <c r="E27" s="72" t="s">
        <v>171</v>
      </c>
      <c r="F27" s="73"/>
      <c r="G27" s="74">
        <v>42060</v>
      </c>
      <c r="H27" s="57"/>
      <c r="I27" s="72" t="s">
        <v>171</v>
      </c>
      <c r="J27" s="73"/>
      <c r="K27" s="74">
        <v>42088</v>
      </c>
      <c r="L27" s="57"/>
      <c r="M27" s="89" t="s">
        <v>174</v>
      </c>
      <c r="N27" s="90"/>
      <c r="O27" s="91">
        <v>42119</v>
      </c>
      <c r="P27" s="57"/>
      <c r="Q27" s="75" t="s">
        <v>173</v>
      </c>
      <c r="R27" s="73"/>
      <c r="S27" s="76">
        <v>42149</v>
      </c>
      <c r="T27" s="57"/>
      <c r="U27" s="72" t="s">
        <v>169</v>
      </c>
      <c r="V27" s="73"/>
      <c r="W27" s="74">
        <v>42180</v>
      </c>
      <c r="X27" s="57"/>
      <c r="Y27" s="92" t="s">
        <v>174</v>
      </c>
      <c r="Z27" s="93"/>
      <c r="AA27" s="94">
        <v>42210</v>
      </c>
      <c r="AB27" s="57"/>
      <c r="AC27" s="75" t="s">
        <v>175</v>
      </c>
      <c r="AD27" s="73"/>
      <c r="AE27" s="76">
        <v>42241</v>
      </c>
      <c r="AF27" s="57"/>
      <c r="AG27" s="72" t="s">
        <v>172</v>
      </c>
      <c r="AH27" s="73"/>
      <c r="AI27" s="74">
        <v>42272</v>
      </c>
      <c r="AJ27" s="57"/>
      <c r="AK27" s="86" t="s">
        <v>170</v>
      </c>
      <c r="AL27" s="87"/>
      <c r="AM27" s="88">
        <v>42302</v>
      </c>
      <c r="AN27" s="57"/>
      <c r="AO27" s="72" t="s">
        <v>171</v>
      </c>
      <c r="AP27" s="73"/>
      <c r="AQ27" s="74">
        <v>42333</v>
      </c>
      <c r="AR27" s="57"/>
      <c r="AS27" s="72" t="s">
        <v>172</v>
      </c>
      <c r="AT27" s="73"/>
      <c r="AU27" s="74">
        <v>42363</v>
      </c>
    </row>
    <row r="28" spans="1:47">
      <c r="A28" s="75" t="s">
        <v>173</v>
      </c>
      <c r="B28" s="73"/>
      <c r="C28" s="76">
        <v>42030</v>
      </c>
      <c r="D28" s="57"/>
      <c r="E28" s="72" t="s">
        <v>169</v>
      </c>
      <c r="F28" s="73"/>
      <c r="G28" s="74">
        <v>42061</v>
      </c>
      <c r="H28" s="57"/>
      <c r="I28" s="72" t="s">
        <v>169</v>
      </c>
      <c r="J28" s="73"/>
      <c r="K28" s="74">
        <v>42089</v>
      </c>
      <c r="L28" s="57"/>
      <c r="M28" s="89" t="s">
        <v>170</v>
      </c>
      <c r="N28" s="90"/>
      <c r="O28" s="91">
        <v>42120</v>
      </c>
      <c r="P28" s="57"/>
      <c r="Q28" s="75" t="s">
        <v>175</v>
      </c>
      <c r="R28" s="73"/>
      <c r="S28" s="76">
        <v>42150</v>
      </c>
      <c r="T28" s="57"/>
      <c r="U28" s="72" t="s">
        <v>172</v>
      </c>
      <c r="V28" s="73"/>
      <c r="W28" s="74">
        <v>42181</v>
      </c>
      <c r="X28" s="57"/>
      <c r="Y28" s="92" t="s">
        <v>170</v>
      </c>
      <c r="Z28" s="93"/>
      <c r="AA28" s="94">
        <v>42211</v>
      </c>
      <c r="AB28" s="57"/>
      <c r="AC28" s="72" t="s">
        <v>171</v>
      </c>
      <c r="AD28" s="73"/>
      <c r="AE28" s="74">
        <v>42242</v>
      </c>
      <c r="AF28" s="57"/>
      <c r="AG28" s="95" t="s">
        <v>174</v>
      </c>
      <c r="AH28" s="96"/>
      <c r="AI28" s="97">
        <v>42273</v>
      </c>
      <c r="AJ28" s="57"/>
      <c r="AK28" s="75" t="s">
        <v>173</v>
      </c>
      <c r="AL28" s="73"/>
      <c r="AM28" s="76">
        <v>42303</v>
      </c>
      <c r="AN28" s="57"/>
      <c r="AO28" s="72" t="s">
        <v>169</v>
      </c>
      <c r="AP28" s="73"/>
      <c r="AQ28" s="74">
        <v>42334</v>
      </c>
      <c r="AR28" s="57"/>
      <c r="AS28" s="98" t="s">
        <v>174</v>
      </c>
      <c r="AT28" s="99"/>
      <c r="AU28" s="100">
        <v>42364</v>
      </c>
    </row>
    <row r="29" spans="1:47">
      <c r="A29" s="75" t="s">
        <v>175</v>
      </c>
      <c r="B29" s="73"/>
      <c r="C29" s="76">
        <v>42031</v>
      </c>
      <c r="D29" s="57"/>
      <c r="E29" s="72" t="s">
        <v>172</v>
      </c>
      <c r="F29" s="73"/>
      <c r="G29" s="74">
        <v>42062</v>
      </c>
      <c r="H29" s="57"/>
      <c r="I29" s="72" t="s">
        <v>172</v>
      </c>
      <c r="J29" s="73"/>
      <c r="K29" s="74">
        <v>42090</v>
      </c>
      <c r="L29" s="57"/>
      <c r="M29" s="75" t="s">
        <v>173</v>
      </c>
      <c r="N29" s="73"/>
      <c r="O29" s="76">
        <v>42121</v>
      </c>
      <c r="P29" s="57"/>
      <c r="Q29" s="72" t="s">
        <v>171</v>
      </c>
      <c r="R29" s="73"/>
      <c r="S29" s="74">
        <v>42151</v>
      </c>
      <c r="T29" s="57"/>
      <c r="U29" s="101" t="s">
        <v>174</v>
      </c>
      <c r="V29" s="102"/>
      <c r="W29" s="103">
        <v>42182</v>
      </c>
      <c r="X29" s="57"/>
      <c r="Y29" s="75" t="s">
        <v>173</v>
      </c>
      <c r="Z29" s="73"/>
      <c r="AA29" s="76">
        <v>42212</v>
      </c>
      <c r="AB29" s="57"/>
      <c r="AC29" s="72" t="s">
        <v>169</v>
      </c>
      <c r="AD29" s="73"/>
      <c r="AE29" s="74">
        <v>42243</v>
      </c>
      <c r="AF29" s="57"/>
      <c r="AG29" s="95" t="s">
        <v>170</v>
      </c>
      <c r="AH29" s="96"/>
      <c r="AI29" s="97">
        <v>42274</v>
      </c>
      <c r="AJ29" s="57"/>
      <c r="AK29" s="75" t="s">
        <v>175</v>
      </c>
      <c r="AL29" s="73"/>
      <c r="AM29" s="76">
        <v>42304</v>
      </c>
      <c r="AN29" s="57"/>
      <c r="AO29" s="72" t="s">
        <v>172</v>
      </c>
      <c r="AP29" s="73"/>
      <c r="AQ29" s="74">
        <v>42335</v>
      </c>
      <c r="AR29" s="57"/>
      <c r="AS29" s="98" t="s">
        <v>170</v>
      </c>
      <c r="AT29" s="99"/>
      <c r="AU29" s="100">
        <v>42365</v>
      </c>
    </row>
    <row r="30" spans="1:47">
      <c r="A30" s="72" t="s">
        <v>171</v>
      </c>
      <c r="B30" s="73"/>
      <c r="C30" s="74">
        <v>42032</v>
      </c>
      <c r="D30" s="57"/>
      <c r="E30" s="104" t="s">
        <v>174</v>
      </c>
      <c r="F30" s="105"/>
      <c r="G30" s="106">
        <v>42063</v>
      </c>
      <c r="H30" s="57"/>
      <c r="I30" s="107" t="s">
        <v>174</v>
      </c>
      <c r="J30" s="108"/>
      <c r="K30" s="109">
        <v>42091</v>
      </c>
      <c r="L30" s="57"/>
      <c r="M30" s="75" t="s">
        <v>175</v>
      </c>
      <c r="N30" s="73"/>
      <c r="O30" s="76">
        <v>42122</v>
      </c>
      <c r="P30" s="57"/>
      <c r="Q30" s="72" t="s">
        <v>169</v>
      </c>
      <c r="R30" s="73"/>
      <c r="S30" s="74">
        <v>42152</v>
      </c>
      <c r="T30" s="57"/>
      <c r="U30" s="101" t="s">
        <v>170</v>
      </c>
      <c r="V30" s="102"/>
      <c r="W30" s="103">
        <v>42183</v>
      </c>
      <c r="X30" s="57"/>
      <c r="Y30" s="75" t="s">
        <v>175</v>
      </c>
      <c r="Z30" s="73"/>
      <c r="AA30" s="76">
        <v>42213</v>
      </c>
      <c r="AB30" s="57"/>
      <c r="AC30" s="72" t="s">
        <v>172</v>
      </c>
      <c r="AD30" s="73"/>
      <c r="AE30" s="74">
        <v>42244</v>
      </c>
      <c r="AF30" s="57"/>
      <c r="AG30" s="75" t="s">
        <v>173</v>
      </c>
      <c r="AH30" s="73"/>
      <c r="AI30" s="76">
        <v>42275</v>
      </c>
      <c r="AJ30" s="57"/>
      <c r="AK30" s="72" t="s">
        <v>171</v>
      </c>
      <c r="AL30" s="73"/>
      <c r="AM30" s="74">
        <v>42305</v>
      </c>
      <c r="AN30" s="57"/>
      <c r="AO30" s="110" t="s">
        <v>174</v>
      </c>
      <c r="AP30" s="111"/>
      <c r="AQ30" s="112">
        <v>42336</v>
      </c>
      <c r="AR30" s="57"/>
      <c r="AS30" s="75" t="s">
        <v>173</v>
      </c>
      <c r="AT30" s="73"/>
      <c r="AU30" s="76">
        <v>42366</v>
      </c>
    </row>
    <row r="31" spans="1:47">
      <c r="A31" s="72" t="s">
        <v>169</v>
      </c>
      <c r="B31" s="73"/>
      <c r="C31" s="74">
        <v>42033</v>
      </c>
      <c r="D31" s="57"/>
      <c r="E31" s="75"/>
      <c r="F31" s="73"/>
      <c r="G31" s="76"/>
      <c r="H31" s="57"/>
      <c r="I31" s="107" t="s">
        <v>170</v>
      </c>
      <c r="J31" s="108"/>
      <c r="K31" s="109">
        <v>42092</v>
      </c>
      <c r="L31" s="57"/>
      <c r="M31" s="72" t="s">
        <v>171</v>
      </c>
      <c r="N31" s="73"/>
      <c r="O31" s="74">
        <v>42123</v>
      </c>
      <c r="P31" s="57"/>
      <c r="Q31" s="72" t="s">
        <v>172</v>
      </c>
      <c r="R31" s="73"/>
      <c r="S31" s="74">
        <v>42153</v>
      </c>
      <c r="T31" s="57"/>
      <c r="U31" s="75" t="s">
        <v>173</v>
      </c>
      <c r="V31" s="73"/>
      <c r="W31" s="76">
        <v>42184</v>
      </c>
      <c r="X31" s="57"/>
      <c r="Y31" s="72" t="s">
        <v>171</v>
      </c>
      <c r="Z31" s="73"/>
      <c r="AA31" s="74">
        <v>42214</v>
      </c>
      <c r="AB31" s="57"/>
      <c r="AC31" s="80" t="s">
        <v>174</v>
      </c>
      <c r="AD31" s="81"/>
      <c r="AE31" s="82">
        <v>42245</v>
      </c>
      <c r="AF31" s="57"/>
      <c r="AG31" s="75" t="s">
        <v>175</v>
      </c>
      <c r="AH31" s="73"/>
      <c r="AI31" s="76">
        <v>42276</v>
      </c>
      <c r="AJ31" s="57"/>
      <c r="AK31" s="72" t="s">
        <v>169</v>
      </c>
      <c r="AL31" s="73"/>
      <c r="AM31" s="74">
        <v>42306</v>
      </c>
      <c r="AN31" s="57"/>
      <c r="AO31" s="110" t="s">
        <v>170</v>
      </c>
      <c r="AP31" s="111"/>
      <c r="AQ31" s="112">
        <v>42337</v>
      </c>
      <c r="AR31" s="57"/>
      <c r="AS31" s="75" t="s">
        <v>175</v>
      </c>
      <c r="AT31" s="73"/>
      <c r="AU31" s="76">
        <v>42367</v>
      </c>
    </row>
    <row r="32" spans="1:47">
      <c r="A32" s="72" t="s">
        <v>172</v>
      </c>
      <c r="B32" s="73"/>
      <c r="C32" s="74">
        <v>42034</v>
      </c>
      <c r="D32" s="57"/>
      <c r="E32" s="75"/>
      <c r="F32" s="73"/>
      <c r="G32" s="76"/>
      <c r="H32" s="57"/>
      <c r="I32" s="75" t="s">
        <v>173</v>
      </c>
      <c r="J32" s="73"/>
      <c r="K32" s="76">
        <v>42093</v>
      </c>
      <c r="L32" s="57"/>
      <c r="M32" s="72" t="s">
        <v>169</v>
      </c>
      <c r="N32" s="73"/>
      <c r="O32" s="74">
        <v>42124</v>
      </c>
      <c r="P32" s="57"/>
      <c r="Q32" s="77" t="s">
        <v>174</v>
      </c>
      <c r="R32" s="78"/>
      <c r="S32" s="79">
        <v>42154</v>
      </c>
      <c r="T32" s="57"/>
      <c r="U32" s="75" t="s">
        <v>175</v>
      </c>
      <c r="V32" s="73"/>
      <c r="W32" s="76">
        <v>42185</v>
      </c>
      <c r="X32" s="57"/>
      <c r="Y32" s="72" t="s">
        <v>169</v>
      </c>
      <c r="Z32" s="73"/>
      <c r="AA32" s="74">
        <v>42215</v>
      </c>
      <c r="AB32" s="57"/>
      <c r="AC32" s="80" t="s">
        <v>170</v>
      </c>
      <c r="AD32" s="81"/>
      <c r="AE32" s="82">
        <v>42246</v>
      </c>
      <c r="AF32" s="57"/>
      <c r="AG32" s="72" t="s">
        <v>171</v>
      </c>
      <c r="AH32" s="73"/>
      <c r="AI32" s="74">
        <v>42277</v>
      </c>
      <c r="AJ32" s="57"/>
      <c r="AK32" s="72" t="s">
        <v>172</v>
      </c>
      <c r="AL32" s="73"/>
      <c r="AM32" s="74">
        <v>42307</v>
      </c>
      <c r="AN32" s="57"/>
      <c r="AO32" s="75" t="s">
        <v>173</v>
      </c>
      <c r="AP32" s="73"/>
      <c r="AQ32" s="76">
        <v>42338</v>
      </c>
      <c r="AR32" s="57"/>
      <c r="AS32" s="72" t="s">
        <v>171</v>
      </c>
      <c r="AT32" s="73"/>
      <c r="AU32" s="74">
        <v>42368</v>
      </c>
    </row>
    <row r="33" spans="1:47">
      <c r="A33" s="113" t="s">
        <v>174</v>
      </c>
      <c r="B33" s="114"/>
      <c r="C33" s="115">
        <v>42035</v>
      </c>
      <c r="D33" s="57"/>
      <c r="E33" s="116"/>
      <c r="F33" s="117"/>
      <c r="G33" s="118"/>
      <c r="H33" s="57"/>
      <c r="I33" s="116" t="s">
        <v>175</v>
      </c>
      <c r="J33" s="117"/>
      <c r="K33" s="118">
        <v>42094</v>
      </c>
      <c r="L33" s="57"/>
      <c r="M33" s="116"/>
      <c r="N33" s="117"/>
      <c r="O33" s="118"/>
      <c r="P33" s="57"/>
      <c r="Q33" s="119" t="s">
        <v>170</v>
      </c>
      <c r="R33" s="120"/>
      <c r="S33" s="121">
        <v>42155</v>
      </c>
      <c r="T33" s="57"/>
      <c r="U33" s="116"/>
      <c r="V33" s="117"/>
      <c r="W33" s="118"/>
      <c r="X33" s="57"/>
      <c r="Y33" s="122" t="s">
        <v>172</v>
      </c>
      <c r="Z33" s="117"/>
      <c r="AA33" s="57">
        <v>42216</v>
      </c>
      <c r="AB33" s="57"/>
      <c r="AC33" s="116" t="s">
        <v>173</v>
      </c>
      <c r="AD33" s="117"/>
      <c r="AE33" s="118">
        <v>42247</v>
      </c>
      <c r="AF33" s="57"/>
      <c r="AG33" s="116"/>
      <c r="AH33" s="117"/>
      <c r="AI33" s="118"/>
      <c r="AJ33" s="57"/>
      <c r="AK33" s="123" t="s">
        <v>174</v>
      </c>
      <c r="AL33" s="124"/>
      <c r="AM33" s="125">
        <v>42308</v>
      </c>
      <c r="AN33" s="57"/>
      <c r="AO33" s="116"/>
      <c r="AP33" s="117"/>
      <c r="AQ33" s="118"/>
      <c r="AR33" s="57"/>
      <c r="AS33" s="122" t="s">
        <v>169</v>
      </c>
      <c r="AT33" s="117"/>
      <c r="AU33" s="57">
        <v>42369</v>
      </c>
    </row>
    <row r="34" spans="1:47" s="53" customFormat="1">
      <c r="A34" s="162" t="s">
        <v>157</v>
      </c>
      <c r="B34" s="162"/>
      <c r="C34" s="162"/>
      <c r="D34" s="52"/>
      <c r="E34" s="163" t="s">
        <v>158</v>
      </c>
      <c r="F34" s="163"/>
      <c r="G34" s="163"/>
      <c r="H34" s="52"/>
      <c r="I34" s="164" t="s">
        <v>159</v>
      </c>
      <c r="J34" s="164"/>
      <c r="K34" s="164"/>
      <c r="L34" s="52"/>
      <c r="M34" s="165" t="s">
        <v>160</v>
      </c>
      <c r="N34" s="165"/>
      <c r="O34" s="165"/>
      <c r="P34" s="52"/>
      <c r="Q34" s="166" t="s">
        <v>161</v>
      </c>
      <c r="R34" s="166"/>
      <c r="S34" s="166"/>
      <c r="T34" s="52"/>
      <c r="U34" s="169" t="s">
        <v>162</v>
      </c>
      <c r="V34" s="169"/>
      <c r="W34" s="169"/>
      <c r="X34" s="52"/>
      <c r="Y34" s="170" t="s">
        <v>163</v>
      </c>
      <c r="Z34" s="170"/>
      <c r="AA34" s="170"/>
      <c r="AB34" s="52"/>
      <c r="AC34" s="167" t="s">
        <v>164</v>
      </c>
      <c r="AD34" s="167"/>
      <c r="AE34" s="167"/>
      <c r="AF34" s="52"/>
      <c r="AG34" s="168" t="s">
        <v>165</v>
      </c>
      <c r="AH34" s="168"/>
      <c r="AI34" s="168"/>
      <c r="AJ34" s="52"/>
      <c r="AK34" s="158" t="s">
        <v>166</v>
      </c>
      <c r="AL34" s="158"/>
      <c r="AM34" s="158"/>
      <c r="AN34" s="52"/>
      <c r="AO34" s="159" t="s">
        <v>167</v>
      </c>
      <c r="AP34" s="159"/>
      <c r="AQ34" s="159"/>
      <c r="AR34" s="52"/>
      <c r="AS34" s="160" t="s">
        <v>176</v>
      </c>
      <c r="AT34" s="160"/>
      <c r="AU34" s="160"/>
    </row>
    <row r="35" spans="1:47" s="51" customFormat="1"/>
    <row r="36" spans="1:47" s="51" customFormat="1"/>
    <row r="37" spans="1:47" s="51" customFormat="1"/>
    <row r="38" spans="1:47" s="51" customFormat="1"/>
    <row r="39" spans="1:47" s="51" customFormat="1"/>
    <row r="40" spans="1:47" s="51" customFormat="1"/>
    <row r="41" spans="1:47" s="51" customFormat="1"/>
    <row r="42" spans="1:47" s="51" customFormat="1"/>
    <row r="43" spans="1:47" s="51" customFormat="1"/>
    <row r="44" spans="1:47" s="51" customFormat="1"/>
    <row r="45" spans="1:47" s="51" customFormat="1"/>
    <row r="46" spans="1:47" s="51" customFormat="1"/>
    <row r="47" spans="1:47" s="51" customFormat="1"/>
    <row r="48" spans="1:47" s="51" customFormat="1"/>
    <row r="49" s="51" customFormat="1"/>
    <row r="50" s="51" customFormat="1"/>
    <row r="51" s="51" customFormat="1"/>
    <row r="52" s="51" customFormat="1"/>
    <row r="53" s="51" customFormat="1"/>
    <row r="54" s="51" customFormat="1"/>
    <row r="55" s="51" customFormat="1"/>
    <row r="56" s="51" customFormat="1"/>
    <row r="57" s="51" customFormat="1"/>
    <row r="58" s="51" customFormat="1"/>
    <row r="59" s="51" customFormat="1"/>
    <row r="60" s="51" customFormat="1"/>
    <row r="61" s="51" customFormat="1"/>
    <row r="62" s="51" customFormat="1"/>
    <row r="63" s="51" customFormat="1"/>
    <row r="64" s="51" customFormat="1"/>
    <row r="65" s="51" customFormat="1"/>
    <row r="66" s="51" customFormat="1"/>
    <row r="67" s="51" customFormat="1"/>
    <row r="68" s="51" customFormat="1"/>
    <row r="69" s="51" customFormat="1"/>
    <row r="70" s="51" customFormat="1"/>
    <row r="71" s="51" customFormat="1"/>
    <row r="72" s="51" customFormat="1"/>
    <row r="73" s="51" customFormat="1"/>
    <row r="74" s="51" customFormat="1"/>
    <row r="75" s="51" customFormat="1"/>
    <row r="76" s="51" customFormat="1"/>
    <row r="77" s="51" customFormat="1"/>
    <row r="78" s="51" customFormat="1"/>
    <row r="79" s="51" customFormat="1"/>
    <row r="80" s="51" customFormat="1"/>
    <row r="81" s="51" customFormat="1"/>
    <row r="82" s="51" customFormat="1"/>
    <row r="83" s="51" customFormat="1"/>
    <row r="84" s="51" customFormat="1"/>
    <row r="85" s="51" customFormat="1"/>
    <row r="86" s="51" customFormat="1"/>
    <row r="87" s="51" customFormat="1"/>
    <row r="88" s="51" customFormat="1"/>
    <row r="89" s="51" customFormat="1"/>
    <row r="90" s="51" customFormat="1"/>
    <row r="91" s="51" customFormat="1"/>
    <row r="92" s="51" customFormat="1"/>
    <row r="93" s="51" customFormat="1"/>
    <row r="94" s="51" customFormat="1"/>
    <row r="95" s="51" customFormat="1"/>
    <row r="96" s="51" customFormat="1"/>
    <row r="97" s="51" customFormat="1"/>
    <row r="98" s="51" customFormat="1"/>
    <row r="99" s="51" customFormat="1"/>
    <row r="100" s="51" customFormat="1"/>
    <row r="101" s="51" customFormat="1"/>
    <row r="102" s="51" customFormat="1"/>
    <row r="103" s="51" customFormat="1"/>
    <row r="104" s="51" customFormat="1"/>
    <row r="105" s="51" customFormat="1"/>
    <row r="106" s="51" customFormat="1"/>
    <row r="107" s="51" customFormat="1"/>
    <row r="108" s="51" customFormat="1"/>
    <row r="109" s="51" customFormat="1"/>
    <row r="110" s="51" customFormat="1"/>
    <row r="111" s="51" customFormat="1"/>
    <row r="112" s="51" customFormat="1"/>
    <row r="113" s="51" customFormat="1"/>
    <row r="114" s="51" customFormat="1"/>
    <row r="115" s="51" customFormat="1"/>
    <row r="116" s="51" customFormat="1"/>
    <row r="117" s="51" customFormat="1"/>
    <row r="118" s="51" customFormat="1"/>
    <row r="119" s="51" customFormat="1"/>
    <row r="120" s="51" customFormat="1"/>
    <row r="121" s="51" customFormat="1"/>
    <row r="122" s="51" customFormat="1"/>
    <row r="123" s="51" customFormat="1"/>
    <row r="124" s="51" customFormat="1"/>
    <row r="125" s="51" customFormat="1"/>
    <row r="126" s="51" customFormat="1"/>
    <row r="127" s="51" customFormat="1"/>
    <row r="128" s="51" customFormat="1"/>
    <row r="129" s="51" customFormat="1"/>
    <row r="130" s="51" customFormat="1"/>
    <row r="131" s="51" customFormat="1"/>
    <row r="132" s="51" customFormat="1"/>
    <row r="133" s="51" customFormat="1"/>
    <row r="134" s="51" customFormat="1"/>
    <row r="135" s="51" customFormat="1"/>
    <row r="136" s="51" customFormat="1"/>
    <row r="137" s="51" customFormat="1"/>
    <row r="138" s="51" customFormat="1"/>
    <row r="139" s="51" customFormat="1"/>
  </sheetData>
  <mergeCells count="24">
    <mergeCell ref="AC2:AE2"/>
    <mergeCell ref="AC34:AE34"/>
    <mergeCell ref="AG2:AI2"/>
    <mergeCell ref="U34:W34"/>
    <mergeCell ref="Y34:AA34"/>
    <mergeCell ref="U2:W2"/>
    <mergeCell ref="Y2:AA2"/>
    <mergeCell ref="AG34:AI34"/>
    <mergeCell ref="A2:C2"/>
    <mergeCell ref="E2:G2"/>
    <mergeCell ref="I2:K2"/>
    <mergeCell ref="M2:O2"/>
    <mergeCell ref="Q2:S2"/>
    <mergeCell ref="A34:C34"/>
    <mergeCell ref="E34:G34"/>
    <mergeCell ref="I34:K34"/>
    <mergeCell ref="M34:O34"/>
    <mergeCell ref="Q34:S34"/>
    <mergeCell ref="AK34:AM34"/>
    <mergeCell ref="AO34:AQ34"/>
    <mergeCell ref="AS34:AU34"/>
    <mergeCell ref="AK2:AM2"/>
    <mergeCell ref="AO2:AQ2"/>
    <mergeCell ref="AS2:AU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129"/>
  <sheetViews>
    <sheetView topLeftCell="A2" workbookViewId="0">
      <selection activeCell="C13" sqref="C13"/>
    </sheetView>
  </sheetViews>
  <sheetFormatPr baseColWidth="10" defaultRowHeight="15"/>
  <cols>
    <col min="2" max="2" width="36.5703125" customWidth="1"/>
    <col min="3" max="3" width="19.7109375" customWidth="1"/>
  </cols>
  <sheetData>
    <row r="2" spans="2:3">
      <c r="B2" s="171" t="s">
        <v>3</v>
      </c>
      <c r="C2" s="171"/>
    </row>
    <row r="3" spans="2:3" ht="15" customHeight="1">
      <c r="B3" s="3" t="s">
        <v>4</v>
      </c>
      <c r="C3" s="4">
        <v>42005</v>
      </c>
    </row>
    <row r="4" spans="2:3" ht="15" customHeight="1">
      <c r="B4" s="3" t="s">
        <v>5</v>
      </c>
      <c r="C4" s="4">
        <v>42015</v>
      </c>
    </row>
    <row r="5" spans="2:3" ht="15" customHeight="1">
      <c r="B5" s="3" t="s">
        <v>6</v>
      </c>
      <c r="C5" s="4">
        <v>42007</v>
      </c>
    </row>
    <row r="6" spans="2:3" ht="15" customHeight="1">
      <c r="B6" s="3" t="s">
        <v>6</v>
      </c>
      <c r="C6" s="4">
        <v>42008</v>
      </c>
    </row>
    <row r="7" spans="2:3" ht="15" customHeight="1">
      <c r="B7" s="3" t="s">
        <v>7</v>
      </c>
      <c r="C7" s="4">
        <v>1</v>
      </c>
    </row>
    <row r="8" spans="2:3" ht="15" customHeight="1">
      <c r="B8" s="3" t="s">
        <v>8</v>
      </c>
      <c r="C8" s="4">
        <v>42203</v>
      </c>
    </row>
    <row r="9" spans="2:3" ht="15" customHeight="1">
      <c r="B9" s="3" t="s">
        <v>8</v>
      </c>
      <c r="C9" s="4">
        <v>42204</v>
      </c>
    </row>
    <row r="10" spans="2:3" ht="15" customHeight="1">
      <c r="B10" s="3" t="s">
        <v>9</v>
      </c>
      <c r="C10" s="4">
        <v>42215</v>
      </c>
    </row>
    <row r="11" spans="2:3" ht="15" customHeight="1">
      <c r="B11" s="3" t="s">
        <v>10</v>
      </c>
      <c r="C11" s="4">
        <v>42230</v>
      </c>
    </row>
    <row r="12" spans="2:3" ht="15" customHeight="1">
      <c r="B12" s="3" t="s">
        <v>11</v>
      </c>
      <c r="C12" s="4">
        <v>42236</v>
      </c>
    </row>
    <row r="13" spans="2:3" ht="15" customHeight="1">
      <c r="B13" s="3" t="s">
        <v>12</v>
      </c>
      <c r="C13" s="4">
        <v>42237</v>
      </c>
    </row>
    <row r="14" spans="2:3" ht="15" customHeight="1">
      <c r="B14" s="3" t="s">
        <v>179</v>
      </c>
      <c r="C14" s="4">
        <v>42259</v>
      </c>
    </row>
    <row r="15" spans="2:3" ht="15" customHeight="1">
      <c r="B15" s="3" t="s">
        <v>13</v>
      </c>
      <c r="C15" s="4">
        <v>42271</v>
      </c>
    </row>
    <row r="16" spans="2:3" ht="15" customHeight="1">
      <c r="B16" s="3" t="s">
        <v>13</v>
      </c>
      <c r="C16" s="4">
        <v>42272</v>
      </c>
    </row>
    <row r="17" spans="2:3" ht="15" customHeight="1">
      <c r="B17" s="3" t="s">
        <v>14</v>
      </c>
      <c r="C17" s="4">
        <v>42314</v>
      </c>
    </row>
    <row r="18" spans="2:3" ht="15" customHeight="1">
      <c r="B18" s="3" t="s">
        <v>15</v>
      </c>
      <c r="C18" s="4">
        <v>42324</v>
      </c>
    </row>
    <row r="19" spans="2:3">
      <c r="B19" s="3" t="s">
        <v>6</v>
      </c>
      <c r="C19" s="4">
        <v>41264</v>
      </c>
    </row>
    <row r="20" spans="2:3">
      <c r="B20" s="3" t="s">
        <v>6</v>
      </c>
      <c r="C20" s="4">
        <v>41265</v>
      </c>
    </row>
    <row r="22" spans="2:3">
      <c r="B22" s="172" t="s">
        <v>16</v>
      </c>
      <c r="C22" s="172"/>
    </row>
    <row r="23" spans="2:3">
      <c r="B23" s="6" t="s">
        <v>18</v>
      </c>
      <c r="C23" s="5" t="b">
        <v>1</v>
      </c>
    </row>
    <row r="24" spans="2:3">
      <c r="B24" s="6" t="s">
        <v>17</v>
      </c>
      <c r="C24" s="5" t="b">
        <v>0</v>
      </c>
    </row>
    <row r="26" spans="2:3">
      <c r="B26" s="173" t="s">
        <v>19</v>
      </c>
      <c r="C26" s="173"/>
    </row>
    <row r="27" spans="2:3">
      <c r="B27" t="s">
        <v>20</v>
      </c>
      <c r="C27" s="2">
        <v>42007</v>
      </c>
    </row>
    <row r="28" spans="2:3">
      <c r="B28" t="s">
        <v>71</v>
      </c>
      <c r="C28" s="2">
        <v>42008</v>
      </c>
    </row>
    <row r="29" spans="2:3">
      <c r="B29" t="s">
        <v>2</v>
      </c>
      <c r="C29" s="2">
        <v>42014</v>
      </c>
    </row>
    <row r="30" spans="2:3">
      <c r="B30" t="s">
        <v>72</v>
      </c>
      <c r="C30" s="2">
        <v>42015</v>
      </c>
    </row>
    <row r="31" spans="2:3">
      <c r="B31" t="s">
        <v>21</v>
      </c>
      <c r="C31" s="2">
        <v>42021</v>
      </c>
    </row>
    <row r="32" spans="2:3">
      <c r="B32" t="s">
        <v>73</v>
      </c>
      <c r="C32" s="2">
        <v>42022</v>
      </c>
    </row>
    <row r="33" spans="2:3">
      <c r="B33" t="s">
        <v>22</v>
      </c>
      <c r="C33" s="2">
        <v>24</v>
      </c>
    </row>
    <row r="34" spans="2:3">
      <c r="B34" t="s">
        <v>74</v>
      </c>
      <c r="C34" s="2">
        <v>25</v>
      </c>
    </row>
    <row r="35" spans="2:3">
      <c r="B35" t="s">
        <v>23</v>
      </c>
      <c r="C35" s="2">
        <v>42035</v>
      </c>
    </row>
    <row r="36" spans="2:3">
      <c r="B36" t="s">
        <v>75</v>
      </c>
      <c r="C36" s="2">
        <v>42036</v>
      </c>
    </row>
    <row r="37" spans="2:3">
      <c r="B37" t="s">
        <v>24</v>
      </c>
      <c r="C37" s="2">
        <v>42042</v>
      </c>
    </row>
    <row r="38" spans="2:3">
      <c r="B38" t="s">
        <v>76</v>
      </c>
      <c r="C38" s="2">
        <v>42043</v>
      </c>
    </row>
    <row r="39" spans="2:3">
      <c r="B39" t="s">
        <v>25</v>
      </c>
      <c r="C39" s="2">
        <v>42049</v>
      </c>
    </row>
    <row r="40" spans="2:3">
      <c r="B40" t="s">
        <v>77</v>
      </c>
      <c r="C40" s="2">
        <v>42050</v>
      </c>
    </row>
    <row r="41" spans="2:3">
      <c r="B41" t="s">
        <v>26</v>
      </c>
      <c r="C41" s="2">
        <v>42056</v>
      </c>
    </row>
    <row r="42" spans="2:3">
      <c r="B42" t="s">
        <v>78</v>
      </c>
      <c r="C42" s="2">
        <v>42057</v>
      </c>
    </row>
    <row r="43" spans="2:3">
      <c r="B43" t="s">
        <v>27</v>
      </c>
      <c r="C43" s="2">
        <v>42063</v>
      </c>
    </row>
    <row r="44" spans="2:3">
      <c r="B44" t="s">
        <v>79</v>
      </c>
      <c r="C44" s="2">
        <v>42064</v>
      </c>
    </row>
    <row r="45" spans="2:3">
      <c r="B45" t="s">
        <v>28</v>
      </c>
      <c r="C45" s="2">
        <v>42070</v>
      </c>
    </row>
    <row r="46" spans="2:3">
      <c r="B46" t="s">
        <v>80</v>
      </c>
      <c r="C46" s="2">
        <v>42071</v>
      </c>
    </row>
    <row r="47" spans="2:3">
      <c r="B47" t="s">
        <v>29</v>
      </c>
      <c r="C47" s="2">
        <v>42077</v>
      </c>
    </row>
    <row r="48" spans="2:3">
      <c r="B48" t="s">
        <v>81</v>
      </c>
      <c r="C48" s="2">
        <v>42078</v>
      </c>
    </row>
    <row r="49" spans="2:3">
      <c r="B49" t="s">
        <v>30</v>
      </c>
      <c r="C49" s="2">
        <v>42085</v>
      </c>
    </row>
    <row r="50" spans="2:3">
      <c r="B50" t="s">
        <v>82</v>
      </c>
      <c r="C50" s="2">
        <v>42091</v>
      </c>
    </row>
    <row r="51" spans="2:3">
      <c r="B51" t="s">
        <v>31</v>
      </c>
      <c r="C51" s="2">
        <v>42092</v>
      </c>
    </row>
    <row r="52" spans="2:3">
      <c r="B52" t="s">
        <v>83</v>
      </c>
      <c r="C52" s="2">
        <v>42098</v>
      </c>
    </row>
    <row r="53" spans="2:3">
      <c r="B53" t="s">
        <v>32</v>
      </c>
      <c r="C53" s="2">
        <v>42099</v>
      </c>
    </row>
    <row r="54" spans="2:3">
      <c r="B54" t="s">
        <v>84</v>
      </c>
      <c r="C54" s="2">
        <v>42105</v>
      </c>
    </row>
    <row r="55" spans="2:3">
      <c r="B55" t="s">
        <v>33</v>
      </c>
      <c r="C55" s="2">
        <v>42106</v>
      </c>
    </row>
    <row r="56" spans="2:3">
      <c r="B56" t="s">
        <v>85</v>
      </c>
      <c r="C56" s="2">
        <v>42112</v>
      </c>
    </row>
    <row r="57" spans="2:3">
      <c r="B57" t="s">
        <v>34</v>
      </c>
      <c r="C57" s="2">
        <v>42113</v>
      </c>
    </row>
    <row r="58" spans="2:3">
      <c r="B58" t="s">
        <v>86</v>
      </c>
      <c r="C58" s="2">
        <v>42119</v>
      </c>
    </row>
    <row r="59" spans="2:3">
      <c r="B59" t="s">
        <v>35</v>
      </c>
      <c r="C59" s="2">
        <v>42120</v>
      </c>
    </row>
    <row r="60" spans="2:3">
      <c r="B60" t="s">
        <v>87</v>
      </c>
      <c r="C60" s="2">
        <v>42126</v>
      </c>
    </row>
    <row r="61" spans="2:3">
      <c r="B61" t="s">
        <v>36</v>
      </c>
      <c r="C61" s="2">
        <v>42127</v>
      </c>
    </row>
    <row r="62" spans="2:3">
      <c r="B62" t="s">
        <v>88</v>
      </c>
      <c r="C62" s="2">
        <v>42133</v>
      </c>
    </row>
    <row r="63" spans="2:3">
      <c r="B63" t="s">
        <v>37</v>
      </c>
      <c r="C63" s="2">
        <v>42134</v>
      </c>
    </row>
    <row r="64" spans="2:3">
      <c r="B64" t="s">
        <v>89</v>
      </c>
      <c r="C64" s="2">
        <v>42140</v>
      </c>
    </row>
    <row r="65" spans="2:3">
      <c r="B65" t="s">
        <v>38</v>
      </c>
      <c r="C65" s="2">
        <v>42141</v>
      </c>
    </row>
    <row r="66" spans="2:3">
      <c r="B66" t="s">
        <v>90</v>
      </c>
      <c r="C66" s="2">
        <v>42147</v>
      </c>
    </row>
    <row r="67" spans="2:3">
      <c r="B67" t="s">
        <v>39</v>
      </c>
      <c r="C67" s="2">
        <v>42148</v>
      </c>
    </row>
    <row r="68" spans="2:3">
      <c r="B68" t="s">
        <v>91</v>
      </c>
      <c r="C68" s="2">
        <v>42154</v>
      </c>
    </row>
    <row r="69" spans="2:3">
      <c r="B69" t="s">
        <v>40</v>
      </c>
      <c r="C69" s="2">
        <v>42155</v>
      </c>
    </row>
    <row r="70" spans="2:3">
      <c r="B70" t="s">
        <v>92</v>
      </c>
      <c r="C70" s="2">
        <v>42161</v>
      </c>
    </row>
    <row r="71" spans="2:3">
      <c r="B71" t="s">
        <v>41</v>
      </c>
      <c r="C71" s="2">
        <v>42162</v>
      </c>
    </row>
    <row r="72" spans="2:3">
      <c r="B72" t="s">
        <v>93</v>
      </c>
      <c r="C72" s="2">
        <v>42168</v>
      </c>
    </row>
    <row r="73" spans="2:3">
      <c r="B73" t="s">
        <v>42</v>
      </c>
      <c r="C73" s="2">
        <v>42169</v>
      </c>
    </row>
    <row r="74" spans="2:3">
      <c r="B74" t="s">
        <v>94</v>
      </c>
      <c r="C74" s="2">
        <v>42175</v>
      </c>
    </row>
    <row r="75" spans="2:3">
      <c r="B75" t="s">
        <v>43</v>
      </c>
      <c r="C75" s="2">
        <v>42176</v>
      </c>
    </row>
    <row r="76" spans="2:3">
      <c r="B76" t="s">
        <v>95</v>
      </c>
      <c r="C76" s="2">
        <v>42182</v>
      </c>
    </row>
    <row r="77" spans="2:3">
      <c r="B77" t="s">
        <v>44</v>
      </c>
      <c r="C77" s="2">
        <v>42183</v>
      </c>
    </row>
    <row r="78" spans="2:3">
      <c r="B78" t="s">
        <v>96</v>
      </c>
      <c r="C78" s="2">
        <v>42189</v>
      </c>
    </row>
    <row r="79" spans="2:3">
      <c r="B79" t="s">
        <v>45</v>
      </c>
      <c r="C79" s="2">
        <v>42190</v>
      </c>
    </row>
    <row r="80" spans="2:3">
      <c r="B80" t="s">
        <v>97</v>
      </c>
      <c r="C80" s="2">
        <v>42196</v>
      </c>
    </row>
    <row r="81" spans="2:3">
      <c r="B81" t="s">
        <v>46</v>
      </c>
      <c r="C81" s="2">
        <v>44024</v>
      </c>
    </row>
    <row r="82" spans="2:3">
      <c r="B82" t="s">
        <v>98</v>
      </c>
      <c r="C82" s="2">
        <v>42203</v>
      </c>
    </row>
    <row r="83" spans="2:3">
      <c r="B83" t="s">
        <v>47</v>
      </c>
      <c r="C83" s="2">
        <v>42204</v>
      </c>
    </row>
    <row r="84" spans="2:3">
      <c r="B84" t="s">
        <v>99</v>
      </c>
      <c r="C84" s="2">
        <v>42210</v>
      </c>
    </row>
    <row r="85" spans="2:3">
      <c r="B85" t="s">
        <v>48</v>
      </c>
      <c r="C85" s="2">
        <v>42211</v>
      </c>
    </row>
    <row r="86" spans="2:3">
      <c r="B86" t="s">
        <v>100</v>
      </c>
    </row>
    <row r="87" spans="2:3">
      <c r="B87" t="s">
        <v>49</v>
      </c>
    </row>
    <row r="88" spans="2:3">
      <c r="B88" t="s">
        <v>101</v>
      </c>
    </row>
    <row r="89" spans="2:3">
      <c r="B89" t="s">
        <v>50</v>
      </c>
    </row>
    <row r="90" spans="2:3">
      <c r="B90" t="s">
        <v>102</v>
      </c>
    </row>
    <row r="91" spans="2:3">
      <c r="B91" t="s">
        <v>51</v>
      </c>
    </row>
    <row r="92" spans="2:3">
      <c r="B92" t="s">
        <v>103</v>
      </c>
    </row>
    <row r="93" spans="2:3">
      <c r="B93" t="s">
        <v>52</v>
      </c>
    </row>
    <row r="94" spans="2:3">
      <c r="B94" t="s">
        <v>104</v>
      </c>
    </row>
    <row r="95" spans="2:3">
      <c r="B95" t="s">
        <v>53</v>
      </c>
    </row>
    <row r="96" spans="2:3">
      <c r="B96" t="s">
        <v>105</v>
      </c>
    </row>
    <row r="97" spans="2:2">
      <c r="B97" t="s">
        <v>54</v>
      </c>
    </row>
    <row r="98" spans="2:2">
      <c r="B98" t="s">
        <v>106</v>
      </c>
    </row>
    <row r="99" spans="2:2">
      <c r="B99" t="s">
        <v>55</v>
      </c>
    </row>
    <row r="100" spans="2:2">
      <c r="B100" t="s">
        <v>107</v>
      </c>
    </row>
    <row r="101" spans="2:2">
      <c r="B101" t="s">
        <v>56</v>
      </c>
    </row>
    <row r="102" spans="2:2">
      <c r="B102" t="s">
        <v>108</v>
      </c>
    </row>
    <row r="103" spans="2:2">
      <c r="B103" t="s">
        <v>57</v>
      </c>
    </row>
    <row r="104" spans="2:2">
      <c r="B104" t="s">
        <v>109</v>
      </c>
    </row>
    <row r="105" spans="2:2">
      <c r="B105" t="s">
        <v>58</v>
      </c>
    </row>
    <row r="106" spans="2:2">
      <c r="B106" t="s">
        <v>110</v>
      </c>
    </row>
    <row r="107" spans="2:2">
      <c r="B107" t="s">
        <v>59</v>
      </c>
    </row>
    <row r="108" spans="2:2">
      <c r="B108" t="s">
        <v>111</v>
      </c>
    </row>
    <row r="109" spans="2:2">
      <c r="B109" t="s">
        <v>60</v>
      </c>
    </row>
    <row r="110" spans="2:2">
      <c r="B110" t="s">
        <v>112</v>
      </c>
    </row>
    <row r="111" spans="2:2">
      <c r="B111" t="s">
        <v>61</v>
      </c>
    </row>
    <row r="112" spans="2:2">
      <c r="B112" t="s">
        <v>113</v>
      </c>
    </row>
    <row r="113" spans="2:2">
      <c r="B113" t="s">
        <v>62</v>
      </c>
    </row>
    <row r="114" spans="2:2">
      <c r="B114" t="s">
        <v>114</v>
      </c>
    </row>
    <row r="115" spans="2:2">
      <c r="B115" t="s">
        <v>63</v>
      </c>
    </row>
    <row r="116" spans="2:2">
      <c r="B116" t="s">
        <v>115</v>
      </c>
    </row>
    <row r="117" spans="2:2">
      <c r="B117" t="s">
        <v>64</v>
      </c>
    </row>
    <row r="118" spans="2:2">
      <c r="B118" t="s">
        <v>116</v>
      </c>
    </row>
    <row r="119" spans="2:2">
      <c r="B119" t="s">
        <v>65</v>
      </c>
    </row>
    <row r="120" spans="2:2">
      <c r="B120" t="s">
        <v>117</v>
      </c>
    </row>
    <row r="121" spans="2:2">
      <c r="B121" t="s">
        <v>66</v>
      </c>
    </row>
    <row r="122" spans="2:2">
      <c r="B122" t="s">
        <v>118</v>
      </c>
    </row>
    <row r="123" spans="2:2">
      <c r="B123" t="s">
        <v>67</v>
      </c>
    </row>
    <row r="124" spans="2:2">
      <c r="B124" t="s">
        <v>119</v>
      </c>
    </row>
    <row r="125" spans="2:2">
      <c r="B125" t="s">
        <v>68</v>
      </c>
    </row>
    <row r="126" spans="2:2">
      <c r="B126" t="s">
        <v>120</v>
      </c>
    </row>
    <row r="127" spans="2:2">
      <c r="B127" t="s">
        <v>69</v>
      </c>
    </row>
    <row r="128" spans="2:2">
      <c r="B128" t="s">
        <v>121</v>
      </c>
    </row>
    <row r="129" spans="2:2">
      <c r="B129" t="s">
        <v>70</v>
      </c>
    </row>
  </sheetData>
  <mergeCells count="3">
    <mergeCell ref="B2:C2"/>
    <mergeCell ref="B22:C22"/>
    <mergeCell ref="B26:C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SALARIES</vt:lpstr>
      <vt:lpstr>SUIVI DE PRESENCE  </vt:lpstr>
      <vt:lpstr>SIMULATION DU CONGE PAYE</vt:lpstr>
      <vt:lpstr>SUIVI DE PRESENCE </vt:lpstr>
      <vt:lpstr>CONGE</vt:lpstr>
      <vt:lpstr> CALENDRIER 2015</vt:lpstr>
      <vt:lpstr>SOURCE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2015-08-26T09:27:12Z</dcterms:modified>
</cp:coreProperties>
</file>