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drawings/drawing1.xml" ContentType="application/vnd.openxmlformats-officedocument.drawing+xml"/>
  <Override PartName="/xl/ctrlProps/ctrlProp1.xml" ContentType="application/vnd.ms-excel.controlproperties+xml"/>
  <Override PartName="/xl/comments4.xml" ContentType="application/vnd.openxmlformats-officedocument.spreadsheetml.comments+xml"/>
  <Override PartName="/xl/drawings/drawing2.xml" ContentType="application/vnd.openxmlformats-officedocument.drawing+xml"/>
  <Override PartName="/xl/ctrlProps/ctrlProp2.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768" yWindow="336" windowWidth="12504" windowHeight="8208" tabRatio="711" activeTab="7"/>
  </bookViews>
  <sheets>
    <sheet name="PA" sheetId="16" r:id="rId1"/>
    <sheet name="NA" sheetId="17" r:id="rId2"/>
    <sheet name="BX" sheetId="18" r:id="rId3"/>
    <sheet name="MA" sheetId="19" r:id="rId4"/>
    <sheet name="ST" sheetId="20" r:id="rId5"/>
    <sheet name="BDD (en attente contrôle macro)" sheetId="12" r:id="rId6"/>
    <sheet name="Réf" sheetId="9" r:id="rId7"/>
    <sheet name="BDD" sheetId="36" r:id="rId8"/>
  </sheets>
  <externalReferences>
    <externalReference r:id="rId9"/>
  </externalReferences>
  <definedNames>
    <definedName name="_xlnm._FilterDatabase" localSheetId="5" hidden="1">'BDD (en attente contrôle macro)'!$B$1:$H$2116</definedName>
    <definedName name="_xlnm._FilterDatabase" localSheetId="2" hidden="1">BX!$B$2:$R$21</definedName>
    <definedName name="_xlnm._FilterDatabase" localSheetId="3" hidden="1">MA!$B$2:$R$49</definedName>
    <definedName name="_xlnm._FilterDatabase" localSheetId="1" hidden="1">NA!$B$2:$R$23</definedName>
    <definedName name="_xlnm._FilterDatabase" localSheetId="0" hidden="1">PA!$B$2:$R$10</definedName>
    <definedName name="_xlnm._FilterDatabase" localSheetId="6" hidden="1">Réf!$B$2:$D$77</definedName>
    <definedName name="_xlnm._FilterDatabase" localSheetId="4" hidden="1">ST!$B$2:$R$30</definedName>
    <definedName name="Période">[1]Réf!$F$3:$F$14</definedName>
  </definedNames>
  <calcPr calcId="145621"/>
</workbook>
</file>

<file path=xl/calcChain.xml><?xml version="1.0" encoding="utf-8"?>
<calcChain xmlns="http://schemas.openxmlformats.org/spreadsheetml/2006/main">
  <c r="N20" i="20" l="1"/>
  <c r="N19" i="20"/>
  <c r="N18" i="20"/>
  <c r="H22" i="17" l="1"/>
  <c r="I22" i="17" s="1"/>
  <c r="J22" i="17" s="1"/>
  <c r="K22" i="17" s="1"/>
  <c r="L22" i="17" s="1"/>
  <c r="M22" i="17" s="1"/>
  <c r="J21" i="17"/>
  <c r="K21" i="17" s="1"/>
  <c r="L21" i="17" s="1"/>
  <c r="M21" i="17" s="1"/>
  <c r="I21" i="17"/>
  <c r="H21" i="17"/>
  <c r="I19" i="17"/>
  <c r="J19" i="17" s="1"/>
  <c r="K19" i="17" s="1"/>
  <c r="L19" i="17" s="1"/>
  <c r="M19" i="17" s="1"/>
  <c r="H19" i="17"/>
  <c r="H18" i="17"/>
  <c r="I18" i="17" s="1"/>
  <c r="J18" i="17" s="1"/>
  <c r="K18" i="17" s="1"/>
  <c r="L18" i="17" s="1"/>
  <c r="M18" i="17" s="1"/>
  <c r="H17" i="17"/>
  <c r="I17" i="17" s="1"/>
  <c r="J17" i="17" s="1"/>
  <c r="K17" i="17" s="1"/>
  <c r="L17" i="17" s="1"/>
  <c r="M17" i="17" s="1"/>
  <c r="J16" i="17"/>
  <c r="K16" i="17" s="1"/>
  <c r="L16" i="17" s="1"/>
  <c r="M16" i="17" s="1"/>
  <c r="I16" i="17"/>
  <c r="H16" i="17"/>
  <c r="I15" i="17"/>
  <c r="J15" i="17" s="1"/>
  <c r="K15" i="17" s="1"/>
  <c r="L15" i="17" s="1"/>
  <c r="M15" i="17" s="1"/>
  <c r="H15" i="17"/>
  <c r="H14" i="17"/>
  <c r="I14" i="17" s="1"/>
  <c r="J14" i="17" s="1"/>
  <c r="K14" i="17" s="1"/>
  <c r="L14" i="17" s="1"/>
  <c r="M14" i="17" s="1"/>
  <c r="H13" i="17"/>
  <c r="I13" i="17" s="1"/>
  <c r="J13" i="17" s="1"/>
  <c r="K13" i="17" s="1"/>
  <c r="L13" i="17" s="1"/>
  <c r="M13" i="17" s="1"/>
  <c r="J12" i="17"/>
  <c r="K12" i="17" s="1"/>
  <c r="L12" i="17" s="1"/>
  <c r="M12" i="17" s="1"/>
  <c r="I12" i="17"/>
  <c r="H12" i="17"/>
  <c r="H11" i="17"/>
  <c r="I11" i="17" s="1"/>
  <c r="J11" i="17" s="1"/>
  <c r="K11" i="17" s="1"/>
  <c r="L11" i="17" s="1"/>
  <c r="M11" i="17" s="1"/>
  <c r="M10" i="17"/>
  <c r="H10" i="17"/>
  <c r="I10" i="17" s="1"/>
  <c r="J10" i="17" s="1"/>
  <c r="J9" i="17"/>
  <c r="K9" i="17" s="1"/>
  <c r="L9" i="17" s="1"/>
  <c r="M9" i="17" s="1"/>
  <c r="I9" i="17"/>
  <c r="H9" i="17"/>
  <c r="M8" i="17"/>
  <c r="J8" i="17"/>
  <c r="I8" i="17"/>
  <c r="H8" i="17"/>
  <c r="M7" i="17"/>
  <c r="J7" i="17"/>
  <c r="I7" i="17"/>
  <c r="H7" i="17"/>
  <c r="M6" i="17"/>
  <c r="J6" i="17"/>
  <c r="I6" i="17"/>
  <c r="H6" i="17"/>
  <c r="H5" i="17"/>
  <c r="I5" i="17" s="1"/>
  <c r="J5" i="17" s="1"/>
  <c r="K5" i="17" s="1"/>
  <c r="L5" i="17" s="1"/>
  <c r="M5" i="17" s="1"/>
  <c r="M4" i="17"/>
  <c r="I4" i="17"/>
  <c r="J4" i="17" s="1"/>
  <c r="K4" i="17" s="1"/>
  <c r="H4" i="17"/>
  <c r="H3" i="17"/>
  <c r="I3" i="17" s="1"/>
  <c r="J3" i="17" l="1"/>
  <c r="K3" i="17" s="1"/>
  <c r="L3" i="17" s="1"/>
  <c r="M3" i="17" s="1"/>
  <c r="G4" i="9" l="1"/>
  <c r="G5" i="9" s="1"/>
  <c r="G6" i="9" l="1"/>
  <c r="G7" i="9" s="1"/>
  <c r="G8" i="9" s="1"/>
  <c r="G9" i="9" s="1"/>
  <c r="G10" i="9" s="1"/>
  <c r="G11" i="9" s="1"/>
  <c r="G12" i="9" s="1"/>
  <c r="G13" i="9" s="1"/>
  <c r="G14" i="9" s="1"/>
  <c r="J14" i="9"/>
</calcChain>
</file>

<file path=xl/comments1.xml><?xml version="1.0" encoding="utf-8"?>
<comments xmlns="http://schemas.openxmlformats.org/spreadsheetml/2006/main">
  <authors>
    <author>COLLET Michel TSO T.6 bis</author>
  </authors>
  <commentList>
    <comment ref="K4" authorId="0">
      <text>
        <r>
          <rPr>
            <b/>
            <sz val="10"/>
            <color indexed="81"/>
            <rFont val="Tahoma"/>
            <family val="2"/>
          </rPr>
          <t>COLLET Michel TSO T.6 bis:</t>
        </r>
        <r>
          <rPr>
            <sz val="10"/>
            <color indexed="81"/>
            <rFont val="Tahoma"/>
            <family val="2"/>
          </rPr>
          <t xml:space="preserve">
M4 (La sortie était prévue le 21 mai 2015)</t>
        </r>
      </text>
    </comment>
    <comment ref="L4" authorId="0">
      <text>
        <r>
          <rPr>
            <b/>
            <sz val="9"/>
            <color indexed="81"/>
            <rFont val="Tahoma"/>
            <family val="2"/>
          </rPr>
          <t>COLLET Michel TSO T.6 bis:</t>
        </r>
        <r>
          <rPr>
            <sz val="9"/>
            <color indexed="81"/>
            <rFont val="Tahoma"/>
            <family val="2"/>
          </rPr>
          <t xml:space="preserve">
M 4 (Sortie le 11 juin 2015)</t>
        </r>
      </text>
    </comment>
    <comment ref="J6" authorId="0">
      <text>
        <r>
          <rPr>
            <b/>
            <sz val="10"/>
            <color indexed="81"/>
            <rFont val="Tahoma"/>
            <family val="2"/>
          </rPr>
          <t>COLLET Michel TSO T.6 bis:</t>
        </r>
        <r>
          <rPr>
            <sz val="10"/>
            <color indexed="81"/>
            <rFont val="Tahoma"/>
            <family val="2"/>
          </rPr>
          <t xml:space="preserve">
M22 (sortie le 03 avril 2015)</t>
        </r>
      </text>
    </comment>
    <comment ref="M6" authorId="0">
      <text>
        <r>
          <rPr>
            <b/>
            <sz val="9"/>
            <color indexed="81"/>
            <rFont val="Tahoma"/>
            <family val="2"/>
          </rPr>
          <t>COLLET Michel TSO T.6 bis:</t>
        </r>
        <r>
          <rPr>
            <sz val="9"/>
            <color indexed="81"/>
            <rFont val="Tahoma"/>
            <family val="2"/>
          </rPr>
          <t xml:space="preserve">
</t>
        </r>
        <r>
          <rPr>
            <sz val="10"/>
            <color indexed="81"/>
            <rFont val="Tahoma"/>
            <family val="2"/>
          </rPr>
          <t>M18 (Sortie le 31 Juillet 2015)</t>
        </r>
      </text>
    </comment>
    <comment ref="J7" authorId="0">
      <text>
        <r>
          <rPr>
            <b/>
            <sz val="10"/>
            <color indexed="81"/>
            <rFont val="Tahoma"/>
            <family val="2"/>
          </rPr>
          <t>COLLET Michel TSO T.6 bis:</t>
        </r>
        <r>
          <rPr>
            <sz val="10"/>
            <color indexed="81"/>
            <rFont val="Tahoma"/>
            <family val="2"/>
          </rPr>
          <t xml:space="preserve">
SEM 41 (sortie le 16 avril 2015)</t>
        </r>
      </text>
    </comment>
    <comment ref="J8" authorId="0">
      <text>
        <r>
          <rPr>
            <b/>
            <sz val="10"/>
            <color indexed="81"/>
            <rFont val="Tahoma"/>
            <family val="2"/>
          </rPr>
          <t>COLLET Michel TSO T.6 bis:</t>
        </r>
        <r>
          <rPr>
            <sz val="10"/>
            <color indexed="81"/>
            <rFont val="Tahoma"/>
            <family val="2"/>
          </rPr>
          <t xml:space="preserve">
SEM 51 (sortie le 8 avril 2015)</t>
        </r>
      </text>
    </comment>
    <comment ref="L8" authorId="0">
      <text>
        <r>
          <rPr>
            <b/>
            <sz val="9"/>
            <color indexed="81"/>
            <rFont val="Tahoma"/>
            <family val="2"/>
          </rPr>
          <t>COLLET Michel TSO T.6 bis:</t>
        </r>
        <r>
          <rPr>
            <sz val="9"/>
            <color indexed="81"/>
            <rFont val="Tahoma"/>
            <family val="2"/>
          </rPr>
          <t xml:space="preserve">
SEM 31 (Sortie le 12 juin 2015)</t>
        </r>
      </text>
    </comment>
    <comment ref="M8" authorId="0">
      <text>
        <r>
          <rPr>
            <b/>
            <sz val="9"/>
            <color indexed="81"/>
            <rFont val="Tahoma"/>
            <family val="2"/>
          </rPr>
          <t>COLLET Michel TSO T.6 bis:</t>
        </r>
        <r>
          <rPr>
            <sz val="9"/>
            <color indexed="81"/>
            <rFont val="Tahoma"/>
            <family val="2"/>
          </rPr>
          <t xml:space="preserve">
</t>
        </r>
        <r>
          <rPr>
            <sz val="10"/>
            <color indexed="81"/>
            <rFont val="Tahoma"/>
            <family val="2"/>
          </rPr>
          <t>SEM 44 (Sortie le 20 Juillet 2015)
SEM 1 (Sortie le 09 Juillet 2015)</t>
        </r>
      </text>
    </comment>
    <comment ref="J10" authorId="0">
      <text>
        <r>
          <rPr>
            <b/>
            <sz val="10"/>
            <color indexed="81"/>
            <rFont val="Tahoma"/>
            <family val="2"/>
          </rPr>
          <t>COLLET Michel TSO T.6 bis:</t>
        </r>
        <r>
          <rPr>
            <sz val="10"/>
            <color indexed="81"/>
            <rFont val="Tahoma"/>
            <family val="2"/>
          </rPr>
          <t xml:space="preserve">
2358 (sortie le 3 avril 2015)
2314 (sortie le 30 avril 2015)</t>
        </r>
      </text>
    </comment>
    <comment ref="M11" authorId="0">
      <text>
        <r>
          <rPr>
            <b/>
            <sz val="9"/>
            <color indexed="81"/>
            <rFont val="Tahoma"/>
            <family val="2"/>
          </rPr>
          <t>COLLET Michel TSO T.6 bis:</t>
        </r>
        <r>
          <rPr>
            <sz val="9"/>
            <color indexed="81"/>
            <rFont val="Tahoma"/>
            <family val="2"/>
          </rPr>
          <t xml:space="preserve">
</t>
        </r>
        <r>
          <rPr>
            <sz val="10"/>
            <color indexed="81"/>
            <rFont val="Tahoma"/>
            <family val="2"/>
          </rPr>
          <t>2309 (Sortie le 02/ Juillet 2015)
2237 (Sortie le 16 Juillet 2015)</t>
        </r>
      </text>
    </comment>
  </commentList>
</comments>
</file>

<file path=xl/comments2.xml><?xml version="1.0" encoding="utf-8"?>
<comments xmlns="http://schemas.openxmlformats.org/spreadsheetml/2006/main">
  <authors>
    <author>CARDUNER Andrée SA CL EXCEPT</author>
  </authors>
  <commentList>
    <comment ref="G22" authorId="0">
      <text>
        <r>
          <rPr>
            <b/>
            <sz val="9"/>
            <color indexed="81"/>
            <rFont val="Tahoma"/>
            <family val="2"/>
          </rPr>
          <t>CARDUNER Andrée SA CL EXCEPT:</t>
        </r>
        <r>
          <rPr>
            <sz val="9"/>
            <color indexed="81"/>
            <rFont val="Tahoma"/>
            <family val="2"/>
          </rPr>
          <t xml:space="preserve">
Non suivi en quantité</t>
        </r>
      </text>
    </comment>
    <comment ref="J22" authorId="0">
      <text>
        <r>
          <rPr>
            <b/>
            <sz val="9"/>
            <color indexed="81"/>
            <rFont val="Tahoma"/>
            <family val="2"/>
          </rPr>
          <t>CARDUNER Andrée SA CL EXCEPT:</t>
        </r>
        <r>
          <rPr>
            <sz val="9"/>
            <color indexed="81"/>
            <rFont val="Tahoma"/>
            <family val="2"/>
          </rPr>
          <t xml:space="preserve">
données non disponibles</t>
        </r>
      </text>
    </comment>
    <comment ref="J23" authorId="0">
      <text>
        <r>
          <rPr>
            <b/>
            <sz val="9"/>
            <color indexed="81"/>
            <rFont val="Tahoma"/>
            <family val="2"/>
          </rPr>
          <t>CARDUNER Andrée SA CL EXCEPT:</t>
        </r>
        <r>
          <rPr>
            <sz val="9"/>
            <color indexed="81"/>
            <rFont val="Tahoma"/>
            <family val="2"/>
          </rPr>
          <t xml:space="preserve">
donnée non disponible</t>
        </r>
      </text>
    </comment>
    <comment ref="J24" authorId="0">
      <text>
        <r>
          <rPr>
            <b/>
            <sz val="9"/>
            <color indexed="81"/>
            <rFont val="Tahoma"/>
            <family val="2"/>
          </rPr>
          <t>CARDUNER Andrée SA CL EXCEPT:</t>
        </r>
        <r>
          <rPr>
            <sz val="9"/>
            <color indexed="81"/>
            <rFont val="Tahoma"/>
            <family val="2"/>
          </rPr>
          <t xml:space="preserve">
donnée non disponible</t>
        </r>
      </text>
    </comment>
    <comment ref="I25" authorId="0">
      <text>
        <r>
          <rPr>
            <b/>
            <sz val="9"/>
            <color indexed="81"/>
            <rFont val="Tahoma"/>
            <family val="2"/>
          </rPr>
          <t>CARDUNER Andrée SA CL EXCEPT:</t>
        </r>
        <r>
          <rPr>
            <sz val="9"/>
            <color indexed="81"/>
            <rFont val="Tahoma"/>
            <family val="2"/>
          </rPr>
          <t xml:space="preserve">
donnée non disponible</t>
        </r>
      </text>
    </comment>
    <comment ref="G27" authorId="0">
      <text>
        <r>
          <rPr>
            <b/>
            <sz val="9"/>
            <color indexed="81"/>
            <rFont val="Tahoma"/>
            <family val="2"/>
          </rPr>
          <t>CARDUNER Andrée SA CL EXCEPT:</t>
        </r>
        <r>
          <rPr>
            <sz val="9"/>
            <color indexed="81"/>
            <rFont val="Tahoma"/>
            <family val="2"/>
          </rPr>
          <t xml:space="preserve">
non suivi en quantité</t>
        </r>
      </text>
    </comment>
    <comment ref="G28" authorId="0">
      <text>
        <r>
          <rPr>
            <b/>
            <sz val="9"/>
            <color indexed="81"/>
            <rFont val="Tahoma"/>
            <family val="2"/>
          </rPr>
          <t>CARDUNER Andrée SA CL EXCEPT:</t>
        </r>
        <r>
          <rPr>
            <sz val="9"/>
            <color indexed="81"/>
            <rFont val="Tahoma"/>
            <family val="2"/>
          </rPr>
          <t xml:space="preserve">
non suivi en quantité</t>
        </r>
      </text>
    </comment>
  </commentList>
</comments>
</file>

<file path=xl/comments3.xml><?xml version="1.0" encoding="utf-8"?>
<comments xmlns="http://schemas.openxmlformats.org/spreadsheetml/2006/main">
  <authors>
    <author>MARSEGUERRA JOCELYNE</author>
  </authors>
  <commentList>
    <comment ref="M3" authorId="0">
      <text>
        <r>
          <rPr>
            <b/>
            <sz val="9"/>
            <color indexed="81"/>
            <rFont val="Tahoma"/>
            <family val="2"/>
          </rPr>
          <t>MARSEGUERRA JOCELYNE:</t>
        </r>
        <r>
          <rPr>
            <sz val="9"/>
            <color indexed="81"/>
            <rFont val="Tahoma"/>
            <family val="2"/>
          </rPr>
          <t xml:space="preserve">
FR3</t>
        </r>
      </text>
    </comment>
    <comment ref="N13" authorId="0">
      <text>
        <r>
          <rPr>
            <b/>
            <sz val="9"/>
            <color indexed="81"/>
            <rFont val="Tahoma"/>
            <family val="2"/>
          </rPr>
          <t>MARSEGUERRA JOCELYNE:</t>
        </r>
        <r>
          <rPr>
            <sz val="9"/>
            <color indexed="81"/>
            <rFont val="Tahoma"/>
            <family val="2"/>
          </rPr>
          <t xml:space="preserve">
meilleur estimé</t>
        </r>
      </text>
    </comment>
  </commentList>
</comments>
</file>

<file path=xl/comments4.xml><?xml version="1.0" encoding="utf-8"?>
<comments xmlns="http://schemas.openxmlformats.org/spreadsheetml/2006/main">
  <authors>
    <author>CARDUNER Andrée SA CL EXCEPT</author>
    <author>MARSEGUERRA JOCELYNE</author>
  </authors>
  <commentList>
    <comment ref="H405" authorId="0">
      <text>
        <r>
          <rPr>
            <b/>
            <sz val="9"/>
            <color indexed="81"/>
            <rFont val="Tahoma"/>
            <family val="2"/>
          </rPr>
          <t>CARDUNER Andrée SA CL EXCEPT:</t>
        </r>
        <r>
          <rPr>
            <sz val="9"/>
            <color indexed="81"/>
            <rFont val="Tahoma"/>
            <family val="2"/>
          </rPr>
          <t xml:space="preserve">
Non suivi en quantité</t>
        </r>
      </text>
    </comment>
    <comment ref="H410" authorId="0">
      <text>
        <r>
          <rPr>
            <b/>
            <sz val="9"/>
            <color indexed="81"/>
            <rFont val="Tahoma"/>
            <family val="2"/>
          </rPr>
          <t>CARDUNER Andrée SA CL EXCEPT:</t>
        </r>
        <r>
          <rPr>
            <sz val="9"/>
            <color indexed="81"/>
            <rFont val="Tahoma"/>
            <family val="2"/>
          </rPr>
          <t xml:space="preserve">
non suivi en quantité</t>
        </r>
      </text>
    </comment>
    <comment ref="H411" authorId="0">
      <text>
        <r>
          <rPr>
            <b/>
            <sz val="9"/>
            <color indexed="81"/>
            <rFont val="Tahoma"/>
            <family val="2"/>
          </rPr>
          <t>CARDUNER Andrée SA CL EXCEPT:</t>
        </r>
        <r>
          <rPr>
            <sz val="9"/>
            <color indexed="81"/>
            <rFont val="Tahoma"/>
            <family val="2"/>
          </rPr>
          <t xml:space="preserve">
non suivi en quantité</t>
        </r>
      </text>
    </comment>
    <comment ref="H502" authorId="0">
      <text>
        <r>
          <rPr>
            <b/>
            <sz val="9"/>
            <color indexed="81"/>
            <rFont val="Tahoma"/>
            <family val="2"/>
          </rPr>
          <t>CARDUNER Andrée SA CL EXCEPT:</t>
        </r>
        <r>
          <rPr>
            <sz val="9"/>
            <color indexed="81"/>
            <rFont val="Tahoma"/>
            <family val="2"/>
          </rPr>
          <t xml:space="preserve">
donnée non disponible</t>
        </r>
      </text>
    </comment>
    <comment ref="H546" authorId="0">
      <text>
        <r>
          <rPr>
            <b/>
            <sz val="9"/>
            <color indexed="81"/>
            <rFont val="Tahoma"/>
            <family val="2"/>
          </rPr>
          <t>CARDUNER Andrée SA CL EXCEPT:</t>
        </r>
        <r>
          <rPr>
            <sz val="9"/>
            <color indexed="81"/>
            <rFont val="Tahoma"/>
            <family val="2"/>
          </rPr>
          <t xml:space="preserve">
données non disponibles</t>
        </r>
      </text>
    </comment>
    <comment ref="H547" authorId="0">
      <text>
        <r>
          <rPr>
            <b/>
            <sz val="9"/>
            <color indexed="81"/>
            <rFont val="Tahoma"/>
            <family val="2"/>
          </rPr>
          <t>CARDUNER Andrée SA CL EXCEPT:</t>
        </r>
        <r>
          <rPr>
            <sz val="9"/>
            <color indexed="81"/>
            <rFont val="Tahoma"/>
            <family val="2"/>
          </rPr>
          <t xml:space="preserve">
donnée non disponible</t>
        </r>
      </text>
    </comment>
    <comment ref="H548" authorId="0">
      <text>
        <r>
          <rPr>
            <b/>
            <sz val="9"/>
            <color indexed="81"/>
            <rFont val="Tahoma"/>
            <family val="2"/>
          </rPr>
          <t>CARDUNER Andrée SA CL EXCEPT:</t>
        </r>
        <r>
          <rPr>
            <sz val="9"/>
            <color indexed="81"/>
            <rFont val="Tahoma"/>
            <family val="2"/>
          </rPr>
          <t xml:space="preserve">
donnée non disponible</t>
        </r>
      </text>
    </comment>
    <comment ref="H930" authorId="1">
      <text>
        <r>
          <rPr>
            <b/>
            <sz val="9"/>
            <color indexed="81"/>
            <rFont val="Tahoma"/>
            <family val="2"/>
          </rPr>
          <t>MARSEGUERRA JOCELYNE:</t>
        </r>
        <r>
          <rPr>
            <sz val="9"/>
            <color indexed="81"/>
            <rFont val="Tahoma"/>
            <family val="2"/>
          </rPr>
          <t xml:space="preserve">
FR3</t>
        </r>
      </text>
    </comment>
    <comment ref="H968" authorId="1">
      <text>
        <r>
          <rPr>
            <b/>
            <sz val="9"/>
            <color indexed="81"/>
            <rFont val="Tahoma"/>
            <family val="2"/>
          </rPr>
          <t>MARSEGUERRA JOCELYNE:</t>
        </r>
        <r>
          <rPr>
            <sz val="9"/>
            <color indexed="81"/>
            <rFont val="Tahoma"/>
            <family val="2"/>
          </rPr>
          <t xml:space="preserve">
meilleur estimé</t>
        </r>
      </text>
    </comment>
  </commentList>
</comments>
</file>

<file path=xl/sharedStrings.xml><?xml version="1.0" encoding="utf-8"?>
<sst xmlns="http://schemas.openxmlformats.org/spreadsheetml/2006/main" count="15381" uniqueCount="146">
  <si>
    <t>AIA</t>
  </si>
  <si>
    <t>OAE</t>
  </si>
  <si>
    <t>Environnement aéro</t>
  </si>
  <si>
    <t>Autres</t>
  </si>
  <si>
    <t>Forecast</t>
  </si>
  <si>
    <t>Ambérieu</t>
  </si>
  <si>
    <t>Environnement aéronautique</t>
  </si>
  <si>
    <t>Maintenance</t>
  </si>
  <si>
    <t>Fabrication</t>
  </si>
  <si>
    <t>Métrologie</t>
  </si>
  <si>
    <t>Etalonnage</t>
  </si>
  <si>
    <t>SIC</t>
  </si>
  <si>
    <t>Sièges éjectables</t>
  </si>
  <si>
    <t>Fabrication ARMAS</t>
  </si>
  <si>
    <t>ATL2</t>
  </si>
  <si>
    <t>V18</t>
  </si>
  <si>
    <t>Bretagne</t>
  </si>
  <si>
    <t>V36</t>
  </si>
  <si>
    <t>V2N</t>
  </si>
  <si>
    <t>SEM</t>
  </si>
  <si>
    <t>V2NR</t>
  </si>
  <si>
    <t>ALOUETTE 3</t>
  </si>
  <si>
    <t>VIS OM</t>
  </si>
  <si>
    <t>VIS</t>
  </si>
  <si>
    <t>M88</t>
  </si>
  <si>
    <t>Moteurs</t>
  </si>
  <si>
    <t>GEM, MTR, GAP AST</t>
  </si>
  <si>
    <t>T56 A15</t>
  </si>
  <si>
    <t>ATAR</t>
  </si>
  <si>
    <t>CELAP</t>
  </si>
  <si>
    <t>MATMOM</t>
  </si>
  <si>
    <t>LARZAC</t>
  </si>
  <si>
    <t>Bordeaux</t>
  </si>
  <si>
    <t>M53, NOELLE</t>
  </si>
  <si>
    <t>TP 400</t>
  </si>
  <si>
    <t>TRANSALL</t>
  </si>
  <si>
    <t>GV</t>
  </si>
  <si>
    <t>Clermont-Ferrand</t>
  </si>
  <si>
    <t>PV</t>
  </si>
  <si>
    <t>A400M</t>
  </si>
  <si>
    <t>LC</t>
  </si>
  <si>
    <t>M2000</t>
  </si>
  <si>
    <t>V5</t>
  </si>
  <si>
    <t>V10</t>
  </si>
  <si>
    <t>V10T</t>
  </si>
  <si>
    <t>V15</t>
  </si>
  <si>
    <t xml:space="preserve">V25 </t>
  </si>
  <si>
    <t>V25T</t>
  </si>
  <si>
    <t>V30</t>
  </si>
  <si>
    <t>ALPHAJET</t>
  </si>
  <si>
    <t>V4</t>
  </si>
  <si>
    <t>V8</t>
  </si>
  <si>
    <t>V12</t>
  </si>
  <si>
    <t>PUMA</t>
  </si>
  <si>
    <t>VP</t>
  </si>
  <si>
    <t>VI</t>
  </si>
  <si>
    <t>GAZELLE</t>
  </si>
  <si>
    <t>IRAN</t>
  </si>
  <si>
    <t>TIGRE</t>
  </si>
  <si>
    <t>Explorer Transall</t>
  </si>
  <si>
    <t>OAE Alphajet</t>
  </si>
  <si>
    <t>E2C</t>
  </si>
  <si>
    <t>DLM</t>
  </si>
  <si>
    <t>Cuers-Pierrefeu</t>
  </si>
  <si>
    <t>IREF</t>
  </si>
  <si>
    <t>LYNX</t>
  </si>
  <si>
    <t>V3N</t>
  </si>
  <si>
    <t>Travaux particuliers</t>
  </si>
  <si>
    <t>V1S</t>
  </si>
  <si>
    <t>DAUPHIN PANTHER</t>
  </si>
  <si>
    <t>V2N+STD2</t>
  </si>
  <si>
    <t>NH90</t>
  </si>
  <si>
    <t>VP600</t>
  </si>
  <si>
    <t>Réel</t>
  </si>
  <si>
    <t>Aéronefs</t>
  </si>
  <si>
    <t>V2T</t>
  </si>
  <si>
    <t>TERRE+air</t>
  </si>
  <si>
    <t>Matériels aériens NTI3 et NTI2 Alphajet</t>
  </si>
  <si>
    <t>Quantités</t>
  </si>
  <si>
    <t>pas de données à fin 06-2015 au 06/07/2015</t>
  </si>
  <si>
    <t>Respect échéancier client NTI3 OAE</t>
  </si>
  <si>
    <t>Délai NTI2 Alphajet (en jours)</t>
  </si>
  <si>
    <t>Explorer C160</t>
  </si>
  <si>
    <t>Taux de service stock Explorer</t>
  </si>
  <si>
    <t>Radômes</t>
  </si>
  <si>
    <t>-</t>
  </si>
  <si>
    <t>Période</t>
  </si>
  <si>
    <t>Réel / Forecast</t>
  </si>
  <si>
    <t>ACTIVITE</t>
  </si>
  <si>
    <t>PRODUIT</t>
  </si>
  <si>
    <t>PRESTATION</t>
  </si>
  <si>
    <t>Nombre opération</t>
  </si>
  <si>
    <t>GP 2015</t>
  </si>
  <si>
    <t>Réel 2014</t>
  </si>
  <si>
    <t>Chantiers: ECMR</t>
  </si>
  <si>
    <t>Travaux équipements</t>
  </si>
  <si>
    <t>Travaux modules</t>
  </si>
  <si>
    <t>Travaux moteurs</t>
  </si>
  <si>
    <t>Type Période</t>
  </si>
  <si>
    <t>juin</t>
  </si>
  <si>
    <t>colonne où trouver les données:</t>
  </si>
  <si>
    <t>importé le</t>
  </si>
  <si>
    <t>Chantiers</t>
  </si>
  <si>
    <t xml:space="preserve">  </t>
  </si>
  <si>
    <t>3S (fabrication)</t>
  </si>
  <si>
    <t>3S (maintenance)</t>
  </si>
  <si>
    <t>Radômes (Budgétaire)</t>
  </si>
  <si>
    <t>Radômes (Non Budgétaire)</t>
  </si>
  <si>
    <t>Chantier-Puma OACI</t>
  </si>
  <si>
    <t>Chantier-ATL 2 IREF +  OACI</t>
  </si>
  <si>
    <t>Chantier-ATL 2 V36 + OACI</t>
  </si>
  <si>
    <t>Chantier-Lynx VIS + OACI</t>
  </si>
  <si>
    <t>Chantier-Lynx V3N + OACI</t>
  </si>
  <si>
    <t>Chantier-Puma VP + OACI</t>
  </si>
  <si>
    <t>Chantier-Dauphin Panther standard 2 + V2N</t>
  </si>
  <si>
    <t>Chantier-Dauphin Panther standard 2 + V3N</t>
  </si>
  <si>
    <t>Chantier-Non réparti</t>
  </si>
  <si>
    <t>Chantier-M2000 MIDS</t>
  </si>
  <si>
    <t>Chantier-M2000N CME</t>
  </si>
  <si>
    <t>Chantier-M2000 autres modifs couplé maintenance</t>
  </si>
  <si>
    <t>Chantier-M2000 modifs couplées maintenance</t>
  </si>
  <si>
    <t>Chantier-Rafale modif std F1/F3</t>
  </si>
  <si>
    <t>Chantier-Rafale rover + VHF</t>
  </si>
  <si>
    <t>Chantier-Aplphajet - réno avionique + OACI couplé</t>
  </si>
  <si>
    <t>Chantier-Alphajet réno OACI couplée</t>
  </si>
  <si>
    <t>Chantier-Gazelle SITALAT</t>
  </si>
  <si>
    <t>Chantier-Gazelle pales Fenec et BPR4G</t>
  </si>
  <si>
    <t>Chantier-Gazelle ferrure sièges blindés</t>
  </si>
  <si>
    <t>Chantier-Gazelle OACI</t>
  </si>
  <si>
    <t>Chantier-Gazelle chantier de modif</t>
  </si>
  <si>
    <t>Chantier-Transall C1602 VHF</t>
  </si>
  <si>
    <t>Chantier-Transall C3Istar</t>
  </si>
  <si>
    <t>Chantier-Transall COMSEC</t>
  </si>
  <si>
    <t>Chantier-Transall modif réservoir</t>
  </si>
  <si>
    <t>Chantier-C 160 VHF 8,33 couplé maintenance</t>
  </si>
  <si>
    <t>Chantier-C 130 réno avionique + check B</t>
  </si>
  <si>
    <t>Chantier-Falcon 200 (Sabena)</t>
  </si>
  <si>
    <t>pas de données à fin 08-2015</t>
  </si>
  <si>
    <t>pas de données à fin 07-2015 et à fin 08-2015</t>
  </si>
  <si>
    <t>xxx</t>
  </si>
  <si>
    <t>www</t>
  </si>
  <si>
    <t>zzz</t>
  </si>
  <si>
    <t>Paris</t>
  </si>
  <si>
    <t>Nantes</t>
  </si>
  <si>
    <t>Marseille</t>
  </si>
  <si>
    <t>Strasbourg</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</si>
</sst>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3" formatCode="_-* #,##0.00\ _€_-;\-* #,##0.00\ _€_-;_-* &quot;-&quot;??\ _€_-;_-@_-"/>
    <numFmt numFmtId="164" formatCode="0.0%"/>
    <numFmt numFmtId="165" formatCode="0.00000"/>
    <numFmt numFmtId="166" formatCode="mmmm\-yyyy"/>
  </numFmts>
  <fonts count="16" x14ac:knownFonts="1">
    <font>
      <sz val="11"/>
      <color theme="1"/>
      <name val="Calibri"/>
      <family val="2"/>
      <scheme val="minor"/>
    </font>
    <font>
      <b/>
      <sz val="11"/>
      <color theme="0"/>
      <name val="Calibri"/>
      <family val="2"/>
      <scheme val="minor"/>
    </font>
    <font>
      <sz val="10"/>
      <name val="Arial"/>
      <family val="2"/>
    </font>
    <font>
      <b/>
      <sz val="11"/>
      <name val="Calibri"/>
      <family val="2"/>
      <scheme val="minor"/>
    </font>
    <font>
      <sz val="11"/>
      <name val="Calibri"/>
      <family val="2"/>
      <scheme val="minor"/>
    </font>
    <font>
      <sz val="10"/>
      <name val="Calibri"/>
      <family val="2"/>
      <scheme val="minor"/>
    </font>
    <font>
      <sz val="11"/>
      <color indexed="12"/>
      <name val="Calibri"/>
      <family val="2"/>
      <scheme val="minor"/>
    </font>
    <font>
      <sz val="11"/>
      <color indexed="8"/>
      <name val="Calibri"/>
      <family val="2"/>
    </font>
    <font>
      <b/>
      <sz val="9"/>
      <color indexed="81"/>
      <name val="Tahoma"/>
      <family val="2"/>
    </font>
    <font>
      <sz val="9"/>
      <color indexed="81"/>
      <name val="Tahoma"/>
      <family val="2"/>
    </font>
    <font>
      <b/>
      <sz val="10"/>
      <color indexed="81"/>
      <name val="Tahoma"/>
      <family val="2"/>
    </font>
    <font>
      <sz val="10"/>
      <color indexed="81"/>
      <name val="Tahoma"/>
      <family val="2"/>
    </font>
    <font>
      <sz val="10"/>
      <name val="Arial"/>
      <family val="2"/>
    </font>
    <font>
      <sz val="11"/>
      <color theme="0"/>
      <name val="Calibri"/>
      <family val="2"/>
      <scheme val="minor"/>
    </font>
    <font>
      <sz val="11"/>
      <color rgb="FF000000"/>
      <name val="Calibri"/>
      <family val="2"/>
    </font>
    <font>
      <b/>
      <sz val="16"/>
      <color theme="0"/>
      <name val="Calibri"/>
      <family val="2"/>
    </font>
  </fonts>
  <fills count="15">
    <fill>
      <patternFill patternType="none"/>
    </fill>
    <fill>
      <patternFill patternType="gray125"/>
    </fill>
    <fill>
      <patternFill patternType="solid">
        <fgColor indexed="65"/>
        <bgColor indexed="64"/>
      </patternFill>
    </fill>
    <fill>
      <patternFill patternType="solid">
        <fgColor theme="3"/>
        <bgColor indexed="64"/>
      </patternFill>
    </fill>
    <fill>
      <patternFill patternType="solid">
        <fgColor indexed="44"/>
        <bgColor indexed="64"/>
      </patternFill>
    </fill>
    <fill>
      <patternFill patternType="solid">
        <fgColor indexed="52"/>
        <bgColor indexed="64"/>
      </patternFill>
    </fill>
    <fill>
      <patternFill patternType="solid">
        <fgColor indexed="52"/>
        <bgColor indexed="29"/>
      </patternFill>
    </fill>
    <fill>
      <patternFill patternType="solid">
        <fgColor indexed="46"/>
        <bgColor indexed="64"/>
      </patternFill>
    </fill>
    <fill>
      <patternFill patternType="solid">
        <fgColor indexed="43"/>
        <bgColor indexed="64"/>
      </patternFill>
    </fill>
    <fill>
      <patternFill patternType="solid">
        <fgColor indexed="50"/>
        <bgColor indexed="64"/>
      </patternFill>
    </fill>
    <fill>
      <patternFill patternType="solid">
        <fgColor indexed="49"/>
        <bgColor indexed="64"/>
      </patternFill>
    </fill>
    <fill>
      <patternFill patternType="solid">
        <fgColor indexed="43"/>
        <bgColor indexed="26"/>
      </patternFill>
    </fill>
    <fill>
      <patternFill patternType="solid">
        <fgColor theme="4" tint="0.79998168889431442"/>
        <bgColor indexed="64"/>
      </patternFill>
    </fill>
    <fill>
      <patternFill patternType="solid">
        <fgColor rgb="FF5F5F5F"/>
        <bgColor indexed="64"/>
      </patternFill>
    </fill>
    <fill>
      <patternFill patternType="solid">
        <fgColor theme="2" tint="-0.89999084444715716"/>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style="thin">
        <color theme="0" tint="-0.24994659260841701"/>
      </left>
      <right/>
      <top style="thin">
        <color theme="0" tint="-0.24994659260841701"/>
      </top>
      <bottom style="thin">
        <color theme="0" tint="-0.24994659260841701"/>
      </bottom>
      <diagonal/>
    </border>
    <border>
      <left/>
      <right style="thin">
        <color theme="0" tint="-0.24994659260841701"/>
      </right>
      <top style="thin">
        <color theme="0" tint="-0.24994659260841701"/>
      </top>
      <bottom style="thin">
        <color theme="0" tint="-0.24994659260841701"/>
      </bottom>
      <diagonal/>
    </border>
    <border>
      <left style="mediumDashed">
        <color indexed="64"/>
      </left>
      <right style="mediumDashed">
        <color indexed="64"/>
      </right>
      <top style="mediumDashed">
        <color indexed="64"/>
      </top>
      <bottom style="mediumDashed">
        <color indexed="64"/>
      </bottom>
      <diagonal/>
    </border>
  </borders>
  <cellStyleXfs count="9">
    <xf numFmtId="0" fontId="0" fillId="0" borderId="0"/>
    <xf numFmtId="0" fontId="2" fillId="0" borderId="0"/>
    <xf numFmtId="0" fontId="2" fillId="0" borderId="0"/>
    <xf numFmtId="0" fontId="7" fillId="0" borderId="0"/>
    <xf numFmtId="0" fontId="1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cellStyleXfs>
  <cellXfs count="126">
    <xf numFmtId="0" fontId="0" fillId="0" borderId="0" xfId="0"/>
    <xf numFmtId="0" fontId="3" fillId="2" borderId="0" xfId="1" applyFont="1" applyFill="1" applyAlignment="1">
      <alignment horizontal="left" vertical="center"/>
    </xf>
    <xf numFmtId="0" fontId="4" fillId="2" borderId="0" xfId="1" applyFont="1" applyFill="1" applyAlignment="1">
      <alignment horizontal="left" vertical="center"/>
    </xf>
    <xf numFmtId="0" fontId="4" fillId="5" borderId="2" xfId="1" applyFont="1" applyFill="1" applyBorder="1" applyAlignment="1">
      <alignment horizontal="center" vertical="center"/>
    </xf>
    <xf numFmtId="17" fontId="4" fillId="5" borderId="2" xfId="1" applyNumberFormat="1" applyFont="1" applyFill="1" applyBorder="1" applyAlignment="1">
      <alignment horizontal="center" vertical="center"/>
    </xf>
    <xf numFmtId="3" fontId="4" fillId="6" borderId="1" xfId="2" applyNumberFormat="1" applyFont="1" applyFill="1" applyBorder="1" applyAlignment="1">
      <alignment horizontal="right" vertical="center"/>
    </xf>
    <xf numFmtId="0" fontId="4" fillId="7" borderId="2" xfId="1" applyFont="1" applyFill="1" applyBorder="1" applyAlignment="1">
      <alignment horizontal="center" vertical="center" wrapText="1"/>
    </xf>
    <xf numFmtId="17" fontId="4" fillId="7" borderId="2" xfId="1" applyNumberFormat="1" applyFont="1" applyFill="1" applyBorder="1" applyAlignment="1">
      <alignment horizontal="center" vertical="center" wrapText="1"/>
    </xf>
    <xf numFmtId="1" fontId="4" fillId="7" borderId="1" xfId="1" applyNumberFormat="1" applyFont="1" applyFill="1" applyBorder="1" applyAlignment="1">
      <alignment horizontal="right" vertical="center"/>
    </xf>
    <xf numFmtId="0" fontId="4" fillId="7" borderId="1" xfId="1" applyFont="1" applyFill="1" applyBorder="1" applyAlignment="1">
      <alignment horizontal="center" vertical="center" wrapText="1"/>
    </xf>
    <xf numFmtId="17" fontId="4" fillId="7" borderId="1" xfId="1" applyNumberFormat="1" applyFont="1" applyFill="1" applyBorder="1" applyAlignment="1">
      <alignment horizontal="center" vertical="center" wrapText="1"/>
    </xf>
    <xf numFmtId="0" fontId="4" fillId="7" borderId="2" xfId="1" applyFont="1" applyFill="1" applyBorder="1" applyAlignment="1">
      <alignment horizontal="center" vertical="center"/>
    </xf>
    <xf numFmtId="17" fontId="4" fillId="7" borderId="2" xfId="1" applyNumberFormat="1" applyFont="1" applyFill="1" applyBorder="1" applyAlignment="1">
      <alignment horizontal="center" vertical="center"/>
    </xf>
    <xf numFmtId="3" fontId="4" fillId="7" borderId="1" xfId="1" applyNumberFormat="1" applyFont="1" applyFill="1" applyBorder="1" applyAlignment="1">
      <alignment horizontal="right" vertical="center"/>
    </xf>
    <xf numFmtId="0" fontId="4" fillId="2" borderId="0" xfId="1" applyFont="1" applyFill="1" applyAlignment="1">
      <alignment horizontal="center" vertical="center"/>
    </xf>
    <xf numFmtId="0" fontId="4" fillId="7" borderId="1" xfId="1" applyFont="1" applyFill="1" applyBorder="1" applyAlignment="1">
      <alignment horizontal="center" vertical="center"/>
    </xf>
    <xf numFmtId="17" fontId="4" fillId="7" borderId="1" xfId="1" applyNumberFormat="1" applyFont="1" applyFill="1" applyBorder="1" applyAlignment="1">
      <alignment horizontal="center" vertical="center"/>
    </xf>
    <xf numFmtId="0" fontId="4" fillId="8" borderId="2" xfId="1" applyFont="1" applyFill="1" applyBorder="1" applyAlignment="1">
      <alignment horizontal="center" vertical="center"/>
    </xf>
    <xf numFmtId="17" fontId="4" fillId="8" borderId="2" xfId="1" applyNumberFormat="1" applyFont="1" applyFill="1" applyBorder="1" applyAlignment="1">
      <alignment horizontal="center" vertical="center"/>
    </xf>
    <xf numFmtId="1" fontId="4" fillId="8" borderId="1" xfId="1" applyNumberFormat="1" applyFont="1" applyFill="1" applyBorder="1" applyAlignment="1">
      <alignment horizontal="right" vertical="center"/>
    </xf>
    <xf numFmtId="0" fontId="4" fillId="8" borderId="1" xfId="1" applyFont="1" applyFill="1" applyBorder="1" applyAlignment="1">
      <alignment horizontal="center" vertical="center"/>
    </xf>
    <xf numFmtId="17" fontId="4" fillId="8" borderId="1" xfId="1" applyNumberFormat="1" applyFont="1" applyFill="1" applyBorder="1" applyAlignment="1">
      <alignment horizontal="center" vertical="center"/>
    </xf>
    <xf numFmtId="0" fontId="4" fillId="9" borderId="2" xfId="1" applyFont="1" applyFill="1" applyBorder="1" applyAlignment="1">
      <alignment horizontal="center" vertical="center" wrapText="1"/>
    </xf>
    <xf numFmtId="17" fontId="4" fillId="9" borderId="2" xfId="1" applyNumberFormat="1" applyFont="1" applyFill="1" applyBorder="1" applyAlignment="1">
      <alignment horizontal="center" vertical="center" wrapText="1"/>
    </xf>
    <xf numFmtId="1" fontId="4" fillId="9" borderId="1" xfId="1" applyNumberFormat="1" applyFont="1" applyFill="1" applyBorder="1" applyAlignment="1">
      <alignment horizontal="right" vertical="center"/>
    </xf>
    <xf numFmtId="1" fontId="4" fillId="9" borderId="1" xfId="1" applyNumberFormat="1" applyFont="1" applyFill="1" applyBorder="1" applyAlignment="1">
      <alignment vertical="center"/>
    </xf>
    <xf numFmtId="0" fontId="4" fillId="9" borderId="1" xfId="1" applyFont="1" applyFill="1" applyBorder="1" applyAlignment="1">
      <alignment horizontal="center" vertical="center" wrapText="1"/>
    </xf>
    <xf numFmtId="17" fontId="4" fillId="9" borderId="1" xfId="1" applyNumberFormat="1" applyFont="1" applyFill="1" applyBorder="1" applyAlignment="1">
      <alignment horizontal="center" vertical="center" wrapText="1"/>
    </xf>
    <xf numFmtId="3" fontId="4" fillId="9" borderId="1" xfId="1" applyNumberFormat="1" applyFont="1" applyFill="1" applyBorder="1" applyAlignment="1">
      <alignment horizontal="right" vertical="center"/>
    </xf>
    <xf numFmtId="0" fontId="4" fillId="9" borderId="1" xfId="1" applyFont="1" applyFill="1" applyBorder="1" applyAlignment="1">
      <alignment horizontal="center" vertical="center"/>
    </xf>
    <xf numFmtId="17" fontId="4" fillId="9" borderId="1" xfId="1" applyNumberFormat="1" applyFont="1" applyFill="1" applyBorder="1" applyAlignment="1">
      <alignment horizontal="center" vertical="center"/>
    </xf>
    <xf numFmtId="0" fontId="4" fillId="9" borderId="2" xfId="1" applyFont="1" applyFill="1" applyBorder="1" applyAlignment="1">
      <alignment horizontal="center" vertical="center"/>
    </xf>
    <xf numFmtId="17" fontId="4" fillId="9" borderId="2" xfId="1" applyNumberFormat="1" applyFont="1" applyFill="1" applyBorder="1" applyAlignment="1">
      <alignment horizontal="center" vertical="center"/>
    </xf>
    <xf numFmtId="3" fontId="4" fillId="10" borderId="1" xfId="1" applyNumberFormat="1" applyFont="1" applyFill="1" applyBorder="1" applyAlignment="1">
      <alignment horizontal="right" vertical="center"/>
    </xf>
    <xf numFmtId="1" fontId="4" fillId="10" borderId="1" xfId="1" applyNumberFormat="1" applyFont="1" applyFill="1" applyBorder="1" applyAlignment="1">
      <alignment horizontal="right" vertical="center"/>
    </xf>
    <xf numFmtId="0" fontId="5" fillId="4" borderId="1" xfId="3" applyFont="1" applyFill="1" applyBorder="1" applyAlignment="1">
      <alignment horizontal="left" vertical="center" wrapText="1"/>
    </xf>
    <xf numFmtId="0" fontId="5" fillId="4" borderId="1" xfId="3" applyFont="1" applyFill="1" applyBorder="1" applyAlignment="1">
      <alignment horizontal="center" vertical="center" wrapText="1"/>
    </xf>
    <xf numFmtId="0" fontId="5" fillId="0" borderId="0" xfId="4" applyFont="1" applyAlignment="1">
      <alignment horizontal="left"/>
    </xf>
    <xf numFmtId="0" fontId="5" fillId="0" borderId="0" xfId="4" applyFont="1"/>
    <xf numFmtId="0" fontId="5" fillId="0" borderId="0" xfId="4" applyFont="1" applyAlignment="1">
      <alignment horizontal="center"/>
    </xf>
    <xf numFmtId="0" fontId="12" fillId="0" borderId="0" xfId="4"/>
    <xf numFmtId="0" fontId="6" fillId="2" borderId="0" xfId="4" applyFont="1" applyFill="1" applyAlignment="1">
      <alignment horizontal="center" vertical="center"/>
    </xf>
    <xf numFmtId="0" fontId="4" fillId="2" borderId="0" xfId="4" applyFont="1" applyFill="1" applyAlignment="1">
      <alignment vertical="center"/>
    </xf>
    <xf numFmtId="0" fontId="6" fillId="2" borderId="0" xfId="4" applyFont="1" applyFill="1" applyAlignment="1">
      <alignment vertical="center"/>
    </xf>
    <xf numFmtId="0" fontId="6" fillId="2" borderId="0" xfId="4" applyFont="1" applyFill="1" applyBorder="1" applyAlignment="1">
      <alignment vertical="center"/>
    </xf>
    <xf numFmtId="0" fontId="4" fillId="2" borderId="0" xfId="4" applyFont="1" applyFill="1" applyBorder="1" applyAlignment="1">
      <alignment vertical="center"/>
    </xf>
    <xf numFmtId="0" fontId="4" fillId="0" borderId="0" xfId="4" applyFont="1" applyFill="1" applyBorder="1" applyAlignment="1">
      <alignment vertical="center"/>
    </xf>
    <xf numFmtId="0" fontId="6" fillId="0" borderId="0" xfId="4" applyFont="1" applyFill="1" applyBorder="1" applyAlignment="1">
      <alignment vertical="center"/>
    </xf>
    <xf numFmtId="0" fontId="3" fillId="2" borderId="0" xfId="4" applyFont="1" applyFill="1" applyAlignment="1">
      <alignment horizontal="left" vertical="center"/>
    </xf>
    <xf numFmtId="0" fontId="4" fillId="2" borderId="0" xfId="4" applyFont="1" applyFill="1" applyAlignment="1">
      <alignment horizontal="left" vertical="center"/>
    </xf>
    <xf numFmtId="0" fontId="3" fillId="2" borderId="0" xfId="4" applyFont="1" applyFill="1" applyAlignment="1">
      <alignment horizontal="center" vertical="center"/>
    </xf>
    <xf numFmtId="1" fontId="4" fillId="2" borderId="0" xfId="4" applyNumberFormat="1" applyFont="1" applyFill="1" applyAlignment="1">
      <alignment horizontal="center" vertical="center"/>
    </xf>
    <xf numFmtId="3" fontId="4" fillId="2" borderId="0" xfId="4" applyNumberFormat="1" applyFont="1" applyFill="1" applyAlignment="1">
      <alignment horizontal="center" vertical="center"/>
    </xf>
    <xf numFmtId="0" fontId="4" fillId="2" borderId="0" xfId="4" applyFont="1" applyFill="1" applyAlignment="1">
      <alignment horizontal="center" vertical="center"/>
    </xf>
    <xf numFmtId="0" fontId="4" fillId="5" borderId="1" xfId="4" applyFont="1" applyFill="1" applyBorder="1" applyAlignment="1">
      <alignment horizontal="center" vertical="center"/>
    </xf>
    <xf numFmtId="0" fontId="4" fillId="0" borderId="0" xfId="4" applyFont="1" applyFill="1" applyAlignment="1">
      <alignment vertical="center"/>
    </xf>
    <xf numFmtId="0" fontId="4" fillId="7" borderId="1" xfId="4" applyFont="1" applyFill="1" applyBorder="1" applyAlignment="1">
      <alignment horizontal="center" vertical="center" wrapText="1"/>
    </xf>
    <xf numFmtId="1" fontId="4" fillId="7" borderId="1" xfId="4" applyNumberFormat="1" applyFont="1" applyFill="1" applyBorder="1" applyAlignment="1">
      <alignment horizontal="right" vertical="center"/>
    </xf>
    <xf numFmtId="0" fontId="6" fillId="0" borderId="0" xfId="4" applyFont="1" applyFill="1" applyAlignment="1">
      <alignment vertical="center"/>
    </xf>
    <xf numFmtId="0" fontId="4" fillId="7" borderId="1" xfId="4" applyFont="1" applyFill="1" applyBorder="1" applyAlignment="1">
      <alignment horizontal="center" vertical="center"/>
    </xf>
    <xf numFmtId="3" fontId="4" fillId="7" borderId="1" xfId="4" applyNumberFormat="1" applyFont="1" applyFill="1" applyBorder="1" applyAlignment="1">
      <alignment horizontal="right" vertical="center"/>
    </xf>
    <xf numFmtId="0" fontId="4" fillId="8" borderId="1" xfId="4" applyFont="1" applyFill="1" applyBorder="1" applyAlignment="1">
      <alignment horizontal="center" vertical="center"/>
    </xf>
    <xf numFmtId="1" fontId="4" fillId="11" borderId="1" xfId="4" applyNumberFormat="1" applyFont="1" applyFill="1" applyBorder="1" applyAlignment="1">
      <alignment horizontal="right" vertical="center"/>
    </xf>
    <xf numFmtId="1" fontId="4" fillId="8" borderId="1" xfId="4" applyNumberFormat="1" applyFont="1" applyFill="1" applyBorder="1" applyAlignment="1">
      <alignment horizontal="right" vertical="center"/>
    </xf>
    <xf numFmtId="0" fontId="4" fillId="9" borderId="1" xfId="4" applyFont="1" applyFill="1" applyBorder="1" applyAlignment="1">
      <alignment horizontal="center" vertical="center" wrapText="1"/>
    </xf>
    <xf numFmtId="1" fontId="4" fillId="9" borderId="1" xfId="4" applyNumberFormat="1" applyFont="1" applyFill="1" applyBorder="1" applyAlignment="1">
      <alignment horizontal="right" vertical="center"/>
    </xf>
    <xf numFmtId="1" fontId="4" fillId="9" borderId="1" xfId="4" applyNumberFormat="1" applyFont="1" applyFill="1" applyBorder="1" applyAlignment="1">
      <alignment vertical="center"/>
    </xf>
    <xf numFmtId="3" fontId="4" fillId="9" borderId="1" xfId="4" applyNumberFormat="1" applyFont="1" applyFill="1" applyBorder="1" applyAlignment="1">
      <alignment horizontal="right" vertical="center"/>
    </xf>
    <xf numFmtId="1" fontId="4" fillId="9" borderId="1" xfId="5" applyNumberFormat="1" applyFont="1" applyFill="1" applyBorder="1" applyAlignment="1">
      <alignment horizontal="right" vertical="center"/>
    </xf>
    <xf numFmtId="0" fontId="4" fillId="9" borderId="1" xfId="4" applyFont="1" applyFill="1" applyBorder="1" applyAlignment="1">
      <alignment horizontal="center" vertical="center"/>
    </xf>
    <xf numFmtId="3" fontId="4" fillId="9" borderId="1" xfId="4" applyNumberFormat="1" applyFont="1" applyFill="1" applyBorder="1" applyAlignment="1">
      <alignment horizontal="left" vertical="center"/>
    </xf>
    <xf numFmtId="164" fontId="4" fillId="9" borderId="1" xfId="6" applyNumberFormat="1" applyFont="1" applyFill="1" applyBorder="1" applyAlignment="1">
      <alignment horizontal="right" vertical="center"/>
    </xf>
    <xf numFmtId="9" fontId="4" fillId="9" borderId="1" xfId="6" applyFont="1" applyFill="1" applyBorder="1" applyAlignment="1">
      <alignment horizontal="right" vertical="center"/>
    </xf>
    <xf numFmtId="0" fontId="4" fillId="10" borderId="1" xfId="4" applyFont="1" applyFill="1" applyBorder="1" applyAlignment="1">
      <alignment horizontal="center" vertical="center" wrapText="1"/>
    </xf>
    <xf numFmtId="3" fontId="4" fillId="10" borderId="1" xfId="4" applyNumberFormat="1" applyFont="1" applyFill="1" applyBorder="1" applyAlignment="1">
      <alignment horizontal="right" vertical="center"/>
    </xf>
    <xf numFmtId="1" fontId="4" fillId="10" borderId="1" xfId="5" applyNumberFormat="1" applyFont="1" applyFill="1" applyBorder="1" applyAlignment="1">
      <alignment horizontal="right" vertical="center"/>
    </xf>
    <xf numFmtId="1" fontId="4" fillId="10" borderId="1" xfId="4" applyNumberFormat="1" applyFont="1" applyFill="1" applyBorder="1" applyAlignment="1">
      <alignment horizontal="right" vertical="center"/>
    </xf>
    <xf numFmtId="0" fontId="4" fillId="10" borderId="1" xfId="4" applyFont="1" applyFill="1" applyBorder="1" applyAlignment="1">
      <alignment horizontal="center" vertical="center"/>
    </xf>
    <xf numFmtId="1" fontId="4" fillId="7" borderId="1" xfId="5" applyNumberFormat="1" applyFont="1" applyFill="1" applyBorder="1" applyAlignment="1">
      <alignment horizontal="right" vertical="center"/>
    </xf>
    <xf numFmtId="17" fontId="4" fillId="10" borderId="1" xfId="4" applyNumberFormat="1" applyFont="1" applyFill="1" applyBorder="1" applyAlignment="1">
      <alignment horizontal="center" vertical="center" wrapText="1"/>
    </xf>
    <xf numFmtId="17" fontId="4" fillId="5" borderId="1" xfId="4" applyNumberFormat="1" applyFont="1" applyFill="1" applyBorder="1" applyAlignment="1">
      <alignment horizontal="center" vertical="center"/>
    </xf>
    <xf numFmtId="17" fontId="4" fillId="7" borderId="1" xfId="4" applyNumberFormat="1" applyFont="1" applyFill="1" applyBorder="1" applyAlignment="1">
      <alignment horizontal="center" vertical="center"/>
    </xf>
    <xf numFmtId="17" fontId="4" fillId="8" borderId="1" xfId="4" applyNumberFormat="1" applyFont="1" applyFill="1" applyBorder="1" applyAlignment="1">
      <alignment horizontal="center" vertical="center"/>
    </xf>
    <xf numFmtId="17" fontId="4" fillId="9" borderId="1" xfId="4" applyNumberFormat="1" applyFont="1" applyFill="1" applyBorder="1" applyAlignment="1">
      <alignment horizontal="center" vertical="center" wrapText="1"/>
    </xf>
    <xf numFmtId="17" fontId="4" fillId="10" borderId="1" xfId="4" applyNumberFormat="1" applyFont="1" applyFill="1" applyBorder="1" applyAlignment="1">
      <alignment horizontal="center" vertical="center"/>
    </xf>
    <xf numFmtId="0" fontId="4" fillId="4" borderId="2" xfId="1" applyFont="1" applyFill="1" applyBorder="1" applyAlignment="1">
      <alignment horizontal="center" vertical="center"/>
    </xf>
    <xf numFmtId="0" fontId="4" fillId="4" borderId="2" xfId="1" applyFont="1" applyFill="1" applyBorder="1" applyAlignment="1">
      <alignment horizontal="center" vertical="center" wrapText="1"/>
    </xf>
    <xf numFmtId="0" fontId="4" fillId="4" borderId="1" xfId="1" applyFont="1" applyFill="1" applyBorder="1" applyAlignment="1">
      <alignment horizontal="center" vertical="center" wrapText="1"/>
    </xf>
    <xf numFmtId="0" fontId="4" fillId="4" borderId="1" xfId="1" applyFont="1" applyFill="1" applyBorder="1" applyAlignment="1">
      <alignment horizontal="center" vertical="center"/>
    </xf>
    <xf numFmtId="0" fontId="0" fillId="0" borderId="0" xfId="0" applyFont="1"/>
    <xf numFmtId="0" fontId="1" fillId="3" borderId="1" xfId="1" applyFont="1" applyFill="1" applyBorder="1" applyAlignment="1">
      <alignment horizontal="center" vertical="top"/>
    </xf>
    <xf numFmtId="0" fontId="1" fillId="3" borderId="0" xfId="0" applyFont="1" applyFill="1" applyAlignment="1">
      <alignment horizontal="center" vertical="top" wrapText="1"/>
    </xf>
    <xf numFmtId="0" fontId="1" fillId="3" borderId="1" xfId="1" applyFont="1" applyFill="1" applyBorder="1" applyAlignment="1">
      <alignment horizontal="center" vertical="top" wrapText="1"/>
    </xf>
    <xf numFmtId="165" fontId="4" fillId="8" borderId="1" xfId="1" applyNumberFormat="1" applyFont="1" applyFill="1" applyBorder="1" applyAlignment="1">
      <alignment horizontal="right" vertical="center"/>
    </xf>
    <xf numFmtId="0" fontId="1" fillId="3" borderId="4" xfId="4" applyFont="1" applyFill="1" applyBorder="1" applyAlignment="1">
      <alignment horizontal="center" vertical="center"/>
    </xf>
    <xf numFmtId="0" fontId="1" fillId="3" borderId="4" xfId="0" applyFont="1" applyFill="1" applyBorder="1" applyAlignment="1">
      <alignment horizontal="center" vertical="center" wrapText="1"/>
    </xf>
    <xf numFmtId="166" fontId="1" fillId="3" borderId="4" xfId="0" applyNumberFormat="1" applyFont="1" applyFill="1" applyBorder="1" applyAlignment="1">
      <alignment horizontal="center" vertical="center" wrapText="1"/>
    </xf>
    <xf numFmtId="166" fontId="1" fillId="3" borderId="5" xfId="0" applyNumberFormat="1" applyFont="1" applyFill="1" applyBorder="1" applyAlignment="1">
      <alignment horizontal="center" vertical="center" wrapText="1"/>
    </xf>
    <xf numFmtId="0" fontId="0" fillId="12" borderId="4" xfId="0" applyFill="1" applyBorder="1" applyAlignment="1">
      <alignment horizontal="left" vertical="center" wrapText="1"/>
    </xf>
    <xf numFmtId="166" fontId="0" fillId="12" borderId="4" xfId="0" applyNumberFormat="1" applyFill="1" applyBorder="1" applyAlignment="1">
      <alignment horizontal="left" vertical="center" wrapText="1"/>
    </xf>
    <xf numFmtId="0" fontId="13" fillId="13" borderId="7" xfId="0" applyFont="1" applyFill="1" applyBorder="1" applyAlignment="1">
      <alignment horizontal="center" vertical="center"/>
    </xf>
    <xf numFmtId="0" fontId="13" fillId="13" borderId="6" xfId="0" applyFont="1" applyFill="1" applyBorder="1" applyAlignment="1">
      <alignment horizontal="right" vertical="center"/>
    </xf>
    <xf numFmtId="0" fontId="12" fillId="0" borderId="0" xfId="4" applyAlignment="1">
      <alignment horizontal="center"/>
    </xf>
    <xf numFmtId="3" fontId="0" fillId="12" borderId="4" xfId="0" applyNumberFormat="1" applyFill="1" applyBorder="1" applyAlignment="1">
      <alignment horizontal="center" vertical="center" wrapText="1"/>
    </xf>
    <xf numFmtId="0" fontId="1" fillId="3" borderId="1" xfId="4" applyFont="1" applyFill="1" applyBorder="1" applyAlignment="1">
      <alignment horizontal="center" vertical="top"/>
    </xf>
    <xf numFmtId="0" fontId="3" fillId="2" borderId="0" xfId="4" applyFont="1" applyFill="1" applyAlignment="1">
      <alignment vertical="top"/>
    </xf>
    <xf numFmtId="17" fontId="1" fillId="3" borderId="1" xfId="7" applyNumberFormat="1" applyFont="1" applyFill="1" applyBorder="1" applyAlignment="1">
      <alignment horizontal="center" vertical="top"/>
    </xf>
    <xf numFmtId="0" fontId="12" fillId="0" borderId="0" xfId="4" applyBorder="1"/>
    <xf numFmtId="0" fontId="12" fillId="0" borderId="0" xfId="4" applyBorder="1" applyAlignment="1">
      <alignment horizontal="center"/>
    </xf>
    <xf numFmtId="0" fontId="1" fillId="3" borderId="1" xfId="4" applyFont="1" applyFill="1" applyBorder="1" applyAlignment="1">
      <alignment horizontal="center" vertical="top" wrapText="1"/>
    </xf>
    <xf numFmtId="3" fontId="0" fillId="0" borderId="0" xfId="0" applyNumberFormat="1"/>
    <xf numFmtId="0" fontId="2" fillId="0" borderId="0" xfId="4" applyFont="1"/>
    <xf numFmtId="0" fontId="1" fillId="3" borderId="3" xfId="1" applyFont="1" applyFill="1" applyBorder="1" applyAlignment="1">
      <alignment horizontal="center" vertical="top" wrapText="1"/>
    </xf>
    <xf numFmtId="166" fontId="15" fillId="14" borderId="8" xfId="0" applyNumberFormat="1" applyFont="1" applyFill="1" applyBorder="1" applyAlignment="1">
      <alignment horizontal="center" vertical="top"/>
    </xf>
    <xf numFmtId="0" fontId="1" fillId="3" borderId="0" xfId="4" applyFont="1" applyFill="1" applyAlignment="1">
      <alignment horizontal="center" vertical="top"/>
    </xf>
    <xf numFmtId="17" fontId="1" fillId="3" borderId="3" xfId="7" applyNumberFormat="1" applyFont="1" applyFill="1" applyBorder="1" applyAlignment="1">
      <alignment horizontal="center" vertical="top"/>
    </xf>
    <xf numFmtId="3" fontId="4" fillId="6" borderId="3" xfId="2" applyNumberFormat="1" applyFont="1" applyFill="1" applyBorder="1" applyAlignment="1">
      <alignment horizontal="right" vertical="center"/>
    </xf>
    <xf numFmtId="1" fontId="4" fillId="0" borderId="0" xfId="4" applyNumberFormat="1" applyFont="1" applyFill="1" applyAlignment="1">
      <alignment vertical="center"/>
    </xf>
    <xf numFmtId="1" fontId="0" fillId="0" borderId="0" xfId="0" applyNumberFormat="1"/>
    <xf numFmtId="1" fontId="6" fillId="2" borderId="0" xfId="4" applyNumberFormat="1" applyFont="1" applyFill="1" applyAlignment="1">
      <alignment vertical="center"/>
    </xf>
    <xf numFmtId="17" fontId="4" fillId="11" borderId="1" xfId="4" applyNumberFormat="1" applyFont="1" applyFill="1" applyBorder="1" applyAlignment="1">
      <alignment horizontal="center" vertical="center"/>
    </xf>
    <xf numFmtId="22" fontId="0" fillId="0" borderId="0" xfId="0" applyNumberFormat="1"/>
    <xf numFmtId="17" fontId="0" fillId="0" borderId="0" xfId="0" applyNumberFormat="1"/>
    <xf numFmtId="0" fontId="5" fillId="4" borderId="1" xfId="1" applyFont="1" applyFill="1" applyBorder="1" applyAlignment="1">
      <alignment horizontal="left" vertical="center"/>
    </xf>
    <xf numFmtId="0" fontId="5" fillId="4" borderId="1" xfId="1" applyFont="1" applyFill="1" applyBorder="1" applyAlignment="1">
      <alignment horizontal="left" vertical="center" wrapText="1"/>
    </xf>
    <xf numFmtId="0" fontId="5" fillId="4" borderId="1" xfId="1" applyFont="1" applyFill="1" applyBorder="1" applyAlignment="1">
      <alignment horizontal="left" vertical="center" shrinkToFit="1"/>
    </xf>
  </cellXfs>
  <cellStyles count="9">
    <cellStyle name="Excel Built-in Normal" xfId="2"/>
    <cellStyle name="Excel Built-in Normal 2" xfId="8"/>
    <cellStyle name="Milliers 2" xfId="5"/>
    <cellStyle name="Normal" xfId="0" builtinId="0"/>
    <cellStyle name="Normal 2" xfId="3"/>
    <cellStyle name="Normal 2 2" xfId="7"/>
    <cellStyle name="Normal 3" xfId="1"/>
    <cellStyle name="Normal 4" xfId="4"/>
    <cellStyle name="Pourcentage 2" xfId="6"/>
  </cellStyles>
  <dxfs count="0"/>
  <tableStyles count="0" defaultTableStyle="TableStyleMedium2" defaultPivotStyle="PivotStyleLight16"/>
  <colors>
    <mruColors>
      <color rgb="FFEAEAEA"/>
      <color rgb="FFCCFFFF"/>
      <color rgb="FF66CCFF"/>
      <color rgb="FF6666FF"/>
      <color rgb="FF3399FF"/>
      <color rgb="FF00FFFF"/>
      <color rgb="FF0033CC"/>
      <color rgb="FF00FF00"/>
      <color rgb="FFFF6600"/>
      <color rgb="FF33CC33"/>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microsoft.com/office/2006/relationships/vbaProject" Target="vbaProject.bin"/></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53340</xdr:colOff>
          <xdr:row>0</xdr:row>
          <xdr:rowOff>220980</xdr:rowOff>
        </xdr:from>
        <xdr:to>
          <xdr:col>8</xdr:col>
          <xdr:colOff>137160</xdr:colOff>
          <xdr:row>0</xdr:row>
          <xdr:rowOff>220980</xdr:rowOff>
        </xdr:to>
        <xdr:sp macro="" textlink="">
          <xdr:nvSpPr>
            <xdr:cNvPr id="16401" name="Button 17" hidden="1">
              <a:extLst>
                <a:ext uri="{63B3BB69-23CF-44E3-9099-C40C66FF867C}">
                  <a14:compatExt spid="_x0000_s16401"/>
                </a:ext>
              </a:extLst>
            </xdr:cNvPr>
            <xdr:cNvSpPr/>
          </xdr:nvSpPr>
          <xdr:spPr>
            <a:xfrm>
              <a:off x="0" y="0"/>
              <a:ext cx="0" cy="0"/>
            </a:xfrm>
            <a:prstGeom prst="rect">
              <a:avLst/>
            </a:prstGeom>
          </xdr:spPr>
          <xdr:txBody>
            <a:bodyPr vertOverflow="clip" wrap="square" lIns="36576" tIns="32004" rIns="36576" bIns="32004" anchor="ctr" upright="1"/>
            <a:lstStyle/>
            <a:p>
              <a:pPr algn="ctr" rtl="0">
                <a:defRPr sz="1000"/>
              </a:pPr>
              <a:r>
                <a:rPr lang="fr-FR" sz="1100" b="0" i="0" u="none" strike="noStrike" baseline="0">
                  <a:solidFill>
                    <a:srgbClr val="000000"/>
                  </a:solidFill>
                  <a:latin typeface="Calibri"/>
                </a:rPr>
                <a:t>Import</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220980</xdr:colOff>
          <xdr:row>0</xdr:row>
          <xdr:rowOff>121920</xdr:rowOff>
        </xdr:from>
        <xdr:to>
          <xdr:col>10</xdr:col>
          <xdr:colOff>739140</xdr:colOff>
          <xdr:row>0</xdr:row>
          <xdr:rowOff>320040</xdr:rowOff>
        </xdr:to>
        <xdr:sp macro="" textlink="">
          <xdr:nvSpPr>
            <xdr:cNvPr id="74753" name="Button 1" hidden="1">
              <a:extLst>
                <a:ext uri="{63B3BB69-23CF-44E3-9099-C40C66FF867C}">
                  <a14:compatExt spid="_x0000_s74753"/>
                </a:ext>
              </a:extLst>
            </xdr:cNvPr>
            <xdr:cNvSpPr/>
          </xdr:nvSpPr>
          <xdr:spPr>
            <a:xfrm>
              <a:off x="0" y="0"/>
              <a:ext cx="0" cy="0"/>
            </a:xfrm>
            <a:prstGeom prst="rect">
              <a:avLst/>
            </a:prstGeom>
          </xdr:spPr>
          <xdr:txBody>
            <a:bodyPr vertOverflow="clip" wrap="square" lIns="36576" tIns="32004" rIns="36576" bIns="32004" anchor="ctr" upright="1"/>
            <a:lstStyle/>
            <a:p>
              <a:pPr algn="ctr" rtl="0">
                <a:defRPr sz="1000"/>
              </a:pPr>
              <a:r>
                <a:rPr lang="fr-FR" sz="1100" b="0" i="0" u="none" strike="noStrike" baseline="0">
                  <a:solidFill>
                    <a:srgbClr val="000000"/>
                  </a:solidFill>
                  <a:latin typeface="Calibri"/>
                </a:rPr>
                <a:t>Import</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S:\CG\TdB%20COMEX\2015\TdB%20Comex%2008-2015\Base%20de%20donn&#233;es%20PRODUCTION.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is saisies"/>
      <sheetName val="BdD"/>
      <sheetName val="Réf"/>
    </sheetNames>
    <sheetDataSet>
      <sheetData sheetId="0" refreshError="1"/>
      <sheetData sheetId="1" refreshError="1"/>
      <sheetData sheetId="2">
        <row r="3">
          <cell r="F3">
            <v>42005</v>
          </cell>
        </row>
        <row r="4">
          <cell r="F4">
            <v>42036</v>
          </cell>
        </row>
        <row r="5">
          <cell r="F5">
            <v>42064</v>
          </cell>
        </row>
        <row r="6">
          <cell r="F6">
            <v>42095</v>
          </cell>
        </row>
        <row r="7">
          <cell r="F7">
            <v>42125</v>
          </cell>
        </row>
        <row r="8">
          <cell r="F8" t="str">
            <v>juin</v>
          </cell>
        </row>
        <row r="9">
          <cell r="F9">
            <v>42186</v>
          </cell>
        </row>
        <row r="10">
          <cell r="F10">
            <v>42217</v>
          </cell>
        </row>
        <row r="11">
          <cell r="F11">
            <v>42248</v>
          </cell>
        </row>
        <row r="12">
          <cell r="F12">
            <v>42278</v>
          </cell>
        </row>
        <row r="13">
          <cell r="F13">
            <v>42309</v>
          </cell>
        </row>
        <row r="14">
          <cell r="F14">
            <v>42339</v>
          </cell>
        </row>
      </sheetData>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1.xml"/><Relationship Id="rId1" Type="http://schemas.openxmlformats.org/officeDocument/2006/relationships/printerSettings" Target="../printerSettings/printerSettings6.bin"/><Relationship Id="rId5" Type="http://schemas.openxmlformats.org/officeDocument/2006/relationships/comments" Target="../comments4.xml"/><Relationship Id="rId4" Type="http://schemas.openxmlformats.org/officeDocument/2006/relationships/ctrlProp" Target="../ctrlProps/ctrlProp1.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ctrlProp" Target="../ctrlProps/ctrlProp2.xml"/><Relationship Id="rId2" Type="http://schemas.openxmlformats.org/officeDocument/2006/relationships/vmlDrawing" Target="../drawings/vmlDrawing5.vml"/><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pageSetUpPr fitToPage="1"/>
  </sheetPr>
  <dimension ref="A1:R19"/>
  <sheetViews>
    <sheetView showGridLines="0" zoomScale="80" zoomScaleNormal="80" workbookViewId="0">
      <selection activeCell="D3" sqref="D3:D10"/>
    </sheetView>
  </sheetViews>
  <sheetFormatPr baseColWidth="10" defaultColWidth="11.44140625" defaultRowHeight="14.4" x14ac:dyDescent="0.3"/>
  <cols>
    <col min="1" max="1" width="1.33203125" style="42" customWidth="1"/>
    <col min="2" max="2" width="53.21875" style="48" bestFit="1" customWidth="1"/>
    <col min="3" max="3" width="41.5546875" style="49" bestFit="1" customWidth="1"/>
    <col min="4" max="4" width="33.6640625" style="42" customWidth="1"/>
    <col min="5" max="5" width="12" style="53" customWidth="1"/>
    <col min="6" max="6" width="16.6640625" style="50" bestFit="1" customWidth="1"/>
    <col min="7" max="18" width="8.21875" style="53" customWidth="1"/>
    <col min="19" max="256" width="11.44140625" style="42"/>
    <col min="257" max="257" width="4.44140625" style="42" customWidth="1"/>
    <col min="258" max="258" width="53.21875" style="42" bestFit="1" customWidth="1"/>
    <col min="259" max="259" width="41.5546875" style="42" bestFit="1" customWidth="1"/>
    <col min="260" max="260" width="38" style="42" bestFit="1" customWidth="1"/>
    <col min="261" max="261" width="17.88671875" style="42" bestFit="1" customWidth="1"/>
    <col min="262" max="262" width="16.6640625" style="42" bestFit="1" customWidth="1"/>
    <col min="263" max="263" width="11.88671875" style="42" customWidth="1"/>
    <col min="264" max="267" width="11.44140625" style="42" customWidth="1"/>
    <col min="268" max="268" width="12.44140625" style="42" customWidth="1"/>
    <col min="269" max="270" width="11.44140625" style="42" customWidth="1"/>
    <col min="271" max="271" width="11.5546875" style="42" customWidth="1"/>
    <col min="272" max="272" width="11.44140625" style="42" customWidth="1"/>
    <col min="273" max="273" width="11.6640625" style="42" customWidth="1"/>
    <col min="274" max="512" width="11.44140625" style="42"/>
    <col min="513" max="513" width="4.44140625" style="42" customWidth="1"/>
    <col min="514" max="514" width="53.21875" style="42" bestFit="1" customWidth="1"/>
    <col min="515" max="515" width="41.5546875" style="42" bestFit="1" customWidth="1"/>
    <col min="516" max="516" width="38" style="42" bestFit="1" customWidth="1"/>
    <col min="517" max="517" width="17.88671875" style="42" bestFit="1" customWidth="1"/>
    <col min="518" max="518" width="16.6640625" style="42" bestFit="1" customWidth="1"/>
    <col min="519" max="519" width="11.88671875" style="42" customWidth="1"/>
    <col min="520" max="523" width="11.44140625" style="42" customWidth="1"/>
    <col min="524" max="524" width="12.44140625" style="42" customWidth="1"/>
    <col min="525" max="526" width="11.44140625" style="42" customWidth="1"/>
    <col min="527" max="527" width="11.5546875" style="42" customWidth="1"/>
    <col min="528" max="528" width="11.44140625" style="42" customWidth="1"/>
    <col min="529" max="529" width="11.6640625" style="42" customWidth="1"/>
    <col min="530" max="768" width="11.44140625" style="42"/>
    <col min="769" max="769" width="4.44140625" style="42" customWidth="1"/>
    <col min="770" max="770" width="53.21875" style="42" bestFit="1" customWidth="1"/>
    <col min="771" max="771" width="41.5546875" style="42" bestFit="1" customWidth="1"/>
    <col min="772" max="772" width="38" style="42" bestFit="1" customWidth="1"/>
    <col min="773" max="773" width="17.88671875" style="42" bestFit="1" customWidth="1"/>
    <col min="774" max="774" width="16.6640625" style="42" bestFit="1" customWidth="1"/>
    <col min="775" max="775" width="11.88671875" style="42" customWidth="1"/>
    <col min="776" max="779" width="11.44140625" style="42" customWidth="1"/>
    <col min="780" max="780" width="12.44140625" style="42" customWidth="1"/>
    <col min="781" max="782" width="11.44140625" style="42" customWidth="1"/>
    <col min="783" max="783" width="11.5546875" style="42" customWidth="1"/>
    <col min="784" max="784" width="11.44140625" style="42" customWidth="1"/>
    <col min="785" max="785" width="11.6640625" style="42" customWidth="1"/>
    <col min="786" max="1024" width="11.44140625" style="42"/>
    <col min="1025" max="1025" width="4.44140625" style="42" customWidth="1"/>
    <col min="1026" max="1026" width="53.21875" style="42" bestFit="1" customWidth="1"/>
    <col min="1027" max="1027" width="41.5546875" style="42" bestFit="1" customWidth="1"/>
    <col min="1028" max="1028" width="38" style="42" bestFit="1" customWidth="1"/>
    <col min="1029" max="1029" width="17.88671875" style="42" bestFit="1" customWidth="1"/>
    <col min="1030" max="1030" width="16.6640625" style="42" bestFit="1" customWidth="1"/>
    <col min="1031" max="1031" width="11.88671875" style="42" customWidth="1"/>
    <col min="1032" max="1035" width="11.44140625" style="42" customWidth="1"/>
    <col min="1036" max="1036" width="12.44140625" style="42" customWidth="1"/>
    <col min="1037" max="1038" width="11.44140625" style="42" customWidth="1"/>
    <col min="1039" max="1039" width="11.5546875" style="42" customWidth="1"/>
    <col min="1040" max="1040" width="11.44140625" style="42" customWidth="1"/>
    <col min="1041" max="1041" width="11.6640625" style="42" customWidth="1"/>
    <col min="1042" max="1280" width="11.44140625" style="42"/>
    <col min="1281" max="1281" width="4.44140625" style="42" customWidth="1"/>
    <col min="1282" max="1282" width="53.21875" style="42" bestFit="1" customWidth="1"/>
    <col min="1283" max="1283" width="41.5546875" style="42" bestFit="1" customWidth="1"/>
    <col min="1284" max="1284" width="38" style="42" bestFit="1" customWidth="1"/>
    <col min="1285" max="1285" width="17.88671875" style="42" bestFit="1" customWidth="1"/>
    <col min="1286" max="1286" width="16.6640625" style="42" bestFit="1" customWidth="1"/>
    <col min="1287" max="1287" width="11.88671875" style="42" customWidth="1"/>
    <col min="1288" max="1291" width="11.44140625" style="42" customWidth="1"/>
    <col min="1292" max="1292" width="12.44140625" style="42" customWidth="1"/>
    <col min="1293" max="1294" width="11.44140625" style="42" customWidth="1"/>
    <col min="1295" max="1295" width="11.5546875" style="42" customWidth="1"/>
    <col min="1296" max="1296" width="11.44140625" style="42" customWidth="1"/>
    <col min="1297" max="1297" width="11.6640625" style="42" customWidth="1"/>
    <col min="1298" max="1536" width="11.44140625" style="42"/>
    <col min="1537" max="1537" width="4.44140625" style="42" customWidth="1"/>
    <col min="1538" max="1538" width="53.21875" style="42" bestFit="1" customWidth="1"/>
    <col min="1539" max="1539" width="41.5546875" style="42" bestFit="1" customWidth="1"/>
    <col min="1540" max="1540" width="38" style="42" bestFit="1" customWidth="1"/>
    <col min="1541" max="1541" width="17.88671875" style="42" bestFit="1" customWidth="1"/>
    <col min="1542" max="1542" width="16.6640625" style="42" bestFit="1" customWidth="1"/>
    <col min="1543" max="1543" width="11.88671875" style="42" customWidth="1"/>
    <col min="1544" max="1547" width="11.44140625" style="42" customWidth="1"/>
    <col min="1548" max="1548" width="12.44140625" style="42" customWidth="1"/>
    <col min="1549" max="1550" width="11.44140625" style="42" customWidth="1"/>
    <col min="1551" max="1551" width="11.5546875" style="42" customWidth="1"/>
    <col min="1552" max="1552" width="11.44140625" style="42" customWidth="1"/>
    <col min="1553" max="1553" width="11.6640625" style="42" customWidth="1"/>
    <col min="1554" max="1792" width="11.44140625" style="42"/>
    <col min="1793" max="1793" width="4.44140625" style="42" customWidth="1"/>
    <col min="1794" max="1794" width="53.21875" style="42" bestFit="1" customWidth="1"/>
    <col min="1795" max="1795" width="41.5546875" style="42" bestFit="1" customWidth="1"/>
    <col min="1796" max="1796" width="38" style="42" bestFit="1" customWidth="1"/>
    <col min="1797" max="1797" width="17.88671875" style="42" bestFit="1" customWidth="1"/>
    <col min="1798" max="1798" width="16.6640625" style="42" bestFit="1" customWidth="1"/>
    <col min="1799" max="1799" width="11.88671875" style="42" customWidth="1"/>
    <col min="1800" max="1803" width="11.44140625" style="42" customWidth="1"/>
    <col min="1804" max="1804" width="12.44140625" style="42" customWidth="1"/>
    <col min="1805" max="1806" width="11.44140625" style="42" customWidth="1"/>
    <col min="1807" max="1807" width="11.5546875" style="42" customWidth="1"/>
    <col min="1808" max="1808" width="11.44140625" style="42" customWidth="1"/>
    <col min="1809" max="1809" width="11.6640625" style="42" customWidth="1"/>
    <col min="1810" max="2048" width="11.44140625" style="42"/>
    <col min="2049" max="2049" width="4.44140625" style="42" customWidth="1"/>
    <col min="2050" max="2050" width="53.21875" style="42" bestFit="1" customWidth="1"/>
    <col min="2051" max="2051" width="41.5546875" style="42" bestFit="1" customWidth="1"/>
    <col min="2052" max="2052" width="38" style="42" bestFit="1" customWidth="1"/>
    <col min="2053" max="2053" width="17.88671875" style="42" bestFit="1" customWidth="1"/>
    <col min="2054" max="2054" width="16.6640625" style="42" bestFit="1" customWidth="1"/>
    <col min="2055" max="2055" width="11.88671875" style="42" customWidth="1"/>
    <col min="2056" max="2059" width="11.44140625" style="42" customWidth="1"/>
    <col min="2060" max="2060" width="12.44140625" style="42" customWidth="1"/>
    <col min="2061" max="2062" width="11.44140625" style="42" customWidth="1"/>
    <col min="2063" max="2063" width="11.5546875" style="42" customWidth="1"/>
    <col min="2064" max="2064" width="11.44140625" style="42" customWidth="1"/>
    <col min="2065" max="2065" width="11.6640625" style="42" customWidth="1"/>
    <col min="2066" max="2304" width="11.44140625" style="42"/>
    <col min="2305" max="2305" width="4.44140625" style="42" customWidth="1"/>
    <col min="2306" max="2306" width="53.21875" style="42" bestFit="1" customWidth="1"/>
    <col min="2307" max="2307" width="41.5546875" style="42" bestFit="1" customWidth="1"/>
    <col min="2308" max="2308" width="38" style="42" bestFit="1" customWidth="1"/>
    <col min="2309" max="2309" width="17.88671875" style="42" bestFit="1" customWidth="1"/>
    <col min="2310" max="2310" width="16.6640625" style="42" bestFit="1" customWidth="1"/>
    <col min="2311" max="2311" width="11.88671875" style="42" customWidth="1"/>
    <col min="2312" max="2315" width="11.44140625" style="42" customWidth="1"/>
    <col min="2316" max="2316" width="12.44140625" style="42" customWidth="1"/>
    <col min="2317" max="2318" width="11.44140625" style="42" customWidth="1"/>
    <col min="2319" max="2319" width="11.5546875" style="42" customWidth="1"/>
    <col min="2320" max="2320" width="11.44140625" style="42" customWidth="1"/>
    <col min="2321" max="2321" width="11.6640625" style="42" customWidth="1"/>
    <col min="2322" max="2560" width="11.44140625" style="42"/>
    <col min="2561" max="2561" width="4.44140625" style="42" customWidth="1"/>
    <col min="2562" max="2562" width="53.21875" style="42" bestFit="1" customWidth="1"/>
    <col min="2563" max="2563" width="41.5546875" style="42" bestFit="1" customWidth="1"/>
    <col min="2564" max="2564" width="38" style="42" bestFit="1" customWidth="1"/>
    <col min="2565" max="2565" width="17.88671875" style="42" bestFit="1" customWidth="1"/>
    <col min="2566" max="2566" width="16.6640625" style="42" bestFit="1" customWidth="1"/>
    <col min="2567" max="2567" width="11.88671875" style="42" customWidth="1"/>
    <col min="2568" max="2571" width="11.44140625" style="42" customWidth="1"/>
    <col min="2572" max="2572" width="12.44140625" style="42" customWidth="1"/>
    <col min="2573" max="2574" width="11.44140625" style="42" customWidth="1"/>
    <col min="2575" max="2575" width="11.5546875" style="42" customWidth="1"/>
    <col min="2576" max="2576" width="11.44140625" style="42" customWidth="1"/>
    <col min="2577" max="2577" width="11.6640625" style="42" customWidth="1"/>
    <col min="2578" max="2816" width="11.44140625" style="42"/>
    <col min="2817" max="2817" width="4.44140625" style="42" customWidth="1"/>
    <col min="2818" max="2818" width="53.21875" style="42" bestFit="1" customWidth="1"/>
    <col min="2819" max="2819" width="41.5546875" style="42" bestFit="1" customWidth="1"/>
    <col min="2820" max="2820" width="38" style="42" bestFit="1" customWidth="1"/>
    <col min="2821" max="2821" width="17.88671875" style="42" bestFit="1" customWidth="1"/>
    <col min="2822" max="2822" width="16.6640625" style="42" bestFit="1" customWidth="1"/>
    <col min="2823" max="2823" width="11.88671875" style="42" customWidth="1"/>
    <col min="2824" max="2827" width="11.44140625" style="42" customWidth="1"/>
    <col min="2828" max="2828" width="12.44140625" style="42" customWidth="1"/>
    <col min="2829" max="2830" width="11.44140625" style="42" customWidth="1"/>
    <col min="2831" max="2831" width="11.5546875" style="42" customWidth="1"/>
    <col min="2832" max="2832" width="11.44140625" style="42" customWidth="1"/>
    <col min="2833" max="2833" width="11.6640625" style="42" customWidth="1"/>
    <col min="2834" max="3072" width="11.44140625" style="42"/>
    <col min="3073" max="3073" width="4.44140625" style="42" customWidth="1"/>
    <col min="3074" max="3074" width="53.21875" style="42" bestFit="1" customWidth="1"/>
    <col min="3075" max="3075" width="41.5546875" style="42" bestFit="1" customWidth="1"/>
    <col min="3076" max="3076" width="38" style="42" bestFit="1" customWidth="1"/>
    <col min="3077" max="3077" width="17.88671875" style="42" bestFit="1" customWidth="1"/>
    <col min="3078" max="3078" width="16.6640625" style="42" bestFit="1" customWidth="1"/>
    <col min="3079" max="3079" width="11.88671875" style="42" customWidth="1"/>
    <col min="3080" max="3083" width="11.44140625" style="42" customWidth="1"/>
    <col min="3084" max="3084" width="12.44140625" style="42" customWidth="1"/>
    <col min="3085" max="3086" width="11.44140625" style="42" customWidth="1"/>
    <col min="3087" max="3087" width="11.5546875" style="42" customWidth="1"/>
    <col min="3088" max="3088" width="11.44140625" style="42" customWidth="1"/>
    <col min="3089" max="3089" width="11.6640625" style="42" customWidth="1"/>
    <col min="3090" max="3328" width="11.44140625" style="42"/>
    <col min="3329" max="3329" width="4.44140625" style="42" customWidth="1"/>
    <col min="3330" max="3330" width="53.21875" style="42" bestFit="1" customWidth="1"/>
    <col min="3331" max="3331" width="41.5546875" style="42" bestFit="1" customWidth="1"/>
    <col min="3332" max="3332" width="38" style="42" bestFit="1" customWidth="1"/>
    <col min="3333" max="3333" width="17.88671875" style="42" bestFit="1" customWidth="1"/>
    <col min="3334" max="3334" width="16.6640625" style="42" bestFit="1" customWidth="1"/>
    <col min="3335" max="3335" width="11.88671875" style="42" customWidth="1"/>
    <col min="3336" max="3339" width="11.44140625" style="42" customWidth="1"/>
    <col min="3340" max="3340" width="12.44140625" style="42" customWidth="1"/>
    <col min="3341" max="3342" width="11.44140625" style="42" customWidth="1"/>
    <col min="3343" max="3343" width="11.5546875" style="42" customWidth="1"/>
    <col min="3344" max="3344" width="11.44140625" style="42" customWidth="1"/>
    <col min="3345" max="3345" width="11.6640625" style="42" customWidth="1"/>
    <col min="3346" max="3584" width="11.44140625" style="42"/>
    <col min="3585" max="3585" width="4.44140625" style="42" customWidth="1"/>
    <col min="3586" max="3586" width="53.21875" style="42" bestFit="1" customWidth="1"/>
    <col min="3587" max="3587" width="41.5546875" style="42" bestFit="1" customWidth="1"/>
    <col min="3588" max="3588" width="38" style="42" bestFit="1" customWidth="1"/>
    <col min="3589" max="3589" width="17.88671875" style="42" bestFit="1" customWidth="1"/>
    <col min="3590" max="3590" width="16.6640625" style="42" bestFit="1" customWidth="1"/>
    <col min="3591" max="3591" width="11.88671875" style="42" customWidth="1"/>
    <col min="3592" max="3595" width="11.44140625" style="42" customWidth="1"/>
    <col min="3596" max="3596" width="12.44140625" style="42" customWidth="1"/>
    <col min="3597" max="3598" width="11.44140625" style="42" customWidth="1"/>
    <col min="3599" max="3599" width="11.5546875" style="42" customWidth="1"/>
    <col min="3600" max="3600" width="11.44140625" style="42" customWidth="1"/>
    <col min="3601" max="3601" width="11.6640625" style="42" customWidth="1"/>
    <col min="3602" max="3840" width="11.44140625" style="42"/>
    <col min="3841" max="3841" width="4.44140625" style="42" customWidth="1"/>
    <col min="3842" max="3842" width="53.21875" style="42" bestFit="1" customWidth="1"/>
    <col min="3843" max="3843" width="41.5546875" style="42" bestFit="1" customWidth="1"/>
    <col min="3844" max="3844" width="38" style="42" bestFit="1" customWidth="1"/>
    <col min="3845" max="3845" width="17.88671875" style="42" bestFit="1" customWidth="1"/>
    <col min="3846" max="3846" width="16.6640625" style="42" bestFit="1" customWidth="1"/>
    <col min="3847" max="3847" width="11.88671875" style="42" customWidth="1"/>
    <col min="3848" max="3851" width="11.44140625" style="42" customWidth="1"/>
    <col min="3852" max="3852" width="12.44140625" style="42" customWidth="1"/>
    <col min="3853" max="3854" width="11.44140625" style="42" customWidth="1"/>
    <col min="3855" max="3855" width="11.5546875" style="42" customWidth="1"/>
    <col min="3856" max="3856" width="11.44140625" style="42" customWidth="1"/>
    <col min="3857" max="3857" width="11.6640625" style="42" customWidth="1"/>
    <col min="3858" max="4096" width="11.44140625" style="42"/>
    <col min="4097" max="4097" width="4.44140625" style="42" customWidth="1"/>
    <col min="4098" max="4098" width="53.21875" style="42" bestFit="1" customWidth="1"/>
    <col min="4099" max="4099" width="41.5546875" style="42" bestFit="1" customWidth="1"/>
    <col min="4100" max="4100" width="38" style="42" bestFit="1" customWidth="1"/>
    <col min="4101" max="4101" width="17.88671875" style="42" bestFit="1" customWidth="1"/>
    <col min="4102" max="4102" width="16.6640625" style="42" bestFit="1" customWidth="1"/>
    <col min="4103" max="4103" width="11.88671875" style="42" customWidth="1"/>
    <col min="4104" max="4107" width="11.44140625" style="42" customWidth="1"/>
    <col min="4108" max="4108" width="12.44140625" style="42" customWidth="1"/>
    <col min="4109" max="4110" width="11.44140625" style="42" customWidth="1"/>
    <col min="4111" max="4111" width="11.5546875" style="42" customWidth="1"/>
    <col min="4112" max="4112" width="11.44140625" style="42" customWidth="1"/>
    <col min="4113" max="4113" width="11.6640625" style="42" customWidth="1"/>
    <col min="4114" max="4352" width="11.44140625" style="42"/>
    <col min="4353" max="4353" width="4.44140625" style="42" customWidth="1"/>
    <col min="4354" max="4354" width="53.21875" style="42" bestFit="1" customWidth="1"/>
    <col min="4355" max="4355" width="41.5546875" style="42" bestFit="1" customWidth="1"/>
    <col min="4356" max="4356" width="38" style="42" bestFit="1" customWidth="1"/>
    <col min="4357" max="4357" width="17.88671875" style="42" bestFit="1" customWidth="1"/>
    <col min="4358" max="4358" width="16.6640625" style="42" bestFit="1" customWidth="1"/>
    <col min="4359" max="4359" width="11.88671875" style="42" customWidth="1"/>
    <col min="4360" max="4363" width="11.44140625" style="42" customWidth="1"/>
    <col min="4364" max="4364" width="12.44140625" style="42" customWidth="1"/>
    <col min="4365" max="4366" width="11.44140625" style="42" customWidth="1"/>
    <col min="4367" max="4367" width="11.5546875" style="42" customWidth="1"/>
    <col min="4368" max="4368" width="11.44140625" style="42" customWidth="1"/>
    <col min="4369" max="4369" width="11.6640625" style="42" customWidth="1"/>
    <col min="4370" max="4608" width="11.44140625" style="42"/>
    <col min="4609" max="4609" width="4.44140625" style="42" customWidth="1"/>
    <col min="4610" max="4610" width="53.21875" style="42" bestFit="1" customWidth="1"/>
    <col min="4611" max="4611" width="41.5546875" style="42" bestFit="1" customWidth="1"/>
    <col min="4612" max="4612" width="38" style="42" bestFit="1" customWidth="1"/>
    <col min="4613" max="4613" width="17.88671875" style="42" bestFit="1" customWidth="1"/>
    <col min="4614" max="4614" width="16.6640625" style="42" bestFit="1" customWidth="1"/>
    <col min="4615" max="4615" width="11.88671875" style="42" customWidth="1"/>
    <col min="4616" max="4619" width="11.44140625" style="42" customWidth="1"/>
    <col min="4620" max="4620" width="12.44140625" style="42" customWidth="1"/>
    <col min="4621" max="4622" width="11.44140625" style="42" customWidth="1"/>
    <col min="4623" max="4623" width="11.5546875" style="42" customWidth="1"/>
    <col min="4624" max="4624" width="11.44140625" style="42" customWidth="1"/>
    <col min="4625" max="4625" width="11.6640625" style="42" customWidth="1"/>
    <col min="4626" max="4864" width="11.44140625" style="42"/>
    <col min="4865" max="4865" width="4.44140625" style="42" customWidth="1"/>
    <col min="4866" max="4866" width="53.21875" style="42" bestFit="1" customWidth="1"/>
    <col min="4867" max="4867" width="41.5546875" style="42" bestFit="1" customWidth="1"/>
    <col min="4868" max="4868" width="38" style="42" bestFit="1" customWidth="1"/>
    <col min="4869" max="4869" width="17.88671875" style="42" bestFit="1" customWidth="1"/>
    <col min="4870" max="4870" width="16.6640625" style="42" bestFit="1" customWidth="1"/>
    <col min="4871" max="4871" width="11.88671875" style="42" customWidth="1"/>
    <col min="4872" max="4875" width="11.44140625" style="42" customWidth="1"/>
    <col min="4876" max="4876" width="12.44140625" style="42" customWidth="1"/>
    <col min="4877" max="4878" width="11.44140625" style="42" customWidth="1"/>
    <col min="4879" max="4879" width="11.5546875" style="42" customWidth="1"/>
    <col min="4880" max="4880" width="11.44140625" style="42" customWidth="1"/>
    <col min="4881" max="4881" width="11.6640625" style="42" customWidth="1"/>
    <col min="4882" max="5120" width="11.44140625" style="42"/>
    <col min="5121" max="5121" width="4.44140625" style="42" customWidth="1"/>
    <col min="5122" max="5122" width="53.21875" style="42" bestFit="1" customWidth="1"/>
    <col min="5123" max="5123" width="41.5546875" style="42" bestFit="1" customWidth="1"/>
    <col min="5124" max="5124" width="38" style="42" bestFit="1" customWidth="1"/>
    <col min="5125" max="5125" width="17.88671875" style="42" bestFit="1" customWidth="1"/>
    <col min="5126" max="5126" width="16.6640625" style="42" bestFit="1" customWidth="1"/>
    <col min="5127" max="5127" width="11.88671875" style="42" customWidth="1"/>
    <col min="5128" max="5131" width="11.44140625" style="42" customWidth="1"/>
    <col min="5132" max="5132" width="12.44140625" style="42" customWidth="1"/>
    <col min="5133" max="5134" width="11.44140625" style="42" customWidth="1"/>
    <col min="5135" max="5135" width="11.5546875" style="42" customWidth="1"/>
    <col min="5136" max="5136" width="11.44140625" style="42" customWidth="1"/>
    <col min="5137" max="5137" width="11.6640625" style="42" customWidth="1"/>
    <col min="5138" max="5376" width="11.44140625" style="42"/>
    <col min="5377" max="5377" width="4.44140625" style="42" customWidth="1"/>
    <col min="5378" max="5378" width="53.21875" style="42" bestFit="1" customWidth="1"/>
    <col min="5379" max="5379" width="41.5546875" style="42" bestFit="1" customWidth="1"/>
    <col min="5380" max="5380" width="38" style="42" bestFit="1" customWidth="1"/>
    <col min="5381" max="5381" width="17.88671875" style="42" bestFit="1" customWidth="1"/>
    <col min="5382" max="5382" width="16.6640625" style="42" bestFit="1" customWidth="1"/>
    <col min="5383" max="5383" width="11.88671875" style="42" customWidth="1"/>
    <col min="5384" max="5387" width="11.44140625" style="42" customWidth="1"/>
    <col min="5388" max="5388" width="12.44140625" style="42" customWidth="1"/>
    <col min="5389" max="5390" width="11.44140625" style="42" customWidth="1"/>
    <col min="5391" max="5391" width="11.5546875" style="42" customWidth="1"/>
    <col min="5392" max="5392" width="11.44140625" style="42" customWidth="1"/>
    <col min="5393" max="5393" width="11.6640625" style="42" customWidth="1"/>
    <col min="5394" max="5632" width="11.44140625" style="42"/>
    <col min="5633" max="5633" width="4.44140625" style="42" customWidth="1"/>
    <col min="5634" max="5634" width="53.21875" style="42" bestFit="1" customWidth="1"/>
    <col min="5635" max="5635" width="41.5546875" style="42" bestFit="1" customWidth="1"/>
    <col min="5636" max="5636" width="38" style="42" bestFit="1" customWidth="1"/>
    <col min="5637" max="5637" width="17.88671875" style="42" bestFit="1" customWidth="1"/>
    <col min="5638" max="5638" width="16.6640625" style="42" bestFit="1" customWidth="1"/>
    <col min="5639" max="5639" width="11.88671875" style="42" customWidth="1"/>
    <col min="5640" max="5643" width="11.44140625" style="42" customWidth="1"/>
    <col min="5644" max="5644" width="12.44140625" style="42" customWidth="1"/>
    <col min="5645" max="5646" width="11.44140625" style="42" customWidth="1"/>
    <col min="5647" max="5647" width="11.5546875" style="42" customWidth="1"/>
    <col min="5648" max="5648" width="11.44140625" style="42" customWidth="1"/>
    <col min="5649" max="5649" width="11.6640625" style="42" customWidth="1"/>
    <col min="5650" max="5888" width="11.44140625" style="42"/>
    <col min="5889" max="5889" width="4.44140625" style="42" customWidth="1"/>
    <col min="5890" max="5890" width="53.21875" style="42" bestFit="1" customWidth="1"/>
    <col min="5891" max="5891" width="41.5546875" style="42" bestFit="1" customWidth="1"/>
    <col min="5892" max="5892" width="38" style="42" bestFit="1" customWidth="1"/>
    <col min="5893" max="5893" width="17.88671875" style="42" bestFit="1" customWidth="1"/>
    <col min="5894" max="5894" width="16.6640625" style="42" bestFit="1" customWidth="1"/>
    <col min="5895" max="5895" width="11.88671875" style="42" customWidth="1"/>
    <col min="5896" max="5899" width="11.44140625" style="42" customWidth="1"/>
    <col min="5900" max="5900" width="12.44140625" style="42" customWidth="1"/>
    <col min="5901" max="5902" width="11.44140625" style="42" customWidth="1"/>
    <col min="5903" max="5903" width="11.5546875" style="42" customWidth="1"/>
    <col min="5904" max="5904" width="11.44140625" style="42" customWidth="1"/>
    <col min="5905" max="5905" width="11.6640625" style="42" customWidth="1"/>
    <col min="5906" max="6144" width="11.44140625" style="42"/>
    <col min="6145" max="6145" width="4.44140625" style="42" customWidth="1"/>
    <col min="6146" max="6146" width="53.21875" style="42" bestFit="1" customWidth="1"/>
    <col min="6147" max="6147" width="41.5546875" style="42" bestFit="1" customWidth="1"/>
    <col min="6148" max="6148" width="38" style="42" bestFit="1" customWidth="1"/>
    <col min="6149" max="6149" width="17.88671875" style="42" bestFit="1" customWidth="1"/>
    <col min="6150" max="6150" width="16.6640625" style="42" bestFit="1" customWidth="1"/>
    <col min="6151" max="6151" width="11.88671875" style="42" customWidth="1"/>
    <col min="6152" max="6155" width="11.44140625" style="42" customWidth="1"/>
    <col min="6156" max="6156" width="12.44140625" style="42" customWidth="1"/>
    <col min="6157" max="6158" width="11.44140625" style="42" customWidth="1"/>
    <col min="6159" max="6159" width="11.5546875" style="42" customWidth="1"/>
    <col min="6160" max="6160" width="11.44140625" style="42" customWidth="1"/>
    <col min="6161" max="6161" width="11.6640625" style="42" customWidth="1"/>
    <col min="6162" max="6400" width="11.44140625" style="42"/>
    <col min="6401" max="6401" width="4.44140625" style="42" customWidth="1"/>
    <col min="6402" max="6402" width="53.21875" style="42" bestFit="1" customWidth="1"/>
    <col min="6403" max="6403" width="41.5546875" style="42" bestFit="1" customWidth="1"/>
    <col min="6404" max="6404" width="38" style="42" bestFit="1" customWidth="1"/>
    <col min="6405" max="6405" width="17.88671875" style="42" bestFit="1" customWidth="1"/>
    <col min="6406" max="6406" width="16.6640625" style="42" bestFit="1" customWidth="1"/>
    <col min="6407" max="6407" width="11.88671875" style="42" customWidth="1"/>
    <col min="6408" max="6411" width="11.44140625" style="42" customWidth="1"/>
    <col min="6412" max="6412" width="12.44140625" style="42" customWidth="1"/>
    <col min="6413" max="6414" width="11.44140625" style="42" customWidth="1"/>
    <col min="6415" max="6415" width="11.5546875" style="42" customWidth="1"/>
    <col min="6416" max="6416" width="11.44140625" style="42" customWidth="1"/>
    <col min="6417" max="6417" width="11.6640625" style="42" customWidth="1"/>
    <col min="6418" max="6656" width="11.44140625" style="42"/>
    <col min="6657" max="6657" width="4.44140625" style="42" customWidth="1"/>
    <col min="6658" max="6658" width="53.21875" style="42" bestFit="1" customWidth="1"/>
    <col min="6659" max="6659" width="41.5546875" style="42" bestFit="1" customWidth="1"/>
    <col min="6660" max="6660" width="38" style="42" bestFit="1" customWidth="1"/>
    <col min="6661" max="6661" width="17.88671875" style="42" bestFit="1" customWidth="1"/>
    <col min="6662" max="6662" width="16.6640625" style="42" bestFit="1" customWidth="1"/>
    <col min="6663" max="6663" width="11.88671875" style="42" customWidth="1"/>
    <col min="6664" max="6667" width="11.44140625" style="42" customWidth="1"/>
    <col min="6668" max="6668" width="12.44140625" style="42" customWidth="1"/>
    <col min="6669" max="6670" width="11.44140625" style="42" customWidth="1"/>
    <col min="6671" max="6671" width="11.5546875" style="42" customWidth="1"/>
    <col min="6672" max="6672" width="11.44140625" style="42" customWidth="1"/>
    <col min="6673" max="6673" width="11.6640625" style="42" customWidth="1"/>
    <col min="6674" max="6912" width="11.44140625" style="42"/>
    <col min="6913" max="6913" width="4.44140625" style="42" customWidth="1"/>
    <col min="6914" max="6914" width="53.21875" style="42" bestFit="1" customWidth="1"/>
    <col min="6915" max="6915" width="41.5546875" style="42" bestFit="1" customWidth="1"/>
    <col min="6916" max="6916" width="38" style="42" bestFit="1" customWidth="1"/>
    <col min="6917" max="6917" width="17.88671875" style="42" bestFit="1" customWidth="1"/>
    <col min="6918" max="6918" width="16.6640625" style="42" bestFit="1" customWidth="1"/>
    <col min="6919" max="6919" width="11.88671875" style="42" customWidth="1"/>
    <col min="6920" max="6923" width="11.44140625" style="42" customWidth="1"/>
    <col min="6924" max="6924" width="12.44140625" style="42" customWidth="1"/>
    <col min="6925" max="6926" width="11.44140625" style="42" customWidth="1"/>
    <col min="6927" max="6927" width="11.5546875" style="42" customWidth="1"/>
    <col min="6928" max="6928" width="11.44140625" style="42" customWidth="1"/>
    <col min="6929" max="6929" width="11.6640625" style="42" customWidth="1"/>
    <col min="6930" max="7168" width="11.44140625" style="42"/>
    <col min="7169" max="7169" width="4.44140625" style="42" customWidth="1"/>
    <col min="7170" max="7170" width="53.21875" style="42" bestFit="1" customWidth="1"/>
    <col min="7171" max="7171" width="41.5546875" style="42" bestFit="1" customWidth="1"/>
    <col min="7172" max="7172" width="38" style="42" bestFit="1" customWidth="1"/>
    <col min="7173" max="7173" width="17.88671875" style="42" bestFit="1" customWidth="1"/>
    <col min="7174" max="7174" width="16.6640625" style="42" bestFit="1" customWidth="1"/>
    <col min="7175" max="7175" width="11.88671875" style="42" customWidth="1"/>
    <col min="7176" max="7179" width="11.44140625" style="42" customWidth="1"/>
    <col min="7180" max="7180" width="12.44140625" style="42" customWidth="1"/>
    <col min="7181" max="7182" width="11.44140625" style="42" customWidth="1"/>
    <col min="7183" max="7183" width="11.5546875" style="42" customWidth="1"/>
    <col min="7184" max="7184" width="11.44140625" style="42" customWidth="1"/>
    <col min="7185" max="7185" width="11.6640625" style="42" customWidth="1"/>
    <col min="7186" max="7424" width="11.44140625" style="42"/>
    <col min="7425" max="7425" width="4.44140625" style="42" customWidth="1"/>
    <col min="7426" max="7426" width="53.21875" style="42" bestFit="1" customWidth="1"/>
    <col min="7427" max="7427" width="41.5546875" style="42" bestFit="1" customWidth="1"/>
    <col min="7428" max="7428" width="38" style="42" bestFit="1" customWidth="1"/>
    <col min="7429" max="7429" width="17.88671875" style="42" bestFit="1" customWidth="1"/>
    <col min="7430" max="7430" width="16.6640625" style="42" bestFit="1" customWidth="1"/>
    <col min="7431" max="7431" width="11.88671875" style="42" customWidth="1"/>
    <col min="7432" max="7435" width="11.44140625" style="42" customWidth="1"/>
    <col min="7436" max="7436" width="12.44140625" style="42" customWidth="1"/>
    <col min="7437" max="7438" width="11.44140625" style="42" customWidth="1"/>
    <col min="7439" max="7439" width="11.5546875" style="42" customWidth="1"/>
    <col min="7440" max="7440" width="11.44140625" style="42" customWidth="1"/>
    <col min="7441" max="7441" width="11.6640625" style="42" customWidth="1"/>
    <col min="7442" max="7680" width="11.44140625" style="42"/>
    <col min="7681" max="7681" width="4.44140625" style="42" customWidth="1"/>
    <col min="7682" max="7682" width="53.21875" style="42" bestFit="1" customWidth="1"/>
    <col min="7683" max="7683" width="41.5546875" style="42" bestFit="1" customWidth="1"/>
    <col min="7684" max="7684" width="38" style="42" bestFit="1" customWidth="1"/>
    <col min="7685" max="7685" width="17.88671875" style="42" bestFit="1" customWidth="1"/>
    <col min="7686" max="7686" width="16.6640625" style="42" bestFit="1" customWidth="1"/>
    <col min="7687" max="7687" width="11.88671875" style="42" customWidth="1"/>
    <col min="7688" max="7691" width="11.44140625" style="42" customWidth="1"/>
    <col min="7692" max="7692" width="12.44140625" style="42" customWidth="1"/>
    <col min="7693" max="7694" width="11.44140625" style="42" customWidth="1"/>
    <col min="7695" max="7695" width="11.5546875" style="42" customWidth="1"/>
    <col min="7696" max="7696" width="11.44140625" style="42" customWidth="1"/>
    <col min="7697" max="7697" width="11.6640625" style="42" customWidth="1"/>
    <col min="7698" max="7936" width="11.44140625" style="42"/>
    <col min="7937" max="7937" width="4.44140625" style="42" customWidth="1"/>
    <col min="7938" max="7938" width="53.21875" style="42" bestFit="1" customWidth="1"/>
    <col min="7939" max="7939" width="41.5546875" style="42" bestFit="1" customWidth="1"/>
    <col min="7940" max="7940" width="38" style="42" bestFit="1" customWidth="1"/>
    <col min="7941" max="7941" width="17.88671875" style="42" bestFit="1" customWidth="1"/>
    <col min="7942" max="7942" width="16.6640625" style="42" bestFit="1" customWidth="1"/>
    <col min="7943" max="7943" width="11.88671875" style="42" customWidth="1"/>
    <col min="7944" max="7947" width="11.44140625" style="42" customWidth="1"/>
    <col min="7948" max="7948" width="12.44140625" style="42" customWidth="1"/>
    <col min="7949" max="7950" width="11.44140625" style="42" customWidth="1"/>
    <col min="7951" max="7951" width="11.5546875" style="42" customWidth="1"/>
    <col min="7952" max="7952" width="11.44140625" style="42" customWidth="1"/>
    <col min="7953" max="7953" width="11.6640625" style="42" customWidth="1"/>
    <col min="7954" max="8192" width="11.44140625" style="42"/>
    <col min="8193" max="8193" width="4.44140625" style="42" customWidth="1"/>
    <col min="8194" max="8194" width="53.21875" style="42" bestFit="1" customWidth="1"/>
    <col min="8195" max="8195" width="41.5546875" style="42" bestFit="1" customWidth="1"/>
    <col min="8196" max="8196" width="38" style="42" bestFit="1" customWidth="1"/>
    <col min="8197" max="8197" width="17.88671875" style="42" bestFit="1" customWidth="1"/>
    <col min="8198" max="8198" width="16.6640625" style="42" bestFit="1" customWidth="1"/>
    <col min="8199" max="8199" width="11.88671875" style="42" customWidth="1"/>
    <col min="8200" max="8203" width="11.44140625" style="42" customWidth="1"/>
    <col min="8204" max="8204" width="12.44140625" style="42" customWidth="1"/>
    <col min="8205" max="8206" width="11.44140625" style="42" customWidth="1"/>
    <col min="8207" max="8207" width="11.5546875" style="42" customWidth="1"/>
    <col min="8208" max="8208" width="11.44140625" style="42" customWidth="1"/>
    <col min="8209" max="8209" width="11.6640625" style="42" customWidth="1"/>
    <col min="8210" max="8448" width="11.44140625" style="42"/>
    <col min="8449" max="8449" width="4.44140625" style="42" customWidth="1"/>
    <col min="8450" max="8450" width="53.21875" style="42" bestFit="1" customWidth="1"/>
    <col min="8451" max="8451" width="41.5546875" style="42" bestFit="1" customWidth="1"/>
    <col min="8452" max="8452" width="38" style="42" bestFit="1" customWidth="1"/>
    <col min="8453" max="8453" width="17.88671875" style="42" bestFit="1" customWidth="1"/>
    <col min="8454" max="8454" width="16.6640625" style="42" bestFit="1" customWidth="1"/>
    <col min="8455" max="8455" width="11.88671875" style="42" customWidth="1"/>
    <col min="8456" max="8459" width="11.44140625" style="42" customWidth="1"/>
    <col min="8460" max="8460" width="12.44140625" style="42" customWidth="1"/>
    <col min="8461" max="8462" width="11.44140625" style="42" customWidth="1"/>
    <col min="8463" max="8463" width="11.5546875" style="42" customWidth="1"/>
    <col min="8464" max="8464" width="11.44140625" style="42" customWidth="1"/>
    <col min="8465" max="8465" width="11.6640625" style="42" customWidth="1"/>
    <col min="8466" max="8704" width="11.44140625" style="42"/>
    <col min="8705" max="8705" width="4.44140625" style="42" customWidth="1"/>
    <col min="8706" max="8706" width="53.21875" style="42" bestFit="1" customWidth="1"/>
    <col min="8707" max="8707" width="41.5546875" style="42" bestFit="1" customWidth="1"/>
    <col min="8708" max="8708" width="38" style="42" bestFit="1" customWidth="1"/>
    <col min="8709" max="8709" width="17.88671875" style="42" bestFit="1" customWidth="1"/>
    <col min="8710" max="8710" width="16.6640625" style="42" bestFit="1" customWidth="1"/>
    <col min="8711" max="8711" width="11.88671875" style="42" customWidth="1"/>
    <col min="8712" max="8715" width="11.44140625" style="42" customWidth="1"/>
    <col min="8716" max="8716" width="12.44140625" style="42" customWidth="1"/>
    <col min="8717" max="8718" width="11.44140625" style="42" customWidth="1"/>
    <col min="8719" max="8719" width="11.5546875" style="42" customWidth="1"/>
    <col min="8720" max="8720" width="11.44140625" style="42" customWidth="1"/>
    <col min="8721" max="8721" width="11.6640625" style="42" customWidth="1"/>
    <col min="8722" max="8960" width="11.44140625" style="42"/>
    <col min="8961" max="8961" width="4.44140625" style="42" customWidth="1"/>
    <col min="8962" max="8962" width="53.21875" style="42" bestFit="1" customWidth="1"/>
    <col min="8963" max="8963" width="41.5546875" style="42" bestFit="1" customWidth="1"/>
    <col min="8964" max="8964" width="38" style="42" bestFit="1" customWidth="1"/>
    <col min="8965" max="8965" width="17.88671875" style="42" bestFit="1" customWidth="1"/>
    <col min="8966" max="8966" width="16.6640625" style="42" bestFit="1" customWidth="1"/>
    <col min="8967" max="8967" width="11.88671875" style="42" customWidth="1"/>
    <col min="8968" max="8971" width="11.44140625" style="42" customWidth="1"/>
    <col min="8972" max="8972" width="12.44140625" style="42" customWidth="1"/>
    <col min="8973" max="8974" width="11.44140625" style="42" customWidth="1"/>
    <col min="8975" max="8975" width="11.5546875" style="42" customWidth="1"/>
    <col min="8976" max="8976" width="11.44140625" style="42" customWidth="1"/>
    <col min="8977" max="8977" width="11.6640625" style="42" customWidth="1"/>
    <col min="8978" max="9216" width="11.44140625" style="42"/>
    <col min="9217" max="9217" width="4.44140625" style="42" customWidth="1"/>
    <col min="9218" max="9218" width="53.21875" style="42" bestFit="1" customWidth="1"/>
    <col min="9219" max="9219" width="41.5546875" style="42" bestFit="1" customWidth="1"/>
    <col min="9220" max="9220" width="38" style="42" bestFit="1" customWidth="1"/>
    <col min="9221" max="9221" width="17.88671875" style="42" bestFit="1" customWidth="1"/>
    <col min="9222" max="9222" width="16.6640625" style="42" bestFit="1" customWidth="1"/>
    <col min="9223" max="9223" width="11.88671875" style="42" customWidth="1"/>
    <col min="9224" max="9227" width="11.44140625" style="42" customWidth="1"/>
    <col min="9228" max="9228" width="12.44140625" style="42" customWidth="1"/>
    <col min="9229" max="9230" width="11.44140625" style="42" customWidth="1"/>
    <col min="9231" max="9231" width="11.5546875" style="42" customWidth="1"/>
    <col min="9232" max="9232" width="11.44140625" style="42" customWidth="1"/>
    <col min="9233" max="9233" width="11.6640625" style="42" customWidth="1"/>
    <col min="9234" max="9472" width="11.44140625" style="42"/>
    <col min="9473" max="9473" width="4.44140625" style="42" customWidth="1"/>
    <col min="9474" max="9474" width="53.21875" style="42" bestFit="1" customWidth="1"/>
    <col min="9475" max="9475" width="41.5546875" style="42" bestFit="1" customWidth="1"/>
    <col min="9476" max="9476" width="38" style="42" bestFit="1" customWidth="1"/>
    <col min="9477" max="9477" width="17.88671875" style="42" bestFit="1" customWidth="1"/>
    <col min="9478" max="9478" width="16.6640625" style="42" bestFit="1" customWidth="1"/>
    <col min="9479" max="9479" width="11.88671875" style="42" customWidth="1"/>
    <col min="9480" max="9483" width="11.44140625" style="42" customWidth="1"/>
    <col min="9484" max="9484" width="12.44140625" style="42" customWidth="1"/>
    <col min="9485" max="9486" width="11.44140625" style="42" customWidth="1"/>
    <col min="9487" max="9487" width="11.5546875" style="42" customWidth="1"/>
    <col min="9488" max="9488" width="11.44140625" style="42" customWidth="1"/>
    <col min="9489" max="9489" width="11.6640625" style="42" customWidth="1"/>
    <col min="9490" max="9728" width="11.44140625" style="42"/>
    <col min="9729" max="9729" width="4.44140625" style="42" customWidth="1"/>
    <col min="9730" max="9730" width="53.21875" style="42" bestFit="1" customWidth="1"/>
    <col min="9731" max="9731" width="41.5546875" style="42" bestFit="1" customWidth="1"/>
    <col min="9732" max="9732" width="38" style="42" bestFit="1" customWidth="1"/>
    <col min="9733" max="9733" width="17.88671875" style="42" bestFit="1" customWidth="1"/>
    <col min="9734" max="9734" width="16.6640625" style="42" bestFit="1" customWidth="1"/>
    <col min="9735" max="9735" width="11.88671875" style="42" customWidth="1"/>
    <col min="9736" max="9739" width="11.44140625" style="42" customWidth="1"/>
    <col min="9740" max="9740" width="12.44140625" style="42" customWidth="1"/>
    <col min="9741" max="9742" width="11.44140625" style="42" customWidth="1"/>
    <col min="9743" max="9743" width="11.5546875" style="42" customWidth="1"/>
    <col min="9744" max="9744" width="11.44140625" style="42" customWidth="1"/>
    <col min="9745" max="9745" width="11.6640625" style="42" customWidth="1"/>
    <col min="9746" max="9984" width="11.44140625" style="42"/>
    <col min="9985" max="9985" width="4.44140625" style="42" customWidth="1"/>
    <col min="9986" max="9986" width="53.21875" style="42" bestFit="1" customWidth="1"/>
    <col min="9987" max="9987" width="41.5546875" style="42" bestFit="1" customWidth="1"/>
    <col min="9988" max="9988" width="38" style="42" bestFit="1" customWidth="1"/>
    <col min="9989" max="9989" width="17.88671875" style="42" bestFit="1" customWidth="1"/>
    <col min="9990" max="9990" width="16.6640625" style="42" bestFit="1" customWidth="1"/>
    <col min="9991" max="9991" width="11.88671875" style="42" customWidth="1"/>
    <col min="9992" max="9995" width="11.44140625" style="42" customWidth="1"/>
    <col min="9996" max="9996" width="12.44140625" style="42" customWidth="1"/>
    <col min="9997" max="9998" width="11.44140625" style="42" customWidth="1"/>
    <col min="9999" max="9999" width="11.5546875" style="42" customWidth="1"/>
    <col min="10000" max="10000" width="11.44140625" style="42" customWidth="1"/>
    <col min="10001" max="10001" width="11.6640625" style="42" customWidth="1"/>
    <col min="10002" max="10240" width="11.44140625" style="42"/>
    <col min="10241" max="10241" width="4.44140625" style="42" customWidth="1"/>
    <col min="10242" max="10242" width="53.21875" style="42" bestFit="1" customWidth="1"/>
    <col min="10243" max="10243" width="41.5546875" style="42" bestFit="1" customWidth="1"/>
    <col min="10244" max="10244" width="38" style="42" bestFit="1" customWidth="1"/>
    <col min="10245" max="10245" width="17.88671875" style="42" bestFit="1" customWidth="1"/>
    <col min="10246" max="10246" width="16.6640625" style="42" bestFit="1" customWidth="1"/>
    <col min="10247" max="10247" width="11.88671875" style="42" customWidth="1"/>
    <col min="10248" max="10251" width="11.44140625" style="42" customWidth="1"/>
    <col min="10252" max="10252" width="12.44140625" style="42" customWidth="1"/>
    <col min="10253" max="10254" width="11.44140625" style="42" customWidth="1"/>
    <col min="10255" max="10255" width="11.5546875" style="42" customWidth="1"/>
    <col min="10256" max="10256" width="11.44140625" style="42" customWidth="1"/>
    <col min="10257" max="10257" width="11.6640625" style="42" customWidth="1"/>
    <col min="10258" max="10496" width="11.44140625" style="42"/>
    <col min="10497" max="10497" width="4.44140625" style="42" customWidth="1"/>
    <col min="10498" max="10498" width="53.21875" style="42" bestFit="1" customWidth="1"/>
    <col min="10499" max="10499" width="41.5546875" style="42" bestFit="1" customWidth="1"/>
    <col min="10500" max="10500" width="38" style="42" bestFit="1" customWidth="1"/>
    <col min="10501" max="10501" width="17.88671875" style="42" bestFit="1" customWidth="1"/>
    <col min="10502" max="10502" width="16.6640625" style="42" bestFit="1" customWidth="1"/>
    <col min="10503" max="10503" width="11.88671875" style="42" customWidth="1"/>
    <col min="10504" max="10507" width="11.44140625" style="42" customWidth="1"/>
    <col min="10508" max="10508" width="12.44140625" style="42" customWidth="1"/>
    <col min="10509" max="10510" width="11.44140625" style="42" customWidth="1"/>
    <col min="10511" max="10511" width="11.5546875" style="42" customWidth="1"/>
    <col min="10512" max="10512" width="11.44140625" style="42" customWidth="1"/>
    <col min="10513" max="10513" width="11.6640625" style="42" customWidth="1"/>
    <col min="10514" max="10752" width="11.44140625" style="42"/>
    <col min="10753" max="10753" width="4.44140625" style="42" customWidth="1"/>
    <col min="10754" max="10754" width="53.21875" style="42" bestFit="1" customWidth="1"/>
    <col min="10755" max="10755" width="41.5546875" style="42" bestFit="1" customWidth="1"/>
    <col min="10756" max="10756" width="38" style="42" bestFit="1" customWidth="1"/>
    <col min="10757" max="10757" width="17.88671875" style="42" bestFit="1" customWidth="1"/>
    <col min="10758" max="10758" width="16.6640625" style="42" bestFit="1" customWidth="1"/>
    <col min="10759" max="10759" width="11.88671875" style="42" customWidth="1"/>
    <col min="10760" max="10763" width="11.44140625" style="42" customWidth="1"/>
    <col min="10764" max="10764" width="12.44140625" style="42" customWidth="1"/>
    <col min="10765" max="10766" width="11.44140625" style="42" customWidth="1"/>
    <col min="10767" max="10767" width="11.5546875" style="42" customWidth="1"/>
    <col min="10768" max="10768" width="11.44140625" style="42" customWidth="1"/>
    <col min="10769" max="10769" width="11.6640625" style="42" customWidth="1"/>
    <col min="10770" max="11008" width="11.44140625" style="42"/>
    <col min="11009" max="11009" width="4.44140625" style="42" customWidth="1"/>
    <col min="11010" max="11010" width="53.21875" style="42" bestFit="1" customWidth="1"/>
    <col min="11011" max="11011" width="41.5546875" style="42" bestFit="1" customWidth="1"/>
    <col min="11012" max="11012" width="38" style="42" bestFit="1" customWidth="1"/>
    <col min="11013" max="11013" width="17.88671875" style="42" bestFit="1" customWidth="1"/>
    <col min="11014" max="11014" width="16.6640625" style="42" bestFit="1" customWidth="1"/>
    <col min="11015" max="11015" width="11.88671875" style="42" customWidth="1"/>
    <col min="11016" max="11019" width="11.44140625" style="42" customWidth="1"/>
    <col min="11020" max="11020" width="12.44140625" style="42" customWidth="1"/>
    <col min="11021" max="11022" width="11.44140625" style="42" customWidth="1"/>
    <col min="11023" max="11023" width="11.5546875" style="42" customWidth="1"/>
    <col min="11024" max="11024" width="11.44140625" style="42" customWidth="1"/>
    <col min="11025" max="11025" width="11.6640625" style="42" customWidth="1"/>
    <col min="11026" max="11264" width="11.44140625" style="42"/>
    <col min="11265" max="11265" width="4.44140625" style="42" customWidth="1"/>
    <col min="11266" max="11266" width="53.21875" style="42" bestFit="1" customWidth="1"/>
    <col min="11267" max="11267" width="41.5546875" style="42" bestFit="1" customWidth="1"/>
    <col min="11268" max="11268" width="38" style="42" bestFit="1" customWidth="1"/>
    <col min="11269" max="11269" width="17.88671875" style="42" bestFit="1" customWidth="1"/>
    <col min="11270" max="11270" width="16.6640625" style="42" bestFit="1" customWidth="1"/>
    <col min="11271" max="11271" width="11.88671875" style="42" customWidth="1"/>
    <col min="11272" max="11275" width="11.44140625" style="42" customWidth="1"/>
    <col min="11276" max="11276" width="12.44140625" style="42" customWidth="1"/>
    <col min="11277" max="11278" width="11.44140625" style="42" customWidth="1"/>
    <col min="11279" max="11279" width="11.5546875" style="42" customWidth="1"/>
    <col min="11280" max="11280" width="11.44140625" style="42" customWidth="1"/>
    <col min="11281" max="11281" width="11.6640625" style="42" customWidth="1"/>
    <col min="11282" max="11520" width="11.44140625" style="42"/>
    <col min="11521" max="11521" width="4.44140625" style="42" customWidth="1"/>
    <col min="11522" max="11522" width="53.21875" style="42" bestFit="1" customWidth="1"/>
    <col min="11523" max="11523" width="41.5546875" style="42" bestFit="1" customWidth="1"/>
    <col min="11524" max="11524" width="38" style="42" bestFit="1" customWidth="1"/>
    <col min="11525" max="11525" width="17.88671875" style="42" bestFit="1" customWidth="1"/>
    <col min="11526" max="11526" width="16.6640625" style="42" bestFit="1" customWidth="1"/>
    <col min="11527" max="11527" width="11.88671875" style="42" customWidth="1"/>
    <col min="11528" max="11531" width="11.44140625" style="42" customWidth="1"/>
    <col min="11532" max="11532" width="12.44140625" style="42" customWidth="1"/>
    <col min="11533" max="11534" width="11.44140625" style="42" customWidth="1"/>
    <col min="11535" max="11535" width="11.5546875" style="42" customWidth="1"/>
    <col min="11536" max="11536" width="11.44140625" style="42" customWidth="1"/>
    <col min="11537" max="11537" width="11.6640625" style="42" customWidth="1"/>
    <col min="11538" max="11776" width="11.44140625" style="42"/>
    <col min="11777" max="11777" width="4.44140625" style="42" customWidth="1"/>
    <col min="11778" max="11778" width="53.21875" style="42" bestFit="1" customWidth="1"/>
    <col min="11779" max="11779" width="41.5546875" style="42" bestFit="1" customWidth="1"/>
    <col min="11780" max="11780" width="38" style="42" bestFit="1" customWidth="1"/>
    <col min="11781" max="11781" width="17.88671875" style="42" bestFit="1" customWidth="1"/>
    <col min="11782" max="11782" width="16.6640625" style="42" bestFit="1" customWidth="1"/>
    <col min="11783" max="11783" width="11.88671875" style="42" customWidth="1"/>
    <col min="11784" max="11787" width="11.44140625" style="42" customWidth="1"/>
    <col min="11788" max="11788" width="12.44140625" style="42" customWidth="1"/>
    <col min="11789" max="11790" width="11.44140625" style="42" customWidth="1"/>
    <col min="11791" max="11791" width="11.5546875" style="42" customWidth="1"/>
    <col min="11792" max="11792" width="11.44140625" style="42" customWidth="1"/>
    <col min="11793" max="11793" width="11.6640625" style="42" customWidth="1"/>
    <col min="11794" max="12032" width="11.44140625" style="42"/>
    <col min="12033" max="12033" width="4.44140625" style="42" customWidth="1"/>
    <col min="12034" max="12034" width="53.21875" style="42" bestFit="1" customWidth="1"/>
    <col min="12035" max="12035" width="41.5546875" style="42" bestFit="1" customWidth="1"/>
    <col min="12036" max="12036" width="38" style="42" bestFit="1" customWidth="1"/>
    <col min="12037" max="12037" width="17.88671875" style="42" bestFit="1" customWidth="1"/>
    <col min="12038" max="12038" width="16.6640625" style="42" bestFit="1" customWidth="1"/>
    <col min="12039" max="12039" width="11.88671875" style="42" customWidth="1"/>
    <col min="12040" max="12043" width="11.44140625" style="42" customWidth="1"/>
    <col min="12044" max="12044" width="12.44140625" style="42" customWidth="1"/>
    <col min="12045" max="12046" width="11.44140625" style="42" customWidth="1"/>
    <col min="12047" max="12047" width="11.5546875" style="42" customWidth="1"/>
    <col min="12048" max="12048" width="11.44140625" style="42" customWidth="1"/>
    <col min="12049" max="12049" width="11.6640625" style="42" customWidth="1"/>
    <col min="12050" max="12288" width="11.44140625" style="42"/>
    <col min="12289" max="12289" width="4.44140625" style="42" customWidth="1"/>
    <col min="12290" max="12290" width="53.21875" style="42" bestFit="1" customWidth="1"/>
    <col min="12291" max="12291" width="41.5546875" style="42" bestFit="1" customWidth="1"/>
    <col min="12292" max="12292" width="38" style="42" bestFit="1" customWidth="1"/>
    <col min="12293" max="12293" width="17.88671875" style="42" bestFit="1" customWidth="1"/>
    <col min="12294" max="12294" width="16.6640625" style="42" bestFit="1" customWidth="1"/>
    <col min="12295" max="12295" width="11.88671875" style="42" customWidth="1"/>
    <col min="12296" max="12299" width="11.44140625" style="42" customWidth="1"/>
    <col min="12300" max="12300" width="12.44140625" style="42" customWidth="1"/>
    <col min="12301" max="12302" width="11.44140625" style="42" customWidth="1"/>
    <col min="12303" max="12303" width="11.5546875" style="42" customWidth="1"/>
    <col min="12304" max="12304" width="11.44140625" style="42" customWidth="1"/>
    <col min="12305" max="12305" width="11.6640625" style="42" customWidth="1"/>
    <col min="12306" max="12544" width="11.44140625" style="42"/>
    <col min="12545" max="12545" width="4.44140625" style="42" customWidth="1"/>
    <col min="12546" max="12546" width="53.21875" style="42" bestFit="1" customWidth="1"/>
    <col min="12547" max="12547" width="41.5546875" style="42" bestFit="1" customWidth="1"/>
    <col min="12548" max="12548" width="38" style="42" bestFit="1" customWidth="1"/>
    <col min="12549" max="12549" width="17.88671875" style="42" bestFit="1" customWidth="1"/>
    <col min="12550" max="12550" width="16.6640625" style="42" bestFit="1" customWidth="1"/>
    <col min="12551" max="12551" width="11.88671875" style="42" customWidth="1"/>
    <col min="12552" max="12555" width="11.44140625" style="42" customWidth="1"/>
    <col min="12556" max="12556" width="12.44140625" style="42" customWidth="1"/>
    <col min="12557" max="12558" width="11.44140625" style="42" customWidth="1"/>
    <col min="12559" max="12559" width="11.5546875" style="42" customWidth="1"/>
    <col min="12560" max="12560" width="11.44140625" style="42" customWidth="1"/>
    <col min="12561" max="12561" width="11.6640625" style="42" customWidth="1"/>
    <col min="12562" max="12800" width="11.44140625" style="42"/>
    <col min="12801" max="12801" width="4.44140625" style="42" customWidth="1"/>
    <col min="12802" max="12802" width="53.21875" style="42" bestFit="1" customWidth="1"/>
    <col min="12803" max="12803" width="41.5546875" style="42" bestFit="1" customWidth="1"/>
    <col min="12804" max="12804" width="38" style="42" bestFit="1" customWidth="1"/>
    <col min="12805" max="12805" width="17.88671875" style="42" bestFit="1" customWidth="1"/>
    <col min="12806" max="12806" width="16.6640625" style="42" bestFit="1" customWidth="1"/>
    <col min="12807" max="12807" width="11.88671875" style="42" customWidth="1"/>
    <col min="12808" max="12811" width="11.44140625" style="42" customWidth="1"/>
    <col min="12812" max="12812" width="12.44140625" style="42" customWidth="1"/>
    <col min="12813" max="12814" width="11.44140625" style="42" customWidth="1"/>
    <col min="12815" max="12815" width="11.5546875" style="42" customWidth="1"/>
    <col min="12816" max="12816" width="11.44140625" style="42" customWidth="1"/>
    <col min="12817" max="12817" width="11.6640625" style="42" customWidth="1"/>
    <col min="12818" max="13056" width="11.44140625" style="42"/>
    <col min="13057" max="13057" width="4.44140625" style="42" customWidth="1"/>
    <col min="13058" max="13058" width="53.21875" style="42" bestFit="1" customWidth="1"/>
    <col min="13059" max="13059" width="41.5546875" style="42" bestFit="1" customWidth="1"/>
    <col min="13060" max="13060" width="38" style="42" bestFit="1" customWidth="1"/>
    <col min="13061" max="13061" width="17.88671875" style="42" bestFit="1" customWidth="1"/>
    <col min="13062" max="13062" width="16.6640625" style="42" bestFit="1" customWidth="1"/>
    <col min="13063" max="13063" width="11.88671875" style="42" customWidth="1"/>
    <col min="13064" max="13067" width="11.44140625" style="42" customWidth="1"/>
    <col min="13068" max="13068" width="12.44140625" style="42" customWidth="1"/>
    <col min="13069" max="13070" width="11.44140625" style="42" customWidth="1"/>
    <col min="13071" max="13071" width="11.5546875" style="42" customWidth="1"/>
    <col min="13072" max="13072" width="11.44140625" style="42" customWidth="1"/>
    <col min="13073" max="13073" width="11.6640625" style="42" customWidth="1"/>
    <col min="13074" max="13312" width="11.44140625" style="42"/>
    <col min="13313" max="13313" width="4.44140625" style="42" customWidth="1"/>
    <col min="13314" max="13314" width="53.21875" style="42" bestFit="1" customWidth="1"/>
    <col min="13315" max="13315" width="41.5546875" style="42" bestFit="1" customWidth="1"/>
    <col min="13316" max="13316" width="38" style="42" bestFit="1" customWidth="1"/>
    <col min="13317" max="13317" width="17.88671875" style="42" bestFit="1" customWidth="1"/>
    <col min="13318" max="13318" width="16.6640625" style="42" bestFit="1" customWidth="1"/>
    <col min="13319" max="13319" width="11.88671875" style="42" customWidth="1"/>
    <col min="13320" max="13323" width="11.44140625" style="42" customWidth="1"/>
    <col min="13324" max="13324" width="12.44140625" style="42" customWidth="1"/>
    <col min="13325" max="13326" width="11.44140625" style="42" customWidth="1"/>
    <col min="13327" max="13327" width="11.5546875" style="42" customWidth="1"/>
    <col min="13328" max="13328" width="11.44140625" style="42" customWidth="1"/>
    <col min="13329" max="13329" width="11.6640625" style="42" customWidth="1"/>
    <col min="13330" max="13568" width="11.44140625" style="42"/>
    <col min="13569" max="13569" width="4.44140625" style="42" customWidth="1"/>
    <col min="13570" max="13570" width="53.21875" style="42" bestFit="1" customWidth="1"/>
    <col min="13571" max="13571" width="41.5546875" style="42" bestFit="1" customWidth="1"/>
    <col min="13572" max="13572" width="38" style="42" bestFit="1" customWidth="1"/>
    <col min="13573" max="13573" width="17.88671875" style="42" bestFit="1" customWidth="1"/>
    <col min="13574" max="13574" width="16.6640625" style="42" bestFit="1" customWidth="1"/>
    <col min="13575" max="13575" width="11.88671875" style="42" customWidth="1"/>
    <col min="13576" max="13579" width="11.44140625" style="42" customWidth="1"/>
    <col min="13580" max="13580" width="12.44140625" style="42" customWidth="1"/>
    <col min="13581" max="13582" width="11.44140625" style="42" customWidth="1"/>
    <col min="13583" max="13583" width="11.5546875" style="42" customWidth="1"/>
    <col min="13584" max="13584" width="11.44140625" style="42" customWidth="1"/>
    <col min="13585" max="13585" width="11.6640625" style="42" customWidth="1"/>
    <col min="13586" max="13824" width="11.44140625" style="42"/>
    <col min="13825" max="13825" width="4.44140625" style="42" customWidth="1"/>
    <col min="13826" max="13826" width="53.21875" style="42" bestFit="1" customWidth="1"/>
    <col min="13827" max="13827" width="41.5546875" style="42" bestFit="1" customWidth="1"/>
    <col min="13828" max="13828" width="38" style="42" bestFit="1" customWidth="1"/>
    <col min="13829" max="13829" width="17.88671875" style="42" bestFit="1" customWidth="1"/>
    <col min="13830" max="13830" width="16.6640625" style="42" bestFit="1" customWidth="1"/>
    <col min="13831" max="13831" width="11.88671875" style="42" customWidth="1"/>
    <col min="13832" max="13835" width="11.44140625" style="42" customWidth="1"/>
    <col min="13836" max="13836" width="12.44140625" style="42" customWidth="1"/>
    <col min="13837" max="13838" width="11.44140625" style="42" customWidth="1"/>
    <col min="13839" max="13839" width="11.5546875" style="42" customWidth="1"/>
    <col min="13840" max="13840" width="11.44140625" style="42" customWidth="1"/>
    <col min="13841" max="13841" width="11.6640625" style="42" customWidth="1"/>
    <col min="13842" max="14080" width="11.44140625" style="42"/>
    <col min="14081" max="14081" width="4.44140625" style="42" customWidth="1"/>
    <col min="14082" max="14082" width="53.21875" style="42" bestFit="1" customWidth="1"/>
    <col min="14083" max="14083" width="41.5546875" style="42" bestFit="1" customWidth="1"/>
    <col min="14084" max="14084" width="38" style="42" bestFit="1" customWidth="1"/>
    <col min="14085" max="14085" width="17.88671875" style="42" bestFit="1" customWidth="1"/>
    <col min="14086" max="14086" width="16.6640625" style="42" bestFit="1" customWidth="1"/>
    <col min="14087" max="14087" width="11.88671875" style="42" customWidth="1"/>
    <col min="14088" max="14091" width="11.44140625" style="42" customWidth="1"/>
    <col min="14092" max="14092" width="12.44140625" style="42" customWidth="1"/>
    <col min="14093" max="14094" width="11.44140625" style="42" customWidth="1"/>
    <col min="14095" max="14095" width="11.5546875" style="42" customWidth="1"/>
    <col min="14096" max="14096" width="11.44140625" style="42" customWidth="1"/>
    <col min="14097" max="14097" width="11.6640625" style="42" customWidth="1"/>
    <col min="14098" max="14336" width="11.44140625" style="42"/>
    <col min="14337" max="14337" width="4.44140625" style="42" customWidth="1"/>
    <col min="14338" max="14338" width="53.21875" style="42" bestFit="1" customWidth="1"/>
    <col min="14339" max="14339" width="41.5546875" style="42" bestFit="1" customWidth="1"/>
    <col min="14340" max="14340" width="38" style="42" bestFit="1" customWidth="1"/>
    <col min="14341" max="14341" width="17.88671875" style="42" bestFit="1" customWidth="1"/>
    <col min="14342" max="14342" width="16.6640625" style="42" bestFit="1" customWidth="1"/>
    <col min="14343" max="14343" width="11.88671875" style="42" customWidth="1"/>
    <col min="14344" max="14347" width="11.44140625" style="42" customWidth="1"/>
    <col min="14348" max="14348" width="12.44140625" style="42" customWidth="1"/>
    <col min="14349" max="14350" width="11.44140625" style="42" customWidth="1"/>
    <col min="14351" max="14351" width="11.5546875" style="42" customWidth="1"/>
    <col min="14352" max="14352" width="11.44140625" style="42" customWidth="1"/>
    <col min="14353" max="14353" width="11.6640625" style="42" customWidth="1"/>
    <col min="14354" max="14592" width="11.44140625" style="42"/>
    <col min="14593" max="14593" width="4.44140625" style="42" customWidth="1"/>
    <col min="14594" max="14594" width="53.21875" style="42" bestFit="1" customWidth="1"/>
    <col min="14595" max="14595" width="41.5546875" style="42" bestFit="1" customWidth="1"/>
    <col min="14596" max="14596" width="38" style="42" bestFit="1" customWidth="1"/>
    <col min="14597" max="14597" width="17.88671875" style="42" bestFit="1" customWidth="1"/>
    <col min="14598" max="14598" width="16.6640625" style="42" bestFit="1" customWidth="1"/>
    <col min="14599" max="14599" width="11.88671875" style="42" customWidth="1"/>
    <col min="14600" max="14603" width="11.44140625" style="42" customWidth="1"/>
    <col min="14604" max="14604" width="12.44140625" style="42" customWidth="1"/>
    <col min="14605" max="14606" width="11.44140625" style="42" customWidth="1"/>
    <col min="14607" max="14607" width="11.5546875" style="42" customWidth="1"/>
    <col min="14608" max="14608" width="11.44140625" style="42" customWidth="1"/>
    <col min="14609" max="14609" width="11.6640625" style="42" customWidth="1"/>
    <col min="14610" max="14848" width="11.44140625" style="42"/>
    <col min="14849" max="14849" width="4.44140625" style="42" customWidth="1"/>
    <col min="14850" max="14850" width="53.21875" style="42" bestFit="1" customWidth="1"/>
    <col min="14851" max="14851" width="41.5546875" style="42" bestFit="1" customWidth="1"/>
    <col min="14852" max="14852" width="38" style="42" bestFit="1" customWidth="1"/>
    <col min="14853" max="14853" width="17.88671875" style="42" bestFit="1" customWidth="1"/>
    <col min="14854" max="14854" width="16.6640625" style="42" bestFit="1" customWidth="1"/>
    <col min="14855" max="14855" width="11.88671875" style="42" customWidth="1"/>
    <col min="14856" max="14859" width="11.44140625" style="42" customWidth="1"/>
    <col min="14860" max="14860" width="12.44140625" style="42" customWidth="1"/>
    <col min="14861" max="14862" width="11.44140625" style="42" customWidth="1"/>
    <col min="14863" max="14863" width="11.5546875" style="42" customWidth="1"/>
    <col min="14864" max="14864" width="11.44140625" style="42" customWidth="1"/>
    <col min="14865" max="14865" width="11.6640625" style="42" customWidth="1"/>
    <col min="14866" max="15104" width="11.44140625" style="42"/>
    <col min="15105" max="15105" width="4.44140625" style="42" customWidth="1"/>
    <col min="15106" max="15106" width="53.21875" style="42" bestFit="1" customWidth="1"/>
    <col min="15107" max="15107" width="41.5546875" style="42" bestFit="1" customWidth="1"/>
    <col min="15108" max="15108" width="38" style="42" bestFit="1" customWidth="1"/>
    <col min="15109" max="15109" width="17.88671875" style="42" bestFit="1" customWidth="1"/>
    <col min="15110" max="15110" width="16.6640625" style="42" bestFit="1" customWidth="1"/>
    <col min="15111" max="15111" width="11.88671875" style="42" customWidth="1"/>
    <col min="15112" max="15115" width="11.44140625" style="42" customWidth="1"/>
    <col min="15116" max="15116" width="12.44140625" style="42" customWidth="1"/>
    <col min="15117" max="15118" width="11.44140625" style="42" customWidth="1"/>
    <col min="15119" max="15119" width="11.5546875" style="42" customWidth="1"/>
    <col min="15120" max="15120" width="11.44140625" style="42" customWidth="1"/>
    <col min="15121" max="15121" width="11.6640625" style="42" customWidth="1"/>
    <col min="15122" max="15360" width="11.44140625" style="42"/>
    <col min="15361" max="15361" width="4.44140625" style="42" customWidth="1"/>
    <col min="15362" max="15362" width="53.21875" style="42" bestFit="1" customWidth="1"/>
    <col min="15363" max="15363" width="41.5546875" style="42" bestFit="1" customWidth="1"/>
    <col min="15364" max="15364" width="38" style="42" bestFit="1" customWidth="1"/>
    <col min="15365" max="15365" width="17.88671875" style="42" bestFit="1" customWidth="1"/>
    <col min="15366" max="15366" width="16.6640625" style="42" bestFit="1" customWidth="1"/>
    <col min="15367" max="15367" width="11.88671875" style="42" customWidth="1"/>
    <col min="15368" max="15371" width="11.44140625" style="42" customWidth="1"/>
    <col min="15372" max="15372" width="12.44140625" style="42" customWidth="1"/>
    <col min="15373" max="15374" width="11.44140625" style="42" customWidth="1"/>
    <col min="15375" max="15375" width="11.5546875" style="42" customWidth="1"/>
    <col min="15376" max="15376" width="11.44140625" style="42" customWidth="1"/>
    <col min="15377" max="15377" width="11.6640625" style="42" customWidth="1"/>
    <col min="15378" max="15616" width="11.44140625" style="42"/>
    <col min="15617" max="15617" width="4.44140625" style="42" customWidth="1"/>
    <col min="15618" max="15618" width="53.21875" style="42" bestFit="1" customWidth="1"/>
    <col min="15619" max="15619" width="41.5546875" style="42" bestFit="1" customWidth="1"/>
    <col min="15620" max="15620" width="38" style="42" bestFit="1" customWidth="1"/>
    <col min="15621" max="15621" width="17.88671875" style="42" bestFit="1" customWidth="1"/>
    <col min="15622" max="15622" width="16.6640625" style="42" bestFit="1" customWidth="1"/>
    <col min="15623" max="15623" width="11.88671875" style="42" customWidth="1"/>
    <col min="15624" max="15627" width="11.44140625" style="42" customWidth="1"/>
    <col min="15628" max="15628" width="12.44140625" style="42" customWidth="1"/>
    <col min="15629" max="15630" width="11.44140625" style="42" customWidth="1"/>
    <col min="15631" max="15631" width="11.5546875" style="42" customWidth="1"/>
    <col min="15632" max="15632" width="11.44140625" style="42" customWidth="1"/>
    <col min="15633" max="15633" width="11.6640625" style="42" customWidth="1"/>
    <col min="15634" max="15872" width="11.44140625" style="42"/>
    <col min="15873" max="15873" width="4.44140625" style="42" customWidth="1"/>
    <col min="15874" max="15874" width="53.21875" style="42" bestFit="1" customWidth="1"/>
    <col min="15875" max="15875" width="41.5546875" style="42" bestFit="1" customWidth="1"/>
    <col min="15876" max="15876" width="38" style="42" bestFit="1" customWidth="1"/>
    <col min="15877" max="15877" width="17.88671875" style="42" bestFit="1" customWidth="1"/>
    <col min="15878" max="15878" width="16.6640625" style="42" bestFit="1" customWidth="1"/>
    <col min="15879" max="15879" width="11.88671875" style="42" customWidth="1"/>
    <col min="15880" max="15883" width="11.44140625" style="42" customWidth="1"/>
    <col min="15884" max="15884" width="12.44140625" style="42" customWidth="1"/>
    <col min="15885" max="15886" width="11.44140625" style="42" customWidth="1"/>
    <col min="15887" max="15887" width="11.5546875" style="42" customWidth="1"/>
    <col min="15888" max="15888" width="11.44140625" style="42" customWidth="1"/>
    <col min="15889" max="15889" width="11.6640625" style="42" customWidth="1"/>
    <col min="15890" max="16128" width="11.44140625" style="42"/>
    <col min="16129" max="16129" width="4.44140625" style="42" customWidth="1"/>
    <col min="16130" max="16130" width="53.21875" style="42" bestFit="1" customWidth="1"/>
    <col min="16131" max="16131" width="41.5546875" style="42" bestFit="1" customWidth="1"/>
    <col min="16132" max="16132" width="38" style="42" bestFit="1" customWidth="1"/>
    <col min="16133" max="16133" width="17.88671875" style="42" bestFit="1" customWidth="1"/>
    <col min="16134" max="16134" width="16.6640625" style="42" bestFit="1" customWidth="1"/>
    <col min="16135" max="16135" width="11.88671875" style="42" customWidth="1"/>
    <col min="16136" max="16139" width="11.44140625" style="42" customWidth="1"/>
    <col min="16140" max="16140" width="12.44140625" style="42" customWidth="1"/>
    <col min="16141" max="16142" width="11.44140625" style="42" customWidth="1"/>
    <col min="16143" max="16143" width="11.5546875" style="42" customWidth="1"/>
    <col min="16144" max="16144" width="11.44140625" style="42" customWidth="1"/>
    <col min="16145" max="16145" width="11.6640625" style="42" customWidth="1"/>
    <col min="16146" max="16384" width="11.44140625" style="42"/>
  </cols>
  <sheetData>
    <row r="1" spans="1:18" s="38" customFormat="1" ht="13.8" x14ac:dyDescent="0.3">
      <c r="B1" s="37"/>
      <c r="C1" s="37"/>
      <c r="E1" s="39"/>
      <c r="F1" s="39"/>
      <c r="G1" s="40"/>
      <c r="H1" s="40"/>
      <c r="I1" s="40"/>
      <c r="J1" s="40"/>
      <c r="K1" s="40"/>
      <c r="L1" s="40"/>
      <c r="M1" s="40"/>
      <c r="N1" s="40"/>
      <c r="O1" s="40"/>
      <c r="P1" s="40"/>
      <c r="Q1" s="40"/>
      <c r="R1" s="40"/>
    </row>
    <row r="2" spans="1:18" s="105" customFormat="1" ht="36.6" customHeight="1" x14ac:dyDescent="0.3">
      <c r="B2" s="104" t="s">
        <v>88</v>
      </c>
      <c r="C2" s="104" t="s">
        <v>89</v>
      </c>
      <c r="D2" s="104" t="s">
        <v>90</v>
      </c>
      <c r="E2" s="109" t="s">
        <v>87</v>
      </c>
      <c r="F2" s="104" t="s">
        <v>0</v>
      </c>
      <c r="G2" s="106">
        <v>42005</v>
      </c>
      <c r="H2" s="106">
        <v>42036</v>
      </c>
      <c r="I2" s="106">
        <v>42064</v>
      </c>
      <c r="J2" s="106">
        <v>42095</v>
      </c>
      <c r="K2" s="115">
        <v>42125</v>
      </c>
      <c r="L2" s="115">
        <v>42156</v>
      </c>
      <c r="M2" s="115">
        <v>42186</v>
      </c>
      <c r="N2" s="106">
        <v>42217</v>
      </c>
      <c r="O2" s="106">
        <v>42248</v>
      </c>
      <c r="P2" s="106">
        <v>42278</v>
      </c>
      <c r="Q2" s="106">
        <v>42309</v>
      </c>
      <c r="R2" s="106">
        <v>42339</v>
      </c>
    </row>
    <row r="3" spans="1:18" s="55" customFormat="1" ht="13.8" customHeight="1" x14ac:dyDescent="0.3">
      <c r="B3" s="35" t="s">
        <v>139</v>
      </c>
      <c r="C3" s="35" t="s">
        <v>140</v>
      </c>
      <c r="D3" s="35" t="s">
        <v>141</v>
      </c>
      <c r="E3" s="36" t="s">
        <v>73</v>
      </c>
      <c r="F3" s="54" t="s">
        <v>142</v>
      </c>
      <c r="G3" s="5">
        <v>2</v>
      </c>
      <c r="H3" s="5">
        <v>16</v>
      </c>
      <c r="I3" s="5">
        <v>32</v>
      </c>
      <c r="J3" s="5">
        <v>45</v>
      </c>
      <c r="K3" s="116">
        <v>52</v>
      </c>
      <c r="L3" s="116">
        <v>59</v>
      </c>
      <c r="M3" s="116">
        <v>72</v>
      </c>
      <c r="N3" s="5">
        <v>93</v>
      </c>
      <c r="O3" s="5"/>
      <c r="P3" s="5"/>
      <c r="Q3" s="5"/>
      <c r="R3" s="5"/>
    </row>
    <row r="4" spans="1:18" s="55" customFormat="1" ht="13.8" customHeight="1" x14ac:dyDescent="0.3">
      <c r="B4" s="35" t="s">
        <v>139</v>
      </c>
      <c r="C4" s="35" t="s">
        <v>140</v>
      </c>
      <c r="D4" s="35" t="s">
        <v>141</v>
      </c>
      <c r="E4" s="36" t="s">
        <v>73</v>
      </c>
      <c r="F4" s="54" t="s">
        <v>142</v>
      </c>
      <c r="G4" s="5">
        <v>238</v>
      </c>
      <c r="H4" s="5">
        <v>562</v>
      </c>
      <c r="I4" s="5">
        <v>900</v>
      </c>
      <c r="J4" s="5">
        <v>1157</v>
      </c>
      <c r="K4" s="116">
        <v>1394</v>
      </c>
      <c r="L4" s="116">
        <v>1567</v>
      </c>
      <c r="M4" s="116">
        <v>1749</v>
      </c>
      <c r="N4" s="5">
        <v>1926</v>
      </c>
      <c r="O4" s="5"/>
      <c r="P4" s="5"/>
      <c r="Q4" s="5"/>
      <c r="R4" s="5"/>
    </row>
    <row r="5" spans="1:18" s="55" customFormat="1" ht="13.8" customHeight="1" x14ac:dyDescent="0.3">
      <c r="B5" s="35" t="s">
        <v>139</v>
      </c>
      <c r="C5" s="35" t="s">
        <v>140</v>
      </c>
      <c r="D5" s="35" t="s">
        <v>141</v>
      </c>
      <c r="E5" s="36" t="s">
        <v>73</v>
      </c>
      <c r="F5" s="54" t="s">
        <v>142</v>
      </c>
      <c r="G5" s="5">
        <v>21</v>
      </c>
      <c r="H5" s="5">
        <v>37</v>
      </c>
      <c r="I5" s="5">
        <v>68</v>
      </c>
      <c r="J5" s="5">
        <v>93</v>
      </c>
      <c r="K5" s="116">
        <v>105</v>
      </c>
      <c r="L5" s="116">
        <v>136</v>
      </c>
      <c r="M5" s="116">
        <v>165</v>
      </c>
      <c r="N5" s="5">
        <v>182</v>
      </c>
      <c r="O5" s="5"/>
      <c r="P5" s="5"/>
      <c r="Q5" s="5"/>
      <c r="R5" s="5"/>
    </row>
    <row r="6" spans="1:18" s="55" customFormat="1" ht="13.8" customHeight="1" x14ac:dyDescent="0.3">
      <c r="B6" s="35" t="s">
        <v>139</v>
      </c>
      <c r="C6" s="35" t="s">
        <v>140</v>
      </c>
      <c r="D6" s="35" t="s">
        <v>141</v>
      </c>
      <c r="E6" s="36" t="s">
        <v>73</v>
      </c>
      <c r="F6" s="54" t="s">
        <v>142</v>
      </c>
      <c r="G6" s="5">
        <v>3302</v>
      </c>
      <c r="H6" s="5">
        <v>6401</v>
      </c>
      <c r="I6" s="5">
        <v>9398</v>
      </c>
      <c r="J6" s="5">
        <v>12516</v>
      </c>
      <c r="K6" s="116">
        <v>14316</v>
      </c>
      <c r="L6" s="116">
        <v>16940</v>
      </c>
      <c r="M6" s="116">
        <v>18140</v>
      </c>
      <c r="N6" s="5">
        <v>19054</v>
      </c>
      <c r="O6" s="5"/>
      <c r="P6" s="5"/>
      <c r="Q6" s="5"/>
      <c r="R6" s="5"/>
    </row>
    <row r="7" spans="1:18" s="55" customFormat="1" ht="13.8" customHeight="1" x14ac:dyDescent="0.3">
      <c r="B7" s="35" t="s">
        <v>139</v>
      </c>
      <c r="C7" s="35" t="s">
        <v>140</v>
      </c>
      <c r="D7" s="35" t="s">
        <v>141</v>
      </c>
      <c r="E7" s="36" t="s">
        <v>73</v>
      </c>
      <c r="F7" s="54" t="s">
        <v>142</v>
      </c>
      <c r="G7" s="5">
        <v>55</v>
      </c>
      <c r="H7" s="5">
        <v>168</v>
      </c>
      <c r="I7" s="5">
        <v>323</v>
      </c>
      <c r="J7" s="5">
        <v>439</v>
      </c>
      <c r="K7" s="116">
        <v>556</v>
      </c>
      <c r="L7" s="116">
        <v>712</v>
      </c>
      <c r="M7" s="116">
        <v>811</v>
      </c>
      <c r="N7" s="5">
        <v>927</v>
      </c>
      <c r="O7" s="5"/>
      <c r="P7" s="5"/>
      <c r="Q7" s="5"/>
      <c r="R7" s="5"/>
    </row>
    <row r="8" spans="1:18" s="55" customFormat="1" ht="13.8" customHeight="1" x14ac:dyDescent="0.3">
      <c r="B8" s="35" t="s">
        <v>139</v>
      </c>
      <c r="C8" s="35" t="s">
        <v>140</v>
      </c>
      <c r="D8" s="35" t="s">
        <v>141</v>
      </c>
      <c r="E8" s="36" t="s">
        <v>73</v>
      </c>
      <c r="F8" s="54" t="s">
        <v>142</v>
      </c>
      <c r="G8" s="5">
        <v>25</v>
      </c>
      <c r="H8" s="5">
        <v>55</v>
      </c>
      <c r="I8" s="5">
        <v>82</v>
      </c>
      <c r="J8" s="5">
        <v>116</v>
      </c>
      <c r="K8" s="116">
        <v>138</v>
      </c>
      <c r="L8" s="116">
        <v>165</v>
      </c>
      <c r="M8" s="116">
        <v>192</v>
      </c>
      <c r="N8" s="5">
        <v>218</v>
      </c>
      <c r="O8" s="5"/>
      <c r="P8" s="5"/>
      <c r="Q8" s="5"/>
      <c r="R8" s="5"/>
    </row>
    <row r="9" spans="1:18" s="55" customFormat="1" ht="13.8" customHeight="1" x14ac:dyDescent="0.3">
      <c r="B9" s="35" t="s">
        <v>139</v>
      </c>
      <c r="C9" s="35" t="s">
        <v>140</v>
      </c>
      <c r="D9" s="35" t="s">
        <v>141</v>
      </c>
      <c r="E9" s="36" t="s">
        <v>73</v>
      </c>
      <c r="F9" s="54" t="s">
        <v>142</v>
      </c>
      <c r="G9" s="5">
        <v>9</v>
      </c>
      <c r="H9" s="5">
        <v>11</v>
      </c>
      <c r="I9" s="5">
        <v>21</v>
      </c>
      <c r="J9" s="5">
        <v>29</v>
      </c>
      <c r="K9" s="116">
        <v>39</v>
      </c>
      <c r="L9" s="116">
        <v>51</v>
      </c>
      <c r="M9" s="116">
        <v>57</v>
      </c>
      <c r="N9" s="5">
        <v>65</v>
      </c>
      <c r="O9" s="5"/>
      <c r="P9" s="5"/>
      <c r="Q9" s="5"/>
      <c r="R9" s="5"/>
    </row>
    <row r="10" spans="1:18" s="55" customFormat="1" ht="13.8" customHeight="1" x14ac:dyDescent="0.3">
      <c r="B10" s="35" t="s">
        <v>139</v>
      </c>
      <c r="C10" s="35" t="s">
        <v>140</v>
      </c>
      <c r="D10" s="35" t="s">
        <v>141</v>
      </c>
      <c r="E10" s="36" t="s">
        <v>73</v>
      </c>
      <c r="F10" s="54" t="s">
        <v>142</v>
      </c>
      <c r="G10" s="5">
        <v>57</v>
      </c>
      <c r="H10" s="5">
        <v>124</v>
      </c>
      <c r="I10" s="5">
        <v>188</v>
      </c>
      <c r="J10" s="5">
        <v>247</v>
      </c>
      <c r="K10" s="116">
        <v>307</v>
      </c>
      <c r="L10" s="116">
        <v>352</v>
      </c>
      <c r="M10" s="116">
        <v>380</v>
      </c>
      <c r="N10" s="5">
        <v>470</v>
      </c>
      <c r="O10" s="5"/>
      <c r="P10" s="5"/>
      <c r="Q10" s="5"/>
      <c r="R10" s="5"/>
    </row>
    <row r="11" spans="1:18" customFormat="1" x14ac:dyDescent="0.3">
      <c r="A11" s="55"/>
    </row>
    <row r="12" spans="1:18" customFormat="1" x14ac:dyDescent="0.3">
      <c r="G12" s="110"/>
      <c r="H12" s="110"/>
      <c r="I12" s="110"/>
      <c r="J12" s="110"/>
      <c r="K12" s="110"/>
      <c r="L12" s="110"/>
      <c r="M12" s="110"/>
      <c r="N12" s="110"/>
    </row>
    <row r="13" spans="1:18" x14ac:dyDescent="0.3">
      <c r="B13" s="49"/>
      <c r="F13" s="53"/>
      <c r="G13" s="51"/>
      <c r="H13" s="51"/>
      <c r="I13" s="51"/>
      <c r="J13" s="51"/>
      <c r="K13"/>
      <c r="L13"/>
      <c r="M13"/>
      <c r="N13" s="51"/>
      <c r="O13" s="51"/>
      <c r="P13" s="51"/>
      <c r="Q13" s="51"/>
      <c r="R13" s="51"/>
    </row>
    <row r="14" spans="1:18" x14ac:dyDescent="0.3">
      <c r="B14" s="49"/>
      <c r="F14" s="53"/>
      <c r="G14" s="52"/>
      <c r="H14" s="52"/>
      <c r="I14" s="52"/>
      <c r="J14" s="52"/>
      <c r="K14" s="110"/>
      <c r="L14" s="110"/>
      <c r="M14" s="110"/>
      <c r="N14" s="52"/>
      <c r="O14" s="51"/>
      <c r="P14" s="51"/>
      <c r="Q14" s="51"/>
      <c r="R14" s="51"/>
    </row>
    <row r="15" spans="1:18" x14ac:dyDescent="0.3">
      <c r="B15" s="49"/>
      <c r="F15" s="53"/>
      <c r="G15" s="52"/>
      <c r="H15" s="52"/>
      <c r="I15" s="52"/>
      <c r="J15" s="52"/>
      <c r="K15" s="110"/>
      <c r="L15" s="110"/>
      <c r="M15" s="110"/>
      <c r="N15" s="52"/>
      <c r="O15" s="51"/>
      <c r="P15" s="51"/>
      <c r="Q15" s="51"/>
      <c r="R15" s="51"/>
    </row>
    <row r="16" spans="1:18" x14ac:dyDescent="0.3">
      <c r="G16" s="52"/>
      <c r="H16" s="52"/>
      <c r="I16" s="52"/>
      <c r="J16" s="52"/>
      <c r="K16"/>
      <c r="L16"/>
      <c r="M16"/>
      <c r="N16" s="52"/>
      <c r="O16" s="52"/>
      <c r="P16" s="52"/>
      <c r="Q16" s="52"/>
      <c r="R16" s="52"/>
    </row>
    <row r="17" spans="7:18" x14ac:dyDescent="0.3">
      <c r="G17" s="51"/>
      <c r="H17" s="51"/>
      <c r="I17" s="51"/>
      <c r="J17" s="51"/>
      <c r="K17" s="51"/>
      <c r="L17" s="51"/>
      <c r="M17" s="51"/>
      <c r="N17" s="51"/>
      <c r="O17" s="51"/>
      <c r="P17" s="51"/>
      <c r="Q17" s="51"/>
      <c r="R17" s="51"/>
    </row>
    <row r="18" spans="7:18" x14ac:dyDescent="0.3">
      <c r="I18" s="52"/>
      <c r="K18"/>
      <c r="L18"/>
      <c r="M18"/>
    </row>
    <row r="19" spans="7:18" x14ac:dyDescent="0.3">
      <c r="I19" s="51"/>
      <c r="K19"/>
      <c r="L19"/>
      <c r="M19"/>
    </row>
  </sheetData>
  <autoFilter ref="B2:R10"/>
  <dataValidations count="1">
    <dataValidation allowBlank="1" showInputMessage="1" showErrorMessage="1" errorTitle="non présent dans liste" error="valeur non présente dans le référentiel" sqref="WVM982927 JA2 SW2 ACS2 AMO2 AWK2 BGG2 BQC2 BZY2 CJU2 CTQ2 DDM2 DNI2 DXE2 EHA2 EQW2 FAS2 FKO2 FUK2 GEG2 GOC2 GXY2 HHU2 HRQ2 IBM2 ILI2 IVE2 JFA2 JOW2 JYS2 KIO2 KSK2 LCG2 LMC2 LVY2 MFU2 MPQ2 MZM2 NJI2 NTE2 ODA2 OMW2 OWS2 PGO2 PQK2 QAG2 QKC2 QTY2 RDU2 RNQ2 RXM2 SHI2 SRE2 TBA2 TKW2 TUS2 UEO2 UOK2 UYG2 VIC2 VRY2 WBU2 WLQ2 WVM2 RDU982927 JA65423 SW65423 ACS65423 AMO65423 AWK65423 BGG65423 BQC65423 BZY65423 CJU65423 CTQ65423 DDM65423 DNI65423 DXE65423 EHA65423 EQW65423 FAS65423 FKO65423 FUK65423 GEG65423 GOC65423 GXY65423 HHU65423 HRQ65423 IBM65423 ILI65423 IVE65423 JFA65423 JOW65423 JYS65423 KIO65423 KSK65423 LCG65423 LMC65423 LVY65423 MFU65423 MPQ65423 MZM65423 NJI65423 NTE65423 ODA65423 OMW65423 OWS65423 PGO65423 PQK65423 QAG65423 QKC65423 QTY65423 RDU65423 RNQ65423 RXM65423 SHI65423 SRE65423 TBA65423 TKW65423 TUS65423 UEO65423 UOK65423 UYG65423 VIC65423 VRY65423 WBU65423 WLQ65423 WVM65423 RNQ982927 JA130959 SW130959 ACS130959 AMO130959 AWK130959 BGG130959 BQC130959 BZY130959 CJU130959 CTQ130959 DDM130959 DNI130959 DXE130959 EHA130959 EQW130959 FAS130959 FKO130959 FUK130959 GEG130959 GOC130959 GXY130959 HHU130959 HRQ130959 IBM130959 ILI130959 IVE130959 JFA130959 JOW130959 JYS130959 KIO130959 KSK130959 LCG130959 LMC130959 LVY130959 MFU130959 MPQ130959 MZM130959 NJI130959 NTE130959 ODA130959 OMW130959 OWS130959 PGO130959 PQK130959 QAG130959 QKC130959 QTY130959 RDU130959 RNQ130959 RXM130959 SHI130959 SRE130959 TBA130959 TKW130959 TUS130959 UEO130959 UOK130959 UYG130959 VIC130959 VRY130959 WBU130959 WLQ130959 WVM130959 RXM982927 JA196495 SW196495 ACS196495 AMO196495 AWK196495 BGG196495 BQC196495 BZY196495 CJU196495 CTQ196495 DDM196495 DNI196495 DXE196495 EHA196495 EQW196495 FAS196495 FKO196495 FUK196495 GEG196495 GOC196495 GXY196495 HHU196495 HRQ196495 IBM196495 ILI196495 IVE196495 JFA196495 JOW196495 JYS196495 KIO196495 KSK196495 LCG196495 LMC196495 LVY196495 MFU196495 MPQ196495 MZM196495 NJI196495 NTE196495 ODA196495 OMW196495 OWS196495 PGO196495 PQK196495 QAG196495 QKC196495 QTY196495 RDU196495 RNQ196495 RXM196495 SHI196495 SRE196495 TBA196495 TKW196495 TUS196495 UEO196495 UOK196495 UYG196495 VIC196495 VRY196495 WBU196495 WLQ196495 WVM196495 SHI982927 JA262031 SW262031 ACS262031 AMO262031 AWK262031 BGG262031 BQC262031 BZY262031 CJU262031 CTQ262031 DDM262031 DNI262031 DXE262031 EHA262031 EQW262031 FAS262031 FKO262031 FUK262031 GEG262031 GOC262031 GXY262031 HHU262031 HRQ262031 IBM262031 ILI262031 IVE262031 JFA262031 JOW262031 JYS262031 KIO262031 KSK262031 LCG262031 LMC262031 LVY262031 MFU262031 MPQ262031 MZM262031 NJI262031 NTE262031 ODA262031 OMW262031 OWS262031 PGO262031 PQK262031 QAG262031 QKC262031 QTY262031 RDU262031 RNQ262031 RXM262031 SHI262031 SRE262031 TBA262031 TKW262031 TUS262031 UEO262031 UOK262031 UYG262031 VIC262031 VRY262031 WBU262031 WLQ262031 WVM262031 SRE982927 JA327567 SW327567 ACS327567 AMO327567 AWK327567 BGG327567 BQC327567 BZY327567 CJU327567 CTQ327567 DDM327567 DNI327567 DXE327567 EHA327567 EQW327567 FAS327567 FKO327567 FUK327567 GEG327567 GOC327567 GXY327567 HHU327567 HRQ327567 IBM327567 ILI327567 IVE327567 JFA327567 JOW327567 JYS327567 KIO327567 KSK327567 LCG327567 LMC327567 LVY327567 MFU327567 MPQ327567 MZM327567 NJI327567 NTE327567 ODA327567 OMW327567 OWS327567 PGO327567 PQK327567 QAG327567 QKC327567 QTY327567 RDU327567 RNQ327567 RXM327567 SHI327567 SRE327567 TBA327567 TKW327567 TUS327567 UEO327567 UOK327567 UYG327567 VIC327567 VRY327567 WBU327567 WLQ327567 WVM327567 TBA982927 JA393103 SW393103 ACS393103 AMO393103 AWK393103 BGG393103 BQC393103 BZY393103 CJU393103 CTQ393103 DDM393103 DNI393103 DXE393103 EHA393103 EQW393103 FAS393103 FKO393103 FUK393103 GEG393103 GOC393103 GXY393103 HHU393103 HRQ393103 IBM393103 ILI393103 IVE393103 JFA393103 JOW393103 JYS393103 KIO393103 KSK393103 LCG393103 LMC393103 LVY393103 MFU393103 MPQ393103 MZM393103 NJI393103 NTE393103 ODA393103 OMW393103 OWS393103 PGO393103 PQK393103 QAG393103 QKC393103 QTY393103 RDU393103 RNQ393103 RXM393103 SHI393103 SRE393103 TBA393103 TKW393103 TUS393103 UEO393103 UOK393103 UYG393103 VIC393103 VRY393103 WBU393103 WLQ393103 WVM393103 TKW982927 JA458639 SW458639 ACS458639 AMO458639 AWK458639 BGG458639 BQC458639 BZY458639 CJU458639 CTQ458639 DDM458639 DNI458639 DXE458639 EHA458639 EQW458639 FAS458639 FKO458639 FUK458639 GEG458639 GOC458639 GXY458639 HHU458639 HRQ458639 IBM458639 ILI458639 IVE458639 JFA458639 JOW458639 JYS458639 KIO458639 KSK458639 LCG458639 LMC458639 LVY458639 MFU458639 MPQ458639 MZM458639 NJI458639 NTE458639 ODA458639 OMW458639 OWS458639 PGO458639 PQK458639 QAG458639 QKC458639 QTY458639 RDU458639 RNQ458639 RXM458639 SHI458639 SRE458639 TBA458639 TKW458639 TUS458639 UEO458639 UOK458639 UYG458639 VIC458639 VRY458639 WBU458639 WLQ458639 WVM458639 TUS982927 JA524175 SW524175 ACS524175 AMO524175 AWK524175 BGG524175 BQC524175 BZY524175 CJU524175 CTQ524175 DDM524175 DNI524175 DXE524175 EHA524175 EQW524175 FAS524175 FKO524175 FUK524175 GEG524175 GOC524175 GXY524175 HHU524175 HRQ524175 IBM524175 ILI524175 IVE524175 JFA524175 JOW524175 JYS524175 KIO524175 KSK524175 LCG524175 LMC524175 LVY524175 MFU524175 MPQ524175 MZM524175 NJI524175 NTE524175 ODA524175 OMW524175 OWS524175 PGO524175 PQK524175 QAG524175 QKC524175 QTY524175 RDU524175 RNQ524175 RXM524175 SHI524175 SRE524175 TBA524175 TKW524175 TUS524175 UEO524175 UOK524175 UYG524175 VIC524175 VRY524175 WBU524175 WLQ524175 WVM524175 UEO982927 JA589711 SW589711 ACS589711 AMO589711 AWK589711 BGG589711 BQC589711 BZY589711 CJU589711 CTQ589711 DDM589711 DNI589711 DXE589711 EHA589711 EQW589711 FAS589711 FKO589711 FUK589711 GEG589711 GOC589711 GXY589711 HHU589711 HRQ589711 IBM589711 ILI589711 IVE589711 JFA589711 JOW589711 JYS589711 KIO589711 KSK589711 LCG589711 LMC589711 LVY589711 MFU589711 MPQ589711 MZM589711 NJI589711 NTE589711 ODA589711 OMW589711 OWS589711 PGO589711 PQK589711 QAG589711 QKC589711 QTY589711 RDU589711 RNQ589711 RXM589711 SHI589711 SRE589711 TBA589711 TKW589711 TUS589711 UEO589711 UOK589711 UYG589711 VIC589711 VRY589711 WBU589711 WLQ589711 WVM589711 UOK982927 JA655247 SW655247 ACS655247 AMO655247 AWK655247 BGG655247 BQC655247 BZY655247 CJU655247 CTQ655247 DDM655247 DNI655247 DXE655247 EHA655247 EQW655247 FAS655247 FKO655247 FUK655247 GEG655247 GOC655247 GXY655247 HHU655247 HRQ655247 IBM655247 ILI655247 IVE655247 JFA655247 JOW655247 JYS655247 KIO655247 KSK655247 LCG655247 LMC655247 LVY655247 MFU655247 MPQ655247 MZM655247 NJI655247 NTE655247 ODA655247 OMW655247 OWS655247 PGO655247 PQK655247 QAG655247 QKC655247 QTY655247 RDU655247 RNQ655247 RXM655247 SHI655247 SRE655247 TBA655247 TKW655247 TUS655247 UEO655247 UOK655247 UYG655247 VIC655247 VRY655247 WBU655247 WLQ655247 WVM655247 UYG982927 JA720783 SW720783 ACS720783 AMO720783 AWK720783 BGG720783 BQC720783 BZY720783 CJU720783 CTQ720783 DDM720783 DNI720783 DXE720783 EHA720783 EQW720783 FAS720783 FKO720783 FUK720783 GEG720783 GOC720783 GXY720783 HHU720783 HRQ720783 IBM720783 ILI720783 IVE720783 JFA720783 JOW720783 JYS720783 KIO720783 KSK720783 LCG720783 LMC720783 LVY720783 MFU720783 MPQ720783 MZM720783 NJI720783 NTE720783 ODA720783 OMW720783 OWS720783 PGO720783 PQK720783 QAG720783 QKC720783 QTY720783 RDU720783 RNQ720783 RXM720783 SHI720783 SRE720783 TBA720783 TKW720783 TUS720783 UEO720783 UOK720783 UYG720783 VIC720783 VRY720783 WBU720783 WLQ720783 WVM720783 VIC982927 JA786319 SW786319 ACS786319 AMO786319 AWK786319 BGG786319 BQC786319 BZY786319 CJU786319 CTQ786319 DDM786319 DNI786319 DXE786319 EHA786319 EQW786319 FAS786319 FKO786319 FUK786319 GEG786319 GOC786319 GXY786319 HHU786319 HRQ786319 IBM786319 ILI786319 IVE786319 JFA786319 JOW786319 JYS786319 KIO786319 KSK786319 LCG786319 LMC786319 LVY786319 MFU786319 MPQ786319 MZM786319 NJI786319 NTE786319 ODA786319 OMW786319 OWS786319 PGO786319 PQK786319 QAG786319 QKC786319 QTY786319 RDU786319 RNQ786319 RXM786319 SHI786319 SRE786319 TBA786319 TKW786319 TUS786319 UEO786319 UOK786319 UYG786319 VIC786319 VRY786319 WBU786319 WLQ786319 WVM786319 VRY982927 JA851855 SW851855 ACS851855 AMO851855 AWK851855 BGG851855 BQC851855 BZY851855 CJU851855 CTQ851855 DDM851855 DNI851855 DXE851855 EHA851855 EQW851855 FAS851855 FKO851855 FUK851855 GEG851855 GOC851855 GXY851855 HHU851855 HRQ851855 IBM851855 ILI851855 IVE851855 JFA851855 JOW851855 JYS851855 KIO851855 KSK851855 LCG851855 LMC851855 LVY851855 MFU851855 MPQ851855 MZM851855 NJI851855 NTE851855 ODA851855 OMW851855 OWS851855 PGO851855 PQK851855 QAG851855 QKC851855 QTY851855 RDU851855 RNQ851855 RXM851855 SHI851855 SRE851855 TBA851855 TKW851855 TUS851855 UEO851855 UOK851855 UYG851855 VIC851855 VRY851855 WBU851855 WLQ851855 WVM851855 WBU982927 JA917391 SW917391 ACS917391 AMO917391 AWK917391 BGG917391 BQC917391 BZY917391 CJU917391 CTQ917391 DDM917391 DNI917391 DXE917391 EHA917391 EQW917391 FAS917391 FKO917391 FUK917391 GEG917391 GOC917391 GXY917391 HHU917391 HRQ917391 IBM917391 ILI917391 IVE917391 JFA917391 JOW917391 JYS917391 KIO917391 KSK917391 LCG917391 LMC917391 LVY917391 MFU917391 MPQ917391 MZM917391 NJI917391 NTE917391 ODA917391 OMW917391 OWS917391 PGO917391 PQK917391 QAG917391 QKC917391 QTY917391 RDU917391 RNQ917391 RXM917391 SHI917391 SRE917391 TBA917391 TKW917391 TUS917391 UEO917391 UOK917391 UYG917391 VIC917391 VRY917391 WBU917391 WLQ917391 WVM917391 WLQ982927 JA982927 SW982927 ACS982927 AMO982927 AWK982927 BGG982927 BQC982927 BZY982927 CJU982927 CTQ982927 DDM982927 DNI982927 DXE982927 EHA982927 EQW982927 FAS982927 FKO982927 FUK982927 GEG982927 GOC982927 GXY982927 HHU982927 HRQ982927 IBM982927 ILI982927 IVE982927 JFA982927 JOW982927 JYS982927 KIO982927 KSK982927 LCG982927 LMC982927 LVY982927 MFU982927 MPQ982927 MZM982927 NJI982927 NTE982927 ODA982927 OMW982927 OWS982927 PGO982927 PQK982927 QAG982927 QKC982927 QTY982927"/>
  </dataValidations>
  <pageMargins left="0.70866141732283472" right="0.70866141732283472" top="0.74803149606299213" bottom="0.74803149606299213" header="0.31496062992125984" footer="0.31496062992125984"/>
  <pageSetup paperSize="9" scale="10" orientation="portrait" r:id="rId1"/>
  <extLst>
    <ext xmlns:x14="http://schemas.microsoft.com/office/spreadsheetml/2009/9/main" uri="{CCE6A557-97BC-4b89-ADB6-D9C93CAAB3DF}">
      <x14:dataValidations xmlns:xm="http://schemas.microsoft.com/office/excel/2006/main" count="5">
        <x14:dataValidation type="list" allowBlank="1" showInputMessage="1" showErrorMessage="1" error="Valeur non présente dans le référentiel">
          <x14:formula1>
            <xm:f>Réf!$B$3:$B$10</xm:f>
          </x14:formula1>
          <xm:sqref>B1:B10 B13:B1048576</xm:sqref>
        </x14:dataValidation>
        <x14:dataValidation type="list" allowBlank="1" showInputMessage="1" showErrorMessage="1" error="Valeur non présente dans le référentiel">
          <x14:formula1>
            <xm:f>Réf!$D$3:$D$50</xm:f>
          </x14:formula1>
          <xm:sqref>D13:D1048576 D1:D10</xm:sqref>
        </x14:dataValidation>
        <x14:dataValidation type="list" allowBlank="1" showInputMessage="1" showErrorMessage="1" error="Valeur non présente dans le référentiel">
          <x14:formula1>
            <xm:f>Réf!$H$3:$H$4</xm:f>
          </x14:formula1>
          <xm:sqref>E13:E1048576 E1:E10</xm:sqref>
        </x14:dataValidation>
        <x14:dataValidation type="list" allowBlank="1" showInputMessage="1" showErrorMessage="1" error="Valeur non présente dans le référentiel">
          <x14:formula1>
            <xm:f>Réf!$E$3</xm:f>
          </x14:formula1>
          <xm:sqref>F13:F1048576 F1:F10</xm:sqref>
        </x14:dataValidation>
        <x14:dataValidation type="list" allowBlank="1" showInputMessage="1" showErrorMessage="1" error="Valeur non présente dans le référentiel">
          <x14:formula1>
            <xm:f>Réf!$C$3:$C$68</xm:f>
          </x14:formula1>
          <xm:sqref>C1:C1048576</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2">
    <pageSetUpPr fitToPage="1"/>
  </sheetPr>
  <dimension ref="A1:IF32"/>
  <sheetViews>
    <sheetView showGridLines="0" zoomScale="80" zoomScaleNormal="80" workbookViewId="0">
      <selection activeCell="D3" sqref="D3:D23"/>
    </sheetView>
  </sheetViews>
  <sheetFormatPr baseColWidth="10" defaultColWidth="11.44140625" defaultRowHeight="14.4" x14ac:dyDescent="0.3"/>
  <cols>
    <col min="1" max="1" width="1.33203125" style="42" customWidth="1"/>
    <col min="2" max="2" width="53.21875" style="48" bestFit="1" customWidth="1"/>
    <col min="3" max="3" width="41.5546875" style="49" bestFit="1" customWidth="1"/>
    <col min="4" max="4" width="33.6640625" style="42" customWidth="1"/>
    <col min="5" max="5" width="12" style="53" customWidth="1"/>
    <col min="6" max="6" width="16.6640625" style="50" bestFit="1" customWidth="1"/>
    <col min="7" max="18" width="8.21875" style="53" customWidth="1"/>
    <col min="19" max="256" width="11.44140625" style="42"/>
    <col min="257" max="257" width="4.44140625" style="42" customWidth="1"/>
    <col min="258" max="258" width="53.21875" style="42" bestFit="1" customWidth="1"/>
    <col min="259" max="259" width="41.5546875" style="42" bestFit="1" customWidth="1"/>
    <col min="260" max="260" width="38" style="42" bestFit="1" customWidth="1"/>
    <col min="261" max="261" width="17.88671875" style="42" bestFit="1" customWidth="1"/>
    <col min="262" max="262" width="16.6640625" style="42" bestFit="1" customWidth="1"/>
    <col min="263" max="263" width="11.88671875" style="42" customWidth="1"/>
    <col min="264" max="267" width="11.44140625" style="42" customWidth="1"/>
    <col min="268" max="268" width="12.44140625" style="42" customWidth="1"/>
    <col min="269" max="270" width="11.44140625" style="42" customWidth="1"/>
    <col min="271" max="271" width="11.5546875" style="42" customWidth="1"/>
    <col min="272" max="272" width="11.44140625" style="42" customWidth="1"/>
    <col min="273" max="273" width="11.6640625" style="42" customWidth="1"/>
    <col min="274" max="512" width="11.44140625" style="42"/>
    <col min="513" max="513" width="4.44140625" style="42" customWidth="1"/>
    <col min="514" max="514" width="53.21875" style="42" bestFit="1" customWidth="1"/>
    <col min="515" max="515" width="41.5546875" style="42" bestFit="1" customWidth="1"/>
    <col min="516" max="516" width="38" style="42" bestFit="1" customWidth="1"/>
    <col min="517" max="517" width="17.88671875" style="42" bestFit="1" customWidth="1"/>
    <col min="518" max="518" width="16.6640625" style="42" bestFit="1" customWidth="1"/>
    <col min="519" max="519" width="11.88671875" style="42" customWidth="1"/>
    <col min="520" max="523" width="11.44140625" style="42" customWidth="1"/>
    <col min="524" max="524" width="12.44140625" style="42" customWidth="1"/>
    <col min="525" max="526" width="11.44140625" style="42" customWidth="1"/>
    <col min="527" max="527" width="11.5546875" style="42" customWidth="1"/>
    <col min="528" max="528" width="11.44140625" style="42" customWidth="1"/>
    <col min="529" max="529" width="11.6640625" style="42" customWidth="1"/>
    <col min="530" max="768" width="11.44140625" style="42"/>
    <col min="769" max="769" width="4.44140625" style="42" customWidth="1"/>
    <col min="770" max="770" width="53.21875" style="42" bestFit="1" customWidth="1"/>
    <col min="771" max="771" width="41.5546875" style="42" bestFit="1" customWidth="1"/>
    <col min="772" max="772" width="38" style="42" bestFit="1" customWidth="1"/>
    <col min="773" max="773" width="17.88671875" style="42" bestFit="1" customWidth="1"/>
    <col min="774" max="774" width="16.6640625" style="42" bestFit="1" customWidth="1"/>
    <col min="775" max="775" width="11.88671875" style="42" customWidth="1"/>
    <col min="776" max="779" width="11.44140625" style="42" customWidth="1"/>
    <col min="780" max="780" width="12.44140625" style="42" customWidth="1"/>
    <col min="781" max="782" width="11.44140625" style="42" customWidth="1"/>
    <col min="783" max="783" width="11.5546875" style="42" customWidth="1"/>
    <col min="784" max="784" width="11.44140625" style="42" customWidth="1"/>
    <col min="785" max="785" width="11.6640625" style="42" customWidth="1"/>
    <col min="786" max="1024" width="11.44140625" style="42"/>
    <col min="1025" max="1025" width="4.44140625" style="42" customWidth="1"/>
    <col min="1026" max="1026" width="53.21875" style="42" bestFit="1" customWidth="1"/>
    <col min="1027" max="1027" width="41.5546875" style="42" bestFit="1" customWidth="1"/>
    <col min="1028" max="1028" width="38" style="42" bestFit="1" customWidth="1"/>
    <col min="1029" max="1029" width="17.88671875" style="42" bestFit="1" customWidth="1"/>
    <col min="1030" max="1030" width="16.6640625" style="42" bestFit="1" customWidth="1"/>
    <col min="1031" max="1031" width="11.88671875" style="42" customWidth="1"/>
    <col min="1032" max="1035" width="11.44140625" style="42" customWidth="1"/>
    <col min="1036" max="1036" width="12.44140625" style="42" customWidth="1"/>
    <col min="1037" max="1038" width="11.44140625" style="42" customWidth="1"/>
    <col min="1039" max="1039" width="11.5546875" style="42" customWidth="1"/>
    <col min="1040" max="1040" width="11.44140625" style="42" customWidth="1"/>
    <col min="1041" max="1041" width="11.6640625" style="42" customWidth="1"/>
    <col min="1042" max="1280" width="11.44140625" style="42"/>
    <col min="1281" max="1281" width="4.44140625" style="42" customWidth="1"/>
    <col min="1282" max="1282" width="53.21875" style="42" bestFit="1" customWidth="1"/>
    <col min="1283" max="1283" width="41.5546875" style="42" bestFit="1" customWidth="1"/>
    <col min="1284" max="1284" width="38" style="42" bestFit="1" customWidth="1"/>
    <col min="1285" max="1285" width="17.88671875" style="42" bestFit="1" customWidth="1"/>
    <col min="1286" max="1286" width="16.6640625" style="42" bestFit="1" customWidth="1"/>
    <col min="1287" max="1287" width="11.88671875" style="42" customWidth="1"/>
    <col min="1288" max="1291" width="11.44140625" style="42" customWidth="1"/>
    <col min="1292" max="1292" width="12.44140625" style="42" customWidth="1"/>
    <col min="1293" max="1294" width="11.44140625" style="42" customWidth="1"/>
    <col min="1295" max="1295" width="11.5546875" style="42" customWidth="1"/>
    <col min="1296" max="1296" width="11.44140625" style="42" customWidth="1"/>
    <col min="1297" max="1297" width="11.6640625" style="42" customWidth="1"/>
    <col min="1298" max="1536" width="11.44140625" style="42"/>
    <col min="1537" max="1537" width="4.44140625" style="42" customWidth="1"/>
    <col min="1538" max="1538" width="53.21875" style="42" bestFit="1" customWidth="1"/>
    <col min="1539" max="1539" width="41.5546875" style="42" bestFit="1" customWidth="1"/>
    <col min="1540" max="1540" width="38" style="42" bestFit="1" customWidth="1"/>
    <col min="1541" max="1541" width="17.88671875" style="42" bestFit="1" customWidth="1"/>
    <col min="1542" max="1542" width="16.6640625" style="42" bestFit="1" customWidth="1"/>
    <col min="1543" max="1543" width="11.88671875" style="42" customWidth="1"/>
    <col min="1544" max="1547" width="11.44140625" style="42" customWidth="1"/>
    <col min="1548" max="1548" width="12.44140625" style="42" customWidth="1"/>
    <col min="1549" max="1550" width="11.44140625" style="42" customWidth="1"/>
    <col min="1551" max="1551" width="11.5546875" style="42" customWidth="1"/>
    <col min="1552" max="1552" width="11.44140625" style="42" customWidth="1"/>
    <col min="1553" max="1553" width="11.6640625" style="42" customWidth="1"/>
    <col min="1554" max="1792" width="11.44140625" style="42"/>
    <col min="1793" max="1793" width="4.44140625" style="42" customWidth="1"/>
    <col min="1794" max="1794" width="53.21875" style="42" bestFit="1" customWidth="1"/>
    <col min="1795" max="1795" width="41.5546875" style="42" bestFit="1" customWidth="1"/>
    <col min="1796" max="1796" width="38" style="42" bestFit="1" customWidth="1"/>
    <col min="1797" max="1797" width="17.88671875" style="42" bestFit="1" customWidth="1"/>
    <col min="1798" max="1798" width="16.6640625" style="42" bestFit="1" customWidth="1"/>
    <col min="1799" max="1799" width="11.88671875" style="42" customWidth="1"/>
    <col min="1800" max="1803" width="11.44140625" style="42" customWidth="1"/>
    <col min="1804" max="1804" width="12.44140625" style="42" customWidth="1"/>
    <col min="1805" max="1806" width="11.44140625" style="42" customWidth="1"/>
    <col min="1807" max="1807" width="11.5546875" style="42" customWidth="1"/>
    <col min="1808" max="1808" width="11.44140625" style="42" customWidth="1"/>
    <col min="1809" max="1809" width="11.6640625" style="42" customWidth="1"/>
    <col min="1810" max="2048" width="11.44140625" style="42"/>
    <col min="2049" max="2049" width="4.44140625" style="42" customWidth="1"/>
    <col min="2050" max="2050" width="53.21875" style="42" bestFit="1" customWidth="1"/>
    <col min="2051" max="2051" width="41.5546875" style="42" bestFit="1" customWidth="1"/>
    <col min="2052" max="2052" width="38" style="42" bestFit="1" customWidth="1"/>
    <col min="2053" max="2053" width="17.88671875" style="42" bestFit="1" customWidth="1"/>
    <col min="2054" max="2054" width="16.6640625" style="42" bestFit="1" customWidth="1"/>
    <col min="2055" max="2055" width="11.88671875" style="42" customWidth="1"/>
    <col min="2056" max="2059" width="11.44140625" style="42" customWidth="1"/>
    <col min="2060" max="2060" width="12.44140625" style="42" customWidth="1"/>
    <col min="2061" max="2062" width="11.44140625" style="42" customWidth="1"/>
    <col min="2063" max="2063" width="11.5546875" style="42" customWidth="1"/>
    <col min="2064" max="2064" width="11.44140625" style="42" customWidth="1"/>
    <col min="2065" max="2065" width="11.6640625" style="42" customWidth="1"/>
    <col min="2066" max="2304" width="11.44140625" style="42"/>
    <col min="2305" max="2305" width="4.44140625" style="42" customWidth="1"/>
    <col min="2306" max="2306" width="53.21875" style="42" bestFit="1" customWidth="1"/>
    <col min="2307" max="2307" width="41.5546875" style="42" bestFit="1" customWidth="1"/>
    <col min="2308" max="2308" width="38" style="42" bestFit="1" customWidth="1"/>
    <col min="2309" max="2309" width="17.88671875" style="42" bestFit="1" customWidth="1"/>
    <col min="2310" max="2310" width="16.6640625" style="42" bestFit="1" customWidth="1"/>
    <col min="2311" max="2311" width="11.88671875" style="42" customWidth="1"/>
    <col min="2312" max="2315" width="11.44140625" style="42" customWidth="1"/>
    <col min="2316" max="2316" width="12.44140625" style="42" customWidth="1"/>
    <col min="2317" max="2318" width="11.44140625" style="42" customWidth="1"/>
    <col min="2319" max="2319" width="11.5546875" style="42" customWidth="1"/>
    <col min="2320" max="2320" width="11.44140625" style="42" customWidth="1"/>
    <col min="2321" max="2321" width="11.6640625" style="42" customWidth="1"/>
    <col min="2322" max="2560" width="11.44140625" style="42"/>
    <col min="2561" max="2561" width="4.44140625" style="42" customWidth="1"/>
    <col min="2562" max="2562" width="53.21875" style="42" bestFit="1" customWidth="1"/>
    <col min="2563" max="2563" width="41.5546875" style="42" bestFit="1" customWidth="1"/>
    <col min="2564" max="2564" width="38" style="42" bestFit="1" customWidth="1"/>
    <col min="2565" max="2565" width="17.88671875" style="42" bestFit="1" customWidth="1"/>
    <col min="2566" max="2566" width="16.6640625" style="42" bestFit="1" customWidth="1"/>
    <col min="2567" max="2567" width="11.88671875" style="42" customWidth="1"/>
    <col min="2568" max="2571" width="11.44140625" style="42" customWidth="1"/>
    <col min="2572" max="2572" width="12.44140625" style="42" customWidth="1"/>
    <col min="2573" max="2574" width="11.44140625" style="42" customWidth="1"/>
    <col min="2575" max="2575" width="11.5546875" style="42" customWidth="1"/>
    <col min="2576" max="2576" width="11.44140625" style="42" customWidth="1"/>
    <col min="2577" max="2577" width="11.6640625" style="42" customWidth="1"/>
    <col min="2578" max="2816" width="11.44140625" style="42"/>
    <col min="2817" max="2817" width="4.44140625" style="42" customWidth="1"/>
    <col min="2818" max="2818" width="53.21875" style="42" bestFit="1" customWidth="1"/>
    <col min="2819" max="2819" width="41.5546875" style="42" bestFit="1" customWidth="1"/>
    <col min="2820" max="2820" width="38" style="42" bestFit="1" customWidth="1"/>
    <col min="2821" max="2821" width="17.88671875" style="42" bestFit="1" customWidth="1"/>
    <col min="2822" max="2822" width="16.6640625" style="42" bestFit="1" customWidth="1"/>
    <col min="2823" max="2823" width="11.88671875" style="42" customWidth="1"/>
    <col min="2824" max="2827" width="11.44140625" style="42" customWidth="1"/>
    <col min="2828" max="2828" width="12.44140625" style="42" customWidth="1"/>
    <col min="2829" max="2830" width="11.44140625" style="42" customWidth="1"/>
    <col min="2831" max="2831" width="11.5546875" style="42" customWidth="1"/>
    <col min="2832" max="2832" width="11.44140625" style="42" customWidth="1"/>
    <col min="2833" max="2833" width="11.6640625" style="42" customWidth="1"/>
    <col min="2834" max="3072" width="11.44140625" style="42"/>
    <col min="3073" max="3073" width="4.44140625" style="42" customWidth="1"/>
    <col min="3074" max="3074" width="53.21875" style="42" bestFit="1" customWidth="1"/>
    <col min="3075" max="3075" width="41.5546875" style="42" bestFit="1" customWidth="1"/>
    <col min="3076" max="3076" width="38" style="42" bestFit="1" customWidth="1"/>
    <col min="3077" max="3077" width="17.88671875" style="42" bestFit="1" customWidth="1"/>
    <col min="3078" max="3078" width="16.6640625" style="42" bestFit="1" customWidth="1"/>
    <col min="3079" max="3079" width="11.88671875" style="42" customWidth="1"/>
    <col min="3080" max="3083" width="11.44140625" style="42" customWidth="1"/>
    <col min="3084" max="3084" width="12.44140625" style="42" customWidth="1"/>
    <col min="3085" max="3086" width="11.44140625" style="42" customWidth="1"/>
    <col min="3087" max="3087" width="11.5546875" style="42" customWidth="1"/>
    <col min="3088" max="3088" width="11.44140625" style="42" customWidth="1"/>
    <col min="3089" max="3089" width="11.6640625" style="42" customWidth="1"/>
    <col min="3090" max="3328" width="11.44140625" style="42"/>
    <col min="3329" max="3329" width="4.44140625" style="42" customWidth="1"/>
    <col min="3330" max="3330" width="53.21875" style="42" bestFit="1" customWidth="1"/>
    <col min="3331" max="3331" width="41.5546875" style="42" bestFit="1" customWidth="1"/>
    <col min="3332" max="3332" width="38" style="42" bestFit="1" customWidth="1"/>
    <col min="3333" max="3333" width="17.88671875" style="42" bestFit="1" customWidth="1"/>
    <col min="3334" max="3334" width="16.6640625" style="42" bestFit="1" customWidth="1"/>
    <col min="3335" max="3335" width="11.88671875" style="42" customWidth="1"/>
    <col min="3336" max="3339" width="11.44140625" style="42" customWidth="1"/>
    <col min="3340" max="3340" width="12.44140625" style="42" customWidth="1"/>
    <col min="3341" max="3342" width="11.44140625" style="42" customWidth="1"/>
    <col min="3343" max="3343" width="11.5546875" style="42" customWidth="1"/>
    <col min="3344" max="3344" width="11.44140625" style="42" customWidth="1"/>
    <col min="3345" max="3345" width="11.6640625" style="42" customWidth="1"/>
    <col min="3346" max="3584" width="11.44140625" style="42"/>
    <col min="3585" max="3585" width="4.44140625" style="42" customWidth="1"/>
    <col min="3586" max="3586" width="53.21875" style="42" bestFit="1" customWidth="1"/>
    <col min="3587" max="3587" width="41.5546875" style="42" bestFit="1" customWidth="1"/>
    <col min="3588" max="3588" width="38" style="42" bestFit="1" customWidth="1"/>
    <col min="3589" max="3589" width="17.88671875" style="42" bestFit="1" customWidth="1"/>
    <col min="3590" max="3590" width="16.6640625" style="42" bestFit="1" customWidth="1"/>
    <col min="3591" max="3591" width="11.88671875" style="42" customWidth="1"/>
    <col min="3592" max="3595" width="11.44140625" style="42" customWidth="1"/>
    <col min="3596" max="3596" width="12.44140625" style="42" customWidth="1"/>
    <col min="3597" max="3598" width="11.44140625" style="42" customWidth="1"/>
    <col min="3599" max="3599" width="11.5546875" style="42" customWidth="1"/>
    <col min="3600" max="3600" width="11.44140625" style="42" customWidth="1"/>
    <col min="3601" max="3601" width="11.6640625" style="42" customWidth="1"/>
    <col min="3602" max="3840" width="11.44140625" style="42"/>
    <col min="3841" max="3841" width="4.44140625" style="42" customWidth="1"/>
    <col min="3842" max="3842" width="53.21875" style="42" bestFit="1" customWidth="1"/>
    <col min="3843" max="3843" width="41.5546875" style="42" bestFit="1" customWidth="1"/>
    <col min="3844" max="3844" width="38" style="42" bestFit="1" customWidth="1"/>
    <col min="3845" max="3845" width="17.88671875" style="42" bestFit="1" customWidth="1"/>
    <col min="3846" max="3846" width="16.6640625" style="42" bestFit="1" customWidth="1"/>
    <col min="3847" max="3847" width="11.88671875" style="42" customWidth="1"/>
    <col min="3848" max="3851" width="11.44140625" style="42" customWidth="1"/>
    <col min="3852" max="3852" width="12.44140625" style="42" customWidth="1"/>
    <col min="3853" max="3854" width="11.44140625" style="42" customWidth="1"/>
    <col min="3855" max="3855" width="11.5546875" style="42" customWidth="1"/>
    <col min="3856" max="3856" width="11.44140625" style="42" customWidth="1"/>
    <col min="3857" max="3857" width="11.6640625" style="42" customWidth="1"/>
    <col min="3858" max="4096" width="11.44140625" style="42"/>
    <col min="4097" max="4097" width="4.44140625" style="42" customWidth="1"/>
    <col min="4098" max="4098" width="53.21875" style="42" bestFit="1" customWidth="1"/>
    <col min="4099" max="4099" width="41.5546875" style="42" bestFit="1" customWidth="1"/>
    <col min="4100" max="4100" width="38" style="42" bestFit="1" customWidth="1"/>
    <col min="4101" max="4101" width="17.88671875" style="42" bestFit="1" customWidth="1"/>
    <col min="4102" max="4102" width="16.6640625" style="42" bestFit="1" customWidth="1"/>
    <col min="4103" max="4103" width="11.88671875" style="42" customWidth="1"/>
    <col min="4104" max="4107" width="11.44140625" style="42" customWidth="1"/>
    <col min="4108" max="4108" width="12.44140625" style="42" customWidth="1"/>
    <col min="4109" max="4110" width="11.44140625" style="42" customWidth="1"/>
    <col min="4111" max="4111" width="11.5546875" style="42" customWidth="1"/>
    <col min="4112" max="4112" width="11.44140625" style="42" customWidth="1"/>
    <col min="4113" max="4113" width="11.6640625" style="42" customWidth="1"/>
    <col min="4114" max="4352" width="11.44140625" style="42"/>
    <col min="4353" max="4353" width="4.44140625" style="42" customWidth="1"/>
    <col min="4354" max="4354" width="53.21875" style="42" bestFit="1" customWidth="1"/>
    <col min="4355" max="4355" width="41.5546875" style="42" bestFit="1" customWidth="1"/>
    <col min="4356" max="4356" width="38" style="42" bestFit="1" customWidth="1"/>
    <col min="4357" max="4357" width="17.88671875" style="42" bestFit="1" customWidth="1"/>
    <col min="4358" max="4358" width="16.6640625" style="42" bestFit="1" customWidth="1"/>
    <col min="4359" max="4359" width="11.88671875" style="42" customWidth="1"/>
    <col min="4360" max="4363" width="11.44140625" style="42" customWidth="1"/>
    <col min="4364" max="4364" width="12.44140625" style="42" customWidth="1"/>
    <col min="4365" max="4366" width="11.44140625" style="42" customWidth="1"/>
    <col min="4367" max="4367" width="11.5546875" style="42" customWidth="1"/>
    <col min="4368" max="4368" width="11.44140625" style="42" customWidth="1"/>
    <col min="4369" max="4369" width="11.6640625" style="42" customWidth="1"/>
    <col min="4370" max="4608" width="11.44140625" style="42"/>
    <col min="4609" max="4609" width="4.44140625" style="42" customWidth="1"/>
    <col min="4610" max="4610" width="53.21875" style="42" bestFit="1" customWidth="1"/>
    <col min="4611" max="4611" width="41.5546875" style="42" bestFit="1" customWidth="1"/>
    <col min="4612" max="4612" width="38" style="42" bestFit="1" customWidth="1"/>
    <col min="4613" max="4613" width="17.88671875" style="42" bestFit="1" customWidth="1"/>
    <col min="4614" max="4614" width="16.6640625" style="42" bestFit="1" customWidth="1"/>
    <col min="4615" max="4615" width="11.88671875" style="42" customWidth="1"/>
    <col min="4616" max="4619" width="11.44140625" style="42" customWidth="1"/>
    <col min="4620" max="4620" width="12.44140625" style="42" customWidth="1"/>
    <col min="4621" max="4622" width="11.44140625" style="42" customWidth="1"/>
    <col min="4623" max="4623" width="11.5546875" style="42" customWidth="1"/>
    <col min="4624" max="4624" width="11.44140625" style="42" customWidth="1"/>
    <col min="4625" max="4625" width="11.6640625" style="42" customWidth="1"/>
    <col min="4626" max="4864" width="11.44140625" style="42"/>
    <col min="4865" max="4865" width="4.44140625" style="42" customWidth="1"/>
    <col min="4866" max="4866" width="53.21875" style="42" bestFit="1" customWidth="1"/>
    <col min="4867" max="4867" width="41.5546875" style="42" bestFit="1" customWidth="1"/>
    <col min="4868" max="4868" width="38" style="42" bestFit="1" customWidth="1"/>
    <col min="4869" max="4869" width="17.88671875" style="42" bestFit="1" customWidth="1"/>
    <col min="4870" max="4870" width="16.6640625" style="42" bestFit="1" customWidth="1"/>
    <col min="4871" max="4871" width="11.88671875" style="42" customWidth="1"/>
    <col min="4872" max="4875" width="11.44140625" style="42" customWidth="1"/>
    <col min="4876" max="4876" width="12.44140625" style="42" customWidth="1"/>
    <col min="4877" max="4878" width="11.44140625" style="42" customWidth="1"/>
    <col min="4879" max="4879" width="11.5546875" style="42" customWidth="1"/>
    <col min="4880" max="4880" width="11.44140625" style="42" customWidth="1"/>
    <col min="4881" max="4881" width="11.6640625" style="42" customWidth="1"/>
    <col min="4882" max="5120" width="11.44140625" style="42"/>
    <col min="5121" max="5121" width="4.44140625" style="42" customWidth="1"/>
    <col min="5122" max="5122" width="53.21875" style="42" bestFit="1" customWidth="1"/>
    <col min="5123" max="5123" width="41.5546875" style="42" bestFit="1" customWidth="1"/>
    <col min="5124" max="5124" width="38" style="42" bestFit="1" customWidth="1"/>
    <col min="5125" max="5125" width="17.88671875" style="42" bestFit="1" customWidth="1"/>
    <col min="5126" max="5126" width="16.6640625" style="42" bestFit="1" customWidth="1"/>
    <col min="5127" max="5127" width="11.88671875" style="42" customWidth="1"/>
    <col min="5128" max="5131" width="11.44140625" style="42" customWidth="1"/>
    <col min="5132" max="5132" width="12.44140625" style="42" customWidth="1"/>
    <col min="5133" max="5134" width="11.44140625" style="42" customWidth="1"/>
    <col min="5135" max="5135" width="11.5546875" style="42" customWidth="1"/>
    <col min="5136" max="5136" width="11.44140625" style="42" customWidth="1"/>
    <col min="5137" max="5137" width="11.6640625" style="42" customWidth="1"/>
    <col min="5138" max="5376" width="11.44140625" style="42"/>
    <col min="5377" max="5377" width="4.44140625" style="42" customWidth="1"/>
    <col min="5378" max="5378" width="53.21875" style="42" bestFit="1" customWidth="1"/>
    <col min="5379" max="5379" width="41.5546875" style="42" bestFit="1" customWidth="1"/>
    <col min="5380" max="5380" width="38" style="42" bestFit="1" customWidth="1"/>
    <col min="5381" max="5381" width="17.88671875" style="42" bestFit="1" customWidth="1"/>
    <col min="5382" max="5382" width="16.6640625" style="42" bestFit="1" customWidth="1"/>
    <col min="5383" max="5383" width="11.88671875" style="42" customWidth="1"/>
    <col min="5384" max="5387" width="11.44140625" style="42" customWidth="1"/>
    <col min="5388" max="5388" width="12.44140625" style="42" customWidth="1"/>
    <col min="5389" max="5390" width="11.44140625" style="42" customWidth="1"/>
    <col min="5391" max="5391" width="11.5546875" style="42" customWidth="1"/>
    <col min="5392" max="5392" width="11.44140625" style="42" customWidth="1"/>
    <col min="5393" max="5393" width="11.6640625" style="42" customWidth="1"/>
    <col min="5394" max="5632" width="11.44140625" style="42"/>
    <col min="5633" max="5633" width="4.44140625" style="42" customWidth="1"/>
    <col min="5634" max="5634" width="53.21875" style="42" bestFit="1" customWidth="1"/>
    <col min="5635" max="5635" width="41.5546875" style="42" bestFit="1" customWidth="1"/>
    <col min="5636" max="5636" width="38" style="42" bestFit="1" customWidth="1"/>
    <col min="5637" max="5637" width="17.88671875" style="42" bestFit="1" customWidth="1"/>
    <col min="5638" max="5638" width="16.6640625" style="42" bestFit="1" customWidth="1"/>
    <col min="5639" max="5639" width="11.88671875" style="42" customWidth="1"/>
    <col min="5640" max="5643" width="11.44140625" style="42" customWidth="1"/>
    <col min="5644" max="5644" width="12.44140625" style="42" customWidth="1"/>
    <col min="5645" max="5646" width="11.44140625" style="42" customWidth="1"/>
    <col min="5647" max="5647" width="11.5546875" style="42" customWidth="1"/>
    <col min="5648" max="5648" width="11.44140625" style="42" customWidth="1"/>
    <col min="5649" max="5649" width="11.6640625" style="42" customWidth="1"/>
    <col min="5650" max="5888" width="11.44140625" style="42"/>
    <col min="5889" max="5889" width="4.44140625" style="42" customWidth="1"/>
    <col min="5890" max="5890" width="53.21875" style="42" bestFit="1" customWidth="1"/>
    <col min="5891" max="5891" width="41.5546875" style="42" bestFit="1" customWidth="1"/>
    <col min="5892" max="5892" width="38" style="42" bestFit="1" customWidth="1"/>
    <col min="5893" max="5893" width="17.88671875" style="42" bestFit="1" customWidth="1"/>
    <col min="5894" max="5894" width="16.6640625" style="42" bestFit="1" customWidth="1"/>
    <col min="5895" max="5895" width="11.88671875" style="42" customWidth="1"/>
    <col min="5896" max="5899" width="11.44140625" style="42" customWidth="1"/>
    <col min="5900" max="5900" width="12.44140625" style="42" customWidth="1"/>
    <col min="5901" max="5902" width="11.44140625" style="42" customWidth="1"/>
    <col min="5903" max="5903" width="11.5546875" style="42" customWidth="1"/>
    <col min="5904" max="5904" width="11.44140625" style="42" customWidth="1"/>
    <col min="5905" max="5905" width="11.6640625" style="42" customWidth="1"/>
    <col min="5906" max="6144" width="11.44140625" style="42"/>
    <col min="6145" max="6145" width="4.44140625" style="42" customWidth="1"/>
    <col min="6146" max="6146" width="53.21875" style="42" bestFit="1" customWidth="1"/>
    <col min="6147" max="6147" width="41.5546875" style="42" bestFit="1" customWidth="1"/>
    <col min="6148" max="6148" width="38" style="42" bestFit="1" customWidth="1"/>
    <col min="6149" max="6149" width="17.88671875" style="42" bestFit="1" customWidth="1"/>
    <col min="6150" max="6150" width="16.6640625" style="42" bestFit="1" customWidth="1"/>
    <col min="6151" max="6151" width="11.88671875" style="42" customWidth="1"/>
    <col min="6152" max="6155" width="11.44140625" style="42" customWidth="1"/>
    <col min="6156" max="6156" width="12.44140625" style="42" customWidth="1"/>
    <col min="6157" max="6158" width="11.44140625" style="42" customWidth="1"/>
    <col min="6159" max="6159" width="11.5546875" style="42" customWidth="1"/>
    <col min="6160" max="6160" width="11.44140625" style="42" customWidth="1"/>
    <col min="6161" max="6161" width="11.6640625" style="42" customWidth="1"/>
    <col min="6162" max="6400" width="11.44140625" style="42"/>
    <col min="6401" max="6401" width="4.44140625" style="42" customWidth="1"/>
    <col min="6402" max="6402" width="53.21875" style="42" bestFit="1" customWidth="1"/>
    <col min="6403" max="6403" width="41.5546875" style="42" bestFit="1" customWidth="1"/>
    <col min="6404" max="6404" width="38" style="42" bestFit="1" customWidth="1"/>
    <col min="6405" max="6405" width="17.88671875" style="42" bestFit="1" customWidth="1"/>
    <col min="6406" max="6406" width="16.6640625" style="42" bestFit="1" customWidth="1"/>
    <col min="6407" max="6407" width="11.88671875" style="42" customWidth="1"/>
    <col min="6408" max="6411" width="11.44140625" style="42" customWidth="1"/>
    <col min="6412" max="6412" width="12.44140625" style="42" customWidth="1"/>
    <col min="6413" max="6414" width="11.44140625" style="42" customWidth="1"/>
    <col min="6415" max="6415" width="11.5546875" style="42" customWidth="1"/>
    <col min="6416" max="6416" width="11.44140625" style="42" customWidth="1"/>
    <col min="6417" max="6417" width="11.6640625" style="42" customWidth="1"/>
    <col min="6418" max="6656" width="11.44140625" style="42"/>
    <col min="6657" max="6657" width="4.44140625" style="42" customWidth="1"/>
    <col min="6658" max="6658" width="53.21875" style="42" bestFit="1" customWidth="1"/>
    <col min="6659" max="6659" width="41.5546875" style="42" bestFit="1" customWidth="1"/>
    <col min="6660" max="6660" width="38" style="42" bestFit="1" customWidth="1"/>
    <col min="6661" max="6661" width="17.88671875" style="42" bestFit="1" customWidth="1"/>
    <col min="6662" max="6662" width="16.6640625" style="42" bestFit="1" customWidth="1"/>
    <col min="6663" max="6663" width="11.88671875" style="42" customWidth="1"/>
    <col min="6664" max="6667" width="11.44140625" style="42" customWidth="1"/>
    <col min="6668" max="6668" width="12.44140625" style="42" customWidth="1"/>
    <col min="6669" max="6670" width="11.44140625" style="42" customWidth="1"/>
    <col min="6671" max="6671" width="11.5546875" style="42" customWidth="1"/>
    <col min="6672" max="6672" width="11.44140625" style="42" customWidth="1"/>
    <col min="6673" max="6673" width="11.6640625" style="42" customWidth="1"/>
    <col min="6674" max="6912" width="11.44140625" style="42"/>
    <col min="6913" max="6913" width="4.44140625" style="42" customWidth="1"/>
    <col min="6914" max="6914" width="53.21875" style="42" bestFit="1" customWidth="1"/>
    <col min="6915" max="6915" width="41.5546875" style="42" bestFit="1" customWidth="1"/>
    <col min="6916" max="6916" width="38" style="42" bestFit="1" customWidth="1"/>
    <col min="6917" max="6917" width="17.88671875" style="42" bestFit="1" customWidth="1"/>
    <col min="6918" max="6918" width="16.6640625" style="42" bestFit="1" customWidth="1"/>
    <col min="6919" max="6919" width="11.88671875" style="42" customWidth="1"/>
    <col min="6920" max="6923" width="11.44140625" style="42" customWidth="1"/>
    <col min="6924" max="6924" width="12.44140625" style="42" customWidth="1"/>
    <col min="6925" max="6926" width="11.44140625" style="42" customWidth="1"/>
    <col min="6927" max="6927" width="11.5546875" style="42" customWidth="1"/>
    <col min="6928" max="6928" width="11.44140625" style="42" customWidth="1"/>
    <col min="6929" max="6929" width="11.6640625" style="42" customWidth="1"/>
    <col min="6930" max="7168" width="11.44140625" style="42"/>
    <col min="7169" max="7169" width="4.44140625" style="42" customWidth="1"/>
    <col min="7170" max="7170" width="53.21875" style="42" bestFit="1" customWidth="1"/>
    <col min="7171" max="7171" width="41.5546875" style="42" bestFit="1" customWidth="1"/>
    <col min="7172" max="7172" width="38" style="42" bestFit="1" customWidth="1"/>
    <col min="7173" max="7173" width="17.88671875" style="42" bestFit="1" customWidth="1"/>
    <col min="7174" max="7174" width="16.6640625" style="42" bestFit="1" customWidth="1"/>
    <col min="7175" max="7175" width="11.88671875" style="42" customWidth="1"/>
    <col min="7176" max="7179" width="11.44140625" style="42" customWidth="1"/>
    <col min="7180" max="7180" width="12.44140625" style="42" customWidth="1"/>
    <col min="7181" max="7182" width="11.44140625" style="42" customWidth="1"/>
    <col min="7183" max="7183" width="11.5546875" style="42" customWidth="1"/>
    <col min="7184" max="7184" width="11.44140625" style="42" customWidth="1"/>
    <col min="7185" max="7185" width="11.6640625" style="42" customWidth="1"/>
    <col min="7186" max="7424" width="11.44140625" style="42"/>
    <col min="7425" max="7425" width="4.44140625" style="42" customWidth="1"/>
    <col min="7426" max="7426" width="53.21875" style="42" bestFit="1" customWidth="1"/>
    <col min="7427" max="7427" width="41.5546875" style="42" bestFit="1" customWidth="1"/>
    <col min="7428" max="7428" width="38" style="42" bestFit="1" customWidth="1"/>
    <col min="7429" max="7429" width="17.88671875" style="42" bestFit="1" customWidth="1"/>
    <col min="7430" max="7430" width="16.6640625" style="42" bestFit="1" customWidth="1"/>
    <col min="7431" max="7431" width="11.88671875" style="42" customWidth="1"/>
    <col min="7432" max="7435" width="11.44140625" style="42" customWidth="1"/>
    <col min="7436" max="7436" width="12.44140625" style="42" customWidth="1"/>
    <col min="7437" max="7438" width="11.44140625" style="42" customWidth="1"/>
    <col min="7439" max="7439" width="11.5546875" style="42" customWidth="1"/>
    <col min="7440" max="7440" width="11.44140625" style="42" customWidth="1"/>
    <col min="7441" max="7441" width="11.6640625" style="42" customWidth="1"/>
    <col min="7442" max="7680" width="11.44140625" style="42"/>
    <col min="7681" max="7681" width="4.44140625" style="42" customWidth="1"/>
    <col min="7682" max="7682" width="53.21875" style="42" bestFit="1" customWidth="1"/>
    <col min="7683" max="7683" width="41.5546875" style="42" bestFit="1" customWidth="1"/>
    <col min="7684" max="7684" width="38" style="42" bestFit="1" customWidth="1"/>
    <col min="7685" max="7685" width="17.88671875" style="42" bestFit="1" customWidth="1"/>
    <col min="7686" max="7686" width="16.6640625" style="42" bestFit="1" customWidth="1"/>
    <col min="7687" max="7687" width="11.88671875" style="42" customWidth="1"/>
    <col min="7688" max="7691" width="11.44140625" style="42" customWidth="1"/>
    <col min="7692" max="7692" width="12.44140625" style="42" customWidth="1"/>
    <col min="7693" max="7694" width="11.44140625" style="42" customWidth="1"/>
    <col min="7695" max="7695" width="11.5546875" style="42" customWidth="1"/>
    <col min="7696" max="7696" width="11.44140625" style="42" customWidth="1"/>
    <col min="7697" max="7697" width="11.6640625" style="42" customWidth="1"/>
    <col min="7698" max="7936" width="11.44140625" style="42"/>
    <col min="7937" max="7937" width="4.44140625" style="42" customWidth="1"/>
    <col min="7938" max="7938" width="53.21875" style="42" bestFit="1" customWidth="1"/>
    <col min="7939" max="7939" width="41.5546875" style="42" bestFit="1" customWidth="1"/>
    <col min="7940" max="7940" width="38" style="42" bestFit="1" customWidth="1"/>
    <col min="7941" max="7941" width="17.88671875" style="42" bestFit="1" customWidth="1"/>
    <col min="7942" max="7942" width="16.6640625" style="42" bestFit="1" customWidth="1"/>
    <col min="7943" max="7943" width="11.88671875" style="42" customWidth="1"/>
    <col min="7944" max="7947" width="11.44140625" style="42" customWidth="1"/>
    <col min="7948" max="7948" width="12.44140625" style="42" customWidth="1"/>
    <col min="7949" max="7950" width="11.44140625" style="42" customWidth="1"/>
    <col min="7951" max="7951" width="11.5546875" style="42" customWidth="1"/>
    <col min="7952" max="7952" width="11.44140625" style="42" customWidth="1"/>
    <col min="7953" max="7953" width="11.6640625" style="42" customWidth="1"/>
    <col min="7954" max="8192" width="11.44140625" style="42"/>
    <col min="8193" max="8193" width="4.44140625" style="42" customWidth="1"/>
    <col min="8194" max="8194" width="53.21875" style="42" bestFit="1" customWidth="1"/>
    <col min="8195" max="8195" width="41.5546875" style="42" bestFit="1" customWidth="1"/>
    <col min="8196" max="8196" width="38" style="42" bestFit="1" customWidth="1"/>
    <col min="8197" max="8197" width="17.88671875" style="42" bestFit="1" customWidth="1"/>
    <col min="8198" max="8198" width="16.6640625" style="42" bestFit="1" customWidth="1"/>
    <col min="8199" max="8199" width="11.88671875" style="42" customWidth="1"/>
    <col min="8200" max="8203" width="11.44140625" style="42" customWidth="1"/>
    <col min="8204" max="8204" width="12.44140625" style="42" customWidth="1"/>
    <col min="8205" max="8206" width="11.44140625" style="42" customWidth="1"/>
    <col min="8207" max="8207" width="11.5546875" style="42" customWidth="1"/>
    <col min="8208" max="8208" width="11.44140625" style="42" customWidth="1"/>
    <col min="8209" max="8209" width="11.6640625" style="42" customWidth="1"/>
    <col min="8210" max="8448" width="11.44140625" style="42"/>
    <col min="8449" max="8449" width="4.44140625" style="42" customWidth="1"/>
    <col min="8450" max="8450" width="53.21875" style="42" bestFit="1" customWidth="1"/>
    <col min="8451" max="8451" width="41.5546875" style="42" bestFit="1" customWidth="1"/>
    <col min="8452" max="8452" width="38" style="42" bestFit="1" customWidth="1"/>
    <col min="8453" max="8453" width="17.88671875" style="42" bestFit="1" customWidth="1"/>
    <col min="8454" max="8454" width="16.6640625" style="42" bestFit="1" customWidth="1"/>
    <col min="8455" max="8455" width="11.88671875" style="42" customWidth="1"/>
    <col min="8456" max="8459" width="11.44140625" style="42" customWidth="1"/>
    <col min="8460" max="8460" width="12.44140625" style="42" customWidth="1"/>
    <col min="8461" max="8462" width="11.44140625" style="42" customWidth="1"/>
    <col min="8463" max="8463" width="11.5546875" style="42" customWidth="1"/>
    <col min="8464" max="8464" width="11.44140625" style="42" customWidth="1"/>
    <col min="8465" max="8465" width="11.6640625" style="42" customWidth="1"/>
    <col min="8466" max="8704" width="11.44140625" style="42"/>
    <col min="8705" max="8705" width="4.44140625" style="42" customWidth="1"/>
    <col min="8706" max="8706" width="53.21875" style="42" bestFit="1" customWidth="1"/>
    <col min="8707" max="8707" width="41.5546875" style="42" bestFit="1" customWidth="1"/>
    <col min="8708" max="8708" width="38" style="42" bestFit="1" customWidth="1"/>
    <col min="8709" max="8709" width="17.88671875" style="42" bestFit="1" customWidth="1"/>
    <col min="8710" max="8710" width="16.6640625" style="42" bestFit="1" customWidth="1"/>
    <col min="8711" max="8711" width="11.88671875" style="42" customWidth="1"/>
    <col min="8712" max="8715" width="11.44140625" style="42" customWidth="1"/>
    <col min="8716" max="8716" width="12.44140625" style="42" customWidth="1"/>
    <col min="8717" max="8718" width="11.44140625" style="42" customWidth="1"/>
    <col min="8719" max="8719" width="11.5546875" style="42" customWidth="1"/>
    <col min="8720" max="8720" width="11.44140625" style="42" customWidth="1"/>
    <col min="8721" max="8721" width="11.6640625" style="42" customWidth="1"/>
    <col min="8722" max="8960" width="11.44140625" style="42"/>
    <col min="8961" max="8961" width="4.44140625" style="42" customWidth="1"/>
    <col min="8962" max="8962" width="53.21875" style="42" bestFit="1" customWidth="1"/>
    <col min="8963" max="8963" width="41.5546875" style="42" bestFit="1" customWidth="1"/>
    <col min="8964" max="8964" width="38" style="42" bestFit="1" customWidth="1"/>
    <col min="8965" max="8965" width="17.88671875" style="42" bestFit="1" customWidth="1"/>
    <col min="8966" max="8966" width="16.6640625" style="42" bestFit="1" customWidth="1"/>
    <col min="8967" max="8967" width="11.88671875" style="42" customWidth="1"/>
    <col min="8968" max="8971" width="11.44140625" style="42" customWidth="1"/>
    <col min="8972" max="8972" width="12.44140625" style="42" customWidth="1"/>
    <col min="8973" max="8974" width="11.44140625" style="42" customWidth="1"/>
    <col min="8975" max="8975" width="11.5546875" style="42" customWidth="1"/>
    <col min="8976" max="8976" width="11.44140625" style="42" customWidth="1"/>
    <col min="8977" max="8977" width="11.6640625" style="42" customWidth="1"/>
    <col min="8978" max="9216" width="11.44140625" style="42"/>
    <col min="9217" max="9217" width="4.44140625" style="42" customWidth="1"/>
    <col min="9218" max="9218" width="53.21875" style="42" bestFit="1" customWidth="1"/>
    <col min="9219" max="9219" width="41.5546875" style="42" bestFit="1" customWidth="1"/>
    <col min="9220" max="9220" width="38" style="42" bestFit="1" customWidth="1"/>
    <col min="9221" max="9221" width="17.88671875" style="42" bestFit="1" customWidth="1"/>
    <col min="9222" max="9222" width="16.6640625" style="42" bestFit="1" customWidth="1"/>
    <col min="9223" max="9223" width="11.88671875" style="42" customWidth="1"/>
    <col min="9224" max="9227" width="11.44140625" style="42" customWidth="1"/>
    <col min="9228" max="9228" width="12.44140625" style="42" customWidth="1"/>
    <col min="9229" max="9230" width="11.44140625" style="42" customWidth="1"/>
    <col min="9231" max="9231" width="11.5546875" style="42" customWidth="1"/>
    <col min="9232" max="9232" width="11.44140625" style="42" customWidth="1"/>
    <col min="9233" max="9233" width="11.6640625" style="42" customWidth="1"/>
    <col min="9234" max="9472" width="11.44140625" style="42"/>
    <col min="9473" max="9473" width="4.44140625" style="42" customWidth="1"/>
    <col min="9474" max="9474" width="53.21875" style="42" bestFit="1" customWidth="1"/>
    <col min="9475" max="9475" width="41.5546875" style="42" bestFit="1" customWidth="1"/>
    <col min="9476" max="9476" width="38" style="42" bestFit="1" customWidth="1"/>
    <col min="9477" max="9477" width="17.88671875" style="42" bestFit="1" customWidth="1"/>
    <col min="9478" max="9478" width="16.6640625" style="42" bestFit="1" customWidth="1"/>
    <col min="9479" max="9479" width="11.88671875" style="42" customWidth="1"/>
    <col min="9480" max="9483" width="11.44140625" style="42" customWidth="1"/>
    <col min="9484" max="9484" width="12.44140625" style="42" customWidth="1"/>
    <col min="9485" max="9486" width="11.44140625" style="42" customWidth="1"/>
    <col min="9487" max="9487" width="11.5546875" style="42" customWidth="1"/>
    <col min="9488" max="9488" width="11.44140625" style="42" customWidth="1"/>
    <col min="9489" max="9489" width="11.6640625" style="42" customWidth="1"/>
    <col min="9490" max="9728" width="11.44140625" style="42"/>
    <col min="9729" max="9729" width="4.44140625" style="42" customWidth="1"/>
    <col min="9730" max="9730" width="53.21875" style="42" bestFit="1" customWidth="1"/>
    <col min="9731" max="9731" width="41.5546875" style="42" bestFit="1" customWidth="1"/>
    <col min="9732" max="9732" width="38" style="42" bestFit="1" customWidth="1"/>
    <col min="9733" max="9733" width="17.88671875" style="42" bestFit="1" customWidth="1"/>
    <col min="9734" max="9734" width="16.6640625" style="42" bestFit="1" customWidth="1"/>
    <col min="9735" max="9735" width="11.88671875" style="42" customWidth="1"/>
    <col min="9736" max="9739" width="11.44140625" style="42" customWidth="1"/>
    <col min="9740" max="9740" width="12.44140625" style="42" customWidth="1"/>
    <col min="9741" max="9742" width="11.44140625" style="42" customWidth="1"/>
    <col min="9743" max="9743" width="11.5546875" style="42" customWidth="1"/>
    <col min="9744" max="9744" width="11.44140625" style="42" customWidth="1"/>
    <col min="9745" max="9745" width="11.6640625" style="42" customWidth="1"/>
    <col min="9746" max="9984" width="11.44140625" style="42"/>
    <col min="9985" max="9985" width="4.44140625" style="42" customWidth="1"/>
    <col min="9986" max="9986" width="53.21875" style="42" bestFit="1" customWidth="1"/>
    <col min="9987" max="9987" width="41.5546875" style="42" bestFit="1" customWidth="1"/>
    <col min="9988" max="9988" width="38" style="42" bestFit="1" customWidth="1"/>
    <col min="9989" max="9989" width="17.88671875" style="42" bestFit="1" customWidth="1"/>
    <col min="9990" max="9990" width="16.6640625" style="42" bestFit="1" customWidth="1"/>
    <col min="9991" max="9991" width="11.88671875" style="42" customWidth="1"/>
    <col min="9992" max="9995" width="11.44140625" style="42" customWidth="1"/>
    <col min="9996" max="9996" width="12.44140625" style="42" customWidth="1"/>
    <col min="9997" max="9998" width="11.44140625" style="42" customWidth="1"/>
    <col min="9999" max="9999" width="11.5546875" style="42" customWidth="1"/>
    <col min="10000" max="10000" width="11.44140625" style="42" customWidth="1"/>
    <col min="10001" max="10001" width="11.6640625" style="42" customWidth="1"/>
    <col min="10002" max="10240" width="11.44140625" style="42"/>
    <col min="10241" max="10241" width="4.44140625" style="42" customWidth="1"/>
    <col min="10242" max="10242" width="53.21875" style="42" bestFit="1" customWidth="1"/>
    <col min="10243" max="10243" width="41.5546875" style="42" bestFit="1" customWidth="1"/>
    <col min="10244" max="10244" width="38" style="42" bestFit="1" customWidth="1"/>
    <col min="10245" max="10245" width="17.88671875" style="42" bestFit="1" customWidth="1"/>
    <col min="10246" max="10246" width="16.6640625" style="42" bestFit="1" customWidth="1"/>
    <col min="10247" max="10247" width="11.88671875" style="42" customWidth="1"/>
    <col min="10248" max="10251" width="11.44140625" style="42" customWidth="1"/>
    <col min="10252" max="10252" width="12.44140625" style="42" customWidth="1"/>
    <col min="10253" max="10254" width="11.44140625" style="42" customWidth="1"/>
    <col min="10255" max="10255" width="11.5546875" style="42" customWidth="1"/>
    <col min="10256" max="10256" width="11.44140625" style="42" customWidth="1"/>
    <col min="10257" max="10257" width="11.6640625" style="42" customWidth="1"/>
    <col min="10258" max="10496" width="11.44140625" style="42"/>
    <col min="10497" max="10497" width="4.44140625" style="42" customWidth="1"/>
    <col min="10498" max="10498" width="53.21875" style="42" bestFit="1" customWidth="1"/>
    <col min="10499" max="10499" width="41.5546875" style="42" bestFit="1" customWidth="1"/>
    <col min="10500" max="10500" width="38" style="42" bestFit="1" customWidth="1"/>
    <col min="10501" max="10501" width="17.88671875" style="42" bestFit="1" customWidth="1"/>
    <col min="10502" max="10502" width="16.6640625" style="42" bestFit="1" customWidth="1"/>
    <col min="10503" max="10503" width="11.88671875" style="42" customWidth="1"/>
    <col min="10504" max="10507" width="11.44140625" style="42" customWidth="1"/>
    <col min="10508" max="10508" width="12.44140625" style="42" customWidth="1"/>
    <col min="10509" max="10510" width="11.44140625" style="42" customWidth="1"/>
    <col min="10511" max="10511" width="11.5546875" style="42" customWidth="1"/>
    <col min="10512" max="10512" width="11.44140625" style="42" customWidth="1"/>
    <col min="10513" max="10513" width="11.6640625" style="42" customWidth="1"/>
    <col min="10514" max="10752" width="11.44140625" style="42"/>
    <col min="10753" max="10753" width="4.44140625" style="42" customWidth="1"/>
    <col min="10754" max="10754" width="53.21875" style="42" bestFit="1" customWidth="1"/>
    <col min="10755" max="10755" width="41.5546875" style="42" bestFit="1" customWidth="1"/>
    <col min="10756" max="10756" width="38" style="42" bestFit="1" customWidth="1"/>
    <col min="10757" max="10757" width="17.88671875" style="42" bestFit="1" customWidth="1"/>
    <col min="10758" max="10758" width="16.6640625" style="42" bestFit="1" customWidth="1"/>
    <col min="10759" max="10759" width="11.88671875" style="42" customWidth="1"/>
    <col min="10760" max="10763" width="11.44140625" style="42" customWidth="1"/>
    <col min="10764" max="10764" width="12.44140625" style="42" customWidth="1"/>
    <col min="10765" max="10766" width="11.44140625" style="42" customWidth="1"/>
    <col min="10767" max="10767" width="11.5546875" style="42" customWidth="1"/>
    <col min="10768" max="10768" width="11.44140625" style="42" customWidth="1"/>
    <col min="10769" max="10769" width="11.6640625" style="42" customWidth="1"/>
    <col min="10770" max="11008" width="11.44140625" style="42"/>
    <col min="11009" max="11009" width="4.44140625" style="42" customWidth="1"/>
    <col min="11010" max="11010" width="53.21875" style="42" bestFit="1" customWidth="1"/>
    <col min="11011" max="11011" width="41.5546875" style="42" bestFit="1" customWidth="1"/>
    <col min="11012" max="11012" width="38" style="42" bestFit="1" customWidth="1"/>
    <col min="11013" max="11013" width="17.88671875" style="42" bestFit="1" customWidth="1"/>
    <col min="11014" max="11014" width="16.6640625" style="42" bestFit="1" customWidth="1"/>
    <col min="11015" max="11015" width="11.88671875" style="42" customWidth="1"/>
    <col min="11016" max="11019" width="11.44140625" style="42" customWidth="1"/>
    <col min="11020" max="11020" width="12.44140625" style="42" customWidth="1"/>
    <col min="11021" max="11022" width="11.44140625" style="42" customWidth="1"/>
    <col min="11023" max="11023" width="11.5546875" style="42" customWidth="1"/>
    <col min="11024" max="11024" width="11.44140625" style="42" customWidth="1"/>
    <col min="11025" max="11025" width="11.6640625" style="42" customWidth="1"/>
    <col min="11026" max="11264" width="11.44140625" style="42"/>
    <col min="11265" max="11265" width="4.44140625" style="42" customWidth="1"/>
    <col min="11266" max="11266" width="53.21875" style="42" bestFit="1" customWidth="1"/>
    <col min="11267" max="11267" width="41.5546875" style="42" bestFit="1" customWidth="1"/>
    <col min="11268" max="11268" width="38" style="42" bestFit="1" customWidth="1"/>
    <col min="11269" max="11269" width="17.88671875" style="42" bestFit="1" customWidth="1"/>
    <col min="11270" max="11270" width="16.6640625" style="42" bestFit="1" customWidth="1"/>
    <col min="11271" max="11271" width="11.88671875" style="42" customWidth="1"/>
    <col min="11272" max="11275" width="11.44140625" style="42" customWidth="1"/>
    <col min="11276" max="11276" width="12.44140625" style="42" customWidth="1"/>
    <col min="11277" max="11278" width="11.44140625" style="42" customWidth="1"/>
    <col min="11279" max="11279" width="11.5546875" style="42" customWidth="1"/>
    <col min="11280" max="11280" width="11.44140625" style="42" customWidth="1"/>
    <col min="11281" max="11281" width="11.6640625" style="42" customWidth="1"/>
    <col min="11282" max="11520" width="11.44140625" style="42"/>
    <col min="11521" max="11521" width="4.44140625" style="42" customWidth="1"/>
    <col min="11522" max="11522" width="53.21875" style="42" bestFit="1" customWidth="1"/>
    <col min="11523" max="11523" width="41.5546875" style="42" bestFit="1" customWidth="1"/>
    <col min="11524" max="11524" width="38" style="42" bestFit="1" customWidth="1"/>
    <col min="11525" max="11525" width="17.88671875" style="42" bestFit="1" customWidth="1"/>
    <col min="11526" max="11526" width="16.6640625" style="42" bestFit="1" customWidth="1"/>
    <col min="11527" max="11527" width="11.88671875" style="42" customWidth="1"/>
    <col min="11528" max="11531" width="11.44140625" style="42" customWidth="1"/>
    <col min="11532" max="11532" width="12.44140625" style="42" customWidth="1"/>
    <col min="11533" max="11534" width="11.44140625" style="42" customWidth="1"/>
    <col min="11535" max="11535" width="11.5546875" style="42" customWidth="1"/>
    <col min="11536" max="11536" width="11.44140625" style="42" customWidth="1"/>
    <col min="11537" max="11537" width="11.6640625" style="42" customWidth="1"/>
    <col min="11538" max="11776" width="11.44140625" style="42"/>
    <col min="11777" max="11777" width="4.44140625" style="42" customWidth="1"/>
    <col min="11778" max="11778" width="53.21875" style="42" bestFit="1" customWidth="1"/>
    <col min="11779" max="11779" width="41.5546875" style="42" bestFit="1" customWidth="1"/>
    <col min="11780" max="11780" width="38" style="42" bestFit="1" customWidth="1"/>
    <col min="11781" max="11781" width="17.88671875" style="42" bestFit="1" customWidth="1"/>
    <col min="11782" max="11782" width="16.6640625" style="42" bestFit="1" customWidth="1"/>
    <col min="11783" max="11783" width="11.88671875" style="42" customWidth="1"/>
    <col min="11784" max="11787" width="11.44140625" style="42" customWidth="1"/>
    <col min="11788" max="11788" width="12.44140625" style="42" customWidth="1"/>
    <col min="11789" max="11790" width="11.44140625" style="42" customWidth="1"/>
    <col min="11791" max="11791" width="11.5546875" style="42" customWidth="1"/>
    <col min="11792" max="11792" width="11.44140625" style="42" customWidth="1"/>
    <col min="11793" max="11793" width="11.6640625" style="42" customWidth="1"/>
    <col min="11794" max="12032" width="11.44140625" style="42"/>
    <col min="12033" max="12033" width="4.44140625" style="42" customWidth="1"/>
    <col min="12034" max="12034" width="53.21875" style="42" bestFit="1" customWidth="1"/>
    <col min="12035" max="12035" width="41.5546875" style="42" bestFit="1" customWidth="1"/>
    <col min="12036" max="12036" width="38" style="42" bestFit="1" customWidth="1"/>
    <col min="12037" max="12037" width="17.88671875" style="42" bestFit="1" customWidth="1"/>
    <col min="12038" max="12038" width="16.6640625" style="42" bestFit="1" customWidth="1"/>
    <col min="12039" max="12039" width="11.88671875" style="42" customWidth="1"/>
    <col min="12040" max="12043" width="11.44140625" style="42" customWidth="1"/>
    <col min="12044" max="12044" width="12.44140625" style="42" customWidth="1"/>
    <col min="12045" max="12046" width="11.44140625" style="42" customWidth="1"/>
    <col min="12047" max="12047" width="11.5546875" style="42" customWidth="1"/>
    <col min="12048" max="12048" width="11.44140625" style="42" customWidth="1"/>
    <col min="12049" max="12049" width="11.6640625" style="42" customWidth="1"/>
    <col min="12050" max="12288" width="11.44140625" style="42"/>
    <col min="12289" max="12289" width="4.44140625" style="42" customWidth="1"/>
    <col min="12290" max="12290" width="53.21875" style="42" bestFit="1" customWidth="1"/>
    <col min="12291" max="12291" width="41.5546875" style="42" bestFit="1" customWidth="1"/>
    <col min="12292" max="12292" width="38" style="42" bestFit="1" customWidth="1"/>
    <col min="12293" max="12293" width="17.88671875" style="42" bestFit="1" customWidth="1"/>
    <col min="12294" max="12294" width="16.6640625" style="42" bestFit="1" customWidth="1"/>
    <col min="12295" max="12295" width="11.88671875" style="42" customWidth="1"/>
    <col min="12296" max="12299" width="11.44140625" style="42" customWidth="1"/>
    <col min="12300" max="12300" width="12.44140625" style="42" customWidth="1"/>
    <col min="12301" max="12302" width="11.44140625" style="42" customWidth="1"/>
    <col min="12303" max="12303" width="11.5546875" style="42" customWidth="1"/>
    <col min="12304" max="12304" width="11.44140625" style="42" customWidth="1"/>
    <col min="12305" max="12305" width="11.6640625" style="42" customWidth="1"/>
    <col min="12306" max="12544" width="11.44140625" style="42"/>
    <col min="12545" max="12545" width="4.44140625" style="42" customWidth="1"/>
    <col min="12546" max="12546" width="53.21875" style="42" bestFit="1" customWidth="1"/>
    <col min="12547" max="12547" width="41.5546875" style="42" bestFit="1" customWidth="1"/>
    <col min="12548" max="12548" width="38" style="42" bestFit="1" customWidth="1"/>
    <col min="12549" max="12549" width="17.88671875" style="42" bestFit="1" customWidth="1"/>
    <col min="12550" max="12550" width="16.6640625" style="42" bestFit="1" customWidth="1"/>
    <col min="12551" max="12551" width="11.88671875" style="42" customWidth="1"/>
    <col min="12552" max="12555" width="11.44140625" style="42" customWidth="1"/>
    <col min="12556" max="12556" width="12.44140625" style="42" customWidth="1"/>
    <col min="12557" max="12558" width="11.44140625" style="42" customWidth="1"/>
    <col min="12559" max="12559" width="11.5546875" style="42" customWidth="1"/>
    <col min="12560" max="12560" width="11.44140625" style="42" customWidth="1"/>
    <col min="12561" max="12561" width="11.6640625" style="42" customWidth="1"/>
    <col min="12562" max="12800" width="11.44140625" style="42"/>
    <col min="12801" max="12801" width="4.44140625" style="42" customWidth="1"/>
    <col min="12802" max="12802" width="53.21875" style="42" bestFit="1" customWidth="1"/>
    <col min="12803" max="12803" width="41.5546875" style="42" bestFit="1" customWidth="1"/>
    <col min="12804" max="12804" width="38" style="42" bestFit="1" customWidth="1"/>
    <col min="12805" max="12805" width="17.88671875" style="42" bestFit="1" customWidth="1"/>
    <col min="12806" max="12806" width="16.6640625" style="42" bestFit="1" customWidth="1"/>
    <col min="12807" max="12807" width="11.88671875" style="42" customWidth="1"/>
    <col min="12808" max="12811" width="11.44140625" style="42" customWidth="1"/>
    <col min="12812" max="12812" width="12.44140625" style="42" customWidth="1"/>
    <col min="12813" max="12814" width="11.44140625" style="42" customWidth="1"/>
    <col min="12815" max="12815" width="11.5546875" style="42" customWidth="1"/>
    <col min="12816" max="12816" width="11.44140625" style="42" customWidth="1"/>
    <col min="12817" max="12817" width="11.6640625" style="42" customWidth="1"/>
    <col min="12818" max="13056" width="11.44140625" style="42"/>
    <col min="13057" max="13057" width="4.44140625" style="42" customWidth="1"/>
    <col min="13058" max="13058" width="53.21875" style="42" bestFit="1" customWidth="1"/>
    <col min="13059" max="13059" width="41.5546875" style="42" bestFit="1" customWidth="1"/>
    <col min="13060" max="13060" width="38" style="42" bestFit="1" customWidth="1"/>
    <col min="13061" max="13061" width="17.88671875" style="42" bestFit="1" customWidth="1"/>
    <col min="13062" max="13062" width="16.6640625" style="42" bestFit="1" customWidth="1"/>
    <col min="13063" max="13063" width="11.88671875" style="42" customWidth="1"/>
    <col min="13064" max="13067" width="11.44140625" style="42" customWidth="1"/>
    <col min="13068" max="13068" width="12.44140625" style="42" customWidth="1"/>
    <col min="13069" max="13070" width="11.44140625" style="42" customWidth="1"/>
    <col min="13071" max="13071" width="11.5546875" style="42" customWidth="1"/>
    <col min="13072" max="13072" width="11.44140625" style="42" customWidth="1"/>
    <col min="13073" max="13073" width="11.6640625" style="42" customWidth="1"/>
    <col min="13074" max="13312" width="11.44140625" style="42"/>
    <col min="13313" max="13313" width="4.44140625" style="42" customWidth="1"/>
    <col min="13314" max="13314" width="53.21875" style="42" bestFit="1" customWidth="1"/>
    <col min="13315" max="13315" width="41.5546875" style="42" bestFit="1" customWidth="1"/>
    <col min="13316" max="13316" width="38" style="42" bestFit="1" customWidth="1"/>
    <col min="13317" max="13317" width="17.88671875" style="42" bestFit="1" customWidth="1"/>
    <col min="13318" max="13318" width="16.6640625" style="42" bestFit="1" customWidth="1"/>
    <col min="13319" max="13319" width="11.88671875" style="42" customWidth="1"/>
    <col min="13320" max="13323" width="11.44140625" style="42" customWidth="1"/>
    <col min="13324" max="13324" width="12.44140625" style="42" customWidth="1"/>
    <col min="13325" max="13326" width="11.44140625" style="42" customWidth="1"/>
    <col min="13327" max="13327" width="11.5546875" style="42" customWidth="1"/>
    <col min="13328" max="13328" width="11.44140625" style="42" customWidth="1"/>
    <col min="13329" max="13329" width="11.6640625" style="42" customWidth="1"/>
    <col min="13330" max="13568" width="11.44140625" style="42"/>
    <col min="13569" max="13569" width="4.44140625" style="42" customWidth="1"/>
    <col min="13570" max="13570" width="53.21875" style="42" bestFit="1" customWidth="1"/>
    <col min="13571" max="13571" width="41.5546875" style="42" bestFit="1" customWidth="1"/>
    <col min="13572" max="13572" width="38" style="42" bestFit="1" customWidth="1"/>
    <col min="13573" max="13573" width="17.88671875" style="42" bestFit="1" customWidth="1"/>
    <col min="13574" max="13574" width="16.6640625" style="42" bestFit="1" customWidth="1"/>
    <col min="13575" max="13575" width="11.88671875" style="42" customWidth="1"/>
    <col min="13576" max="13579" width="11.44140625" style="42" customWidth="1"/>
    <col min="13580" max="13580" width="12.44140625" style="42" customWidth="1"/>
    <col min="13581" max="13582" width="11.44140625" style="42" customWidth="1"/>
    <col min="13583" max="13583" width="11.5546875" style="42" customWidth="1"/>
    <col min="13584" max="13584" width="11.44140625" style="42" customWidth="1"/>
    <col min="13585" max="13585" width="11.6640625" style="42" customWidth="1"/>
    <col min="13586" max="13824" width="11.44140625" style="42"/>
    <col min="13825" max="13825" width="4.44140625" style="42" customWidth="1"/>
    <col min="13826" max="13826" width="53.21875" style="42" bestFit="1" customWidth="1"/>
    <col min="13827" max="13827" width="41.5546875" style="42" bestFit="1" customWidth="1"/>
    <col min="13828" max="13828" width="38" style="42" bestFit="1" customWidth="1"/>
    <col min="13829" max="13829" width="17.88671875" style="42" bestFit="1" customWidth="1"/>
    <col min="13830" max="13830" width="16.6640625" style="42" bestFit="1" customWidth="1"/>
    <col min="13831" max="13831" width="11.88671875" style="42" customWidth="1"/>
    <col min="13832" max="13835" width="11.44140625" style="42" customWidth="1"/>
    <col min="13836" max="13836" width="12.44140625" style="42" customWidth="1"/>
    <col min="13837" max="13838" width="11.44140625" style="42" customWidth="1"/>
    <col min="13839" max="13839" width="11.5546875" style="42" customWidth="1"/>
    <col min="13840" max="13840" width="11.44140625" style="42" customWidth="1"/>
    <col min="13841" max="13841" width="11.6640625" style="42" customWidth="1"/>
    <col min="13842" max="14080" width="11.44140625" style="42"/>
    <col min="14081" max="14081" width="4.44140625" style="42" customWidth="1"/>
    <col min="14082" max="14082" width="53.21875" style="42" bestFit="1" customWidth="1"/>
    <col min="14083" max="14083" width="41.5546875" style="42" bestFit="1" customWidth="1"/>
    <col min="14084" max="14084" width="38" style="42" bestFit="1" customWidth="1"/>
    <col min="14085" max="14085" width="17.88671875" style="42" bestFit="1" customWidth="1"/>
    <col min="14086" max="14086" width="16.6640625" style="42" bestFit="1" customWidth="1"/>
    <col min="14087" max="14087" width="11.88671875" style="42" customWidth="1"/>
    <col min="14088" max="14091" width="11.44140625" style="42" customWidth="1"/>
    <col min="14092" max="14092" width="12.44140625" style="42" customWidth="1"/>
    <col min="14093" max="14094" width="11.44140625" style="42" customWidth="1"/>
    <col min="14095" max="14095" width="11.5546875" style="42" customWidth="1"/>
    <col min="14096" max="14096" width="11.44140625" style="42" customWidth="1"/>
    <col min="14097" max="14097" width="11.6640625" style="42" customWidth="1"/>
    <col min="14098" max="14336" width="11.44140625" style="42"/>
    <col min="14337" max="14337" width="4.44140625" style="42" customWidth="1"/>
    <col min="14338" max="14338" width="53.21875" style="42" bestFit="1" customWidth="1"/>
    <col min="14339" max="14339" width="41.5546875" style="42" bestFit="1" customWidth="1"/>
    <col min="14340" max="14340" width="38" style="42" bestFit="1" customWidth="1"/>
    <col min="14341" max="14341" width="17.88671875" style="42" bestFit="1" customWidth="1"/>
    <col min="14342" max="14342" width="16.6640625" style="42" bestFit="1" customWidth="1"/>
    <col min="14343" max="14343" width="11.88671875" style="42" customWidth="1"/>
    <col min="14344" max="14347" width="11.44140625" style="42" customWidth="1"/>
    <col min="14348" max="14348" width="12.44140625" style="42" customWidth="1"/>
    <col min="14349" max="14350" width="11.44140625" style="42" customWidth="1"/>
    <col min="14351" max="14351" width="11.5546875" style="42" customWidth="1"/>
    <col min="14352" max="14352" width="11.44140625" style="42" customWidth="1"/>
    <col min="14353" max="14353" width="11.6640625" style="42" customWidth="1"/>
    <col min="14354" max="14592" width="11.44140625" style="42"/>
    <col min="14593" max="14593" width="4.44140625" style="42" customWidth="1"/>
    <col min="14594" max="14594" width="53.21875" style="42" bestFit="1" customWidth="1"/>
    <col min="14595" max="14595" width="41.5546875" style="42" bestFit="1" customWidth="1"/>
    <col min="14596" max="14596" width="38" style="42" bestFit="1" customWidth="1"/>
    <col min="14597" max="14597" width="17.88671875" style="42" bestFit="1" customWidth="1"/>
    <col min="14598" max="14598" width="16.6640625" style="42" bestFit="1" customWidth="1"/>
    <col min="14599" max="14599" width="11.88671875" style="42" customWidth="1"/>
    <col min="14600" max="14603" width="11.44140625" style="42" customWidth="1"/>
    <col min="14604" max="14604" width="12.44140625" style="42" customWidth="1"/>
    <col min="14605" max="14606" width="11.44140625" style="42" customWidth="1"/>
    <col min="14607" max="14607" width="11.5546875" style="42" customWidth="1"/>
    <col min="14608" max="14608" width="11.44140625" style="42" customWidth="1"/>
    <col min="14609" max="14609" width="11.6640625" style="42" customWidth="1"/>
    <col min="14610" max="14848" width="11.44140625" style="42"/>
    <col min="14849" max="14849" width="4.44140625" style="42" customWidth="1"/>
    <col min="14850" max="14850" width="53.21875" style="42" bestFit="1" customWidth="1"/>
    <col min="14851" max="14851" width="41.5546875" style="42" bestFit="1" customWidth="1"/>
    <col min="14852" max="14852" width="38" style="42" bestFit="1" customWidth="1"/>
    <col min="14853" max="14853" width="17.88671875" style="42" bestFit="1" customWidth="1"/>
    <col min="14854" max="14854" width="16.6640625" style="42" bestFit="1" customWidth="1"/>
    <col min="14855" max="14855" width="11.88671875" style="42" customWidth="1"/>
    <col min="14856" max="14859" width="11.44140625" style="42" customWidth="1"/>
    <col min="14860" max="14860" width="12.44140625" style="42" customWidth="1"/>
    <col min="14861" max="14862" width="11.44140625" style="42" customWidth="1"/>
    <col min="14863" max="14863" width="11.5546875" style="42" customWidth="1"/>
    <col min="14864" max="14864" width="11.44140625" style="42" customWidth="1"/>
    <col min="14865" max="14865" width="11.6640625" style="42" customWidth="1"/>
    <col min="14866" max="15104" width="11.44140625" style="42"/>
    <col min="15105" max="15105" width="4.44140625" style="42" customWidth="1"/>
    <col min="15106" max="15106" width="53.21875" style="42" bestFit="1" customWidth="1"/>
    <col min="15107" max="15107" width="41.5546875" style="42" bestFit="1" customWidth="1"/>
    <col min="15108" max="15108" width="38" style="42" bestFit="1" customWidth="1"/>
    <col min="15109" max="15109" width="17.88671875" style="42" bestFit="1" customWidth="1"/>
    <col min="15110" max="15110" width="16.6640625" style="42" bestFit="1" customWidth="1"/>
    <col min="15111" max="15111" width="11.88671875" style="42" customWidth="1"/>
    <col min="15112" max="15115" width="11.44140625" style="42" customWidth="1"/>
    <col min="15116" max="15116" width="12.44140625" style="42" customWidth="1"/>
    <col min="15117" max="15118" width="11.44140625" style="42" customWidth="1"/>
    <col min="15119" max="15119" width="11.5546875" style="42" customWidth="1"/>
    <col min="15120" max="15120" width="11.44140625" style="42" customWidth="1"/>
    <col min="15121" max="15121" width="11.6640625" style="42" customWidth="1"/>
    <col min="15122" max="15360" width="11.44140625" style="42"/>
    <col min="15361" max="15361" width="4.44140625" style="42" customWidth="1"/>
    <col min="15362" max="15362" width="53.21875" style="42" bestFit="1" customWidth="1"/>
    <col min="15363" max="15363" width="41.5546875" style="42" bestFit="1" customWidth="1"/>
    <col min="15364" max="15364" width="38" style="42" bestFit="1" customWidth="1"/>
    <col min="15365" max="15365" width="17.88671875" style="42" bestFit="1" customWidth="1"/>
    <col min="15366" max="15366" width="16.6640625" style="42" bestFit="1" customWidth="1"/>
    <col min="15367" max="15367" width="11.88671875" style="42" customWidth="1"/>
    <col min="15368" max="15371" width="11.44140625" style="42" customWidth="1"/>
    <col min="15372" max="15372" width="12.44140625" style="42" customWidth="1"/>
    <col min="15373" max="15374" width="11.44140625" style="42" customWidth="1"/>
    <col min="15375" max="15375" width="11.5546875" style="42" customWidth="1"/>
    <col min="15376" max="15376" width="11.44140625" style="42" customWidth="1"/>
    <col min="15377" max="15377" width="11.6640625" style="42" customWidth="1"/>
    <col min="15378" max="15616" width="11.44140625" style="42"/>
    <col min="15617" max="15617" width="4.44140625" style="42" customWidth="1"/>
    <col min="15618" max="15618" width="53.21875" style="42" bestFit="1" customWidth="1"/>
    <col min="15619" max="15619" width="41.5546875" style="42" bestFit="1" customWidth="1"/>
    <col min="15620" max="15620" width="38" style="42" bestFit="1" customWidth="1"/>
    <col min="15621" max="15621" width="17.88671875" style="42" bestFit="1" customWidth="1"/>
    <col min="15622" max="15622" width="16.6640625" style="42" bestFit="1" customWidth="1"/>
    <col min="15623" max="15623" width="11.88671875" style="42" customWidth="1"/>
    <col min="15624" max="15627" width="11.44140625" style="42" customWidth="1"/>
    <col min="15628" max="15628" width="12.44140625" style="42" customWidth="1"/>
    <col min="15629" max="15630" width="11.44140625" style="42" customWidth="1"/>
    <col min="15631" max="15631" width="11.5546875" style="42" customWidth="1"/>
    <col min="15632" max="15632" width="11.44140625" style="42" customWidth="1"/>
    <col min="15633" max="15633" width="11.6640625" style="42" customWidth="1"/>
    <col min="15634" max="15872" width="11.44140625" style="42"/>
    <col min="15873" max="15873" width="4.44140625" style="42" customWidth="1"/>
    <col min="15874" max="15874" width="53.21875" style="42" bestFit="1" customWidth="1"/>
    <col min="15875" max="15875" width="41.5546875" style="42" bestFit="1" customWidth="1"/>
    <col min="15876" max="15876" width="38" style="42" bestFit="1" customWidth="1"/>
    <col min="15877" max="15877" width="17.88671875" style="42" bestFit="1" customWidth="1"/>
    <col min="15878" max="15878" width="16.6640625" style="42" bestFit="1" customWidth="1"/>
    <col min="15879" max="15879" width="11.88671875" style="42" customWidth="1"/>
    <col min="15880" max="15883" width="11.44140625" style="42" customWidth="1"/>
    <col min="15884" max="15884" width="12.44140625" style="42" customWidth="1"/>
    <col min="15885" max="15886" width="11.44140625" style="42" customWidth="1"/>
    <col min="15887" max="15887" width="11.5546875" style="42" customWidth="1"/>
    <col min="15888" max="15888" width="11.44140625" style="42" customWidth="1"/>
    <col min="15889" max="15889" width="11.6640625" style="42" customWidth="1"/>
    <col min="15890" max="16128" width="11.44140625" style="42"/>
    <col min="16129" max="16129" width="4.44140625" style="42" customWidth="1"/>
    <col min="16130" max="16130" width="53.21875" style="42" bestFit="1" customWidth="1"/>
    <col min="16131" max="16131" width="41.5546875" style="42" bestFit="1" customWidth="1"/>
    <col min="16132" max="16132" width="38" style="42" bestFit="1" customWidth="1"/>
    <col min="16133" max="16133" width="17.88671875" style="42" bestFit="1" customWidth="1"/>
    <col min="16134" max="16134" width="16.6640625" style="42" bestFit="1" customWidth="1"/>
    <col min="16135" max="16135" width="11.88671875" style="42" customWidth="1"/>
    <col min="16136" max="16139" width="11.44140625" style="42" customWidth="1"/>
    <col min="16140" max="16140" width="12.44140625" style="42" customWidth="1"/>
    <col min="16141" max="16142" width="11.44140625" style="42" customWidth="1"/>
    <col min="16143" max="16143" width="11.5546875" style="42" customWidth="1"/>
    <col min="16144" max="16144" width="11.44140625" style="42" customWidth="1"/>
    <col min="16145" max="16145" width="11.6640625" style="42" customWidth="1"/>
    <col min="16146" max="16384" width="11.44140625" style="42"/>
  </cols>
  <sheetData>
    <row r="1" spans="2:19" s="38" customFormat="1" ht="13.8" x14ac:dyDescent="0.3">
      <c r="B1" s="37"/>
      <c r="C1" s="37"/>
      <c r="E1" s="39"/>
      <c r="F1" s="39"/>
      <c r="G1" s="40"/>
      <c r="H1" s="40"/>
      <c r="I1" s="40"/>
      <c r="J1" s="40"/>
      <c r="K1" s="40"/>
      <c r="L1" s="40"/>
      <c r="M1" s="40"/>
      <c r="N1" s="40"/>
      <c r="O1" s="40"/>
      <c r="P1" s="40"/>
      <c r="Q1" s="40"/>
      <c r="R1" s="40"/>
    </row>
    <row r="2" spans="2:19" s="105" customFormat="1" ht="36.6" customHeight="1" x14ac:dyDescent="0.3">
      <c r="B2" s="104" t="s">
        <v>88</v>
      </c>
      <c r="C2" s="104" t="s">
        <v>89</v>
      </c>
      <c r="D2" s="104" t="s">
        <v>90</v>
      </c>
      <c r="E2" s="109" t="s">
        <v>87</v>
      </c>
      <c r="F2" s="104" t="s">
        <v>0</v>
      </c>
      <c r="G2" s="106">
        <v>42005</v>
      </c>
      <c r="H2" s="106">
        <v>42036</v>
      </c>
      <c r="I2" s="106">
        <v>42064</v>
      </c>
      <c r="J2" s="106">
        <v>42095</v>
      </c>
      <c r="K2" s="106">
        <v>42125</v>
      </c>
      <c r="L2" s="106">
        <v>42156</v>
      </c>
      <c r="M2" s="106">
        <v>42186</v>
      </c>
      <c r="N2" s="106">
        <v>42217</v>
      </c>
      <c r="O2" s="106">
        <v>42248</v>
      </c>
      <c r="P2" s="106">
        <v>42278</v>
      </c>
      <c r="Q2" s="106">
        <v>42309</v>
      </c>
      <c r="R2" s="106">
        <v>42339</v>
      </c>
    </row>
    <row r="3" spans="2:19" s="55" customFormat="1" ht="13.8" customHeight="1" x14ac:dyDescent="0.3">
      <c r="B3" s="35" t="s">
        <v>139</v>
      </c>
      <c r="C3" s="35" t="s">
        <v>140</v>
      </c>
      <c r="D3" s="35" t="s">
        <v>141</v>
      </c>
      <c r="E3" s="36" t="s">
        <v>73</v>
      </c>
      <c r="F3" s="56" t="s">
        <v>143</v>
      </c>
      <c r="G3" s="57">
        <v>0</v>
      </c>
      <c r="H3" s="57">
        <f t="shared" ref="H3:M11" si="0">G3+0</f>
        <v>0</v>
      </c>
      <c r="I3" s="57">
        <f t="shared" si="0"/>
        <v>0</v>
      </c>
      <c r="J3" s="57">
        <f t="shared" si="0"/>
        <v>0</v>
      </c>
      <c r="K3" s="57">
        <f t="shared" si="0"/>
        <v>0</v>
      </c>
      <c r="L3" s="57">
        <f t="shared" si="0"/>
        <v>0</v>
      </c>
      <c r="M3" s="57">
        <f t="shared" si="0"/>
        <v>0</v>
      </c>
      <c r="N3" s="60">
        <v>0</v>
      </c>
      <c r="O3" s="60"/>
      <c r="P3" s="60"/>
      <c r="Q3" s="60"/>
      <c r="R3" s="60"/>
      <c r="S3" s="117"/>
    </row>
    <row r="4" spans="2:19" s="55" customFormat="1" ht="13.8" customHeight="1" x14ac:dyDescent="0.3">
      <c r="B4" s="35" t="s">
        <v>139</v>
      </c>
      <c r="C4" s="35" t="s">
        <v>140</v>
      </c>
      <c r="D4" s="35" t="s">
        <v>141</v>
      </c>
      <c r="E4" s="36" t="s">
        <v>73</v>
      </c>
      <c r="F4" s="56" t="s">
        <v>143</v>
      </c>
      <c r="G4" s="57">
        <v>0</v>
      </c>
      <c r="H4" s="57">
        <f t="shared" si="0"/>
        <v>0</v>
      </c>
      <c r="I4" s="57">
        <f t="shared" si="0"/>
        <v>0</v>
      </c>
      <c r="J4" s="57">
        <f t="shared" si="0"/>
        <v>0</v>
      </c>
      <c r="K4" s="57">
        <f>J4+0</f>
        <v>0</v>
      </c>
      <c r="L4" s="57">
        <v>1</v>
      </c>
      <c r="M4" s="60">
        <f>L4</f>
        <v>1</v>
      </c>
      <c r="N4" s="60">
        <v>1</v>
      </c>
      <c r="O4" s="60"/>
      <c r="P4" s="60"/>
      <c r="Q4" s="60"/>
      <c r="R4" s="60"/>
      <c r="S4" s="117"/>
    </row>
    <row r="5" spans="2:19" s="55" customFormat="1" ht="13.8" customHeight="1" x14ac:dyDescent="0.3">
      <c r="B5" s="35" t="s">
        <v>139</v>
      </c>
      <c r="C5" s="35" t="s">
        <v>140</v>
      </c>
      <c r="D5" s="35" t="s">
        <v>141</v>
      </c>
      <c r="E5" s="36" t="s">
        <v>73</v>
      </c>
      <c r="F5" s="56" t="s">
        <v>143</v>
      </c>
      <c r="G5" s="57">
        <v>0</v>
      </c>
      <c r="H5" s="57">
        <f t="shared" si="0"/>
        <v>0</v>
      </c>
      <c r="I5" s="57">
        <f t="shared" si="0"/>
        <v>0</v>
      </c>
      <c r="J5" s="57">
        <f t="shared" si="0"/>
        <v>0</v>
      </c>
      <c r="K5" s="57">
        <f t="shared" si="0"/>
        <v>0</v>
      </c>
      <c r="L5" s="57">
        <f t="shared" si="0"/>
        <v>0</v>
      </c>
      <c r="M5" s="57">
        <f t="shared" si="0"/>
        <v>0</v>
      </c>
      <c r="N5" s="60">
        <v>0</v>
      </c>
      <c r="O5" s="60"/>
      <c r="P5" s="60"/>
      <c r="Q5" s="60"/>
      <c r="R5" s="60"/>
      <c r="S5" s="117"/>
    </row>
    <row r="6" spans="2:19" s="55" customFormat="1" ht="13.8" customHeight="1" x14ac:dyDescent="0.3">
      <c r="B6" s="35" t="s">
        <v>139</v>
      </c>
      <c r="C6" s="35" t="s">
        <v>140</v>
      </c>
      <c r="D6" s="35" t="s">
        <v>141</v>
      </c>
      <c r="E6" s="36" t="s">
        <v>73</v>
      </c>
      <c r="F6" s="56" t="s">
        <v>143</v>
      </c>
      <c r="G6" s="57">
        <v>0</v>
      </c>
      <c r="H6" s="57">
        <f t="shared" si="0"/>
        <v>0</v>
      </c>
      <c r="I6" s="57">
        <f>H6+0</f>
        <v>0</v>
      </c>
      <c r="J6" s="57">
        <f>I6+1</f>
        <v>1</v>
      </c>
      <c r="K6" s="57">
        <v>1</v>
      </c>
      <c r="L6" s="57">
        <v>1</v>
      </c>
      <c r="M6" s="60">
        <f>L6+1</f>
        <v>2</v>
      </c>
      <c r="N6" s="60">
        <v>2</v>
      </c>
      <c r="O6" s="60"/>
      <c r="P6" s="60"/>
      <c r="Q6" s="60"/>
      <c r="R6" s="60"/>
      <c r="S6" s="117"/>
    </row>
    <row r="7" spans="2:19" s="55" customFormat="1" ht="13.8" customHeight="1" x14ac:dyDescent="0.3">
      <c r="B7" s="35" t="s">
        <v>139</v>
      </c>
      <c r="C7" s="35" t="s">
        <v>140</v>
      </c>
      <c r="D7" s="35" t="s">
        <v>141</v>
      </c>
      <c r="E7" s="36" t="s">
        <v>73</v>
      </c>
      <c r="F7" s="56" t="s">
        <v>143</v>
      </c>
      <c r="G7" s="57">
        <v>0</v>
      </c>
      <c r="H7" s="57">
        <f t="shared" si="0"/>
        <v>0</v>
      </c>
      <c r="I7" s="57">
        <f>H7+0</f>
        <v>0</v>
      </c>
      <c r="J7" s="57">
        <f>I7+1</f>
        <v>1</v>
      </c>
      <c r="K7" s="57">
        <v>1</v>
      </c>
      <c r="L7" s="57">
        <v>1</v>
      </c>
      <c r="M7" s="60">
        <f>L7+0</f>
        <v>1</v>
      </c>
      <c r="N7" s="60">
        <v>1</v>
      </c>
      <c r="O7" s="60"/>
      <c r="P7" s="60"/>
      <c r="Q7" s="60"/>
      <c r="R7" s="60"/>
      <c r="S7" s="117"/>
    </row>
    <row r="8" spans="2:19" s="58" customFormat="1" ht="13.8" customHeight="1" x14ac:dyDescent="0.3">
      <c r="B8" s="35" t="s">
        <v>139</v>
      </c>
      <c r="C8" s="35" t="s">
        <v>140</v>
      </c>
      <c r="D8" s="35" t="s">
        <v>141</v>
      </c>
      <c r="E8" s="36" t="s">
        <v>73</v>
      </c>
      <c r="F8" s="56" t="s">
        <v>143</v>
      </c>
      <c r="G8" s="57">
        <v>0</v>
      </c>
      <c r="H8" s="57">
        <f t="shared" si="0"/>
        <v>0</v>
      </c>
      <c r="I8" s="57">
        <f>H8+0</f>
        <v>0</v>
      </c>
      <c r="J8" s="57">
        <f>I8+1</f>
        <v>1</v>
      </c>
      <c r="K8" s="57">
        <v>1</v>
      </c>
      <c r="L8" s="57">
        <v>2</v>
      </c>
      <c r="M8" s="60">
        <f>L8+2</f>
        <v>4</v>
      </c>
      <c r="N8" s="60">
        <v>4</v>
      </c>
      <c r="O8" s="60"/>
      <c r="P8" s="60"/>
      <c r="Q8" s="60"/>
      <c r="R8" s="60"/>
      <c r="S8" s="117"/>
    </row>
    <row r="9" spans="2:19" s="58" customFormat="1" ht="13.8" customHeight="1" x14ac:dyDescent="0.3">
      <c r="B9" s="35" t="s">
        <v>139</v>
      </c>
      <c r="C9" s="35" t="s">
        <v>140</v>
      </c>
      <c r="D9" s="35" t="s">
        <v>141</v>
      </c>
      <c r="E9" s="36" t="s">
        <v>73</v>
      </c>
      <c r="F9" s="56" t="s">
        <v>143</v>
      </c>
      <c r="G9" s="57">
        <v>0</v>
      </c>
      <c r="H9" s="57">
        <f t="shared" si="0"/>
        <v>0</v>
      </c>
      <c r="I9" s="57">
        <f t="shared" si="0"/>
        <v>0</v>
      </c>
      <c r="J9" s="57">
        <f t="shared" si="0"/>
        <v>0</v>
      </c>
      <c r="K9" s="57">
        <f t="shared" si="0"/>
        <v>0</v>
      </c>
      <c r="L9" s="57">
        <f t="shared" si="0"/>
        <v>0</v>
      </c>
      <c r="M9" s="57">
        <f t="shared" si="0"/>
        <v>0</v>
      </c>
      <c r="N9" s="60">
        <v>0</v>
      </c>
      <c r="O9" s="60"/>
      <c r="P9" s="60"/>
      <c r="Q9" s="60"/>
      <c r="R9" s="60"/>
      <c r="S9" s="117"/>
    </row>
    <row r="10" spans="2:19" s="55" customFormat="1" ht="13.8" customHeight="1" x14ac:dyDescent="0.3">
      <c r="B10" s="35" t="s">
        <v>139</v>
      </c>
      <c r="C10" s="35" t="s">
        <v>140</v>
      </c>
      <c r="D10" s="35" t="s">
        <v>141</v>
      </c>
      <c r="E10" s="36" t="s">
        <v>73</v>
      </c>
      <c r="F10" s="56" t="s">
        <v>143</v>
      </c>
      <c r="G10" s="57">
        <v>0</v>
      </c>
      <c r="H10" s="57">
        <f t="shared" si="0"/>
        <v>0</v>
      </c>
      <c r="I10" s="57">
        <f>H10+0</f>
        <v>0</v>
      </c>
      <c r="J10" s="57">
        <f>I10+2</f>
        <v>2</v>
      </c>
      <c r="K10" s="57">
        <v>2</v>
      </c>
      <c r="L10" s="57">
        <v>2</v>
      </c>
      <c r="M10" s="60">
        <f>L10+0</f>
        <v>2</v>
      </c>
      <c r="N10" s="60">
        <v>2</v>
      </c>
      <c r="O10" s="60"/>
      <c r="P10" s="60"/>
      <c r="Q10" s="60"/>
      <c r="R10" s="60"/>
      <c r="S10" s="117"/>
    </row>
    <row r="11" spans="2:19" s="55" customFormat="1" ht="13.8" customHeight="1" x14ac:dyDescent="0.3">
      <c r="B11" s="35" t="s">
        <v>139</v>
      </c>
      <c r="C11" s="35" t="s">
        <v>140</v>
      </c>
      <c r="D11" s="35" t="s">
        <v>141</v>
      </c>
      <c r="E11" s="36" t="s">
        <v>73</v>
      </c>
      <c r="F11" s="56" t="s">
        <v>143</v>
      </c>
      <c r="G11" s="57">
        <v>0</v>
      </c>
      <c r="H11" s="57">
        <f t="shared" si="0"/>
        <v>0</v>
      </c>
      <c r="I11" s="57">
        <f t="shared" si="0"/>
        <v>0</v>
      </c>
      <c r="J11" s="57">
        <f t="shared" si="0"/>
        <v>0</v>
      </c>
      <c r="K11" s="57">
        <f t="shared" si="0"/>
        <v>0</v>
      </c>
      <c r="L11" s="57">
        <f t="shared" si="0"/>
        <v>0</v>
      </c>
      <c r="M11" s="60">
        <f>L11+2</f>
        <v>2</v>
      </c>
      <c r="N11" s="60">
        <v>2</v>
      </c>
      <c r="O11" s="60"/>
      <c r="P11" s="60"/>
      <c r="Q11" s="60"/>
      <c r="R11" s="60"/>
      <c r="S11" s="117"/>
    </row>
    <row r="12" spans="2:19" s="55" customFormat="1" ht="13.8" customHeight="1" x14ac:dyDescent="0.3">
      <c r="B12" s="35" t="s">
        <v>139</v>
      </c>
      <c r="C12" s="35" t="s">
        <v>140</v>
      </c>
      <c r="D12" s="35" t="s">
        <v>141</v>
      </c>
      <c r="E12" s="36" t="s">
        <v>73</v>
      </c>
      <c r="F12" s="59" t="s">
        <v>143</v>
      </c>
      <c r="G12" s="60">
        <v>2139</v>
      </c>
      <c r="H12" s="60">
        <f>G12+1888</f>
        <v>4027</v>
      </c>
      <c r="I12" s="60">
        <f>H12+2166</f>
        <v>6193</v>
      </c>
      <c r="J12" s="60">
        <f>I12+1950</f>
        <v>8143</v>
      </c>
      <c r="K12" s="60">
        <f>J12+1331</f>
        <v>9474</v>
      </c>
      <c r="L12" s="60">
        <f>K12+1944</f>
        <v>11418</v>
      </c>
      <c r="M12" s="60">
        <f>L12+1200</f>
        <v>12618</v>
      </c>
      <c r="N12" s="60">
        <v>13901</v>
      </c>
      <c r="O12" s="60"/>
      <c r="P12" s="60"/>
      <c r="Q12" s="60"/>
      <c r="R12" s="60"/>
      <c r="S12" s="117"/>
    </row>
    <row r="13" spans="2:19" s="55" customFormat="1" ht="13.8" customHeight="1" x14ac:dyDescent="0.3">
      <c r="B13" s="35" t="s">
        <v>139</v>
      </c>
      <c r="C13" s="35" t="s">
        <v>140</v>
      </c>
      <c r="D13" s="35" t="s">
        <v>141</v>
      </c>
      <c r="E13" s="36" t="s">
        <v>73</v>
      </c>
      <c r="F13" s="59" t="s">
        <v>143</v>
      </c>
      <c r="G13" s="57">
        <v>13</v>
      </c>
      <c r="H13" s="57">
        <f>G13+12</f>
        <v>25</v>
      </c>
      <c r="I13" s="57">
        <f>H13+17</f>
        <v>42</v>
      </c>
      <c r="J13" s="57">
        <f>I13+10</f>
        <v>52</v>
      </c>
      <c r="K13" s="57">
        <f t="shared" ref="K13" si="1">J13+12</f>
        <v>64</v>
      </c>
      <c r="L13" s="57">
        <f>K13+13</f>
        <v>77</v>
      </c>
      <c r="M13" s="57">
        <f>L13+17</f>
        <v>94</v>
      </c>
      <c r="N13" s="57">
        <v>99</v>
      </c>
      <c r="O13" s="60"/>
      <c r="P13" s="60"/>
      <c r="Q13" s="60"/>
      <c r="R13" s="60"/>
      <c r="S13" s="117"/>
    </row>
    <row r="14" spans="2:19" s="55" customFormat="1" ht="13.8" customHeight="1" x14ac:dyDescent="0.3">
      <c r="B14" s="35" t="s">
        <v>139</v>
      </c>
      <c r="C14" s="35" t="s">
        <v>140</v>
      </c>
      <c r="D14" s="35" t="s">
        <v>141</v>
      </c>
      <c r="E14" s="36" t="s">
        <v>73</v>
      </c>
      <c r="F14" s="59" t="s">
        <v>143</v>
      </c>
      <c r="G14" s="57">
        <v>29</v>
      </c>
      <c r="H14" s="57">
        <f>G14+32</f>
        <v>61</v>
      </c>
      <c r="I14" s="57">
        <f>H14+42</f>
        <v>103</v>
      </c>
      <c r="J14" s="57">
        <f>I14+39</f>
        <v>142</v>
      </c>
      <c r="K14" s="57">
        <f>J14+19</f>
        <v>161</v>
      </c>
      <c r="L14" s="57">
        <f>K14+65</f>
        <v>226</v>
      </c>
      <c r="M14" s="57">
        <f>L14+37</f>
        <v>263</v>
      </c>
      <c r="N14" s="57">
        <v>280</v>
      </c>
      <c r="O14" s="60"/>
      <c r="P14" s="60"/>
      <c r="Q14" s="60"/>
      <c r="R14" s="60"/>
      <c r="S14" s="117"/>
    </row>
    <row r="15" spans="2:19" s="55" customFormat="1" ht="13.8" customHeight="1" x14ac:dyDescent="0.3">
      <c r="B15" s="35" t="s">
        <v>139</v>
      </c>
      <c r="C15" s="35" t="s">
        <v>140</v>
      </c>
      <c r="D15" s="35" t="s">
        <v>141</v>
      </c>
      <c r="E15" s="36" t="s">
        <v>73</v>
      </c>
      <c r="F15" s="59" t="s">
        <v>143</v>
      </c>
      <c r="G15" s="57">
        <v>8</v>
      </c>
      <c r="H15" s="57">
        <f>G15+7</f>
        <v>15</v>
      </c>
      <c r="I15" s="57">
        <f>H15+2</f>
        <v>17</v>
      </c>
      <c r="J15" s="57">
        <f>I15+8</f>
        <v>25</v>
      </c>
      <c r="K15" s="57">
        <f>J15+5</f>
        <v>30</v>
      </c>
      <c r="L15" s="57">
        <f>K15+3</f>
        <v>33</v>
      </c>
      <c r="M15" s="57">
        <f>L15+4</f>
        <v>37</v>
      </c>
      <c r="N15" s="57">
        <v>42</v>
      </c>
      <c r="O15" s="60"/>
      <c r="P15" s="60"/>
      <c r="Q15" s="60"/>
      <c r="R15" s="60"/>
      <c r="S15" s="117"/>
    </row>
    <row r="16" spans="2:19" s="58" customFormat="1" ht="13.8" customHeight="1" x14ac:dyDescent="0.3">
      <c r="B16" s="35" t="s">
        <v>139</v>
      </c>
      <c r="C16" s="35" t="s">
        <v>140</v>
      </c>
      <c r="D16" s="35" t="s">
        <v>141</v>
      </c>
      <c r="E16" s="36" t="s">
        <v>73</v>
      </c>
      <c r="F16" s="59" t="s">
        <v>143</v>
      </c>
      <c r="G16" s="57">
        <v>5</v>
      </c>
      <c r="H16" s="57">
        <f>G16+1</f>
        <v>6</v>
      </c>
      <c r="I16" s="57">
        <f>H16+6</f>
        <v>12</v>
      </c>
      <c r="J16" s="57">
        <f>I16+2</f>
        <v>14</v>
      </c>
      <c r="K16" s="57">
        <f>J16+3</f>
        <v>17</v>
      </c>
      <c r="L16" s="57">
        <f>K16+3</f>
        <v>20</v>
      </c>
      <c r="M16" s="57">
        <f t="shared" ref="M16" si="2">L16+1</f>
        <v>21</v>
      </c>
      <c r="N16" s="57">
        <v>24</v>
      </c>
      <c r="O16" s="60"/>
      <c r="P16" s="60"/>
      <c r="Q16" s="60"/>
      <c r="R16" s="60"/>
      <c r="S16" s="117"/>
    </row>
    <row r="17" spans="1:240" s="58" customFormat="1" ht="13.8" customHeight="1" x14ac:dyDescent="0.3">
      <c r="B17" s="35" t="s">
        <v>139</v>
      </c>
      <c r="C17" s="35" t="s">
        <v>140</v>
      </c>
      <c r="D17" s="35" t="s">
        <v>141</v>
      </c>
      <c r="E17" s="36" t="s">
        <v>73</v>
      </c>
      <c r="F17" s="59" t="s">
        <v>143</v>
      </c>
      <c r="G17" s="57">
        <v>9</v>
      </c>
      <c r="H17" s="57">
        <f>G17+1</f>
        <v>10</v>
      </c>
      <c r="I17" s="57">
        <f>H17+0</f>
        <v>10</v>
      </c>
      <c r="J17" s="57">
        <f>I17+2</f>
        <v>12</v>
      </c>
      <c r="K17" s="57">
        <f>J17+4</f>
        <v>16</v>
      </c>
      <c r="L17" s="57">
        <f>K17+3</f>
        <v>19</v>
      </c>
      <c r="M17" s="57">
        <f>L17+3</f>
        <v>22</v>
      </c>
      <c r="N17" s="57">
        <v>26</v>
      </c>
      <c r="O17" s="60"/>
      <c r="P17" s="60"/>
      <c r="Q17" s="60"/>
      <c r="R17" s="60"/>
      <c r="S17" s="117"/>
    </row>
    <row r="18" spans="1:240" s="58" customFormat="1" ht="13.8" customHeight="1" x14ac:dyDescent="0.3">
      <c r="B18" s="35" t="s">
        <v>139</v>
      </c>
      <c r="C18" s="35" t="s">
        <v>140</v>
      </c>
      <c r="D18" s="35" t="s">
        <v>141</v>
      </c>
      <c r="E18" s="36" t="s">
        <v>73</v>
      </c>
      <c r="F18" s="59" t="s">
        <v>143</v>
      </c>
      <c r="G18" s="60">
        <v>659</v>
      </c>
      <c r="H18" s="60">
        <f>G18+608</f>
        <v>1267</v>
      </c>
      <c r="I18" s="60">
        <f>H18+760</f>
        <v>2027</v>
      </c>
      <c r="J18" s="60">
        <f>I18+636</f>
        <v>2663</v>
      </c>
      <c r="K18" s="60">
        <f>J18+625</f>
        <v>3288</v>
      </c>
      <c r="L18" s="60">
        <f>K18+648</f>
        <v>3936</v>
      </c>
      <c r="M18" s="60">
        <f>L18+208</f>
        <v>4144</v>
      </c>
      <c r="N18" s="60">
        <v>4727</v>
      </c>
      <c r="O18" s="60"/>
      <c r="P18" s="60"/>
      <c r="Q18" s="60"/>
      <c r="R18" s="60"/>
      <c r="S18" s="117"/>
      <c r="T18" s="41"/>
      <c r="U18" s="41"/>
      <c r="V18" s="41"/>
      <c r="W18" s="41"/>
      <c r="X18" s="41"/>
      <c r="Y18" s="41"/>
      <c r="Z18" s="41"/>
      <c r="AA18" s="41"/>
      <c r="AB18" s="41"/>
      <c r="AC18" s="41"/>
      <c r="AD18" s="41"/>
      <c r="AE18" s="41"/>
      <c r="AF18" s="41"/>
      <c r="AG18" s="41"/>
      <c r="AH18" s="41"/>
      <c r="AI18" s="41"/>
      <c r="AJ18" s="41"/>
      <c r="AK18" s="41"/>
      <c r="AL18" s="41"/>
      <c r="AM18" s="41"/>
      <c r="AN18" s="41"/>
      <c r="AO18" s="41"/>
      <c r="AP18" s="41"/>
      <c r="AQ18" s="41"/>
      <c r="AR18" s="41"/>
      <c r="AS18" s="41"/>
      <c r="AT18" s="41"/>
      <c r="AU18" s="41"/>
      <c r="AV18" s="41"/>
      <c r="AW18" s="41"/>
      <c r="AX18" s="41"/>
      <c r="AY18" s="41"/>
      <c r="AZ18" s="41"/>
      <c r="BA18" s="41"/>
      <c r="BB18" s="41"/>
      <c r="BC18" s="41"/>
      <c r="BD18" s="41"/>
      <c r="BE18" s="41"/>
      <c r="BF18" s="41"/>
      <c r="BG18" s="41"/>
      <c r="BH18" s="41"/>
      <c r="BI18" s="41"/>
      <c r="BJ18" s="41"/>
      <c r="BK18" s="41"/>
      <c r="BL18" s="41"/>
      <c r="BM18" s="41"/>
      <c r="BN18" s="41"/>
      <c r="BO18" s="41"/>
      <c r="BP18" s="41"/>
      <c r="BQ18" s="41"/>
      <c r="BR18" s="41"/>
      <c r="BS18" s="41"/>
      <c r="BT18" s="41"/>
      <c r="BU18" s="41"/>
      <c r="BV18" s="41"/>
      <c r="BW18" s="41"/>
      <c r="BX18" s="41"/>
      <c r="BY18" s="41"/>
      <c r="BZ18" s="41"/>
      <c r="CA18" s="41"/>
      <c r="CB18" s="41"/>
      <c r="CC18" s="41"/>
      <c r="CD18" s="41"/>
      <c r="CE18" s="41"/>
      <c r="CF18" s="41"/>
      <c r="CG18" s="41"/>
      <c r="CH18" s="41"/>
      <c r="CI18" s="41"/>
      <c r="CJ18" s="41"/>
      <c r="CK18" s="41"/>
      <c r="CL18" s="41"/>
      <c r="CM18" s="41"/>
      <c r="CN18" s="41"/>
      <c r="CO18" s="41"/>
      <c r="CP18" s="41"/>
      <c r="CQ18" s="41"/>
      <c r="CR18" s="41"/>
      <c r="CS18" s="41"/>
      <c r="CT18" s="41"/>
      <c r="CU18" s="41"/>
      <c r="CV18" s="41"/>
      <c r="CW18" s="41"/>
      <c r="CX18" s="41"/>
      <c r="CY18" s="41"/>
      <c r="CZ18" s="41"/>
      <c r="DA18" s="41"/>
      <c r="DB18" s="41"/>
      <c r="DC18" s="41"/>
      <c r="DD18" s="41"/>
      <c r="DE18" s="41"/>
      <c r="DF18" s="41"/>
      <c r="DG18" s="41"/>
      <c r="DH18" s="41"/>
      <c r="DI18" s="41"/>
      <c r="DJ18" s="41"/>
      <c r="DK18" s="41"/>
      <c r="DL18" s="41"/>
      <c r="DM18" s="41"/>
      <c r="DN18" s="41"/>
      <c r="DO18" s="41"/>
      <c r="DP18" s="41"/>
      <c r="DQ18" s="41"/>
      <c r="DR18" s="41"/>
      <c r="DS18" s="41"/>
      <c r="DT18" s="41"/>
      <c r="DU18" s="41"/>
      <c r="DV18" s="41"/>
      <c r="DW18" s="41"/>
      <c r="DX18" s="41"/>
      <c r="DY18" s="41"/>
      <c r="DZ18" s="41"/>
      <c r="EA18" s="41"/>
      <c r="EB18" s="41"/>
      <c r="EC18" s="41"/>
      <c r="ED18" s="41"/>
      <c r="EE18" s="41"/>
      <c r="EF18" s="41"/>
      <c r="EG18" s="41"/>
      <c r="EH18" s="41"/>
      <c r="EI18" s="41"/>
      <c r="EJ18" s="41"/>
      <c r="EK18" s="41"/>
      <c r="EL18" s="41"/>
      <c r="EM18" s="41"/>
      <c r="EN18" s="41"/>
      <c r="EO18" s="41"/>
      <c r="EP18" s="41"/>
      <c r="EQ18" s="41"/>
      <c r="ER18" s="41"/>
      <c r="ES18" s="41"/>
      <c r="ET18" s="41"/>
      <c r="EU18" s="41"/>
      <c r="EV18" s="41"/>
      <c r="EW18" s="41"/>
      <c r="EX18" s="41"/>
      <c r="EY18" s="41"/>
      <c r="EZ18" s="41"/>
      <c r="FA18" s="41"/>
      <c r="FB18" s="41"/>
      <c r="FC18" s="41"/>
      <c r="FD18" s="41"/>
      <c r="FE18" s="41"/>
      <c r="FF18" s="41"/>
      <c r="FG18" s="41"/>
      <c r="FH18" s="41"/>
      <c r="FI18" s="41"/>
      <c r="FJ18" s="41"/>
      <c r="FK18" s="41"/>
      <c r="FL18" s="41"/>
      <c r="FM18" s="41"/>
      <c r="FN18" s="41"/>
      <c r="FO18" s="41"/>
      <c r="FP18" s="41"/>
      <c r="FQ18" s="41"/>
      <c r="FR18" s="41"/>
      <c r="FS18" s="41"/>
      <c r="FT18" s="41"/>
      <c r="FU18" s="41"/>
      <c r="FV18" s="41"/>
      <c r="FW18" s="41"/>
      <c r="FX18" s="41"/>
      <c r="FY18" s="41"/>
      <c r="FZ18" s="41"/>
      <c r="GA18" s="41"/>
      <c r="GB18" s="41"/>
      <c r="GC18" s="41"/>
      <c r="GD18" s="41"/>
      <c r="GE18" s="41"/>
      <c r="GF18" s="41"/>
      <c r="GG18" s="41"/>
      <c r="GH18" s="41"/>
      <c r="GI18" s="41"/>
      <c r="GJ18" s="41"/>
      <c r="GK18" s="41"/>
      <c r="GL18" s="41"/>
      <c r="GM18" s="41"/>
      <c r="GN18" s="41"/>
      <c r="GO18" s="41"/>
      <c r="GP18" s="41"/>
      <c r="GQ18" s="41"/>
      <c r="GR18" s="41"/>
      <c r="GS18" s="41"/>
      <c r="GT18" s="41"/>
      <c r="GU18" s="41"/>
      <c r="GV18" s="41"/>
      <c r="GW18" s="41"/>
      <c r="GX18" s="41"/>
      <c r="GY18" s="41"/>
      <c r="GZ18" s="41"/>
      <c r="HA18" s="41"/>
      <c r="HB18" s="41"/>
      <c r="HC18" s="41"/>
      <c r="HD18" s="41"/>
      <c r="HE18" s="41"/>
      <c r="HF18" s="41"/>
      <c r="HG18" s="41"/>
      <c r="HH18" s="41"/>
      <c r="HI18" s="41"/>
      <c r="HJ18" s="41"/>
      <c r="HK18" s="41"/>
      <c r="HL18" s="41"/>
      <c r="HM18" s="41"/>
      <c r="HN18" s="41"/>
      <c r="HO18" s="41"/>
      <c r="HP18" s="41"/>
      <c r="HQ18" s="41"/>
      <c r="HR18" s="41"/>
      <c r="HS18" s="41"/>
      <c r="HT18" s="41"/>
      <c r="HU18" s="41"/>
      <c r="HV18" s="41"/>
      <c r="HW18" s="41"/>
      <c r="HX18" s="41"/>
      <c r="HY18" s="41"/>
      <c r="HZ18" s="41"/>
      <c r="IA18" s="41"/>
      <c r="IB18" s="41"/>
      <c r="IC18" s="41"/>
      <c r="ID18" s="41"/>
      <c r="IE18" s="41"/>
      <c r="IF18" s="41"/>
    </row>
    <row r="19" spans="1:240" s="58" customFormat="1" ht="13.8" customHeight="1" x14ac:dyDescent="0.3">
      <c r="B19" s="35" t="s">
        <v>139</v>
      </c>
      <c r="C19" s="35" t="s">
        <v>140</v>
      </c>
      <c r="D19" s="35" t="s">
        <v>141</v>
      </c>
      <c r="E19" s="36" t="s">
        <v>73</v>
      </c>
      <c r="F19" s="59" t="s">
        <v>143</v>
      </c>
      <c r="G19" s="60">
        <v>346</v>
      </c>
      <c r="H19" s="60">
        <f>G19+406</f>
        <v>752</v>
      </c>
      <c r="I19" s="60">
        <f>H19+534</f>
        <v>1286</v>
      </c>
      <c r="J19" s="60">
        <f>I19+524</f>
        <v>1810</v>
      </c>
      <c r="K19" s="60">
        <f>J19+99</f>
        <v>1909</v>
      </c>
      <c r="L19" s="60">
        <f>K19+181</f>
        <v>2090</v>
      </c>
      <c r="M19" s="60">
        <f>L19+0</f>
        <v>2090</v>
      </c>
      <c r="N19" s="60">
        <v>2090</v>
      </c>
      <c r="O19" s="60"/>
      <c r="P19" s="60"/>
      <c r="Q19" s="60"/>
      <c r="R19" s="60"/>
      <c r="S19" s="117"/>
    </row>
    <row r="20" spans="1:240" s="58" customFormat="1" ht="13.8" customHeight="1" x14ac:dyDescent="0.3">
      <c r="B20" s="35" t="s">
        <v>139</v>
      </c>
      <c r="C20" s="35" t="s">
        <v>140</v>
      </c>
      <c r="D20" s="35" t="s">
        <v>141</v>
      </c>
      <c r="E20" s="36" t="s">
        <v>73</v>
      </c>
      <c r="F20" s="59" t="s">
        <v>143</v>
      </c>
      <c r="G20" s="60"/>
      <c r="H20" s="60"/>
      <c r="I20" s="60"/>
      <c r="J20" s="60"/>
      <c r="K20" s="60"/>
      <c r="L20" s="57"/>
      <c r="M20" s="60"/>
      <c r="N20" s="60"/>
      <c r="O20" s="60"/>
      <c r="P20" s="60"/>
      <c r="Q20" s="60"/>
      <c r="R20" s="60"/>
      <c r="S20" s="117"/>
    </row>
    <row r="21" spans="1:240" s="58" customFormat="1" ht="13.8" customHeight="1" x14ac:dyDescent="0.3">
      <c r="B21" s="35" t="s">
        <v>139</v>
      </c>
      <c r="C21" s="35" t="s">
        <v>140</v>
      </c>
      <c r="D21" s="35" t="s">
        <v>141</v>
      </c>
      <c r="E21" s="36" t="s">
        <v>73</v>
      </c>
      <c r="F21" s="59" t="s">
        <v>143</v>
      </c>
      <c r="G21" s="60">
        <v>4</v>
      </c>
      <c r="H21" s="60">
        <f>G21+3</f>
        <v>7</v>
      </c>
      <c r="I21" s="60">
        <f>H21+1</f>
        <v>8</v>
      </c>
      <c r="J21" s="60">
        <f>I21+2</f>
        <v>10</v>
      </c>
      <c r="K21" s="60">
        <f>J21+2</f>
        <v>12</v>
      </c>
      <c r="L21" s="60">
        <f t="shared" ref="L21" si="3">K21+3</f>
        <v>15</v>
      </c>
      <c r="M21" s="60">
        <f>L21+4</f>
        <v>19</v>
      </c>
      <c r="N21" s="60">
        <v>21</v>
      </c>
      <c r="O21" s="60"/>
      <c r="P21" s="60"/>
      <c r="Q21" s="60"/>
      <c r="R21" s="60"/>
      <c r="S21" s="117"/>
    </row>
    <row r="22" spans="1:240" s="55" customFormat="1" ht="13.8" customHeight="1" x14ac:dyDescent="0.3">
      <c r="B22" s="35" t="s">
        <v>139</v>
      </c>
      <c r="C22" s="35" t="s">
        <v>140</v>
      </c>
      <c r="D22" s="35" t="s">
        <v>141</v>
      </c>
      <c r="E22" s="36" t="s">
        <v>73</v>
      </c>
      <c r="F22" s="59" t="s">
        <v>143</v>
      </c>
      <c r="G22" s="60">
        <v>229</v>
      </c>
      <c r="H22" s="60">
        <f>G22+164</f>
        <v>393</v>
      </c>
      <c r="I22" s="60">
        <f>H22+132</f>
        <v>525</v>
      </c>
      <c r="J22" s="60">
        <f>I22+181</f>
        <v>706</v>
      </c>
      <c r="K22" s="60">
        <f>J22+142</f>
        <v>848</v>
      </c>
      <c r="L22" s="60">
        <f>K22+191</f>
        <v>1039</v>
      </c>
      <c r="M22" s="60">
        <f>L22+87</f>
        <v>1126</v>
      </c>
      <c r="N22" s="60">
        <v>1250</v>
      </c>
      <c r="O22" s="60"/>
      <c r="P22" s="60"/>
      <c r="Q22" s="60"/>
      <c r="R22" s="60"/>
      <c r="S22" s="117"/>
    </row>
    <row r="23" spans="1:240" s="58" customFormat="1" ht="13.8" customHeight="1" x14ac:dyDescent="0.3">
      <c r="B23" s="35" t="s">
        <v>139</v>
      </c>
      <c r="C23" s="35" t="s">
        <v>140</v>
      </c>
      <c r="D23" s="35" t="s">
        <v>141</v>
      </c>
      <c r="E23" s="36" t="s">
        <v>73</v>
      </c>
      <c r="F23" s="59" t="s">
        <v>143</v>
      </c>
      <c r="G23" s="57"/>
      <c r="H23" s="60"/>
      <c r="I23" s="60"/>
      <c r="J23" s="60"/>
      <c r="K23" s="60"/>
      <c r="L23" s="60"/>
      <c r="M23" s="60"/>
      <c r="N23" s="57"/>
      <c r="O23" s="57"/>
      <c r="P23" s="57"/>
      <c r="Q23" s="57"/>
      <c r="R23" s="57"/>
      <c r="S23" s="117"/>
    </row>
    <row r="24" spans="1:240" customFormat="1" x14ac:dyDescent="0.3">
      <c r="A24" s="58"/>
    </row>
    <row r="25" spans="1:240" customFormat="1" ht="13.8" customHeight="1" x14ac:dyDescent="0.3">
      <c r="L25" s="118"/>
    </row>
    <row r="26" spans="1:240" s="55" customFormat="1" ht="13.8" customHeight="1" x14ac:dyDescent="0.3">
      <c r="A26"/>
      <c r="B26"/>
      <c r="C26"/>
      <c r="D26"/>
      <c r="E26"/>
      <c r="F26"/>
      <c r="G26"/>
      <c r="H26"/>
      <c r="I26"/>
      <c r="J26"/>
      <c r="K26"/>
      <c r="L26"/>
      <c r="M26"/>
      <c r="N26"/>
      <c r="O26"/>
      <c r="P26"/>
      <c r="Q26"/>
      <c r="R26"/>
      <c r="S26"/>
    </row>
    <row r="27" spans="1:240" x14ac:dyDescent="0.3">
      <c r="A27"/>
      <c r="B27"/>
      <c r="C27"/>
      <c r="D27"/>
      <c r="E27"/>
      <c r="F27"/>
      <c r="G27"/>
      <c r="H27"/>
      <c r="I27"/>
      <c r="J27"/>
      <c r="K27"/>
      <c r="L27"/>
      <c r="M27"/>
      <c r="N27"/>
      <c r="O27"/>
      <c r="P27"/>
      <c r="Q27"/>
      <c r="R27"/>
      <c r="S27"/>
    </row>
    <row r="28" spans="1:240" x14ac:dyDescent="0.3">
      <c r="A28"/>
      <c r="B28"/>
      <c r="C28"/>
      <c r="D28"/>
      <c r="E28"/>
      <c r="F28"/>
      <c r="G28"/>
      <c r="H28"/>
      <c r="I28"/>
      <c r="J28"/>
      <c r="K28"/>
      <c r="L28"/>
      <c r="M28"/>
      <c r="N28"/>
      <c r="O28"/>
      <c r="P28"/>
      <c r="Q28"/>
      <c r="R28"/>
      <c r="S28"/>
    </row>
    <row r="29" spans="1:240" x14ac:dyDescent="0.3">
      <c r="A29"/>
      <c r="B29"/>
      <c r="C29"/>
      <c r="D29"/>
      <c r="E29"/>
      <c r="F29"/>
      <c r="G29"/>
      <c r="H29"/>
      <c r="I29"/>
      <c r="J29"/>
      <c r="K29"/>
      <c r="L29"/>
      <c r="M29"/>
      <c r="N29"/>
      <c r="O29"/>
      <c r="P29"/>
      <c r="Q29"/>
      <c r="R29"/>
      <c r="S29"/>
    </row>
    <row r="30" spans="1:240" x14ac:dyDescent="0.3">
      <c r="A30"/>
      <c r="B30"/>
      <c r="C30"/>
      <c r="D30"/>
      <c r="E30"/>
      <c r="F30"/>
      <c r="G30"/>
      <c r="H30"/>
      <c r="I30"/>
      <c r="J30"/>
      <c r="K30"/>
      <c r="L30"/>
      <c r="M30"/>
      <c r="N30"/>
      <c r="O30"/>
      <c r="P30"/>
      <c r="Q30"/>
      <c r="R30"/>
      <c r="S30"/>
    </row>
    <row r="31" spans="1:240" x14ac:dyDescent="0.3">
      <c r="I31" s="52"/>
    </row>
    <row r="32" spans="1:240" x14ac:dyDescent="0.3">
      <c r="I32" s="51"/>
    </row>
  </sheetData>
  <autoFilter ref="B2:R23"/>
  <dataValidations count="1">
    <dataValidation allowBlank="1" showInputMessage="1" showErrorMessage="1" errorTitle="non présent dans liste" error="valeur non présente dans le référentiel" sqref="WVM982940 JA2 SW2 ACS2 AMO2 AWK2 BGG2 BQC2 BZY2 CJU2 CTQ2 DDM2 DNI2 DXE2 EHA2 EQW2 FAS2 FKO2 FUK2 GEG2 GOC2 GXY2 HHU2 HRQ2 IBM2 ILI2 IVE2 JFA2 JOW2 JYS2 KIO2 KSK2 LCG2 LMC2 LVY2 MFU2 MPQ2 MZM2 NJI2 NTE2 ODA2 OMW2 OWS2 PGO2 PQK2 QAG2 QKC2 QTY2 RDU2 RNQ2 RXM2 SHI2 SRE2 TBA2 TKW2 TUS2 UEO2 UOK2 UYG2 VIC2 VRY2 WBU2 WLQ2 WVM2 RDU982940 JA65436 SW65436 ACS65436 AMO65436 AWK65436 BGG65436 BQC65436 BZY65436 CJU65436 CTQ65436 DDM65436 DNI65436 DXE65436 EHA65436 EQW65436 FAS65436 FKO65436 FUK65436 GEG65436 GOC65436 GXY65436 HHU65436 HRQ65436 IBM65436 ILI65436 IVE65436 JFA65436 JOW65436 JYS65436 KIO65436 KSK65436 LCG65436 LMC65436 LVY65436 MFU65436 MPQ65436 MZM65436 NJI65436 NTE65436 ODA65436 OMW65436 OWS65436 PGO65436 PQK65436 QAG65436 QKC65436 QTY65436 RDU65436 RNQ65436 RXM65436 SHI65436 SRE65436 TBA65436 TKW65436 TUS65436 UEO65436 UOK65436 UYG65436 VIC65436 VRY65436 WBU65436 WLQ65436 WVM65436 RNQ982940 JA130972 SW130972 ACS130972 AMO130972 AWK130972 BGG130972 BQC130972 BZY130972 CJU130972 CTQ130972 DDM130972 DNI130972 DXE130972 EHA130972 EQW130972 FAS130972 FKO130972 FUK130972 GEG130972 GOC130972 GXY130972 HHU130972 HRQ130972 IBM130972 ILI130972 IVE130972 JFA130972 JOW130972 JYS130972 KIO130972 KSK130972 LCG130972 LMC130972 LVY130972 MFU130972 MPQ130972 MZM130972 NJI130972 NTE130972 ODA130972 OMW130972 OWS130972 PGO130972 PQK130972 QAG130972 QKC130972 QTY130972 RDU130972 RNQ130972 RXM130972 SHI130972 SRE130972 TBA130972 TKW130972 TUS130972 UEO130972 UOK130972 UYG130972 VIC130972 VRY130972 WBU130972 WLQ130972 WVM130972 RXM982940 JA196508 SW196508 ACS196508 AMO196508 AWK196508 BGG196508 BQC196508 BZY196508 CJU196508 CTQ196508 DDM196508 DNI196508 DXE196508 EHA196508 EQW196508 FAS196508 FKO196508 FUK196508 GEG196508 GOC196508 GXY196508 HHU196508 HRQ196508 IBM196508 ILI196508 IVE196508 JFA196508 JOW196508 JYS196508 KIO196508 KSK196508 LCG196508 LMC196508 LVY196508 MFU196508 MPQ196508 MZM196508 NJI196508 NTE196508 ODA196508 OMW196508 OWS196508 PGO196508 PQK196508 QAG196508 QKC196508 QTY196508 RDU196508 RNQ196508 RXM196508 SHI196508 SRE196508 TBA196508 TKW196508 TUS196508 UEO196508 UOK196508 UYG196508 VIC196508 VRY196508 WBU196508 WLQ196508 WVM196508 SHI982940 JA262044 SW262044 ACS262044 AMO262044 AWK262044 BGG262044 BQC262044 BZY262044 CJU262044 CTQ262044 DDM262044 DNI262044 DXE262044 EHA262044 EQW262044 FAS262044 FKO262044 FUK262044 GEG262044 GOC262044 GXY262044 HHU262044 HRQ262044 IBM262044 ILI262044 IVE262044 JFA262044 JOW262044 JYS262044 KIO262044 KSK262044 LCG262044 LMC262044 LVY262044 MFU262044 MPQ262044 MZM262044 NJI262044 NTE262044 ODA262044 OMW262044 OWS262044 PGO262044 PQK262044 QAG262044 QKC262044 QTY262044 RDU262044 RNQ262044 RXM262044 SHI262044 SRE262044 TBA262044 TKW262044 TUS262044 UEO262044 UOK262044 UYG262044 VIC262044 VRY262044 WBU262044 WLQ262044 WVM262044 SRE982940 JA327580 SW327580 ACS327580 AMO327580 AWK327580 BGG327580 BQC327580 BZY327580 CJU327580 CTQ327580 DDM327580 DNI327580 DXE327580 EHA327580 EQW327580 FAS327580 FKO327580 FUK327580 GEG327580 GOC327580 GXY327580 HHU327580 HRQ327580 IBM327580 ILI327580 IVE327580 JFA327580 JOW327580 JYS327580 KIO327580 KSK327580 LCG327580 LMC327580 LVY327580 MFU327580 MPQ327580 MZM327580 NJI327580 NTE327580 ODA327580 OMW327580 OWS327580 PGO327580 PQK327580 QAG327580 QKC327580 QTY327580 RDU327580 RNQ327580 RXM327580 SHI327580 SRE327580 TBA327580 TKW327580 TUS327580 UEO327580 UOK327580 UYG327580 VIC327580 VRY327580 WBU327580 WLQ327580 WVM327580 TBA982940 JA393116 SW393116 ACS393116 AMO393116 AWK393116 BGG393116 BQC393116 BZY393116 CJU393116 CTQ393116 DDM393116 DNI393116 DXE393116 EHA393116 EQW393116 FAS393116 FKO393116 FUK393116 GEG393116 GOC393116 GXY393116 HHU393116 HRQ393116 IBM393116 ILI393116 IVE393116 JFA393116 JOW393116 JYS393116 KIO393116 KSK393116 LCG393116 LMC393116 LVY393116 MFU393116 MPQ393116 MZM393116 NJI393116 NTE393116 ODA393116 OMW393116 OWS393116 PGO393116 PQK393116 QAG393116 QKC393116 QTY393116 RDU393116 RNQ393116 RXM393116 SHI393116 SRE393116 TBA393116 TKW393116 TUS393116 UEO393116 UOK393116 UYG393116 VIC393116 VRY393116 WBU393116 WLQ393116 WVM393116 TKW982940 JA458652 SW458652 ACS458652 AMO458652 AWK458652 BGG458652 BQC458652 BZY458652 CJU458652 CTQ458652 DDM458652 DNI458652 DXE458652 EHA458652 EQW458652 FAS458652 FKO458652 FUK458652 GEG458652 GOC458652 GXY458652 HHU458652 HRQ458652 IBM458652 ILI458652 IVE458652 JFA458652 JOW458652 JYS458652 KIO458652 KSK458652 LCG458652 LMC458652 LVY458652 MFU458652 MPQ458652 MZM458652 NJI458652 NTE458652 ODA458652 OMW458652 OWS458652 PGO458652 PQK458652 QAG458652 QKC458652 QTY458652 RDU458652 RNQ458652 RXM458652 SHI458652 SRE458652 TBA458652 TKW458652 TUS458652 UEO458652 UOK458652 UYG458652 VIC458652 VRY458652 WBU458652 WLQ458652 WVM458652 TUS982940 JA524188 SW524188 ACS524188 AMO524188 AWK524188 BGG524188 BQC524188 BZY524188 CJU524188 CTQ524188 DDM524188 DNI524188 DXE524188 EHA524188 EQW524188 FAS524188 FKO524188 FUK524188 GEG524188 GOC524188 GXY524188 HHU524188 HRQ524188 IBM524188 ILI524188 IVE524188 JFA524188 JOW524188 JYS524188 KIO524188 KSK524188 LCG524188 LMC524188 LVY524188 MFU524188 MPQ524188 MZM524188 NJI524188 NTE524188 ODA524188 OMW524188 OWS524188 PGO524188 PQK524188 QAG524188 QKC524188 QTY524188 RDU524188 RNQ524188 RXM524188 SHI524188 SRE524188 TBA524188 TKW524188 TUS524188 UEO524188 UOK524188 UYG524188 VIC524188 VRY524188 WBU524188 WLQ524188 WVM524188 UEO982940 JA589724 SW589724 ACS589724 AMO589724 AWK589724 BGG589724 BQC589724 BZY589724 CJU589724 CTQ589724 DDM589724 DNI589724 DXE589724 EHA589724 EQW589724 FAS589724 FKO589724 FUK589724 GEG589724 GOC589724 GXY589724 HHU589724 HRQ589724 IBM589724 ILI589724 IVE589724 JFA589724 JOW589724 JYS589724 KIO589724 KSK589724 LCG589724 LMC589724 LVY589724 MFU589724 MPQ589724 MZM589724 NJI589724 NTE589724 ODA589724 OMW589724 OWS589724 PGO589724 PQK589724 QAG589724 QKC589724 QTY589724 RDU589724 RNQ589724 RXM589724 SHI589724 SRE589724 TBA589724 TKW589724 TUS589724 UEO589724 UOK589724 UYG589724 VIC589724 VRY589724 WBU589724 WLQ589724 WVM589724 UOK982940 JA655260 SW655260 ACS655260 AMO655260 AWK655260 BGG655260 BQC655260 BZY655260 CJU655260 CTQ655260 DDM655260 DNI655260 DXE655260 EHA655260 EQW655260 FAS655260 FKO655260 FUK655260 GEG655260 GOC655260 GXY655260 HHU655260 HRQ655260 IBM655260 ILI655260 IVE655260 JFA655260 JOW655260 JYS655260 KIO655260 KSK655260 LCG655260 LMC655260 LVY655260 MFU655260 MPQ655260 MZM655260 NJI655260 NTE655260 ODA655260 OMW655260 OWS655260 PGO655260 PQK655260 QAG655260 QKC655260 QTY655260 RDU655260 RNQ655260 RXM655260 SHI655260 SRE655260 TBA655260 TKW655260 TUS655260 UEO655260 UOK655260 UYG655260 VIC655260 VRY655260 WBU655260 WLQ655260 WVM655260 UYG982940 JA720796 SW720796 ACS720796 AMO720796 AWK720796 BGG720796 BQC720796 BZY720796 CJU720796 CTQ720796 DDM720796 DNI720796 DXE720796 EHA720796 EQW720796 FAS720796 FKO720796 FUK720796 GEG720796 GOC720796 GXY720796 HHU720796 HRQ720796 IBM720796 ILI720796 IVE720796 JFA720796 JOW720796 JYS720796 KIO720796 KSK720796 LCG720796 LMC720796 LVY720796 MFU720796 MPQ720796 MZM720796 NJI720796 NTE720796 ODA720796 OMW720796 OWS720796 PGO720796 PQK720796 QAG720796 QKC720796 QTY720796 RDU720796 RNQ720796 RXM720796 SHI720796 SRE720796 TBA720796 TKW720796 TUS720796 UEO720796 UOK720796 UYG720796 VIC720796 VRY720796 WBU720796 WLQ720796 WVM720796 VIC982940 JA786332 SW786332 ACS786332 AMO786332 AWK786332 BGG786332 BQC786332 BZY786332 CJU786332 CTQ786332 DDM786332 DNI786332 DXE786332 EHA786332 EQW786332 FAS786332 FKO786332 FUK786332 GEG786332 GOC786332 GXY786332 HHU786332 HRQ786332 IBM786332 ILI786332 IVE786332 JFA786332 JOW786332 JYS786332 KIO786332 KSK786332 LCG786332 LMC786332 LVY786332 MFU786332 MPQ786332 MZM786332 NJI786332 NTE786332 ODA786332 OMW786332 OWS786332 PGO786332 PQK786332 QAG786332 QKC786332 QTY786332 RDU786332 RNQ786332 RXM786332 SHI786332 SRE786332 TBA786332 TKW786332 TUS786332 UEO786332 UOK786332 UYG786332 VIC786332 VRY786332 WBU786332 WLQ786332 WVM786332 VRY982940 JA851868 SW851868 ACS851868 AMO851868 AWK851868 BGG851868 BQC851868 BZY851868 CJU851868 CTQ851868 DDM851868 DNI851868 DXE851868 EHA851868 EQW851868 FAS851868 FKO851868 FUK851868 GEG851868 GOC851868 GXY851868 HHU851868 HRQ851868 IBM851868 ILI851868 IVE851868 JFA851868 JOW851868 JYS851868 KIO851868 KSK851868 LCG851868 LMC851868 LVY851868 MFU851868 MPQ851868 MZM851868 NJI851868 NTE851868 ODA851868 OMW851868 OWS851868 PGO851868 PQK851868 QAG851868 QKC851868 QTY851868 RDU851868 RNQ851868 RXM851868 SHI851868 SRE851868 TBA851868 TKW851868 TUS851868 UEO851868 UOK851868 UYG851868 VIC851868 VRY851868 WBU851868 WLQ851868 WVM851868 WBU982940 JA917404 SW917404 ACS917404 AMO917404 AWK917404 BGG917404 BQC917404 BZY917404 CJU917404 CTQ917404 DDM917404 DNI917404 DXE917404 EHA917404 EQW917404 FAS917404 FKO917404 FUK917404 GEG917404 GOC917404 GXY917404 HHU917404 HRQ917404 IBM917404 ILI917404 IVE917404 JFA917404 JOW917404 JYS917404 KIO917404 KSK917404 LCG917404 LMC917404 LVY917404 MFU917404 MPQ917404 MZM917404 NJI917404 NTE917404 ODA917404 OMW917404 OWS917404 PGO917404 PQK917404 QAG917404 QKC917404 QTY917404 RDU917404 RNQ917404 RXM917404 SHI917404 SRE917404 TBA917404 TKW917404 TUS917404 UEO917404 UOK917404 UYG917404 VIC917404 VRY917404 WBU917404 WLQ917404 WVM917404 WLQ982940 JA982940 SW982940 ACS982940 AMO982940 AWK982940 BGG982940 BQC982940 BZY982940 CJU982940 CTQ982940 DDM982940 DNI982940 DXE982940 EHA982940 EQW982940 FAS982940 FKO982940 FUK982940 GEG982940 GOC982940 GXY982940 HHU982940 HRQ982940 IBM982940 ILI982940 IVE982940 JFA982940 JOW982940 JYS982940 KIO982940 KSK982940 LCG982940 LMC982940 LVY982940 MFU982940 MPQ982940 MZM982940 NJI982940 NTE982940 ODA982940 OMW982940 OWS982940 PGO982940 PQK982940 QAG982940 QKC982940 QTY982940"/>
  </dataValidations>
  <pageMargins left="0.70866141732283472" right="0.70866141732283472" top="0.74803149606299213" bottom="0.74803149606299213" header="0.31496062992125984" footer="0.31496062992125984"/>
  <pageSetup paperSize="9" scale="10" orientation="portrait" r:id="rId1"/>
  <legacyDrawing r:id="rId2"/>
  <extLst>
    <ext xmlns:x14="http://schemas.microsoft.com/office/spreadsheetml/2009/9/main" uri="{CCE6A557-97BC-4b89-ADB6-D9C93CAAB3DF}">
      <x14:dataValidations xmlns:xm="http://schemas.microsoft.com/office/excel/2006/main" count="5">
        <x14:dataValidation type="list" allowBlank="1" showInputMessage="1" showErrorMessage="1" error="Valeur non présente dans le référentiel">
          <x14:formula1>
            <xm:f>Réf!$B$3:$B$10</xm:f>
          </x14:formula1>
          <xm:sqref>B1:B23 B31:B1048576</xm:sqref>
        </x14:dataValidation>
        <x14:dataValidation type="list" allowBlank="1" showInputMessage="1" showErrorMessage="1" error="Valeur non présente dans le référentiel">
          <x14:formula1>
            <xm:f>Réf!$D$3:$D$50</xm:f>
          </x14:formula1>
          <xm:sqref>D1:D23 D31:D1048576</xm:sqref>
        </x14:dataValidation>
        <x14:dataValidation type="list" allowBlank="1" showInputMessage="1" showErrorMessage="1" error="Valeur non présente dans le référentiel">
          <x14:formula1>
            <xm:f>Réf!$H$3:$H$4</xm:f>
          </x14:formula1>
          <xm:sqref>E1:E23 E31:E1048576</xm:sqref>
        </x14:dataValidation>
        <x14:dataValidation type="list" allowBlank="1" showInputMessage="1" showErrorMessage="1" error="Valeur non présente dans le référentiel">
          <x14:formula1>
            <xm:f>Réf!$E$4</xm:f>
          </x14:formula1>
          <xm:sqref>F1:F23 F31:F1048576</xm:sqref>
        </x14:dataValidation>
        <x14:dataValidation type="list" allowBlank="1" showInputMessage="1" showErrorMessage="1" error="Valeur non présente dans le référentiel">
          <x14:formula1>
            <xm:f>Réf!$C$3:$C$67</xm:f>
          </x14:formula1>
          <xm:sqref>C1:C24 C31:C1048576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3">
    <pageSetUpPr fitToPage="1"/>
  </sheetPr>
  <dimension ref="B1:R30"/>
  <sheetViews>
    <sheetView showGridLines="0" zoomScale="80" zoomScaleNormal="80" workbookViewId="0">
      <selection activeCell="D3" sqref="D3:D21"/>
    </sheetView>
  </sheetViews>
  <sheetFormatPr baseColWidth="10" defaultColWidth="11.44140625" defaultRowHeight="14.4" x14ac:dyDescent="0.3"/>
  <cols>
    <col min="1" max="1" width="1.33203125" style="42" customWidth="1"/>
    <col min="2" max="2" width="53.21875" style="48" bestFit="1" customWidth="1"/>
    <col min="3" max="3" width="41.5546875" style="49" bestFit="1" customWidth="1"/>
    <col min="4" max="4" width="33.6640625" style="42" customWidth="1"/>
    <col min="5" max="5" width="12" style="53" customWidth="1"/>
    <col min="6" max="6" width="16.6640625" style="50" bestFit="1" customWidth="1"/>
    <col min="7" max="18" width="8.21875" style="53" customWidth="1"/>
    <col min="19" max="256" width="11.44140625" style="42"/>
    <col min="257" max="257" width="4.44140625" style="42" customWidth="1"/>
    <col min="258" max="258" width="53.21875" style="42" bestFit="1" customWidth="1"/>
    <col min="259" max="259" width="41.5546875" style="42" bestFit="1" customWidth="1"/>
    <col min="260" max="260" width="38" style="42" bestFit="1" customWidth="1"/>
    <col min="261" max="261" width="17.88671875" style="42" bestFit="1" customWidth="1"/>
    <col min="262" max="262" width="16.6640625" style="42" bestFit="1" customWidth="1"/>
    <col min="263" max="263" width="11.88671875" style="42" customWidth="1"/>
    <col min="264" max="267" width="11.44140625" style="42" customWidth="1"/>
    <col min="268" max="268" width="12.44140625" style="42" customWidth="1"/>
    <col min="269" max="270" width="11.44140625" style="42" customWidth="1"/>
    <col min="271" max="271" width="11.5546875" style="42" customWidth="1"/>
    <col min="272" max="272" width="11.44140625" style="42" customWidth="1"/>
    <col min="273" max="273" width="11.6640625" style="42" customWidth="1"/>
    <col min="274" max="512" width="11.44140625" style="42"/>
    <col min="513" max="513" width="4.44140625" style="42" customWidth="1"/>
    <col min="514" max="514" width="53.21875" style="42" bestFit="1" customWidth="1"/>
    <col min="515" max="515" width="41.5546875" style="42" bestFit="1" customWidth="1"/>
    <col min="516" max="516" width="38" style="42" bestFit="1" customWidth="1"/>
    <col min="517" max="517" width="17.88671875" style="42" bestFit="1" customWidth="1"/>
    <col min="518" max="518" width="16.6640625" style="42" bestFit="1" customWidth="1"/>
    <col min="519" max="519" width="11.88671875" style="42" customWidth="1"/>
    <col min="520" max="523" width="11.44140625" style="42" customWidth="1"/>
    <col min="524" max="524" width="12.44140625" style="42" customWidth="1"/>
    <col min="525" max="526" width="11.44140625" style="42" customWidth="1"/>
    <col min="527" max="527" width="11.5546875" style="42" customWidth="1"/>
    <col min="528" max="528" width="11.44140625" style="42" customWidth="1"/>
    <col min="529" max="529" width="11.6640625" style="42" customWidth="1"/>
    <col min="530" max="768" width="11.44140625" style="42"/>
    <col min="769" max="769" width="4.44140625" style="42" customWidth="1"/>
    <col min="770" max="770" width="53.21875" style="42" bestFit="1" customWidth="1"/>
    <col min="771" max="771" width="41.5546875" style="42" bestFit="1" customWidth="1"/>
    <col min="772" max="772" width="38" style="42" bestFit="1" customWidth="1"/>
    <col min="773" max="773" width="17.88671875" style="42" bestFit="1" customWidth="1"/>
    <col min="774" max="774" width="16.6640625" style="42" bestFit="1" customWidth="1"/>
    <col min="775" max="775" width="11.88671875" style="42" customWidth="1"/>
    <col min="776" max="779" width="11.44140625" style="42" customWidth="1"/>
    <col min="780" max="780" width="12.44140625" style="42" customWidth="1"/>
    <col min="781" max="782" width="11.44140625" style="42" customWidth="1"/>
    <col min="783" max="783" width="11.5546875" style="42" customWidth="1"/>
    <col min="784" max="784" width="11.44140625" style="42" customWidth="1"/>
    <col min="785" max="785" width="11.6640625" style="42" customWidth="1"/>
    <col min="786" max="1024" width="11.44140625" style="42"/>
    <col min="1025" max="1025" width="4.44140625" style="42" customWidth="1"/>
    <col min="1026" max="1026" width="53.21875" style="42" bestFit="1" customWidth="1"/>
    <col min="1027" max="1027" width="41.5546875" style="42" bestFit="1" customWidth="1"/>
    <col min="1028" max="1028" width="38" style="42" bestFit="1" customWidth="1"/>
    <col min="1029" max="1029" width="17.88671875" style="42" bestFit="1" customWidth="1"/>
    <col min="1030" max="1030" width="16.6640625" style="42" bestFit="1" customWidth="1"/>
    <col min="1031" max="1031" width="11.88671875" style="42" customWidth="1"/>
    <col min="1032" max="1035" width="11.44140625" style="42" customWidth="1"/>
    <col min="1036" max="1036" width="12.44140625" style="42" customWidth="1"/>
    <col min="1037" max="1038" width="11.44140625" style="42" customWidth="1"/>
    <col min="1039" max="1039" width="11.5546875" style="42" customWidth="1"/>
    <col min="1040" max="1040" width="11.44140625" style="42" customWidth="1"/>
    <col min="1041" max="1041" width="11.6640625" style="42" customWidth="1"/>
    <col min="1042" max="1280" width="11.44140625" style="42"/>
    <col min="1281" max="1281" width="4.44140625" style="42" customWidth="1"/>
    <col min="1282" max="1282" width="53.21875" style="42" bestFit="1" customWidth="1"/>
    <col min="1283" max="1283" width="41.5546875" style="42" bestFit="1" customWidth="1"/>
    <col min="1284" max="1284" width="38" style="42" bestFit="1" customWidth="1"/>
    <col min="1285" max="1285" width="17.88671875" style="42" bestFit="1" customWidth="1"/>
    <col min="1286" max="1286" width="16.6640625" style="42" bestFit="1" customWidth="1"/>
    <col min="1287" max="1287" width="11.88671875" style="42" customWidth="1"/>
    <col min="1288" max="1291" width="11.44140625" style="42" customWidth="1"/>
    <col min="1292" max="1292" width="12.44140625" style="42" customWidth="1"/>
    <col min="1293" max="1294" width="11.44140625" style="42" customWidth="1"/>
    <col min="1295" max="1295" width="11.5546875" style="42" customWidth="1"/>
    <col min="1296" max="1296" width="11.44140625" style="42" customWidth="1"/>
    <col min="1297" max="1297" width="11.6640625" style="42" customWidth="1"/>
    <col min="1298" max="1536" width="11.44140625" style="42"/>
    <col min="1537" max="1537" width="4.44140625" style="42" customWidth="1"/>
    <col min="1538" max="1538" width="53.21875" style="42" bestFit="1" customWidth="1"/>
    <col min="1539" max="1539" width="41.5546875" style="42" bestFit="1" customWidth="1"/>
    <col min="1540" max="1540" width="38" style="42" bestFit="1" customWidth="1"/>
    <col min="1541" max="1541" width="17.88671875" style="42" bestFit="1" customWidth="1"/>
    <col min="1542" max="1542" width="16.6640625" style="42" bestFit="1" customWidth="1"/>
    <col min="1543" max="1543" width="11.88671875" style="42" customWidth="1"/>
    <col min="1544" max="1547" width="11.44140625" style="42" customWidth="1"/>
    <col min="1548" max="1548" width="12.44140625" style="42" customWidth="1"/>
    <col min="1549" max="1550" width="11.44140625" style="42" customWidth="1"/>
    <col min="1551" max="1551" width="11.5546875" style="42" customWidth="1"/>
    <col min="1552" max="1552" width="11.44140625" style="42" customWidth="1"/>
    <col min="1553" max="1553" width="11.6640625" style="42" customWidth="1"/>
    <col min="1554" max="1792" width="11.44140625" style="42"/>
    <col min="1793" max="1793" width="4.44140625" style="42" customWidth="1"/>
    <col min="1794" max="1794" width="53.21875" style="42" bestFit="1" customWidth="1"/>
    <col min="1795" max="1795" width="41.5546875" style="42" bestFit="1" customWidth="1"/>
    <col min="1796" max="1796" width="38" style="42" bestFit="1" customWidth="1"/>
    <col min="1797" max="1797" width="17.88671875" style="42" bestFit="1" customWidth="1"/>
    <col min="1798" max="1798" width="16.6640625" style="42" bestFit="1" customWidth="1"/>
    <col min="1799" max="1799" width="11.88671875" style="42" customWidth="1"/>
    <col min="1800" max="1803" width="11.44140625" style="42" customWidth="1"/>
    <col min="1804" max="1804" width="12.44140625" style="42" customWidth="1"/>
    <col min="1805" max="1806" width="11.44140625" style="42" customWidth="1"/>
    <col min="1807" max="1807" width="11.5546875" style="42" customWidth="1"/>
    <col min="1808" max="1808" width="11.44140625" style="42" customWidth="1"/>
    <col min="1809" max="1809" width="11.6640625" style="42" customWidth="1"/>
    <col min="1810" max="2048" width="11.44140625" style="42"/>
    <col min="2049" max="2049" width="4.44140625" style="42" customWidth="1"/>
    <col min="2050" max="2050" width="53.21875" style="42" bestFit="1" customWidth="1"/>
    <col min="2051" max="2051" width="41.5546875" style="42" bestFit="1" customWidth="1"/>
    <col min="2052" max="2052" width="38" style="42" bestFit="1" customWidth="1"/>
    <col min="2053" max="2053" width="17.88671875" style="42" bestFit="1" customWidth="1"/>
    <col min="2054" max="2054" width="16.6640625" style="42" bestFit="1" customWidth="1"/>
    <col min="2055" max="2055" width="11.88671875" style="42" customWidth="1"/>
    <col min="2056" max="2059" width="11.44140625" style="42" customWidth="1"/>
    <col min="2060" max="2060" width="12.44140625" style="42" customWidth="1"/>
    <col min="2061" max="2062" width="11.44140625" style="42" customWidth="1"/>
    <col min="2063" max="2063" width="11.5546875" style="42" customWidth="1"/>
    <col min="2064" max="2064" width="11.44140625" style="42" customWidth="1"/>
    <col min="2065" max="2065" width="11.6640625" style="42" customWidth="1"/>
    <col min="2066" max="2304" width="11.44140625" style="42"/>
    <col min="2305" max="2305" width="4.44140625" style="42" customWidth="1"/>
    <col min="2306" max="2306" width="53.21875" style="42" bestFit="1" customWidth="1"/>
    <col min="2307" max="2307" width="41.5546875" style="42" bestFit="1" customWidth="1"/>
    <col min="2308" max="2308" width="38" style="42" bestFit="1" customWidth="1"/>
    <col min="2309" max="2309" width="17.88671875" style="42" bestFit="1" customWidth="1"/>
    <col min="2310" max="2310" width="16.6640625" style="42" bestFit="1" customWidth="1"/>
    <col min="2311" max="2311" width="11.88671875" style="42" customWidth="1"/>
    <col min="2312" max="2315" width="11.44140625" style="42" customWidth="1"/>
    <col min="2316" max="2316" width="12.44140625" style="42" customWidth="1"/>
    <col min="2317" max="2318" width="11.44140625" style="42" customWidth="1"/>
    <col min="2319" max="2319" width="11.5546875" style="42" customWidth="1"/>
    <col min="2320" max="2320" width="11.44140625" style="42" customWidth="1"/>
    <col min="2321" max="2321" width="11.6640625" style="42" customWidth="1"/>
    <col min="2322" max="2560" width="11.44140625" style="42"/>
    <col min="2561" max="2561" width="4.44140625" style="42" customWidth="1"/>
    <col min="2562" max="2562" width="53.21875" style="42" bestFit="1" customWidth="1"/>
    <col min="2563" max="2563" width="41.5546875" style="42" bestFit="1" customWidth="1"/>
    <col min="2564" max="2564" width="38" style="42" bestFit="1" customWidth="1"/>
    <col min="2565" max="2565" width="17.88671875" style="42" bestFit="1" customWidth="1"/>
    <col min="2566" max="2566" width="16.6640625" style="42" bestFit="1" customWidth="1"/>
    <col min="2567" max="2567" width="11.88671875" style="42" customWidth="1"/>
    <col min="2568" max="2571" width="11.44140625" style="42" customWidth="1"/>
    <col min="2572" max="2572" width="12.44140625" style="42" customWidth="1"/>
    <col min="2573" max="2574" width="11.44140625" style="42" customWidth="1"/>
    <col min="2575" max="2575" width="11.5546875" style="42" customWidth="1"/>
    <col min="2576" max="2576" width="11.44140625" style="42" customWidth="1"/>
    <col min="2577" max="2577" width="11.6640625" style="42" customWidth="1"/>
    <col min="2578" max="2816" width="11.44140625" style="42"/>
    <col min="2817" max="2817" width="4.44140625" style="42" customWidth="1"/>
    <col min="2818" max="2818" width="53.21875" style="42" bestFit="1" customWidth="1"/>
    <col min="2819" max="2819" width="41.5546875" style="42" bestFit="1" customWidth="1"/>
    <col min="2820" max="2820" width="38" style="42" bestFit="1" customWidth="1"/>
    <col min="2821" max="2821" width="17.88671875" style="42" bestFit="1" customWidth="1"/>
    <col min="2822" max="2822" width="16.6640625" style="42" bestFit="1" customWidth="1"/>
    <col min="2823" max="2823" width="11.88671875" style="42" customWidth="1"/>
    <col min="2824" max="2827" width="11.44140625" style="42" customWidth="1"/>
    <col min="2828" max="2828" width="12.44140625" style="42" customWidth="1"/>
    <col min="2829" max="2830" width="11.44140625" style="42" customWidth="1"/>
    <col min="2831" max="2831" width="11.5546875" style="42" customWidth="1"/>
    <col min="2832" max="2832" width="11.44140625" style="42" customWidth="1"/>
    <col min="2833" max="2833" width="11.6640625" style="42" customWidth="1"/>
    <col min="2834" max="3072" width="11.44140625" style="42"/>
    <col min="3073" max="3073" width="4.44140625" style="42" customWidth="1"/>
    <col min="3074" max="3074" width="53.21875" style="42" bestFit="1" customWidth="1"/>
    <col min="3075" max="3075" width="41.5546875" style="42" bestFit="1" customWidth="1"/>
    <col min="3076" max="3076" width="38" style="42" bestFit="1" customWidth="1"/>
    <col min="3077" max="3077" width="17.88671875" style="42" bestFit="1" customWidth="1"/>
    <col min="3078" max="3078" width="16.6640625" style="42" bestFit="1" customWidth="1"/>
    <col min="3079" max="3079" width="11.88671875" style="42" customWidth="1"/>
    <col min="3080" max="3083" width="11.44140625" style="42" customWidth="1"/>
    <col min="3084" max="3084" width="12.44140625" style="42" customWidth="1"/>
    <col min="3085" max="3086" width="11.44140625" style="42" customWidth="1"/>
    <col min="3087" max="3087" width="11.5546875" style="42" customWidth="1"/>
    <col min="3088" max="3088" width="11.44140625" style="42" customWidth="1"/>
    <col min="3089" max="3089" width="11.6640625" style="42" customWidth="1"/>
    <col min="3090" max="3328" width="11.44140625" style="42"/>
    <col min="3329" max="3329" width="4.44140625" style="42" customWidth="1"/>
    <col min="3330" max="3330" width="53.21875" style="42" bestFit="1" customWidth="1"/>
    <col min="3331" max="3331" width="41.5546875" style="42" bestFit="1" customWidth="1"/>
    <col min="3332" max="3332" width="38" style="42" bestFit="1" customWidth="1"/>
    <col min="3333" max="3333" width="17.88671875" style="42" bestFit="1" customWidth="1"/>
    <col min="3334" max="3334" width="16.6640625" style="42" bestFit="1" customWidth="1"/>
    <col min="3335" max="3335" width="11.88671875" style="42" customWidth="1"/>
    <col min="3336" max="3339" width="11.44140625" style="42" customWidth="1"/>
    <col min="3340" max="3340" width="12.44140625" style="42" customWidth="1"/>
    <col min="3341" max="3342" width="11.44140625" style="42" customWidth="1"/>
    <col min="3343" max="3343" width="11.5546875" style="42" customWidth="1"/>
    <col min="3344" max="3344" width="11.44140625" style="42" customWidth="1"/>
    <col min="3345" max="3345" width="11.6640625" style="42" customWidth="1"/>
    <col min="3346" max="3584" width="11.44140625" style="42"/>
    <col min="3585" max="3585" width="4.44140625" style="42" customWidth="1"/>
    <col min="3586" max="3586" width="53.21875" style="42" bestFit="1" customWidth="1"/>
    <col min="3587" max="3587" width="41.5546875" style="42" bestFit="1" customWidth="1"/>
    <col min="3588" max="3588" width="38" style="42" bestFit="1" customWidth="1"/>
    <col min="3589" max="3589" width="17.88671875" style="42" bestFit="1" customWidth="1"/>
    <col min="3590" max="3590" width="16.6640625" style="42" bestFit="1" customWidth="1"/>
    <col min="3591" max="3591" width="11.88671875" style="42" customWidth="1"/>
    <col min="3592" max="3595" width="11.44140625" style="42" customWidth="1"/>
    <col min="3596" max="3596" width="12.44140625" style="42" customWidth="1"/>
    <col min="3597" max="3598" width="11.44140625" style="42" customWidth="1"/>
    <col min="3599" max="3599" width="11.5546875" style="42" customWidth="1"/>
    <col min="3600" max="3600" width="11.44140625" style="42" customWidth="1"/>
    <col min="3601" max="3601" width="11.6640625" style="42" customWidth="1"/>
    <col min="3602" max="3840" width="11.44140625" style="42"/>
    <col min="3841" max="3841" width="4.44140625" style="42" customWidth="1"/>
    <col min="3842" max="3842" width="53.21875" style="42" bestFit="1" customWidth="1"/>
    <col min="3843" max="3843" width="41.5546875" style="42" bestFit="1" customWidth="1"/>
    <col min="3844" max="3844" width="38" style="42" bestFit="1" customWidth="1"/>
    <col min="3845" max="3845" width="17.88671875" style="42" bestFit="1" customWidth="1"/>
    <col min="3846" max="3846" width="16.6640625" style="42" bestFit="1" customWidth="1"/>
    <col min="3847" max="3847" width="11.88671875" style="42" customWidth="1"/>
    <col min="3848" max="3851" width="11.44140625" style="42" customWidth="1"/>
    <col min="3852" max="3852" width="12.44140625" style="42" customWidth="1"/>
    <col min="3853" max="3854" width="11.44140625" style="42" customWidth="1"/>
    <col min="3855" max="3855" width="11.5546875" style="42" customWidth="1"/>
    <col min="3856" max="3856" width="11.44140625" style="42" customWidth="1"/>
    <col min="3857" max="3857" width="11.6640625" style="42" customWidth="1"/>
    <col min="3858" max="4096" width="11.44140625" style="42"/>
    <col min="4097" max="4097" width="4.44140625" style="42" customWidth="1"/>
    <col min="4098" max="4098" width="53.21875" style="42" bestFit="1" customWidth="1"/>
    <col min="4099" max="4099" width="41.5546875" style="42" bestFit="1" customWidth="1"/>
    <col min="4100" max="4100" width="38" style="42" bestFit="1" customWidth="1"/>
    <col min="4101" max="4101" width="17.88671875" style="42" bestFit="1" customWidth="1"/>
    <col min="4102" max="4102" width="16.6640625" style="42" bestFit="1" customWidth="1"/>
    <col min="4103" max="4103" width="11.88671875" style="42" customWidth="1"/>
    <col min="4104" max="4107" width="11.44140625" style="42" customWidth="1"/>
    <col min="4108" max="4108" width="12.44140625" style="42" customWidth="1"/>
    <col min="4109" max="4110" width="11.44140625" style="42" customWidth="1"/>
    <col min="4111" max="4111" width="11.5546875" style="42" customWidth="1"/>
    <col min="4112" max="4112" width="11.44140625" style="42" customWidth="1"/>
    <col min="4113" max="4113" width="11.6640625" style="42" customWidth="1"/>
    <col min="4114" max="4352" width="11.44140625" style="42"/>
    <col min="4353" max="4353" width="4.44140625" style="42" customWidth="1"/>
    <col min="4354" max="4354" width="53.21875" style="42" bestFit="1" customWidth="1"/>
    <col min="4355" max="4355" width="41.5546875" style="42" bestFit="1" customWidth="1"/>
    <col min="4356" max="4356" width="38" style="42" bestFit="1" customWidth="1"/>
    <col min="4357" max="4357" width="17.88671875" style="42" bestFit="1" customWidth="1"/>
    <col min="4358" max="4358" width="16.6640625" style="42" bestFit="1" customWidth="1"/>
    <col min="4359" max="4359" width="11.88671875" style="42" customWidth="1"/>
    <col min="4360" max="4363" width="11.44140625" style="42" customWidth="1"/>
    <col min="4364" max="4364" width="12.44140625" style="42" customWidth="1"/>
    <col min="4365" max="4366" width="11.44140625" style="42" customWidth="1"/>
    <col min="4367" max="4367" width="11.5546875" style="42" customWidth="1"/>
    <col min="4368" max="4368" width="11.44140625" style="42" customWidth="1"/>
    <col min="4369" max="4369" width="11.6640625" style="42" customWidth="1"/>
    <col min="4370" max="4608" width="11.44140625" style="42"/>
    <col min="4609" max="4609" width="4.44140625" style="42" customWidth="1"/>
    <col min="4610" max="4610" width="53.21875" style="42" bestFit="1" customWidth="1"/>
    <col min="4611" max="4611" width="41.5546875" style="42" bestFit="1" customWidth="1"/>
    <col min="4612" max="4612" width="38" style="42" bestFit="1" customWidth="1"/>
    <col min="4613" max="4613" width="17.88671875" style="42" bestFit="1" customWidth="1"/>
    <col min="4614" max="4614" width="16.6640625" style="42" bestFit="1" customWidth="1"/>
    <col min="4615" max="4615" width="11.88671875" style="42" customWidth="1"/>
    <col min="4616" max="4619" width="11.44140625" style="42" customWidth="1"/>
    <col min="4620" max="4620" width="12.44140625" style="42" customWidth="1"/>
    <col min="4621" max="4622" width="11.44140625" style="42" customWidth="1"/>
    <col min="4623" max="4623" width="11.5546875" style="42" customWidth="1"/>
    <col min="4624" max="4624" width="11.44140625" style="42" customWidth="1"/>
    <col min="4625" max="4625" width="11.6640625" style="42" customWidth="1"/>
    <col min="4626" max="4864" width="11.44140625" style="42"/>
    <col min="4865" max="4865" width="4.44140625" style="42" customWidth="1"/>
    <col min="4866" max="4866" width="53.21875" style="42" bestFit="1" customWidth="1"/>
    <col min="4867" max="4867" width="41.5546875" style="42" bestFit="1" customWidth="1"/>
    <col min="4868" max="4868" width="38" style="42" bestFit="1" customWidth="1"/>
    <col min="4869" max="4869" width="17.88671875" style="42" bestFit="1" customWidth="1"/>
    <col min="4870" max="4870" width="16.6640625" style="42" bestFit="1" customWidth="1"/>
    <col min="4871" max="4871" width="11.88671875" style="42" customWidth="1"/>
    <col min="4872" max="4875" width="11.44140625" style="42" customWidth="1"/>
    <col min="4876" max="4876" width="12.44140625" style="42" customWidth="1"/>
    <col min="4877" max="4878" width="11.44140625" style="42" customWidth="1"/>
    <col min="4879" max="4879" width="11.5546875" style="42" customWidth="1"/>
    <col min="4880" max="4880" width="11.44140625" style="42" customWidth="1"/>
    <col min="4881" max="4881" width="11.6640625" style="42" customWidth="1"/>
    <col min="4882" max="5120" width="11.44140625" style="42"/>
    <col min="5121" max="5121" width="4.44140625" style="42" customWidth="1"/>
    <col min="5122" max="5122" width="53.21875" style="42" bestFit="1" customWidth="1"/>
    <col min="5123" max="5123" width="41.5546875" style="42" bestFit="1" customWidth="1"/>
    <col min="5124" max="5124" width="38" style="42" bestFit="1" customWidth="1"/>
    <col min="5125" max="5125" width="17.88671875" style="42" bestFit="1" customWidth="1"/>
    <col min="5126" max="5126" width="16.6640625" style="42" bestFit="1" customWidth="1"/>
    <col min="5127" max="5127" width="11.88671875" style="42" customWidth="1"/>
    <col min="5128" max="5131" width="11.44140625" style="42" customWidth="1"/>
    <col min="5132" max="5132" width="12.44140625" style="42" customWidth="1"/>
    <col min="5133" max="5134" width="11.44140625" style="42" customWidth="1"/>
    <col min="5135" max="5135" width="11.5546875" style="42" customWidth="1"/>
    <col min="5136" max="5136" width="11.44140625" style="42" customWidth="1"/>
    <col min="5137" max="5137" width="11.6640625" style="42" customWidth="1"/>
    <col min="5138" max="5376" width="11.44140625" style="42"/>
    <col min="5377" max="5377" width="4.44140625" style="42" customWidth="1"/>
    <col min="5378" max="5378" width="53.21875" style="42" bestFit="1" customWidth="1"/>
    <col min="5379" max="5379" width="41.5546875" style="42" bestFit="1" customWidth="1"/>
    <col min="5380" max="5380" width="38" style="42" bestFit="1" customWidth="1"/>
    <col min="5381" max="5381" width="17.88671875" style="42" bestFit="1" customWidth="1"/>
    <col min="5382" max="5382" width="16.6640625" style="42" bestFit="1" customWidth="1"/>
    <col min="5383" max="5383" width="11.88671875" style="42" customWidth="1"/>
    <col min="5384" max="5387" width="11.44140625" style="42" customWidth="1"/>
    <col min="5388" max="5388" width="12.44140625" style="42" customWidth="1"/>
    <col min="5389" max="5390" width="11.44140625" style="42" customWidth="1"/>
    <col min="5391" max="5391" width="11.5546875" style="42" customWidth="1"/>
    <col min="5392" max="5392" width="11.44140625" style="42" customWidth="1"/>
    <col min="5393" max="5393" width="11.6640625" style="42" customWidth="1"/>
    <col min="5394" max="5632" width="11.44140625" style="42"/>
    <col min="5633" max="5633" width="4.44140625" style="42" customWidth="1"/>
    <col min="5634" max="5634" width="53.21875" style="42" bestFit="1" customWidth="1"/>
    <col min="5635" max="5635" width="41.5546875" style="42" bestFit="1" customWidth="1"/>
    <col min="5636" max="5636" width="38" style="42" bestFit="1" customWidth="1"/>
    <col min="5637" max="5637" width="17.88671875" style="42" bestFit="1" customWidth="1"/>
    <col min="5638" max="5638" width="16.6640625" style="42" bestFit="1" customWidth="1"/>
    <col min="5639" max="5639" width="11.88671875" style="42" customWidth="1"/>
    <col min="5640" max="5643" width="11.44140625" style="42" customWidth="1"/>
    <col min="5644" max="5644" width="12.44140625" style="42" customWidth="1"/>
    <col min="5645" max="5646" width="11.44140625" style="42" customWidth="1"/>
    <col min="5647" max="5647" width="11.5546875" style="42" customWidth="1"/>
    <col min="5648" max="5648" width="11.44140625" style="42" customWidth="1"/>
    <col min="5649" max="5649" width="11.6640625" style="42" customWidth="1"/>
    <col min="5650" max="5888" width="11.44140625" style="42"/>
    <col min="5889" max="5889" width="4.44140625" style="42" customWidth="1"/>
    <col min="5890" max="5890" width="53.21875" style="42" bestFit="1" customWidth="1"/>
    <col min="5891" max="5891" width="41.5546875" style="42" bestFit="1" customWidth="1"/>
    <col min="5892" max="5892" width="38" style="42" bestFit="1" customWidth="1"/>
    <col min="5893" max="5893" width="17.88671875" style="42" bestFit="1" customWidth="1"/>
    <col min="5894" max="5894" width="16.6640625" style="42" bestFit="1" customWidth="1"/>
    <col min="5895" max="5895" width="11.88671875" style="42" customWidth="1"/>
    <col min="5896" max="5899" width="11.44140625" style="42" customWidth="1"/>
    <col min="5900" max="5900" width="12.44140625" style="42" customWidth="1"/>
    <col min="5901" max="5902" width="11.44140625" style="42" customWidth="1"/>
    <col min="5903" max="5903" width="11.5546875" style="42" customWidth="1"/>
    <col min="5904" max="5904" width="11.44140625" style="42" customWidth="1"/>
    <col min="5905" max="5905" width="11.6640625" style="42" customWidth="1"/>
    <col min="5906" max="6144" width="11.44140625" style="42"/>
    <col min="6145" max="6145" width="4.44140625" style="42" customWidth="1"/>
    <col min="6146" max="6146" width="53.21875" style="42" bestFit="1" customWidth="1"/>
    <col min="6147" max="6147" width="41.5546875" style="42" bestFit="1" customWidth="1"/>
    <col min="6148" max="6148" width="38" style="42" bestFit="1" customWidth="1"/>
    <col min="6149" max="6149" width="17.88671875" style="42" bestFit="1" customWidth="1"/>
    <col min="6150" max="6150" width="16.6640625" style="42" bestFit="1" customWidth="1"/>
    <col min="6151" max="6151" width="11.88671875" style="42" customWidth="1"/>
    <col min="6152" max="6155" width="11.44140625" style="42" customWidth="1"/>
    <col min="6156" max="6156" width="12.44140625" style="42" customWidth="1"/>
    <col min="6157" max="6158" width="11.44140625" style="42" customWidth="1"/>
    <col min="6159" max="6159" width="11.5546875" style="42" customWidth="1"/>
    <col min="6160" max="6160" width="11.44140625" style="42" customWidth="1"/>
    <col min="6161" max="6161" width="11.6640625" style="42" customWidth="1"/>
    <col min="6162" max="6400" width="11.44140625" style="42"/>
    <col min="6401" max="6401" width="4.44140625" style="42" customWidth="1"/>
    <col min="6402" max="6402" width="53.21875" style="42" bestFit="1" customWidth="1"/>
    <col min="6403" max="6403" width="41.5546875" style="42" bestFit="1" customWidth="1"/>
    <col min="6404" max="6404" width="38" style="42" bestFit="1" customWidth="1"/>
    <col min="6405" max="6405" width="17.88671875" style="42" bestFit="1" customWidth="1"/>
    <col min="6406" max="6406" width="16.6640625" style="42" bestFit="1" customWidth="1"/>
    <col min="6407" max="6407" width="11.88671875" style="42" customWidth="1"/>
    <col min="6408" max="6411" width="11.44140625" style="42" customWidth="1"/>
    <col min="6412" max="6412" width="12.44140625" style="42" customWidth="1"/>
    <col min="6413" max="6414" width="11.44140625" style="42" customWidth="1"/>
    <col min="6415" max="6415" width="11.5546875" style="42" customWidth="1"/>
    <col min="6416" max="6416" width="11.44140625" style="42" customWidth="1"/>
    <col min="6417" max="6417" width="11.6640625" style="42" customWidth="1"/>
    <col min="6418" max="6656" width="11.44140625" style="42"/>
    <col min="6657" max="6657" width="4.44140625" style="42" customWidth="1"/>
    <col min="6658" max="6658" width="53.21875" style="42" bestFit="1" customWidth="1"/>
    <col min="6659" max="6659" width="41.5546875" style="42" bestFit="1" customWidth="1"/>
    <col min="6660" max="6660" width="38" style="42" bestFit="1" customWidth="1"/>
    <col min="6661" max="6661" width="17.88671875" style="42" bestFit="1" customWidth="1"/>
    <col min="6662" max="6662" width="16.6640625" style="42" bestFit="1" customWidth="1"/>
    <col min="6663" max="6663" width="11.88671875" style="42" customWidth="1"/>
    <col min="6664" max="6667" width="11.44140625" style="42" customWidth="1"/>
    <col min="6668" max="6668" width="12.44140625" style="42" customWidth="1"/>
    <col min="6669" max="6670" width="11.44140625" style="42" customWidth="1"/>
    <col min="6671" max="6671" width="11.5546875" style="42" customWidth="1"/>
    <col min="6672" max="6672" width="11.44140625" style="42" customWidth="1"/>
    <col min="6673" max="6673" width="11.6640625" style="42" customWidth="1"/>
    <col min="6674" max="6912" width="11.44140625" style="42"/>
    <col min="6913" max="6913" width="4.44140625" style="42" customWidth="1"/>
    <col min="6914" max="6914" width="53.21875" style="42" bestFit="1" customWidth="1"/>
    <col min="6915" max="6915" width="41.5546875" style="42" bestFit="1" customWidth="1"/>
    <col min="6916" max="6916" width="38" style="42" bestFit="1" customWidth="1"/>
    <col min="6917" max="6917" width="17.88671875" style="42" bestFit="1" customWidth="1"/>
    <col min="6918" max="6918" width="16.6640625" style="42" bestFit="1" customWidth="1"/>
    <col min="6919" max="6919" width="11.88671875" style="42" customWidth="1"/>
    <col min="6920" max="6923" width="11.44140625" style="42" customWidth="1"/>
    <col min="6924" max="6924" width="12.44140625" style="42" customWidth="1"/>
    <col min="6925" max="6926" width="11.44140625" style="42" customWidth="1"/>
    <col min="6927" max="6927" width="11.5546875" style="42" customWidth="1"/>
    <col min="6928" max="6928" width="11.44140625" style="42" customWidth="1"/>
    <col min="6929" max="6929" width="11.6640625" style="42" customWidth="1"/>
    <col min="6930" max="7168" width="11.44140625" style="42"/>
    <col min="7169" max="7169" width="4.44140625" style="42" customWidth="1"/>
    <col min="7170" max="7170" width="53.21875" style="42" bestFit="1" customWidth="1"/>
    <col min="7171" max="7171" width="41.5546875" style="42" bestFit="1" customWidth="1"/>
    <col min="7172" max="7172" width="38" style="42" bestFit="1" customWidth="1"/>
    <col min="7173" max="7173" width="17.88671875" style="42" bestFit="1" customWidth="1"/>
    <col min="7174" max="7174" width="16.6640625" style="42" bestFit="1" customWidth="1"/>
    <col min="7175" max="7175" width="11.88671875" style="42" customWidth="1"/>
    <col min="7176" max="7179" width="11.44140625" style="42" customWidth="1"/>
    <col min="7180" max="7180" width="12.44140625" style="42" customWidth="1"/>
    <col min="7181" max="7182" width="11.44140625" style="42" customWidth="1"/>
    <col min="7183" max="7183" width="11.5546875" style="42" customWidth="1"/>
    <col min="7184" max="7184" width="11.44140625" style="42" customWidth="1"/>
    <col min="7185" max="7185" width="11.6640625" style="42" customWidth="1"/>
    <col min="7186" max="7424" width="11.44140625" style="42"/>
    <col min="7425" max="7425" width="4.44140625" style="42" customWidth="1"/>
    <col min="7426" max="7426" width="53.21875" style="42" bestFit="1" customWidth="1"/>
    <col min="7427" max="7427" width="41.5546875" style="42" bestFit="1" customWidth="1"/>
    <col min="7428" max="7428" width="38" style="42" bestFit="1" customWidth="1"/>
    <col min="7429" max="7429" width="17.88671875" style="42" bestFit="1" customWidth="1"/>
    <col min="7430" max="7430" width="16.6640625" style="42" bestFit="1" customWidth="1"/>
    <col min="7431" max="7431" width="11.88671875" style="42" customWidth="1"/>
    <col min="7432" max="7435" width="11.44140625" style="42" customWidth="1"/>
    <col min="7436" max="7436" width="12.44140625" style="42" customWidth="1"/>
    <col min="7437" max="7438" width="11.44140625" style="42" customWidth="1"/>
    <col min="7439" max="7439" width="11.5546875" style="42" customWidth="1"/>
    <col min="7440" max="7440" width="11.44140625" style="42" customWidth="1"/>
    <col min="7441" max="7441" width="11.6640625" style="42" customWidth="1"/>
    <col min="7442" max="7680" width="11.44140625" style="42"/>
    <col min="7681" max="7681" width="4.44140625" style="42" customWidth="1"/>
    <col min="7682" max="7682" width="53.21875" style="42" bestFit="1" customWidth="1"/>
    <col min="7683" max="7683" width="41.5546875" style="42" bestFit="1" customWidth="1"/>
    <col min="7684" max="7684" width="38" style="42" bestFit="1" customWidth="1"/>
    <col min="7685" max="7685" width="17.88671875" style="42" bestFit="1" customWidth="1"/>
    <col min="7686" max="7686" width="16.6640625" style="42" bestFit="1" customWidth="1"/>
    <col min="7687" max="7687" width="11.88671875" style="42" customWidth="1"/>
    <col min="7688" max="7691" width="11.44140625" style="42" customWidth="1"/>
    <col min="7692" max="7692" width="12.44140625" style="42" customWidth="1"/>
    <col min="7693" max="7694" width="11.44140625" style="42" customWidth="1"/>
    <col min="7695" max="7695" width="11.5546875" style="42" customWidth="1"/>
    <col min="7696" max="7696" width="11.44140625" style="42" customWidth="1"/>
    <col min="7697" max="7697" width="11.6640625" style="42" customWidth="1"/>
    <col min="7698" max="7936" width="11.44140625" style="42"/>
    <col min="7937" max="7937" width="4.44140625" style="42" customWidth="1"/>
    <col min="7938" max="7938" width="53.21875" style="42" bestFit="1" customWidth="1"/>
    <col min="7939" max="7939" width="41.5546875" style="42" bestFit="1" customWidth="1"/>
    <col min="7940" max="7940" width="38" style="42" bestFit="1" customWidth="1"/>
    <col min="7941" max="7941" width="17.88671875" style="42" bestFit="1" customWidth="1"/>
    <col min="7942" max="7942" width="16.6640625" style="42" bestFit="1" customWidth="1"/>
    <col min="7943" max="7943" width="11.88671875" style="42" customWidth="1"/>
    <col min="7944" max="7947" width="11.44140625" style="42" customWidth="1"/>
    <col min="7948" max="7948" width="12.44140625" style="42" customWidth="1"/>
    <col min="7949" max="7950" width="11.44140625" style="42" customWidth="1"/>
    <col min="7951" max="7951" width="11.5546875" style="42" customWidth="1"/>
    <col min="7952" max="7952" width="11.44140625" style="42" customWidth="1"/>
    <col min="7953" max="7953" width="11.6640625" style="42" customWidth="1"/>
    <col min="7954" max="8192" width="11.44140625" style="42"/>
    <col min="8193" max="8193" width="4.44140625" style="42" customWidth="1"/>
    <col min="8194" max="8194" width="53.21875" style="42" bestFit="1" customWidth="1"/>
    <col min="8195" max="8195" width="41.5546875" style="42" bestFit="1" customWidth="1"/>
    <col min="8196" max="8196" width="38" style="42" bestFit="1" customWidth="1"/>
    <col min="8197" max="8197" width="17.88671875" style="42" bestFit="1" customWidth="1"/>
    <col min="8198" max="8198" width="16.6640625" style="42" bestFit="1" customWidth="1"/>
    <col min="8199" max="8199" width="11.88671875" style="42" customWidth="1"/>
    <col min="8200" max="8203" width="11.44140625" style="42" customWidth="1"/>
    <col min="8204" max="8204" width="12.44140625" style="42" customWidth="1"/>
    <col min="8205" max="8206" width="11.44140625" style="42" customWidth="1"/>
    <col min="8207" max="8207" width="11.5546875" style="42" customWidth="1"/>
    <col min="8208" max="8208" width="11.44140625" style="42" customWidth="1"/>
    <col min="8209" max="8209" width="11.6640625" style="42" customWidth="1"/>
    <col min="8210" max="8448" width="11.44140625" style="42"/>
    <col min="8449" max="8449" width="4.44140625" style="42" customWidth="1"/>
    <col min="8450" max="8450" width="53.21875" style="42" bestFit="1" customWidth="1"/>
    <col min="8451" max="8451" width="41.5546875" style="42" bestFit="1" customWidth="1"/>
    <col min="8452" max="8452" width="38" style="42" bestFit="1" customWidth="1"/>
    <col min="8453" max="8453" width="17.88671875" style="42" bestFit="1" customWidth="1"/>
    <col min="8454" max="8454" width="16.6640625" style="42" bestFit="1" customWidth="1"/>
    <col min="8455" max="8455" width="11.88671875" style="42" customWidth="1"/>
    <col min="8456" max="8459" width="11.44140625" style="42" customWidth="1"/>
    <col min="8460" max="8460" width="12.44140625" style="42" customWidth="1"/>
    <col min="8461" max="8462" width="11.44140625" style="42" customWidth="1"/>
    <col min="8463" max="8463" width="11.5546875" style="42" customWidth="1"/>
    <col min="8464" max="8464" width="11.44140625" style="42" customWidth="1"/>
    <col min="8465" max="8465" width="11.6640625" style="42" customWidth="1"/>
    <col min="8466" max="8704" width="11.44140625" style="42"/>
    <col min="8705" max="8705" width="4.44140625" style="42" customWidth="1"/>
    <col min="8706" max="8706" width="53.21875" style="42" bestFit="1" customWidth="1"/>
    <col min="8707" max="8707" width="41.5546875" style="42" bestFit="1" customWidth="1"/>
    <col min="8708" max="8708" width="38" style="42" bestFit="1" customWidth="1"/>
    <col min="8709" max="8709" width="17.88671875" style="42" bestFit="1" customWidth="1"/>
    <col min="8710" max="8710" width="16.6640625" style="42" bestFit="1" customWidth="1"/>
    <col min="8711" max="8711" width="11.88671875" style="42" customWidth="1"/>
    <col min="8712" max="8715" width="11.44140625" style="42" customWidth="1"/>
    <col min="8716" max="8716" width="12.44140625" style="42" customWidth="1"/>
    <col min="8717" max="8718" width="11.44140625" style="42" customWidth="1"/>
    <col min="8719" max="8719" width="11.5546875" style="42" customWidth="1"/>
    <col min="8720" max="8720" width="11.44140625" style="42" customWidth="1"/>
    <col min="8721" max="8721" width="11.6640625" style="42" customWidth="1"/>
    <col min="8722" max="8960" width="11.44140625" style="42"/>
    <col min="8961" max="8961" width="4.44140625" style="42" customWidth="1"/>
    <col min="8962" max="8962" width="53.21875" style="42" bestFit="1" customWidth="1"/>
    <col min="8963" max="8963" width="41.5546875" style="42" bestFit="1" customWidth="1"/>
    <col min="8964" max="8964" width="38" style="42" bestFit="1" customWidth="1"/>
    <col min="8965" max="8965" width="17.88671875" style="42" bestFit="1" customWidth="1"/>
    <col min="8966" max="8966" width="16.6640625" style="42" bestFit="1" customWidth="1"/>
    <col min="8967" max="8967" width="11.88671875" style="42" customWidth="1"/>
    <col min="8968" max="8971" width="11.44140625" style="42" customWidth="1"/>
    <col min="8972" max="8972" width="12.44140625" style="42" customWidth="1"/>
    <col min="8973" max="8974" width="11.44140625" style="42" customWidth="1"/>
    <col min="8975" max="8975" width="11.5546875" style="42" customWidth="1"/>
    <col min="8976" max="8976" width="11.44140625" style="42" customWidth="1"/>
    <col min="8977" max="8977" width="11.6640625" style="42" customWidth="1"/>
    <col min="8978" max="9216" width="11.44140625" style="42"/>
    <col min="9217" max="9217" width="4.44140625" style="42" customWidth="1"/>
    <col min="9218" max="9218" width="53.21875" style="42" bestFit="1" customWidth="1"/>
    <col min="9219" max="9219" width="41.5546875" style="42" bestFit="1" customWidth="1"/>
    <col min="9220" max="9220" width="38" style="42" bestFit="1" customWidth="1"/>
    <col min="9221" max="9221" width="17.88671875" style="42" bestFit="1" customWidth="1"/>
    <col min="9222" max="9222" width="16.6640625" style="42" bestFit="1" customWidth="1"/>
    <col min="9223" max="9223" width="11.88671875" style="42" customWidth="1"/>
    <col min="9224" max="9227" width="11.44140625" style="42" customWidth="1"/>
    <col min="9228" max="9228" width="12.44140625" style="42" customWidth="1"/>
    <col min="9229" max="9230" width="11.44140625" style="42" customWidth="1"/>
    <col min="9231" max="9231" width="11.5546875" style="42" customWidth="1"/>
    <col min="9232" max="9232" width="11.44140625" style="42" customWidth="1"/>
    <col min="9233" max="9233" width="11.6640625" style="42" customWidth="1"/>
    <col min="9234" max="9472" width="11.44140625" style="42"/>
    <col min="9473" max="9473" width="4.44140625" style="42" customWidth="1"/>
    <col min="9474" max="9474" width="53.21875" style="42" bestFit="1" customWidth="1"/>
    <col min="9475" max="9475" width="41.5546875" style="42" bestFit="1" customWidth="1"/>
    <col min="9476" max="9476" width="38" style="42" bestFit="1" customWidth="1"/>
    <col min="9477" max="9477" width="17.88671875" style="42" bestFit="1" customWidth="1"/>
    <col min="9478" max="9478" width="16.6640625" style="42" bestFit="1" customWidth="1"/>
    <col min="9479" max="9479" width="11.88671875" style="42" customWidth="1"/>
    <col min="9480" max="9483" width="11.44140625" style="42" customWidth="1"/>
    <col min="9484" max="9484" width="12.44140625" style="42" customWidth="1"/>
    <col min="9485" max="9486" width="11.44140625" style="42" customWidth="1"/>
    <col min="9487" max="9487" width="11.5546875" style="42" customWidth="1"/>
    <col min="9488" max="9488" width="11.44140625" style="42" customWidth="1"/>
    <col min="9489" max="9489" width="11.6640625" style="42" customWidth="1"/>
    <col min="9490" max="9728" width="11.44140625" style="42"/>
    <col min="9729" max="9729" width="4.44140625" style="42" customWidth="1"/>
    <col min="9730" max="9730" width="53.21875" style="42" bestFit="1" customWidth="1"/>
    <col min="9731" max="9731" width="41.5546875" style="42" bestFit="1" customWidth="1"/>
    <col min="9732" max="9732" width="38" style="42" bestFit="1" customWidth="1"/>
    <col min="9733" max="9733" width="17.88671875" style="42" bestFit="1" customWidth="1"/>
    <col min="9734" max="9734" width="16.6640625" style="42" bestFit="1" customWidth="1"/>
    <col min="9735" max="9735" width="11.88671875" style="42" customWidth="1"/>
    <col min="9736" max="9739" width="11.44140625" style="42" customWidth="1"/>
    <col min="9740" max="9740" width="12.44140625" style="42" customWidth="1"/>
    <col min="9741" max="9742" width="11.44140625" style="42" customWidth="1"/>
    <col min="9743" max="9743" width="11.5546875" style="42" customWidth="1"/>
    <col min="9744" max="9744" width="11.44140625" style="42" customWidth="1"/>
    <col min="9745" max="9745" width="11.6640625" style="42" customWidth="1"/>
    <col min="9746" max="9984" width="11.44140625" style="42"/>
    <col min="9985" max="9985" width="4.44140625" style="42" customWidth="1"/>
    <col min="9986" max="9986" width="53.21875" style="42" bestFit="1" customWidth="1"/>
    <col min="9987" max="9987" width="41.5546875" style="42" bestFit="1" customWidth="1"/>
    <col min="9988" max="9988" width="38" style="42" bestFit="1" customWidth="1"/>
    <col min="9989" max="9989" width="17.88671875" style="42" bestFit="1" customWidth="1"/>
    <col min="9990" max="9990" width="16.6640625" style="42" bestFit="1" customWidth="1"/>
    <col min="9991" max="9991" width="11.88671875" style="42" customWidth="1"/>
    <col min="9992" max="9995" width="11.44140625" style="42" customWidth="1"/>
    <col min="9996" max="9996" width="12.44140625" style="42" customWidth="1"/>
    <col min="9997" max="9998" width="11.44140625" style="42" customWidth="1"/>
    <col min="9999" max="9999" width="11.5546875" style="42" customWidth="1"/>
    <col min="10000" max="10000" width="11.44140625" style="42" customWidth="1"/>
    <col min="10001" max="10001" width="11.6640625" style="42" customWidth="1"/>
    <col min="10002" max="10240" width="11.44140625" style="42"/>
    <col min="10241" max="10241" width="4.44140625" style="42" customWidth="1"/>
    <col min="10242" max="10242" width="53.21875" style="42" bestFit="1" customWidth="1"/>
    <col min="10243" max="10243" width="41.5546875" style="42" bestFit="1" customWidth="1"/>
    <col min="10244" max="10244" width="38" style="42" bestFit="1" customWidth="1"/>
    <col min="10245" max="10245" width="17.88671875" style="42" bestFit="1" customWidth="1"/>
    <col min="10246" max="10246" width="16.6640625" style="42" bestFit="1" customWidth="1"/>
    <col min="10247" max="10247" width="11.88671875" style="42" customWidth="1"/>
    <col min="10248" max="10251" width="11.44140625" style="42" customWidth="1"/>
    <col min="10252" max="10252" width="12.44140625" style="42" customWidth="1"/>
    <col min="10253" max="10254" width="11.44140625" style="42" customWidth="1"/>
    <col min="10255" max="10255" width="11.5546875" style="42" customWidth="1"/>
    <col min="10256" max="10256" width="11.44140625" style="42" customWidth="1"/>
    <col min="10257" max="10257" width="11.6640625" style="42" customWidth="1"/>
    <col min="10258" max="10496" width="11.44140625" style="42"/>
    <col min="10497" max="10497" width="4.44140625" style="42" customWidth="1"/>
    <col min="10498" max="10498" width="53.21875" style="42" bestFit="1" customWidth="1"/>
    <col min="10499" max="10499" width="41.5546875" style="42" bestFit="1" customWidth="1"/>
    <col min="10500" max="10500" width="38" style="42" bestFit="1" customWidth="1"/>
    <col min="10501" max="10501" width="17.88671875" style="42" bestFit="1" customWidth="1"/>
    <col min="10502" max="10502" width="16.6640625" style="42" bestFit="1" customWidth="1"/>
    <col min="10503" max="10503" width="11.88671875" style="42" customWidth="1"/>
    <col min="10504" max="10507" width="11.44140625" style="42" customWidth="1"/>
    <col min="10508" max="10508" width="12.44140625" style="42" customWidth="1"/>
    <col min="10509" max="10510" width="11.44140625" style="42" customWidth="1"/>
    <col min="10511" max="10511" width="11.5546875" style="42" customWidth="1"/>
    <col min="10512" max="10512" width="11.44140625" style="42" customWidth="1"/>
    <col min="10513" max="10513" width="11.6640625" style="42" customWidth="1"/>
    <col min="10514" max="10752" width="11.44140625" style="42"/>
    <col min="10753" max="10753" width="4.44140625" style="42" customWidth="1"/>
    <col min="10754" max="10754" width="53.21875" style="42" bestFit="1" customWidth="1"/>
    <col min="10755" max="10755" width="41.5546875" style="42" bestFit="1" customWidth="1"/>
    <col min="10756" max="10756" width="38" style="42" bestFit="1" customWidth="1"/>
    <col min="10757" max="10757" width="17.88671875" style="42" bestFit="1" customWidth="1"/>
    <col min="10758" max="10758" width="16.6640625" style="42" bestFit="1" customWidth="1"/>
    <col min="10759" max="10759" width="11.88671875" style="42" customWidth="1"/>
    <col min="10760" max="10763" width="11.44140625" style="42" customWidth="1"/>
    <col min="10764" max="10764" width="12.44140625" style="42" customWidth="1"/>
    <col min="10765" max="10766" width="11.44140625" style="42" customWidth="1"/>
    <col min="10767" max="10767" width="11.5546875" style="42" customWidth="1"/>
    <col min="10768" max="10768" width="11.44140625" style="42" customWidth="1"/>
    <col min="10769" max="10769" width="11.6640625" style="42" customWidth="1"/>
    <col min="10770" max="11008" width="11.44140625" style="42"/>
    <col min="11009" max="11009" width="4.44140625" style="42" customWidth="1"/>
    <col min="11010" max="11010" width="53.21875" style="42" bestFit="1" customWidth="1"/>
    <col min="11011" max="11011" width="41.5546875" style="42" bestFit="1" customWidth="1"/>
    <col min="11012" max="11012" width="38" style="42" bestFit="1" customWidth="1"/>
    <col min="11013" max="11013" width="17.88671875" style="42" bestFit="1" customWidth="1"/>
    <col min="11014" max="11014" width="16.6640625" style="42" bestFit="1" customWidth="1"/>
    <col min="11015" max="11015" width="11.88671875" style="42" customWidth="1"/>
    <col min="11016" max="11019" width="11.44140625" style="42" customWidth="1"/>
    <col min="11020" max="11020" width="12.44140625" style="42" customWidth="1"/>
    <col min="11021" max="11022" width="11.44140625" style="42" customWidth="1"/>
    <col min="11023" max="11023" width="11.5546875" style="42" customWidth="1"/>
    <col min="11024" max="11024" width="11.44140625" style="42" customWidth="1"/>
    <col min="11025" max="11025" width="11.6640625" style="42" customWidth="1"/>
    <col min="11026" max="11264" width="11.44140625" style="42"/>
    <col min="11265" max="11265" width="4.44140625" style="42" customWidth="1"/>
    <col min="11266" max="11266" width="53.21875" style="42" bestFit="1" customWidth="1"/>
    <col min="11267" max="11267" width="41.5546875" style="42" bestFit="1" customWidth="1"/>
    <col min="11268" max="11268" width="38" style="42" bestFit="1" customWidth="1"/>
    <col min="11269" max="11269" width="17.88671875" style="42" bestFit="1" customWidth="1"/>
    <col min="11270" max="11270" width="16.6640625" style="42" bestFit="1" customWidth="1"/>
    <col min="11271" max="11271" width="11.88671875" style="42" customWidth="1"/>
    <col min="11272" max="11275" width="11.44140625" style="42" customWidth="1"/>
    <col min="11276" max="11276" width="12.44140625" style="42" customWidth="1"/>
    <col min="11277" max="11278" width="11.44140625" style="42" customWidth="1"/>
    <col min="11279" max="11279" width="11.5546875" style="42" customWidth="1"/>
    <col min="11280" max="11280" width="11.44140625" style="42" customWidth="1"/>
    <col min="11281" max="11281" width="11.6640625" style="42" customWidth="1"/>
    <col min="11282" max="11520" width="11.44140625" style="42"/>
    <col min="11521" max="11521" width="4.44140625" style="42" customWidth="1"/>
    <col min="11522" max="11522" width="53.21875" style="42" bestFit="1" customWidth="1"/>
    <col min="11523" max="11523" width="41.5546875" style="42" bestFit="1" customWidth="1"/>
    <col min="11524" max="11524" width="38" style="42" bestFit="1" customWidth="1"/>
    <col min="11525" max="11525" width="17.88671875" style="42" bestFit="1" customWidth="1"/>
    <col min="11526" max="11526" width="16.6640625" style="42" bestFit="1" customWidth="1"/>
    <col min="11527" max="11527" width="11.88671875" style="42" customWidth="1"/>
    <col min="11528" max="11531" width="11.44140625" style="42" customWidth="1"/>
    <col min="11532" max="11532" width="12.44140625" style="42" customWidth="1"/>
    <col min="11533" max="11534" width="11.44140625" style="42" customWidth="1"/>
    <col min="11535" max="11535" width="11.5546875" style="42" customWidth="1"/>
    <col min="11536" max="11536" width="11.44140625" style="42" customWidth="1"/>
    <col min="11537" max="11537" width="11.6640625" style="42" customWidth="1"/>
    <col min="11538" max="11776" width="11.44140625" style="42"/>
    <col min="11777" max="11777" width="4.44140625" style="42" customWidth="1"/>
    <col min="11778" max="11778" width="53.21875" style="42" bestFit="1" customWidth="1"/>
    <col min="11779" max="11779" width="41.5546875" style="42" bestFit="1" customWidth="1"/>
    <col min="11780" max="11780" width="38" style="42" bestFit="1" customWidth="1"/>
    <col min="11781" max="11781" width="17.88671875" style="42" bestFit="1" customWidth="1"/>
    <col min="11782" max="11782" width="16.6640625" style="42" bestFit="1" customWidth="1"/>
    <col min="11783" max="11783" width="11.88671875" style="42" customWidth="1"/>
    <col min="11784" max="11787" width="11.44140625" style="42" customWidth="1"/>
    <col min="11788" max="11788" width="12.44140625" style="42" customWidth="1"/>
    <col min="11789" max="11790" width="11.44140625" style="42" customWidth="1"/>
    <col min="11791" max="11791" width="11.5546875" style="42" customWidth="1"/>
    <col min="11792" max="11792" width="11.44140625" style="42" customWidth="1"/>
    <col min="11793" max="11793" width="11.6640625" style="42" customWidth="1"/>
    <col min="11794" max="12032" width="11.44140625" style="42"/>
    <col min="12033" max="12033" width="4.44140625" style="42" customWidth="1"/>
    <col min="12034" max="12034" width="53.21875" style="42" bestFit="1" customWidth="1"/>
    <col min="12035" max="12035" width="41.5546875" style="42" bestFit="1" customWidth="1"/>
    <col min="12036" max="12036" width="38" style="42" bestFit="1" customWidth="1"/>
    <col min="12037" max="12037" width="17.88671875" style="42" bestFit="1" customWidth="1"/>
    <col min="12038" max="12038" width="16.6640625" style="42" bestFit="1" customWidth="1"/>
    <col min="12039" max="12039" width="11.88671875" style="42" customWidth="1"/>
    <col min="12040" max="12043" width="11.44140625" style="42" customWidth="1"/>
    <col min="12044" max="12044" width="12.44140625" style="42" customWidth="1"/>
    <col min="12045" max="12046" width="11.44140625" style="42" customWidth="1"/>
    <col min="12047" max="12047" width="11.5546875" style="42" customWidth="1"/>
    <col min="12048" max="12048" width="11.44140625" style="42" customWidth="1"/>
    <col min="12049" max="12049" width="11.6640625" style="42" customWidth="1"/>
    <col min="12050" max="12288" width="11.44140625" style="42"/>
    <col min="12289" max="12289" width="4.44140625" style="42" customWidth="1"/>
    <col min="12290" max="12290" width="53.21875" style="42" bestFit="1" customWidth="1"/>
    <col min="12291" max="12291" width="41.5546875" style="42" bestFit="1" customWidth="1"/>
    <col min="12292" max="12292" width="38" style="42" bestFit="1" customWidth="1"/>
    <col min="12293" max="12293" width="17.88671875" style="42" bestFit="1" customWidth="1"/>
    <col min="12294" max="12294" width="16.6640625" style="42" bestFit="1" customWidth="1"/>
    <col min="12295" max="12295" width="11.88671875" style="42" customWidth="1"/>
    <col min="12296" max="12299" width="11.44140625" style="42" customWidth="1"/>
    <col min="12300" max="12300" width="12.44140625" style="42" customWidth="1"/>
    <col min="12301" max="12302" width="11.44140625" style="42" customWidth="1"/>
    <col min="12303" max="12303" width="11.5546875" style="42" customWidth="1"/>
    <col min="12304" max="12304" width="11.44140625" style="42" customWidth="1"/>
    <col min="12305" max="12305" width="11.6640625" style="42" customWidth="1"/>
    <col min="12306" max="12544" width="11.44140625" style="42"/>
    <col min="12545" max="12545" width="4.44140625" style="42" customWidth="1"/>
    <col min="12546" max="12546" width="53.21875" style="42" bestFit="1" customWidth="1"/>
    <col min="12547" max="12547" width="41.5546875" style="42" bestFit="1" customWidth="1"/>
    <col min="12548" max="12548" width="38" style="42" bestFit="1" customWidth="1"/>
    <col min="12549" max="12549" width="17.88671875" style="42" bestFit="1" customWidth="1"/>
    <col min="12550" max="12550" width="16.6640625" style="42" bestFit="1" customWidth="1"/>
    <col min="12551" max="12551" width="11.88671875" style="42" customWidth="1"/>
    <col min="12552" max="12555" width="11.44140625" style="42" customWidth="1"/>
    <col min="12556" max="12556" width="12.44140625" style="42" customWidth="1"/>
    <col min="12557" max="12558" width="11.44140625" style="42" customWidth="1"/>
    <col min="12559" max="12559" width="11.5546875" style="42" customWidth="1"/>
    <col min="12560" max="12560" width="11.44140625" style="42" customWidth="1"/>
    <col min="12561" max="12561" width="11.6640625" style="42" customWidth="1"/>
    <col min="12562" max="12800" width="11.44140625" style="42"/>
    <col min="12801" max="12801" width="4.44140625" style="42" customWidth="1"/>
    <col min="12802" max="12802" width="53.21875" style="42" bestFit="1" customWidth="1"/>
    <col min="12803" max="12803" width="41.5546875" style="42" bestFit="1" customWidth="1"/>
    <col min="12804" max="12804" width="38" style="42" bestFit="1" customWidth="1"/>
    <col min="12805" max="12805" width="17.88671875" style="42" bestFit="1" customWidth="1"/>
    <col min="12806" max="12806" width="16.6640625" style="42" bestFit="1" customWidth="1"/>
    <col min="12807" max="12807" width="11.88671875" style="42" customWidth="1"/>
    <col min="12808" max="12811" width="11.44140625" style="42" customWidth="1"/>
    <col min="12812" max="12812" width="12.44140625" style="42" customWidth="1"/>
    <col min="12813" max="12814" width="11.44140625" style="42" customWidth="1"/>
    <col min="12815" max="12815" width="11.5546875" style="42" customWidth="1"/>
    <col min="12816" max="12816" width="11.44140625" style="42" customWidth="1"/>
    <col min="12817" max="12817" width="11.6640625" style="42" customWidth="1"/>
    <col min="12818" max="13056" width="11.44140625" style="42"/>
    <col min="13057" max="13057" width="4.44140625" style="42" customWidth="1"/>
    <col min="13058" max="13058" width="53.21875" style="42" bestFit="1" customWidth="1"/>
    <col min="13059" max="13059" width="41.5546875" style="42" bestFit="1" customWidth="1"/>
    <col min="13060" max="13060" width="38" style="42" bestFit="1" customWidth="1"/>
    <col min="13061" max="13061" width="17.88671875" style="42" bestFit="1" customWidth="1"/>
    <col min="13062" max="13062" width="16.6640625" style="42" bestFit="1" customWidth="1"/>
    <col min="13063" max="13063" width="11.88671875" style="42" customWidth="1"/>
    <col min="13064" max="13067" width="11.44140625" style="42" customWidth="1"/>
    <col min="13068" max="13068" width="12.44140625" style="42" customWidth="1"/>
    <col min="13069" max="13070" width="11.44140625" style="42" customWidth="1"/>
    <col min="13071" max="13071" width="11.5546875" style="42" customWidth="1"/>
    <col min="13072" max="13072" width="11.44140625" style="42" customWidth="1"/>
    <col min="13073" max="13073" width="11.6640625" style="42" customWidth="1"/>
    <col min="13074" max="13312" width="11.44140625" style="42"/>
    <col min="13313" max="13313" width="4.44140625" style="42" customWidth="1"/>
    <col min="13314" max="13314" width="53.21875" style="42" bestFit="1" customWidth="1"/>
    <col min="13315" max="13315" width="41.5546875" style="42" bestFit="1" customWidth="1"/>
    <col min="13316" max="13316" width="38" style="42" bestFit="1" customWidth="1"/>
    <col min="13317" max="13317" width="17.88671875" style="42" bestFit="1" customWidth="1"/>
    <col min="13318" max="13318" width="16.6640625" style="42" bestFit="1" customWidth="1"/>
    <col min="13319" max="13319" width="11.88671875" style="42" customWidth="1"/>
    <col min="13320" max="13323" width="11.44140625" style="42" customWidth="1"/>
    <col min="13324" max="13324" width="12.44140625" style="42" customWidth="1"/>
    <col min="13325" max="13326" width="11.44140625" style="42" customWidth="1"/>
    <col min="13327" max="13327" width="11.5546875" style="42" customWidth="1"/>
    <col min="13328" max="13328" width="11.44140625" style="42" customWidth="1"/>
    <col min="13329" max="13329" width="11.6640625" style="42" customWidth="1"/>
    <col min="13330" max="13568" width="11.44140625" style="42"/>
    <col min="13569" max="13569" width="4.44140625" style="42" customWidth="1"/>
    <col min="13570" max="13570" width="53.21875" style="42" bestFit="1" customWidth="1"/>
    <col min="13571" max="13571" width="41.5546875" style="42" bestFit="1" customWidth="1"/>
    <col min="13572" max="13572" width="38" style="42" bestFit="1" customWidth="1"/>
    <col min="13573" max="13573" width="17.88671875" style="42" bestFit="1" customWidth="1"/>
    <col min="13574" max="13574" width="16.6640625" style="42" bestFit="1" customWidth="1"/>
    <col min="13575" max="13575" width="11.88671875" style="42" customWidth="1"/>
    <col min="13576" max="13579" width="11.44140625" style="42" customWidth="1"/>
    <col min="13580" max="13580" width="12.44140625" style="42" customWidth="1"/>
    <col min="13581" max="13582" width="11.44140625" style="42" customWidth="1"/>
    <col min="13583" max="13583" width="11.5546875" style="42" customWidth="1"/>
    <col min="13584" max="13584" width="11.44140625" style="42" customWidth="1"/>
    <col min="13585" max="13585" width="11.6640625" style="42" customWidth="1"/>
    <col min="13586" max="13824" width="11.44140625" style="42"/>
    <col min="13825" max="13825" width="4.44140625" style="42" customWidth="1"/>
    <col min="13826" max="13826" width="53.21875" style="42" bestFit="1" customWidth="1"/>
    <col min="13827" max="13827" width="41.5546875" style="42" bestFit="1" customWidth="1"/>
    <col min="13828" max="13828" width="38" style="42" bestFit="1" customWidth="1"/>
    <col min="13829" max="13829" width="17.88671875" style="42" bestFit="1" customWidth="1"/>
    <col min="13830" max="13830" width="16.6640625" style="42" bestFit="1" customWidth="1"/>
    <col min="13831" max="13831" width="11.88671875" style="42" customWidth="1"/>
    <col min="13832" max="13835" width="11.44140625" style="42" customWidth="1"/>
    <col min="13836" max="13836" width="12.44140625" style="42" customWidth="1"/>
    <col min="13837" max="13838" width="11.44140625" style="42" customWidth="1"/>
    <col min="13839" max="13839" width="11.5546875" style="42" customWidth="1"/>
    <col min="13840" max="13840" width="11.44140625" style="42" customWidth="1"/>
    <col min="13841" max="13841" width="11.6640625" style="42" customWidth="1"/>
    <col min="13842" max="14080" width="11.44140625" style="42"/>
    <col min="14081" max="14081" width="4.44140625" style="42" customWidth="1"/>
    <col min="14082" max="14082" width="53.21875" style="42" bestFit="1" customWidth="1"/>
    <col min="14083" max="14083" width="41.5546875" style="42" bestFit="1" customWidth="1"/>
    <col min="14084" max="14084" width="38" style="42" bestFit="1" customWidth="1"/>
    <col min="14085" max="14085" width="17.88671875" style="42" bestFit="1" customWidth="1"/>
    <col min="14086" max="14086" width="16.6640625" style="42" bestFit="1" customWidth="1"/>
    <col min="14087" max="14087" width="11.88671875" style="42" customWidth="1"/>
    <col min="14088" max="14091" width="11.44140625" style="42" customWidth="1"/>
    <col min="14092" max="14092" width="12.44140625" style="42" customWidth="1"/>
    <col min="14093" max="14094" width="11.44140625" style="42" customWidth="1"/>
    <col min="14095" max="14095" width="11.5546875" style="42" customWidth="1"/>
    <col min="14096" max="14096" width="11.44140625" style="42" customWidth="1"/>
    <col min="14097" max="14097" width="11.6640625" style="42" customWidth="1"/>
    <col min="14098" max="14336" width="11.44140625" style="42"/>
    <col min="14337" max="14337" width="4.44140625" style="42" customWidth="1"/>
    <col min="14338" max="14338" width="53.21875" style="42" bestFit="1" customWidth="1"/>
    <col min="14339" max="14339" width="41.5546875" style="42" bestFit="1" customWidth="1"/>
    <col min="14340" max="14340" width="38" style="42" bestFit="1" customWidth="1"/>
    <col min="14341" max="14341" width="17.88671875" style="42" bestFit="1" customWidth="1"/>
    <col min="14342" max="14342" width="16.6640625" style="42" bestFit="1" customWidth="1"/>
    <col min="14343" max="14343" width="11.88671875" style="42" customWidth="1"/>
    <col min="14344" max="14347" width="11.44140625" style="42" customWidth="1"/>
    <col min="14348" max="14348" width="12.44140625" style="42" customWidth="1"/>
    <col min="14349" max="14350" width="11.44140625" style="42" customWidth="1"/>
    <col min="14351" max="14351" width="11.5546875" style="42" customWidth="1"/>
    <col min="14352" max="14352" width="11.44140625" style="42" customWidth="1"/>
    <col min="14353" max="14353" width="11.6640625" style="42" customWidth="1"/>
    <col min="14354" max="14592" width="11.44140625" style="42"/>
    <col min="14593" max="14593" width="4.44140625" style="42" customWidth="1"/>
    <col min="14594" max="14594" width="53.21875" style="42" bestFit="1" customWidth="1"/>
    <col min="14595" max="14595" width="41.5546875" style="42" bestFit="1" customWidth="1"/>
    <col min="14596" max="14596" width="38" style="42" bestFit="1" customWidth="1"/>
    <col min="14597" max="14597" width="17.88671875" style="42" bestFit="1" customWidth="1"/>
    <col min="14598" max="14598" width="16.6640625" style="42" bestFit="1" customWidth="1"/>
    <col min="14599" max="14599" width="11.88671875" style="42" customWidth="1"/>
    <col min="14600" max="14603" width="11.44140625" style="42" customWidth="1"/>
    <col min="14604" max="14604" width="12.44140625" style="42" customWidth="1"/>
    <col min="14605" max="14606" width="11.44140625" style="42" customWidth="1"/>
    <col min="14607" max="14607" width="11.5546875" style="42" customWidth="1"/>
    <col min="14608" max="14608" width="11.44140625" style="42" customWidth="1"/>
    <col min="14609" max="14609" width="11.6640625" style="42" customWidth="1"/>
    <col min="14610" max="14848" width="11.44140625" style="42"/>
    <col min="14849" max="14849" width="4.44140625" style="42" customWidth="1"/>
    <col min="14850" max="14850" width="53.21875" style="42" bestFit="1" customWidth="1"/>
    <col min="14851" max="14851" width="41.5546875" style="42" bestFit="1" customWidth="1"/>
    <col min="14852" max="14852" width="38" style="42" bestFit="1" customWidth="1"/>
    <col min="14853" max="14853" width="17.88671875" style="42" bestFit="1" customWidth="1"/>
    <col min="14854" max="14854" width="16.6640625" style="42" bestFit="1" customWidth="1"/>
    <col min="14855" max="14855" width="11.88671875" style="42" customWidth="1"/>
    <col min="14856" max="14859" width="11.44140625" style="42" customWidth="1"/>
    <col min="14860" max="14860" width="12.44140625" style="42" customWidth="1"/>
    <col min="14861" max="14862" width="11.44140625" style="42" customWidth="1"/>
    <col min="14863" max="14863" width="11.5546875" style="42" customWidth="1"/>
    <col min="14864" max="14864" width="11.44140625" style="42" customWidth="1"/>
    <col min="14865" max="14865" width="11.6640625" style="42" customWidth="1"/>
    <col min="14866" max="15104" width="11.44140625" style="42"/>
    <col min="15105" max="15105" width="4.44140625" style="42" customWidth="1"/>
    <col min="15106" max="15106" width="53.21875" style="42" bestFit="1" customWidth="1"/>
    <col min="15107" max="15107" width="41.5546875" style="42" bestFit="1" customWidth="1"/>
    <col min="15108" max="15108" width="38" style="42" bestFit="1" customWidth="1"/>
    <col min="15109" max="15109" width="17.88671875" style="42" bestFit="1" customWidth="1"/>
    <col min="15110" max="15110" width="16.6640625" style="42" bestFit="1" customWidth="1"/>
    <col min="15111" max="15111" width="11.88671875" style="42" customWidth="1"/>
    <col min="15112" max="15115" width="11.44140625" style="42" customWidth="1"/>
    <col min="15116" max="15116" width="12.44140625" style="42" customWidth="1"/>
    <col min="15117" max="15118" width="11.44140625" style="42" customWidth="1"/>
    <col min="15119" max="15119" width="11.5546875" style="42" customWidth="1"/>
    <col min="15120" max="15120" width="11.44140625" style="42" customWidth="1"/>
    <col min="15121" max="15121" width="11.6640625" style="42" customWidth="1"/>
    <col min="15122" max="15360" width="11.44140625" style="42"/>
    <col min="15361" max="15361" width="4.44140625" style="42" customWidth="1"/>
    <col min="15362" max="15362" width="53.21875" style="42" bestFit="1" customWidth="1"/>
    <col min="15363" max="15363" width="41.5546875" style="42" bestFit="1" customWidth="1"/>
    <col min="15364" max="15364" width="38" style="42" bestFit="1" customWidth="1"/>
    <col min="15365" max="15365" width="17.88671875" style="42" bestFit="1" customWidth="1"/>
    <col min="15366" max="15366" width="16.6640625" style="42" bestFit="1" customWidth="1"/>
    <col min="15367" max="15367" width="11.88671875" style="42" customWidth="1"/>
    <col min="15368" max="15371" width="11.44140625" style="42" customWidth="1"/>
    <col min="15372" max="15372" width="12.44140625" style="42" customWidth="1"/>
    <col min="15373" max="15374" width="11.44140625" style="42" customWidth="1"/>
    <col min="15375" max="15375" width="11.5546875" style="42" customWidth="1"/>
    <col min="15376" max="15376" width="11.44140625" style="42" customWidth="1"/>
    <col min="15377" max="15377" width="11.6640625" style="42" customWidth="1"/>
    <col min="15378" max="15616" width="11.44140625" style="42"/>
    <col min="15617" max="15617" width="4.44140625" style="42" customWidth="1"/>
    <col min="15618" max="15618" width="53.21875" style="42" bestFit="1" customWidth="1"/>
    <col min="15619" max="15619" width="41.5546875" style="42" bestFit="1" customWidth="1"/>
    <col min="15620" max="15620" width="38" style="42" bestFit="1" customWidth="1"/>
    <col min="15621" max="15621" width="17.88671875" style="42" bestFit="1" customWidth="1"/>
    <col min="15622" max="15622" width="16.6640625" style="42" bestFit="1" customWidth="1"/>
    <col min="15623" max="15623" width="11.88671875" style="42" customWidth="1"/>
    <col min="15624" max="15627" width="11.44140625" style="42" customWidth="1"/>
    <col min="15628" max="15628" width="12.44140625" style="42" customWidth="1"/>
    <col min="15629" max="15630" width="11.44140625" style="42" customWidth="1"/>
    <col min="15631" max="15631" width="11.5546875" style="42" customWidth="1"/>
    <col min="15632" max="15632" width="11.44140625" style="42" customWidth="1"/>
    <col min="15633" max="15633" width="11.6640625" style="42" customWidth="1"/>
    <col min="15634" max="15872" width="11.44140625" style="42"/>
    <col min="15873" max="15873" width="4.44140625" style="42" customWidth="1"/>
    <col min="15874" max="15874" width="53.21875" style="42" bestFit="1" customWidth="1"/>
    <col min="15875" max="15875" width="41.5546875" style="42" bestFit="1" customWidth="1"/>
    <col min="15876" max="15876" width="38" style="42" bestFit="1" customWidth="1"/>
    <col min="15877" max="15877" width="17.88671875" style="42" bestFit="1" customWidth="1"/>
    <col min="15878" max="15878" width="16.6640625" style="42" bestFit="1" customWidth="1"/>
    <col min="15879" max="15879" width="11.88671875" style="42" customWidth="1"/>
    <col min="15880" max="15883" width="11.44140625" style="42" customWidth="1"/>
    <col min="15884" max="15884" width="12.44140625" style="42" customWidth="1"/>
    <col min="15885" max="15886" width="11.44140625" style="42" customWidth="1"/>
    <col min="15887" max="15887" width="11.5546875" style="42" customWidth="1"/>
    <col min="15888" max="15888" width="11.44140625" style="42" customWidth="1"/>
    <col min="15889" max="15889" width="11.6640625" style="42" customWidth="1"/>
    <col min="15890" max="16128" width="11.44140625" style="42"/>
    <col min="16129" max="16129" width="4.44140625" style="42" customWidth="1"/>
    <col min="16130" max="16130" width="53.21875" style="42" bestFit="1" customWidth="1"/>
    <col min="16131" max="16131" width="41.5546875" style="42" bestFit="1" customWidth="1"/>
    <col min="16132" max="16132" width="38" style="42" bestFit="1" customWidth="1"/>
    <col min="16133" max="16133" width="17.88671875" style="42" bestFit="1" customWidth="1"/>
    <col min="16134" max="16134" width="16.6640625" style="42" bestFit="1" customWidth="1"/>
    <col min="16135" max="16135" width="11.88671875" style="42" customWidth="1"/>
    <col min="16136" max="16139" width="11.44140625" style="42" customWidth="1"/>
    <col min="16140" max="16140" width="12.44140625" style="42" customWidth="1"/>
    <col min="16141" max="16142" width="11.44140625" style="42" customWidth="1"/>
    <col min="16143" max="16143" width="11.5546875" style="42" customWidth="1"/>
    <col min="16144" max="16144" width="11.44140625" style="42" customWidth="1"/>
    <col min="16145" max="16145" width="11.6640625" style="42" customWidth="1"/>
    <col min="16146" max="16384" width="11.44140625" style="42"/>
  </cols>
  <sheetData>
    <row r="1" spans="2:18" s="38" customFormat="1" ht="13.8" x14ac:dyDescent="0.3">
      <c r="B1" s="37"/>
      <c r="C1" s="37"/>
      <c r="E1" s="39"/>
      <c r="F1" s="39"/>
      <c r="G1" s="40"/>
      <c r="H1" s="40"/>
      <c r="I1" s="40"/>
      <c r="J1" s="40"/>
      <c r="K1" s="40"/>
      <c r="L1" s="40"/>
      <c r="M1" s="40"/>
      <c r="N1" s="40"/>
      <c r="O1" s="40"/>
      <c r="P1" s="40"/>
      <c r="Q1" s="40"/>
      <c r="R1" s="40"/>
    </row>
    <row r="2" spans="2:18" s="105" customFormat="1" ht="36.6" customHeight="1" x14ac:dyDescent="0.3">
      <c r="B2" s="104" t="s">
        <v>88</v>
      </c>
      <c r="C2" s="104" t="s">
        <v>89</v>
      </c>
      <c r="D2" s="104" t="s">
        <v>90</v>
      </c>
      <c r="E2" s="109" t="s">
        <v>87</v>
      </c>
      <c r="F2" s="104" t="s">
        <v>0</v>
      </c>
      <c r="G2" s="106">
        <v>42005</v>
      </c>
      <c r="H2" s="106">
        <v>42036</v>
      </c>
      <c r="I2" s="106">
        <v>42064</v>
      </c>
      <c r="J2" s="106">
        <v>42095</v>
      </c>
      <c r="K2" s="106">
        <v>42125</v>
      </c>
      <c r="L2" s="106">
        <v>42156</v>
      </c>
      <c r="M2" s="106">
        <v>42186</v>
      </c>
      <c r="N2" s="106">
        <v>42217</v>
      </c>
      <c r="O2" s="106">
        <v>42248</v>
      </c>
      <c r="P2" s="106">
        <v>42278</v>
      </c>
      <c r="Q2" s="106">
        <v>42309</v>
      </c>
      <c r="R2" s="106">
        <v>42339</v>
      </c>
    </row>
    <row r="3" spans="2:18" s="55" customFormat="1" ht="13.8" customHeight="1" x14ac:dyDescent="0.3">
      <c r="B3" s="35" t="s">
        <v>139</v>
      </c>
      <c r="C3" s="35" t="s">
        <v>140</v>
      </c>
      <c r="D3" s="35" t="s">
        <v>141</v>
      </c>
      <c r="E3" s="36" t="s">
        <v>73</v>
      </c>
      <c r="F3" s="61" t="s">
        <v>32</v>
      </c>
      <c r="G3" s="62">
        <v>17</v>
      </c>
      <c r="H3" s="63">
        <v>30</v>
      </c>
      <c r="I3" s="63">
        <v>49</v>
      </c>
      <c r="J3" s="63">
        <v>65</v>
      </c>
      <c r="K3" s="63">
        <v>80</v>
      </c>
      <c r="L3" s="63">
        <v>98</v>
      </c>
      <c r="M3" s="63">
        <v>114</v>
      </c>
      <c r="N3" s="63">
        <v>124</v>
      </c>
      <c r="O3" s="63"/>
      <c r="P3" s="63"/>
      <c r="Q3" s="63"/>
      <c r="R3" s="63"/>
    </row>
    <row r="4" spans="2:18" s="55" customFormat="1" ht="13.8" customHeight="1" x14ac:dyDescent="0.3">
      <c r="B4" s="35" t="s">
        <v>139</v>
      </c>
      <c r="C4" s="35" t="s">
        <v>140</v>
      </c>
      <c r="D4" s="35" t="s">
        <v>141</v>
      </c>
      <c r="E4" s="36" t="s">
        <v>73</v>
      </c>
      <c r="F4" s="61" t="s">
        <v>32</v>
      </c>
      <c r="G4" s="62">
        <v>25</v>
      </c>
      <c r="H4" s="63">
        <v>43</v>
      </c>
      <c r="I4" s="63">
        <v>62</v>
      </c>
      <c r="J4" s="63">
        <v>82</v>
      </c>
      <c r="K4" s="63">
        <v>110</v>
      </c>
      <c r="L4" s="63">
        <v>141</v>
      </c>
      <c r="M4" s="63">
        <v>154</v>
      </c>
      <c r="N4" s="63">
        <v>168</v>
      </c>
      <c r="O4" s="63"/>
      <c r="P4" s="63"/>
      <c r="Q4" s="63"/>
      <c r="R4" s="63"/>
    </row>
    <row r="5" spans="2:18" s="55" customFormat="1" ht="13.8" customHeight="1" x14ac:dyDescent="0.3">
      <c r="B5" s="35" t="s">
        <v>139</v>
      </c>
      <c r="C5" s="35" t="s">
        <v>140</v>
      </c>
      <c r="D5" s="35" t="s">
        <v>141</v>
      </c>
      <c r="E5" s="36" t="s">
        <v>73</v>
      </c>
      <c r="F5" s="61" t="s">
        <v>32</v>
      </c>
      <c r="G5" s="62"/>
      <c r="H5" s="63">
        <v>8</v>
      </c>
      <c r="I5" s="63">
        <v>19</v>
      </c>
      <c r="J5" s="63">
        <v>29</v>
      </c>
      <c r="K5" s="63">
        <v>32</v>
      </c>
      <c r="L5" s="63">
        <v>40</v>
      </c>
      <c r="M5" s="63">
        <v>49</v>
      </c>
      <c r="N5" s="63">
        <v>56</v>
      </c>
      <c r="O5" s="63"/>
      <c r="P5" s="63"/>
      <c r="Q5" s="63"/>
      <c r="R5" s="63"/>
    </row>
    <row r="6" spans="2:18" s="55" customFormat="1" ht="13.8" customHeight="1" x14ac:dyDescent="0.3">
      <c r="B6" s="35" t="s">
        <v>139</v>
      </c>
      <c r="C6" s="35" t="s">
        <v>140</v>
      </c>
      <c r="D6" s="35" t="s">
        <v>141</v>
      </c>
      <c r="E6" s="36" t="s">
        <v>73</v>
      </c>
      <c r="F6" s="61" t="s">
        <v>32</v>
      </c>
      <c r="G6" s="62">
        <v>1</v>
      </c>
      <c r="H6" s="63">
        <v>6</v>
      </c>
      <c r="I6" s="63">
        <v>12</v>
      </c>
      <c r="J6" s="63">
        <v>18</v>
      </c>
      <c r="K6" s="63">
        <v>22</v>
      </c>
      <c r="L6" s="63">
        <v>25</v>
      </c>
      <c r="M6" s="63">
        <v>30</v>
      </c>
      <c r="N6" s="63">
        <v>33</v>
      </c>
      <c r="O6" s="63"/>
      <c r="P6" s="63"/>
      <c r="Q6" s="63"/>
      <c r="R6" s="63"/>
    </row>
    <row r="7" spans="2:18" s="55" customFormat="1" ht="13.8" customHeight="1" x14ac:dyDescent="0.3">
      <c r="B7" s="35" t="s">
        <v>139</v>
      </c>
      <c r="C7" s="35" t="s">
        <v>140</v>
      </c>
      <c r="D7" s="35" t="s">
        <v>141</v>
      </c>
      <c r="E7" s="36" t="s">
        <v>73</v>
      </c>
      <c r="F7" s="61" t="s">
        <v>32</v>
      </c>
      <c r="G7" s="62">
        <v>33</v>
      </c>
      <c r="H7" s="63">
        <v>63</v>
      </c>
      <c r="I7" s="63">
        <v>115</v>
      </c>
      <c r="J7" s="63">
        <v>155</v>
      </c>
      <c r="K7" s="63">
        <v>190</v>
      </c>
      <c r="L7" s="63">
        <v>224</v>
      </c>
      <c r="M7" s="63">
        <v>267</v>
      </c>
      <c r="N7" s="63">
        <v>295</v>
      </c>
      <c r="O7" s="63"/>
      <c r="P7" s="63"/>
      <c r="Q7" s="63"/>
      <c r="R7" s="63"/>
    </row>
    <row r="8" spans="2:18" s="55" customFormat="1" ht="13.8" customHeight="1" x14ac:dyDescent="0.3">
      <c r="B8" s="35" t="s">
        <v>139</v>
      </c>
      <c r="C8" s="35" t="s">
        <v>140</v>
      </c>
      <c r="D8" s="35" t="s">
        <v>141</v>
      </c>
      <c r="E8" s="36" t="s">
        <v>73</v>
      </c>
      <c r="F8" s="61" t="s">
        <v>32</v>
      </c>
      <c r="G8" s="62">
        <v>9</v>
      </c>
      <c r="H8" s="63">
        <v>20</v>
      </c>
      <c r="I8" s="63">
        <v>44</v>
      </c>
      <c r="J8" s="63">
        <v>55</v>
      </c>
      <c r="K8" s="63">
        <v>68</v>
      </c>
      <c r="L8" s="63">
        <v>86</v>
      </c>
      <c r="M8" s="63">
        <v>94</v>
      </c>
      <c r="N8" s="63">
        <v>110</v>
      </c>
      <c r="O8" s="63"/>
      <c r="P8" s="63"/>
      <c r="Q8" s="63"/>
      <c r="R8" s="63"/>
    </row>
    <row r="9" spans="2:18" s="58" customFormat="1" ht="13.8" customHeight="1" x14ac:dyDescent="0.3">
      <c r="B9" s="35" t="s">
        <v>139</v>
      </c>
      <c r="C9" s="35" t="s">
        <v>140</v>
      </c>
      <c r="D9" s="35" t="s">
        <v>141</v>
      </c>
      <c r="E9" s="36" t="s">
        <v>73</v>
      </c>
      <c r="F9" s="61" t="s">
        <v>32</v>
      </c>
      <c r="G9" s="62">
        <v>1</v>
      </c>
      <c r="H9" s="63">
        <v>1</v>
      </c>
      <c r="I9" s="63">
        <v>1</v>
      </c>
      <c r="J9" s="63">
        <v>2</v>
      </c>
      <c r="K9" s="63">
        <v>5</v>
      </c>
      <c r="L9" s="63">
        <v>6</v>
      </c>
      <c r="M9" s="63">
        <v>7</v>
      </c>
      <c r="N9" s="63">
        <v>9</v>
      </c>
      <c r="O9" s="63"/>
      <c r="P9" s="63"/>
      <c r="Q9" s="63"/>
      <c r="R9" s="63"/>
    </row>
    <row r="10" spans="2:18" s="58" customFormat="1" ht="13.8" customHeight="1" x14ac:dyDescent="0.3">
      <c r="B10" s="35" t="s">
        <v>139</v>
      </c>
      <c r="C10" s="35" t="s">
        <v>140</v>
      </c>
      <c r="D10" s="35" t="s">
        <v>141</v>
      </c>
      <c r="E10" s="36" t="s">
        <v>73</v>
      </c>
      <c r="F10" s="61" t="s">
        <v>32</v>
      </c>
      <c r="G10" s="62">
        <v>0</v>
      </c>
      <c r="H10" s="63">
        <v>0</v>
      </c>
      <c r="I10" s="63">
        <v>0</v>
      </c>
      <c r="J10" s="63">
        <v>3</v>
      </c>
      <c r="K10" s="63">
        <v>3</v>
      </c>
      <c r="L10" s="63">
        <v>5</v>
      </c>
      <c r="M10" s="63">
        <v>6</v>
      </c>
      <c r="N10" s="63">
        <v>7</v>
      </c>
      <c r="O10" s="63"/>
      <c r="P10" s="63"/>
      <c r="Q10" s="63"/>
      <c r="R10" s="63"/>
    </row>
    <row r="11" spans="2:18" s="58" customFormat="1" ht="13.8" customHeight="1" x14ac:dyDescent="0.3">
      <c r="B11" s="35" t="s">
        <v>139</v>
      </c>
      <c r="C11" s="35" t="s">
        <v>140</v>
      </c>
      <c r="D11" s="35" t="s">
        <v>141</v>
      </c>
      <c r="E11" s="36" t="s">
        <v>73</v>
      </c>
      <c r="F11" s="61" t="s">
        <v>32</v>
      </c>
      <c r="G11" s="62">
        <v>4</v>
      </c>
      <c r="H11" s="63">
        <v>8</v>
      </c>
      <c r="I11" s="63">
        <v>15</v>
      </c>
      <c r="J11" s="63">
        <v>19</v>
      </c>
      <c r="K11" s="63">
        <v>27</v>
      </c>
      <c r="L11" s="63">
        <v>30</v>
      </c>
      <c r="M11" s="63">
        <v>39</v>
      </c>
      <c r="N11" s="63">
        <v>44</v>
      </c>
      <c r="O11" s="63"/>
      <c r="P11" s="63"/>
      <c r="Q11" s="63"/>
      <c r="R11" s="63"/>
    </row>
    <row r="12" spans="2:18" ht="13.8" customHeight="1" x14ac:dyDescent="0.3">
      <c r="B12" s="35" t="s">
        <v>139</v>
      </c>
      <c r="C12" s="35" t="s">
        <v>140</v>
      </c>
      <c r="D12" s="35" t="s">
        <v>141</v>
      </c>
      <c r="E12" s="36" t="s">
        <v>73</v>
      </c>
      <c r="F12" s="61" t="s">
        <v>32</v>
      </c>
      <c r="G12" s="62">
        <v>0</v>
      </c>
      <c r="H12" s="63">
        <v>1</v>
      </c>
      <c r="I12" s="63">
        <v>1</v>
      </c>
      <c r="J12" s="63">
        <v>1</v>
      </c>
      <c r="K12" s="63">
        <v>2</v>
      </c>
      <c r="L12" s="63">
        <v>4</v>
      </c>
      <c r="M12" s="63">
        <v>4</v>
      </c>
      <c r="N12" s="63">
        <v>5</v>
      </c>
      <c r="O12" s="63"/>
      <c r="P12" s="63"/>
      <c r="Q12" s="63"/>
      <c r="R12" s="63"/>
    </row>
    <row r="13" spans="2:18" ht="13.8" customHeight="1" x14ac:dyDescent="0.3">
      <c r="B13" s="35" t="s">
        <v>139</v>
      </c>
      <c r="C13" s="35" t="s">
        <v>140</v>
      </c>
      <c r="D13" s="35" t="s">
        <v>141</v>
      </c>
      <c r="E13" s="36" t="s">
        <v>73</v>
      </c>
      <c r="F13" s="61" t="s">
        <v>32</v>
      </c>
      <c r="G13" s="62">
        <v>0</v>
      </c>
      <c r="H13" s="63">
        <v>1</v>
      </c>
      <c r="I13" s="63">
        <v>2</v>
      </c>
      <c r="J13" s="63">
        <v>2</v>
      </c>
      <c r="K13" s="63">
        <v>4</v>
      </c>
      <c r="L13" s="63">
        <v>5</v>
      </c>
      <c r="M13" s="63">
        <v>5</v>
      </c>
      <c r="N13" s="63">
        <v>5</v>
      </c>
      <c r="O13" s="63"/>
      <c r="P13" s="63"/>
      <c r="Q13" s="63"/>
      <c r="R13" s="63"/>
    </row>
    <row r="14" spans="2:18" ht="13.8" customHeight="1" x14ac:dyDescent="0.3">
      <c r="B14" s="35" t="s">
        <v>139</v>
      </c>
      <c r="C14" s="35" t="s">
        <v>140</v>
      </c>
      <c r="D14" s="35" t="s">
        <v>141</v>
      </c>
      <c r="E14" s="36" t="s">
        <v>73</v>
      </c>
      <c r="F14" s="61" t="s">
        <v>32</v>
      </c>
      <c r="G14" s="62">
        <v>1</v>
      </c>
      <c r="H14" s="63">
        <v>1</v>
      </c>
      <c r="I14" s="63">
        <v>5</v>
      </c>
      <c r="J14" s="63">
        <v>6</v>
      </c>
      <c r="K14" s="63">
        <v>6</v>
      </c>
      <c r="L14" s="63">
        <v>7</v>
      </c>
      <c r="M14" s="63">
        <v>10</v>
      </c>
      <c r="N14" s="63">
        <v>13</v>
      </c>
      <c r="O14" s="63"/>
      <c r="P14" s="63"/>
      <c r="Q14" s="63"/>
      <c r="R14" s="63"/>
    </row>
    <row r="15" spans="2:18" ht="13.8" customHeight="1" x14ac:dyDescent="0.3">
      <c r="B15" s="35" t="s">
        <v>139</v>
      </c>
      <c r="C15" s="35" t="s">
        <v>140</v>
      </c>
      <c r="D15" s="35" t="s">
        <v>141</v>
      </c>
      <c r="E15" s="36" t="s">
        <v>73</v>
      </c>
      <c r="F15" s="61" t="s">
        <v>32</v>
      </c>
      <c r="G15" s="62"/>
      <c r="H15" s="63">
        <v>0</v>
      </c>
      <c r="I15" s="63">
        <v>0</v>
      </c>
      <c r="J15" s="63">
        <v>0</v>
      </c>
      <c r="K15" s="63">
        <v>0</v>
      </c>
      <c r="L15" s="63">
        <v>0</v>
      </c>
      <c r="M15" s="63">
        <v>1</v>
      </c>
      <c r="N15" s="63">
        <v>1</v>
      </c>
      <c r="O15" s="63"/>
      <c r="P15" s="63"/>
      <c r="Q15" s="63"/>
      <c r="R15" s="63"/>
    </row>
    <row r="16" spans="2:18" ht="13.8" customHeight="1" x14ac:dyDescent="0.3">
      <c r="B16" s="35" t="s">
        <v>139</v>
      </c>
      <c r="C16" s="35" t="s">
        <v>140</v>
      </c>
      <c r="D16" s="35" t="s">
        <v>141</v>
      </c>
      <c r="E16" s="36" t="s">
        <v>73</v>
      </c>
      <c r="F16" s="61" t="s">
        <v>32</v>
      </c>
      <c r="G16" s="62">
        <v>16</v>
      </c>
      <c r="H16" s="63">
        <v>29</v>
      </c>
      <c r="I16" s="63">
        <v>45</v>
      </c>
      <c r="J16" s="63">
        <v>58</v>
      </c>
      <c r="K16" s="63">
        <v>71</v>
      </c>
      <c r="L16" s="63">
        <v>89</v>
      </c>
      <c r="M16" s="63">
        <v>116</v>
      </c>
      <c r="N16" s="63">
        <v>126</v>
      </c>
      <c r="O16" s="63"/>
      <c r="P16" s="63"/>
      <c r="Q16" s="63"/>
      <c r="R16" s="63"/>
    </row>
    <row r="17" spans="2:18" s="43" customFormat="1" ht="13.8" customHeight="1" x14ac:dyDescent="0.3">
      <c r="B17" s="35" t="s">
        <v>139</v>
      </c>
      <c r="C17" s="35" t="s">
        <v>140</v>
      </c>
      <c r="D17" s="35" t="s">
        <v>141</v>
      </c>
      <c r="E17" s="36" t="s">
        <v>73</v>
      </c>
      <c r="F17" s="61" t="s">
        <v>32</v>
      </c>
      <c r="G17" s="62">
        <v>4</v>
      </c>
      <c r="H17" s="63">
        <v>8</v>
      </c>
      <c r="I17" s="63">
        <v>25</v>
      </c>
      <c r="J17" s="63">
        <v>43</v>
      </c>
      <c r="K17" s="63">
        <v>57</v>
      </c>
      <c r="L17" s="63">
        <v>72</v>
      </c>
      <c r="M17" s="63">
        <v>88</v>
      </c>
      <c r="N17" s="63">
        <v>96</v>
      </c>
      <c r="O17" s="63"/>
      <c r="P17" s="63"/>
      <c r="Q17" s="63"/>
      <c r="R17" s="63"/>
    </row>
    <row r="18" spans="2:18" s="43" customFormat="1" ht="13.8" customHeight="1" x14ac:dyDescent="0.3">
      <c r="B18" s="35" t="s">
        <v>139</v>
      </c>
      <c r="C18" s="35" t="s">
        <v>140</v>
      </c>
      <c r="D18" s="35" t="s">
        <v>141</v>
      </c>
      <c r="E18" s="36" t="s">
        <v>73</v>
      </c>
      <c r="F18" s="61" t="s">
        <v>32</v>
      </c>
      <c r="G18" s="62">
        <v>0</v>
      </c>
      <c r="H18" s="63">
        <v>0</v>
      </c>
      <c r="I18" s="63">
        <v>0</v>
      </c>
      <c r="J18" s="63">
        <v>0</v>
      </c>
      <c r="K18" s="63">
        <v>0</v>
      </c>
      <c r="L18" s="63">
        <v>0</v>
      </c>
      <c r="M18" s="63">
        <v>0</v>
      </c>
      <c r="N18" s="63">
        <v>0</v>
      </c>
      <c r="O18" s="63"/>
      <c r="P18" s="63"/>
      <c r="Q18" s="63"/>
      <c r="R18" s="63"/>
    </row>
    <row r="19" spans="2:18" ht="13.8" customHeight="1" x14ac:dyDescent="0.3">
      <c r="B19" s="35" t="s">
        <v>139</v>
      </c>
      <c r="C19" s="35" t="s">
        <v>140</v>
      </c>
      <c r="D19" s="35" t="s">
        <v>141</v>
      </c>
      <c r="E19" s="36" t="s">
        <v>73</v>
      </c>
      <c r="F19" s="61" t="s">
        <v>32</v>
      </c>
      <c r="G19" s="62">
        <v>0</v>
      </c>
      <c r="H19" s="63">
        <v>0</v>
      </c>
      <c r="I19" s="63">
        <v>0</v>
      </c>
      <c r="J19" s="63">
        <v>0</v>
      </c>
      <c r="K19" s="63">
        <v>0</v>
      </c>
      <c r="L19" s="63">
        <v>0</v>
      </c>
      <c r="M19" s="63">
        <v>0</v>
      </c>
      <c r="N19" s="63">
        <v>0</v>
      </c>
      <c r="O19" s="63"/>
      <c r="P19" s="63"/>
      <c r="Q19" s="63"/>
      <c r="R19" s="63"/>
    </row>
    <row r="20" spans="2:18" ht="13.8" customHeight="1" x14ac:dyDescent="0.3">
      <c r="B20" s="35" t="s">
        <v>139</v>
      </c>
      <c r="C20" s="35" t="s">
        <v>140</v>
      </c>
      <c r="D20" s="35" t="s">
        <v>141</v>
      </c>
      <c r="E20" s="36" t="s">
        <v>73</v>
      </c>
      <c r="F20" s="61" t="s">
        <v>32</v>
      </c>
      <c r="G20" s="62">
        <v>0</v>
      </c>
      <c r="H20" s="63">
        <v>0</v>
      </c>
      <c r="I20" s="63">
        <v>0</v>
      </c>
      <c r="J20" s="63">
        <v>0</v>
      </c>
      <c r="K20" s="63">
        <v>0</v>
      </c>
      <c r="L20" s="63">
        <v>0</v>
      </c>
      <c r="M20" s="63">
        <v>0</v>
      </c>
      <c r="N20" s="63">
        <v>0</v>
      </c>
      <c r="O20" s="63"/>
      <c r="P20" s="63"/>
      <c r="Q20" s="63"/>
      <c r="R20" s="63"/>
    </row>
    <row r="21" spans="2:18" ht="13.8" customHeight="1" x14ac:dyDescent="0.3">
      <c r="B21" s="35" t="s">
        <v>139</v>
      </c>
      <c r="C21" s="35" t="s">
        <v>140</v>
      </c>
      <c r="D21" s="35" t="s">
        <v>141</v>
      </c>
      <c r="E21" s="36" t="s">
        <v>73</v>
      </c>
      <c r="F21" s="61" t="s">
        <v>32</v>
      </c>
      <c r="G21" s="63">
        <v>0</v>
      </c>
      <c r="H21" s="63">
        <v>0</v>
      </c>
      <c r="I21" s="63">
        <v>0</v>
      </c>
      <c r="J21" s="63">
        <v>0</v>
      </c>
      <c r="K21" s="63">
        <v>0</v>
      </c>
      <c r="L21" s="63">
        <v>0</v>
      </c>
      <c r="M21" s="63">
        <v>2</v>
      </c>
      <c r="N21" s="63">
        <v>5</v>
      </c>
      <c r="O21" s="63"/>
      <c r="P21" s="63"/>
      <c r="Q21" s="63"/>
      <c r="R21" s="63"/>
    </row>
    <row r="22" spans="2:18" x14ac:dyDescent="0.3">
      <c r="B22" s="49"/>
      <c r="F22" s="53"/>
      <c r="G22" s="51"/>
      <c r="H22" s="51"/>
      <c r="I22" s="51"/>
      <c r="J22" s="51"/>
      <c r="K22" s="51"/>
      <c r="L22" s="51"/>
      <c r="M22" s="51"/>
      <c r="N22" s="51"/>
      <c r="O22" s="51"/>
      <c r="P22" s="51"/>
      <c r="Q22" s="51"/>
      <c r="R22" s="51"/>
    </row>
    <row r="23" spans="2:18" x14ac:dyDescent="0.3">
      <c r="B23" s="49"/>
      <c r="F23" s="53"/>
      <c r="G23" s="51"/>
      <c r="H23" s="51"/>
      <c r="I23" s="51"/>
      <c r="J23" s="51"/>
      <c r="K23" s="51"/>
      <c r="L23" s="51"/>
      <c r="M23" s="51"/>
      <c r="N23" s="51"/>
      <c r="O23" s="51"/>
      <c r="P23" s="51"/>
      <c r="Q23" s="51"/>
      <c r="R23" s="51"/>
    </row>
    <row r="24" spans="2:18" x14ac:dyDescent="0.3">
      <c r="B24" s="49"/>
      <c r="F24" s="53"/>
      <c r="G24" s="51"/>
      <c r="H24" s="51"/>
      <c r="I24" s="51"/>
      <c r="J24" s="51"/>
      <c r="K24" s="51"/>
      <c r="L24" s="51"/>
      <c r="M24" s="51"/>
      <c r="N24" s="51"/>
      <c r="O24" s="51"/>
      <c r="P24" s="51"/>
      <c r="Q24" s="51"/>
      <c r="R24" s="51"/>
    </row>
    <row r="25" spans="2:18" x14ac:dyDescent="0.3">
      <c r="B25" s="49"/>
      <c r="F25" s="53"/>
      <c r="G25" s="51"/>
      <c r="H25" s="51"/>
      <c r="I25" s="51"/>
      <c r="J25" s="51"/>
      <c r="K25" s="51"/>
      <c r="L25" s="51"/>
      <c r="M25" s="51"/>
      <c r="N25" s="51"/>
      <c r="O25" s="51"/>
      <c r="P25" s="51"/>
      <c r="Q25" s="51"/>
      <c r="R25" s="51"/>
    </row>
    <row r="26" spans="2:18" x14ac:dyDescent="0.3">
      <c r="B26" s="49"/>
      <c r="F26" s="53"/>
      <c r="G26" s="51"/>
      <c r="H26" s="51"/>
      <c r="I26" s="51"/>
      <c r="J26" s="51"/>
      <c r="K26" s="51"/>
      <c r="L26" s="51"/>
      <c r="M26" s="51"/>
      <c r="N26" s="51"/>
      <c r="O26" s="51"/>
      <c r="P26" s="51"/>
      <c r="Q26" s="51"/>
      <c r="R26" s="51"/>
    </row>
    <row r="27" spans="2:18" x14ac:dyDescent="0.3">
      <c r="G27" s="52"/>
      <c r="H27" s="52"/>
      <c r="I27" s="52"/>
      <c r="J27" s="52"/>
      <c r="K27" s="52"/>
      <c r="L27" s="52"/>
      <c r="M27" s="52"/>
      <c r="N27" s="52"/>
      <c r="O27" s="52"/>
      <c r="P27" s="52"/>
      <c r="Q27" s="52"/>
      <c r="R27" s="52"/>
    </row>
    <row r="28" spans="2:18" x14ac:dyDescent="0.3">
      <c r="G28" s="51"/>
      <c r="H28" s="51"/>
      <c r="I28" s="51"/>
      <c r="J28" s="51"/>
      <c r="K28" s="51"/>
      <c r="L28" s="51"/>
      <c r="M28" s="51"/>
      <c r="N28" s="51"/>
      <c r="O28" s="51"/>
      <c r="P28" s="51"/>
      <c r="Q28" s="51"/>
      <c r="R28" s="51"/>
    </row>
    <row r="29" spans="2:18" x14ac:dyDescent="0.3">
      <c r="I29" s="52"/>
    </row>
    <row r="30" spans="2:18" x14ac:dyDescent="0.3">
      <c r="I30" s="51"/>
    </row>
  </sheetData>
  <autoFilter ref="B2:R21"/>
  <dataConsolidate/>
  <dataValidations count="1">
    <dataValidation allowBlank="1" showInputMessage="1" showErrorMessage="1" errorTitle="non présent dans liste" error="valeur non présente dans le référentiel" sqref="WVM982938 JA2 SW2 ACS2 AMO2 AWK2 BGG2 BQC2 BZY2 CJU2 CTQ2 DDM2 DNI2 DXE2 EHA2 EQW2 FAS2 FKO2 FUK2 GEG2 GOC2 GXY2 HHU2 HRQ2 IBM2 ILI2 IVE2 JFA2 JOW2 JYS2 KIO2 KSK2 LCG2 LMC2 LVY2 MFU2 MPQ2 MZM2 NJI2 NTE2 ODA2 OMW2 OWS2 PGO2 PQK2 QAG2 QKC2 QTY2 RDU2 RNQ2 RXM2 SHI2 SRE2 TBA2 TKW2 TUS2 UEO2 UOK2 UYG2 VIC2 VRY2 WBU2 WLQ2 WVM2 RDU982938 JA65434 SW65434 ACS65434 AMO65434 AWK65434 BGG65434 BQC65434 BZY65434 CJU65434 CTQ65434 DDM65434 DNI65434 DXE65434 EHA65434 EQW65434 FAS65434 FKO65434 FUK65434 GEG65434 GOC65434 GXY65434 HHU65434 HRQ65434 IBM65434 ILI65434 IVE65434 JFA65434 JOW65434 JYS65434 KIO65434 KSK65434 LCG65434 LMC65434 LVY65434 MFU65434 MPQ65434 MZM65434 NJI65434 NTE65434 ODA65434 OMW65434 OWS65434 PGO65434 PQK65434 QAG65434 QKC65434 QTY65434 RDU65434 RNQ65434 RXM65434 SHI65434 SRE65434 TBA65434 TKW65434 TUS65434 UEO65434 UOK65434 UYG65434 VIC65434 VRY65434 WBU65434 WLQ65434 WVM65434 RNQ982938 JA130970 SW130970 ACS130970 AMO130970 AWK130970 BGG130970 BQC130970 BZY130970 CJU130970 CTQ130970 DDM130970 DNI130970 DXE130970 EHA130970 EQW130970 FAS130970 FKO130970 FUK130970 GEG130970 GOC130970 GXY130970 HHU130970 HRQ130970 IBM130970 ILI130970 IVE130970 JFA130970 JOW130970 JYS130970 KIO130970 KSK130970 LCG130970 LMC130970 LVY130970 MFU130970 MPQ130970 MZM130970 NJI130970 NTE130970 ODA130970 OMW130970 OWS130970 PGO130970 PQK130970 QAG130970 QKC130970 QTY130970 RDU130970 RNQ130970 RXM130970 SHI130970 SRE130970 TBA130970 TKW130970 TUS130970 UEO130970 UOK130970 UYG130970 VIC130970 VRY130970 WBU130970 WLQ130970 WVM130970 RXM982938 JA196506 SW196506 ACS196506 AMO196506 AWK196506 BGG196506 BQC196506 BZY196506 CJU196506 CTQ196506 DDM196506 DNI196506 DXE196506 EHA196506 EQW196506 FAS196506 FKO196506 FUK196506 GEG196506 GOC196506 GXY196506 HHU196506 HRQ196506 IBM196506 ILI196506 IVE196506 JFA196506 JOW196506 JYS196506 KIO196506 KSK196506 LCG196506 LMC196506 LVY196506 MFU196506 MPQ196506 MZM196506 NJI196506 NTE196506 ODA196506 OMW196506 OWS196506 PGO196506 PQK196506 QAG196506 QKC196506 QTY196506 RDU196506 RNQ196506 RXM196506 SHI196506 SRE196506 TBA196506 TKW196506 TUS196506 UEO196506 UOK196506 UYG196506 VIC196506 VRY196506 WBU196506 WLQ196506 WVM196506 SHI982938 JA262042 SW262042 ACS262042 AMO262042 AWK262042 BGG262042 BQC262042 BZY262042 CJU262042 CTQ262042 DDM262042 DNI262042 DXE262042 EHA262042 EQW262042 FAS262042 FKO262042 FUK262042 GEG262042 GOC262042 GXY262042 HHU262042 HRQ262042 IBM262042 ILI262042 IVE262042 JFA262042 JOW262042 JYS262042 KIO262042 KSK262042 LCG262042 LMC262042 LVY262042 MFU262042 MPQ262042 MZM262042 NJI262042 NTE262042 ODA262042 OMW262042 OWS262042 PGO262042 PQK262042 QAG262042 QKC262042 QTY262042 RDU262042 RNQ262042 RXM262042 SHI262042 SRE262042 TBA262042 TKW262042 TUS262042 UEO262042 UOK262042 UYG262042 VIC262042 VRY262042 WBU262042 WLQ262042 WVM262042 SRE982938 JA327578 SW327578 ACS327578 AMO327578 AWK327578 BGG327578 BQC327578 BZY327578 CJU327578 CTQ327578 DDM327578 DNI327578 DXE327578 EHA327578 EQW327578 FAS327578 FKO327578 FUK327578 GEG327578 GOC327578 GXY327578 HHU327578 HRQ327578 IBM327578 ILI327578 IVE327578 JFA327578 JOW327578 JYS327578 KIO327578 KSK327578 LCG327578 LMC327578 LVY327578 MFU327578 MPQ327578 MZM327578 NJI327578 NTE327578 ODA327578 OMW327578 OWS327578 PGO327578 PQK327578 QAG327578 QKC327578 QTY327578 RDU327578 RNQ327578 RXM327578 SHI327578 SRE327578 TBA327578 TKW327578 TUS327578 UEO327578 UOK327578 UYG327578 VIC327578 VRY327578 WBU327578 WLQ327578 WVM327578 TBA982938 JA393114 SW393114 ACS393114 AMO393114 AWK393114 BGG393114 BQC393114 BZY393114 CJU393114 CTQ393114 DDM393114 DNI393114 DXE393114 EHA393114 EQW393114 FAS393114 FKO393114 FUK393114 GEG393114 GOC393114 GXY393114 HHU393114 HRQ393114 IBM393114 ILI393114 IVE393114 JFA393114 JOW393114 JYS393114 KIO393114 KSK393114 LCG393114 LMC393114 LVY393114 MFU393114 MPQ393114 MZM393114 NJI393114 NTE393114 ODA393114 OMW393114 OWS393114 PGO393114 PQK393114 QAG393114 QKC393114 QTY393114 RDU393114 RNQ393114 RXM393114 SHI393114 SRE393114 TBA393114 TKW393114 TUS393114 UEO393114 UOK393114 UYG393114 VIC393114 VRY393114 WBU393114 WLQ393114 WVM393114 TKW982938 JA458650 SW458650 ACS458650 AMO458650 AWK458650 BGG458650 BQC458650 BZY458650 CJU458650 CTQ458650 DDM458650 DNI458650 DXE458650 EHA458650 EQW458650 FAS458650 FKO458650 FUK458650 GEG458650 GOC458650 GXY458650 HHU458650 HRQ458650 IBM458650 ILI458650 IVE458650 JFA458650 JOW458650 JYS458650 KIO458650 KSK458650 LCG458650 LMC458650 LVY458650 MFU458650 MPQ458650 MZM458650 NJI458650 NTE458650 ODA458650 OMW458650 OWS458650 PGO458650 PQK458650 QAG458650 QKC458650 QTY458650 RDU458650 RNQ458650 RXM458650 SHI458650 SRE458650 TBA458650 TKW458650 TUS458650 UEO458650 UOK458650 UYG458650 VIC458650 VRY458650 WBU458650 WLQ458650 WVM458650 TUS982938 JA524186 SW524186 ACS524186 AMO524186 AWK524186 BGG524186 BQC524186 BZY524186 CJU524186 CTQ524186 DDM524186 DNI524186 DXE524186 EHA524186 EQW524186 FAS524186 FKO524186 FUK524186 GEG524186 GOC524186 GXY524186 HHU524186 HRQ524186 IBM524186 ILI524186 IVE524186 JFA524186 JOW524186 JYS524186 KIO524186 KSK524186 LCG524186 LMC524186 LVY524186 MFU524186 MPQ524186 MZM524186 NJI524186 NTE524186 ODA524186 OMW524186 OWS524186 PGO524186 PQK524186 QAG524186 QKC524186 QTY524186 RDU524186 RNQ524186 RXM524186 SHI524186 SRE524186 TBA524186 TKW524186 TUS524186 UEO524186 UOK524186 UYG524186 VIC524186 VRY524186 WBU524186 WLQ524186 WVM524186 UEO982938 JA589722 SW589722 ACS589722 AMO589722 AWK589722 BGG589722 BQC589722 BZY589722 CJU589722 CTQ589722 DDM589722 DNI589722 DXE589722 EHA589722 EQW589722 FAS589722 FKO589722 FUK589722 GEG589722 GOC589722 GXY589722 HHU589722 HRQ589722 IBM589722 ILI589722 IVE589722 JFA589722 JOW589722 JYS589722 KIO589722 KSK589722 LCG589722 LMC589722 LVY589722 MFU589722 MPQ589722 MZM589722 NJI589722 NTE589722 ODA589722 OMW589722 OWS589722 PGO589722 PQK589722 QAG589722 QKC589722 QTY589722 RDU589722 RNQ589722 RXM589722 SHI589722 SRE589722 TBA589722 TKW589722 TUS589722 UEO589722 UOK589722 UYG589722 VIC589722 VRY589722 WBU589722 WLQ589722 WVM589722 UOK982938 JA655258 SW655258 ACS655258 AMO655258 AWK655258 BGG655258 BQC655258 BZY655258 CJU655258 CTQ655258 DDM655258 DNI655258 DXE655258 EHA655258 EQW655258 FAS655258 FKO655258 FUK655258 GEG655258 GOC655258 GXY655258 HHU655258 HRQ655258 IBM655258 ILI655258 IVE655258 JFA655258 JOW655258 JYS655258 KIO655258 KSK655258 LCG655258 LMC655258 LVY655258 MFU655258 MPQ655258 MZM655258 NJI655258 NTE655258 ODA655258 OMW655258 OWS655258 PGO655258 PQK655258 QAG655258 QKC655258 QTY655258 RDU655258 RNQ655258 RXM655258 SHI655258 SRE655258 TBA655258 TKW655258 TUS655258 UEO655258 UOK655258 UYG655258 VIC655258 VRY655258 WBU655258 WLQ655258 WVM655258 UYG982938 JA720794 SW720794 ACS720794 AMO720794 AWK720794 BGG720794 BQC720794 BZY720794 CJU720794 CTQ720794 DDM720794 DNI720794 DXE720794 EHA720794 EQW720794 FAS720794 FKO720794 FUK720794 GEG720794 GOC720794 GXY720794 HHU720794 HRQ720794 IBM720794 ILI720794 IVE720794 JFA720794 JOW720794 JYS720794 KIO720794 KSK720794 LCG720794 LMC720794 LVY720794 MFU720794 MPQ720794 MZM720794 NJI720794 NTE720794 ODA720794 OMW720794 OWS720794 PGO720794 PQK720794 QAG720794 QKC720794 QTY720794 RDU720794 RNQ720794 RXM720794 SHI720794 SRE720794 TBA720794 TKW720794 TUS720794 UEO720794 UOK720794 UYG720794 VIC720794 VRY720794 WBU720794 WLQ720794 WVM720794 VIC982938 JA786330 SW786330 ACS786330 AMO786330 AWK786330 BGG786330 BQC786330 BZY786330 CJU786330 CTQ786330 DDM786330 DNI786330 DXE786330 EHA786330 EQW786330 FAS786330 FKO786330 FUK786330 GEG786330 GOC786330 GXY786330 HHU786330 HRQ786330 IBM786330 ILI786330 IVE786330 JFA786330 JOW786330 JYS786330 KIO786330 KSK786330 LCG786330 LMC786330 LVY786330 MFU786330 MPQ786330 MZM786330 NJI786330 NTE786330 ODA786330 OMW786330 OWS786330 PGO786330 PQK786330 QAG786330 QKC786330 QTY786330 RDU786330 RNQ786330 RXM786330 SHI786330 SRE786330 TBA786330 TKW786330 TUS786330 UEO786330 UOK786330 UYG786330 VIC786330 VRY786330 WBU786330 WLQ786330 WVM786330 VRY982938 JA851866 SW851866 ACS851866 AMO851866 AWK851866 BGG851866 BQC851866 BZY851866 CJU851866 CTQ851866 DDM851866 DNI851866 DXE851866 EHA851866 EQW851866 FAS851866 FKO851866 FUK851866 GEG851866 GOC851866 GXY851866 HHU851866 HRQ851866 IBM851866 ILI851866 IVE851866 JFA851866 JOW851866 JYS851866 KIO851866 KSK851866 LCG851866 LMC851866 LVY851866 MFU851866 MPQ851866 MZM851866 NJI851866 NTE851866 ODA851866 OMW851866 OWS851866 PGO851866 PQK851866 QAG851866 QKC851866 QTY851866 RDU851866 RNQ851866 RXM851866 SHI851866 SRE851866 TBA851866 TKW851866 TUS851866 UEO851866 UOK851866 UYG851866 VIC851866 VRY851866 WBU851866 WLQ851866 WVM851866 WBU982938 JA917402 SW917402 ACS917402 AMO917402 AWK917402 BGG917402 BQC917402 BZY917402 CJU917402 CTQ917402 DDM917402 DNI917402 DXE917402 EHA917402 EQW917402 FAS917402 FKO917402 FUK917402 GEG917402 GOC917402 GXY917402 HHU917402 HRQ917402 IBM917402 ILI917402 IVE917402 JFA917402 JOW917402 JYS917402 KIO917402 KSK917402 LCG917402 LMC917402 LVY917402 MFU917402 MPQ917402 MZM917402 NJI917402 NTE917402 ODA917402 OMW917402 OWS917402 PGO917402 PQK917402 QAG917402 QKC917402 QTY917402 RDU917402 RNQ917402 RXM917402 SHI917402 SRE917402 TBA917402 TKW917402 TUS917402 UEO917402 UOK917402 UYG917402 VIC917402 VRY917402 WBU917402 WLQ917402 WVM917402 WLQ982938 JA982938 SW982938 ACS982938 AMO982938 AWK982938 BGG982938 BQC982938 BZY982938 CJU982938 CTQ982938 DDM982938 DNI982938 DXE982938 EHA982938 EQW982938 FAS982938 FKO982938 FUK982938 GEG982938 GOC982938 GXY982938 HHU982938 HRQ982938 IBM982938 ILI982938 IVE982938 JFA982938 JOW982938 JYS982938 KIO982938 KSK982938 LCG982938 LMC982938 LVY982938 MFU982938 MPQ982938 MZM982938 NJI982938 NTE982938 ODA982938 OMW982938 OWS982938 PGO982938 PQK982938 QAG982938 QKC982938 QTY982938"/>
  </dataValidations>
  <pageMargins left="0.70866141732283472" right="0.70866141732283472" top="0.74803149606299213" bottom="0.74803149606299213" header="0.31496062992125984" footer="0.31496062992125984"/>
  <pageSetup paperSize="9" scale="10" orientation="portrait" r:id="rId1"/>
  <extLst>
    <ext xmlns:x14="http://schemas.microsoft.com/office/spreadsheetml/2009/9/main" uri="{CCE6A557-97BC-4b89-ADB6-D9C93CAAB3DF}">
      <x14:dataValidations xmlns:xm="http://schemas.microsoft.com/office/excel/2006/main" count="5">
        <x14:dataValidation type="list" allowBlank="1" showInputMessage="1" showErrorMessage="1" error="Valeur non présente dans le référentiel">
          <x14:formula1>
            <xm:f>Réf!$B$3:$B$10</xm:f>
          </x14:formula1>
          <xm:sqref>B1:B1048576</xm:sqref>
        </x14:dataValidation>
        <x14:dataValidation type="list" allowBlank="1" showInputMessage="1" showErrorMessage="1" error="Valeur non présente dans le référentiel">
          <x14:formula1>
            <xm:f>Réf!$C$3:$C$67</xm:f>
          </x14:formula1>
          <xm:sqref>C1:C1048576</xm:sqref>
        </x14:dataValidation>
        <x14:dataValidation type="list" allowBlank="1" showInputMessage="1" showErrorMessage="1" error="Valeur non présente dans le référentiel">
          <x14:formula1>
            <xm:f>Réf!$D$3:$D$50</xm:f>
          </x14:formula1>
          <xm:sqref>D1:D1048576</xm:sqref>
        </x14:dataValidation>
        <x14:dataValidation type="list" allowBlank="1" showInputMessage="1" showErrorMessage="1" error="Valeur non présente dans le référentiel">
          <x14:formula1>
            <xm:f>Réf!$H$3:$H$4</xm:f>
          </x14:formula1>
          <xm:sqref>E1:E1048576</xm:sqref>
        </x14:dataValidation>
        <x14:dataValidation type="list" allowBlank="1" showInputMessage="1" showErrorMessage="1" error="Valeur non présente dans le référentiel">
          <x14:formula1>
            <xm:f>Réf!$E$5</xm:f>
          </x14:formula1>
          <xm:sqref>F1:F1048576</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4">
    <pageSetUpPr fitToPage="1"/>
  </sheetPr>
  <dimension ref="B1:IK94"/>
  <sheetViews>
    <sheetView showGridLines="0" zoomScale="80" zoomScaleNormal="80" workbookViewId="0">
      <selection activeCell="B27" sqref="B27"/>
    </sheetView>
  </sheetViews>
  <sheetFormatPr baseColWidth="10" defaultColWidth="11.44140625" defaultRowHeight="14.4" x14ac:dyDescent="0.3"/>
  <cols>
    <col min="1" max="1" width="1.33203125" style="42" customWidth="1"/>
    <col min="2" max="2" width="53.21875" style="48" bestFit="1" customWidth="1"/>
    <col min="3" max="3" width="41.5546875" style="49" bestFit="1" customWidth="1"/>
    <col min="4" max="4" width="33.6640625" style="42" customWidth="1"/>
    <col min="5" max="5" width="12" style="53" customWidth="1"/>
    <col min="6" max="6" width="16.6640625" style="50" bestFit="1" customWidth="1"/>
    <col min="7" max="18" width="8.21875" style="53" customWidth="1"/>
    <col min="19" max="256" width="11.44140625" style="42"/>
    <col min="257" max="257" width="4.44140625" style="42" customWidth="1"/>
    <col min="258" max="258" width="53.21875" style="42" bestFit="1" customWidth="1"/>
    <col min="259" max="259" width="41.5546875" style="42" bestFit="1" customWidth="1"/>
    <col min="260" max="260" width="38" style="42" bestFit="1" customWidth="1"/>
    <col min="261" max="261" width="17.88671875" style="42" bestFit="1" customWidth="1"/>
    <col min="262" max="262" width="16.6640625" style="42" bestFit="1" customWidth="1"/>
    <col min="263" max="263" width="11.88671875" style="42" customWidth="1"/>
    <col min="264" max="267" width="11.44140625" style="42" customWidth="1"/>
    <col min="268" max="268" width="12.44140625" style="42" customWidth="1"/>
    <col min="269" max="270" width="11.44140625" style="42" customWidth="1"/>
    <col min="271" max="271" width="11.5546875" style="42" customWidth="1"/>
    <col min="272" max="272" width="11.44140625" style="42" customWidth="1"/>
    <col min="273" max="273" width="11.6640625" style="42" customWidth="1"/>
    <col min="274" max="512" width="11.44140625" style="42"/>
    <col min="513" max="513" width="4.44140625" style="42" customWidth="1"/>
    <col min="514" max="514" width="53.21875" style="42" bestFit="1" customWidth="1"/>
    <col min="515" max="515" width="41.5546875" style="42" bestFit="1" customWidth="1"/>
    <col min="516" max="516" width="38" style="42" bestFit="1" customWidth="1"/>
    <col min="517" max="517" width="17.88671875" style="42" bestFit="1" customWidth="1"/>
    <col min="518" max="518" width="16.6640625" style="42" bestFit="1" customWidth="1"/>
    <col min="519" max="519" width="11.88671875" style="42" customWidth="1"/>
    <col min="520" max="523" width="11.44140625" style="42" customWidth="1"/>
    <col min="524" max="524" width="12.44140625" style="42" customWidth="1"/>
    <col min="525" max="526" width="11.44140625" style="42" customWidth="1"/>
    <col min="527" max="527" width="11.5546875" style="42" customWidth="1"/>
    <col min="528" max="528" width="11.44140625" style="42" customWidth="1"/>
    <col min="529" max="529" width="11.6640625" style="42" customWidth="1"/>
    <col min="530" max="768" width="11.44140625" style="42"/>
    <col min="769" max="769" width="4.44140625" style="42" customWidth="1"/>
    <col min="770" max="770" width="53.21875" style="42" bestFit="1" customWidth="1"/>
    <col min="771" max="771" width="41.5546875" style="42" bestFit="1" customWidth="1"/>
    <col min="772" max="772" width="38" style="42" bestFit="1" customWidth="1"/>
    <col min="773" max="773" width="17.88671875" style="42" bestFit="1" customWidth="1"/>
    <col min="774" max="774" width="16.6640625" style="42" bestFit="1" customWidth="1"/>
    <col min="775" max="775" width="11.88671875" style="42" customWidth="1"/>
    <col min="776" max="779" width="11.44140625" style="42" customWidth="1"/>
    <col min="780" max="780" width="12.44140625" style="42" customWidth="1"/>
    <col min="781" max="782" width="11.44140625" style="42" customWidth="1"/>
    <col min="783" max="783" width="11.5546875" style="42" customWidth="1"/>
    <col min="784" max="784" width="11.44140625" style="42" customWidth="1"/>
    <col min="785" max="785" width="11.6640625" style="42" customWidth="1"/>
    <col min="786" max="1024" width="11.44140625" style="42"/>
    <col min="1025" max="1025" width="4.44140625" style="42" customWidth="1"/>
    <col min="1026" max="1026" width="53.21875" style="42" bestFit="1" customWidth="1"/>
    <col min="1027" max="1027" width="41.5546875" style="42" bestFit="1" customWidth="1"/>
    <col min="1028" max="1028" width="38" style="42" bestFit="1" customWidth="1"/>
    <col min="1029" max="1029" width="17.88671875" style="42" bestFit="1" customWidth="1"/>
    <col min="1030" max="1030" width="16.6640625" style="42" bestFit="1" customWidth="1"/>
    <col min="1031" max="1031" width="11.88671875" style="42" customWidth="1"/>
    <col min="1032" max="1035" width="11.44140625" style="42" customWidth="1"/>
    <col min="1036" max="1036" width="12.44140625" style="42" customWidth="1"/>
    <col min="1037" max="1038" width="11.44140625" style="42" customWidth="1"/>
    <col min="1039" max="1039" width="11.5546875" style="42" customWidth="1"/>
    <col min="1040" max="1040" width="11.44140625" style="42" customWidth="1"/>
    <col min="1041" max="1041" width="11.6640625" style="42" customWidth="1"/>
    <col min="1042" max="1280" width="11.44140625" style="42"/>
    <col min="1281" max="1281" width="4.44140625" style="42" customWidth="1"/>
    <col min="1282" max="1282" width="53.21875" style="42" bestFit="1" customWidth="1"/>
    <col min="1283" max="1283" width="41.5546875" style="42" bestFit="1" customWidth="1"/>
    <col min="1284" max="1284" width="38" style="42" bestFit="1" customWidth="1"/>
    <col min="1285" max="1285" width="17.88671875" style="42" bestFit="1" customWidth="1"/>
    <col min="1286" max="1286" width="16.6640625" style="42" bestFit="1" customWidth="1"/>
    <col min="1287" max="1287" width="11.88671875" style="42" customWidth="1"/>
    <col min="1288" max="1291" width="11.44140625" style="42" customWidth="1"/>
    <col min="1292" max="1292" width="12.44140625" style="42" customWidth="1"/>
    <col min="1293" max="1294" width="11.44140625" style="42" customWidth="1"/>
    <col min="1295" max="1295" width="11.5546875" style="42" customWidth="1"/>
    <col min="1296" max="1296" width="11.44140625" style="42" customWidth="1"/>
    <col min="1297" max="1297" width="11.6640625" style="42" customWidth="1"/>
    <col min="1298" max="1536" width="11.44140625" style="42"/>
    <col min="1537" max="1537" width="4.44140625" style="42" customWidth="1"/>
    <col min="1538" max="1538" width="53.21875" style="42" bestFit="1" customWidth="1"/>
    <col min="1539" max="1539" width="41.5546875" style="42" bestFit="1" customWidth="1"/>
    <col min="1540" max="1540" width="38" style="42" bestFit="1" customWidth="1"/>
    <col min="1541" max="1541" width="17.88671875" style="42" bestFit="1" customWidth="1"/>
    <col min="1542" max="1542" width="16.6640625" style="42" bestFit="1" customWidth="1"/>
    <col min="1543" max="1543" width="11.88671875" style="42" customWidth="1"/>
    <col min="1544" max="1547" width="11.44140625" style="42" customWidth="1"/>
    <col min="1548" max="1548" width="12.44140625" style="42" customWidth="1"/>
    <col min="1549" max="1550" width="11.44140625" style="42" customWidth="1"/>
    <col min="1551" max="1551" width="11.5546875" style="42" customWidth="1"/>
    <col min="1552" max="1552" width="11.44140625" style="42" customWidth="1"/>
    <col min="1553" max="1553" width="11.6640625" style="42" customWidth="1"/>
    <col min="1554" max="1792" width="11.44140625" style="42"/>
    <col min="1793" max="1793" width="4.44140625" style="42" customWidth="1"/>
    <col min="1794" max="1794" width="53.21875" style="42" bestFit="1" customWidth="1"/>
    <col min="1795" max="1795" width="41.5546875" style="42" bestFit="1" customWidth="1"/>
    <col min="1796" max="1796" width="38" style="42" bestFit="1" customWidth="1"/>
    <col min="1797" max="1797" width="17.88671875" style="42" bestFit="1" customWidth="1"/>
    <col min="1798" max="1798" width="16.6640625" style="42" bestFit="1" customWidth="1"/>
    <col min="1799" max="1799" width="11.88671875" style="42" customWidth="1"/>
    <col min="1800" max="1803" width="11.44140625" style="42" customWidth="1"/>
    <col min="1804" max="1804" width="12.44140625" style="42" customWidth="1"/>
    <col min="1805" max="1806" width="11.44140625" style="42" customWidth="1"/>
    <col min="1807" max="1807" width="11.5546875" style="42" customWidth="1"/>
    <col min="1808" max="1808" width="11.44140625" style="42" customWidth="1"/>
    <col min="1809" max="1809" width="11.6640625" style="42" customWidth="1"/>
    <col min="1810" max="2048" width="11.44140625" style="42"/>
    <col min="2049" max="2049" width="4.44140625" style="42" customWidth="1"/>
    <col min="2050" max="2050" width="53.21875" style="42" bestFit="1" customWidth="1"/>
    <col min="2051" max="2051" width="41.5546875" style="42" bestFit="1" customWidth="1"/>
    <col min="2052" max="2052" width="38" style="42" bestFit="1" customWidth="1"/>
    <col min="2053" max="2053" width="17.88671875" style="42" bestFit="1" customWidth="1"/>
    <col min="2054" max="2054" width="16.6640625" style="42" bestFit="1" customWidth="1"/>
    <col min="2055" max="2055" width="11.88671875" style="42" customWidth="1"/>
    <col min="2056" max="2059" width="11.44140625" style="42" customWidth="1"/>
    <col min="2060" max="2060" width="12.44140625" style="42" customWidth="1"/>
    <col min="2061" max="2062" width="11.44140625" style="42" customWidth="1"/>
    <col min="2063" max="2063" width="11.5546875" style="42" customWidth="1"/>
    <col min="2064" max="2064" width="11.44140625" style="42" customWidth="1"/>
    <col min="2065" max="2065" width="11.6640625" style="42" customWidth="1"/>
    <col min="2066" max="2304" width="11.44140625" style="42"/>
    <col min="2305" max="2305" width="4.44140625" style="42" customWidth="1"/>
    <col min="2306" max="2306" width="53.21875" style="42" bestFit="1" customWidth="1"/>
    <col min="2307" max="2307" width="41.5546875" style="42" bestFit="1" customWidth="1"/>
    <col min="2308" max="2308" width="38" style="42" bestFit="1" customWidth="1"/>
    <col min="2309" max="2309" width="17.88671875" style="42" bestFit="1" customWidth="1"/>
    <col min="2310" max="2310" width="16.6640625" style="42" bestFit="1" customWidth="1"/>
    <col min="2311" max="2311" width="11.88671875" style="42" customWidth="1"/>
    <col min="2312" max="2315" width="11.44140625" style="42" customWidth="1"/>
    <col min="2316" max="2316" width="12.44140625" style="42" customWidth="1"/>
    <col min="2317" max="2318" width="11.44140625" style="42" customWidth="1"/>
    <col min="2319" max="2319" width="11.5546875" style="42" customWidth="1"/>
    <col min="2320" max="2320" width="11.44140625" style="42" customWidth="1"/>
    <col min="2321" max="2321" width="11.6640625" style="42" customWidth="1"/>
    <col min="2322" max="2560" width="11.44140625" style="42"/>
    <col min="2561" max="2561" width="4.44140625" style="42" customWidth="1"/>
    <col min="2562" max="2562" width="53.21875" style="42" bestFit="1" customWidth="1"/>
    <col min="2563" max="2563" width="41.5546875" style="42" bestFit="1" customWidth="1"/>
    <col min="2564" max="2564" width="38" style="42" bestFit="1" customWidth="1"/>
    <col min="2565" max="2565" width="17.88671875" style="42" bestFit="1" customWidth="1"/>
    <col min="2566" max="2566" width="16.6640625" style="42" bestFit="1" customWidth="1"/>
    <col min="2567" max="2567" width="11.88671875" style="42" customWidth="1"/>
    <col min="2568" max="2571" width="11.44140625" style="42" customWidth="1"/>
    <col min="2572" max="2572" width="12.44140625" style="42" customWidth="1"/>
    <col min="2573" max="2574" width="11.44140625" style="42" customWidth="1"/>
    <col min="2575" max="2575" width="11.5546875" style="42" customWidth="1"/>
    <col min="2576" max="2576" width="11.44140625" style="42" customWidth="1"/>
    <col min="2577" max="2577" width="11.6640625" style="42" customWidth="1"/>
    <col min="2578" max="2816" width="11.44140625" style="42"/>
    <col min="2817" max="2817" width="4.44140625" style="42" customWidth="1"/>
    <col min="2818" max="2818" width="53.21875" style="42" bestFit="1" customWidth="1"/>
    <col min="2819" max="2819" width="41.5546875" style="42" bestFit="1" customWidth="1"/>
    <col min="2820" max="2820" width="38" style="42" bestFit="1" customWidth="1"/>
    <col min="2821" max="2821" width="17.88671875" style="42" bestFit="1" customWidth="1"/>
    <col min="2822" max="2822" width="16.6640625" style="42" bestFit="1" customWidth="1"/>
    <col min="2823" max="2823" width="11.88671875" style="42" customWidth="1"/>
    <col min="2824" max="2827" width="11.44140625" style="42" customWidth="1"/>
    <col min="2828" max="2828" width="12.44140625" style="42" customWidth="1"/>
    <col min="2829" max="2830" width="11.44140625" style="42" customWidth="1"/>
    <col min="2831" max="2831" width="11.5546875" style="42" customWidth="1"/>
    <col min="2832" max="2832" width="11.44140625" style="42" customWidth="1"/>
    <col min="2833" max="2833" width="11.6640625" style="42" customWidth="1"/>
    <col min="2834" max="3072" width="11.44140625" style="42"/>
    <col min="3073" max="3073" width="4.44140625" style="42" customWidth="1"/>
    <col min="3074" max="3074" width="53.21875" style="42" bestFit="1" customWidth="1"/>
    <col min="3075" max="3075" width="41.5546875" style="42" bestFit="1" customWidth="1"/>
    <col min="3076" max="3076" width="38" style="42" bestFit="1" customWidth="1"/>
    <col min="3077" max="3077" width="17.88671875" style="42" bestFit="1" customWidth="1"/>
    <col min="3078" max="3078" width="16.6640625" style="42" bestFit="1" customWidth="1"/>
    <col min="3079" max="3079" width="11.88671875" style="42" customWidth="1"/>
    <col min="3080" max="3083" width="11.44140625" style="42" customWidth="1"/>
    <col min="3084" max="3084" width="12.44140625" style="42" customWidth="1"/>
    <col min="3085" max="3086" width="11.44140625" style="42" customWidth="1"/>
    <col min="3087" max="3087" width="11.5546875" style="42" customWidth="1"/>
    <col min="3088" max="3088" width="11.44140625" style="42" customWidth="1"/>
    <col min="3089" max="3089" width="11.6640625" style="42" customWidth="1"/>
    <col min="3090" max="3328" width="11.44140625" style="42"/>
    <col min="3329" max="3329" width="4.44140625" style="42" customWidth="1"/>
    <col min="3330" max="3330" width="53.21875" style="42" bestFit="1" customWidth="1"/>
    <col min="3331" max="3331" width="41.5546875" style="42" bestFit="1" customWidth="1"/>
    <col min="3332" max="3332" width="38" style="42" bestFit="1" customWidth="1"/>
    <col min="3333" max="3333" width="17.88671875" style="42" bestFit="1" customWidth="1"/>
    <col min="3334" max="3334" width="16.6640625" style="42" bestFit="1" customWidth="1"/>
    <col min="3335" max="3335" width="11.88671875" style="42" customWidth="1"/>
    <col min="3336" max="3339" width="11.44140625" style="42" customWidth="1"/>
    <col min="3340" max="3340" width="12.44140625" style="42" customWidth="1"/>
    <col min="3341" max="3342" width="11.44140625" style="42" customWidth="1"/>
    <col min="3343" max="3343" width="11.5546875" style="42" customWidth="1"/>
    <col min="3344" max="3344" width="11.44140625" style="42" customWidth="1"/>
    <col min="3345" max="3345" width="11.6640625" style="42" customWidth="1"/>
    <col min="3346" max="3584" width="11.44140625" style="42"/>
    <col min="3585" max="3585" width="4.44140625" style="42" customWidth="1"/>
    <col min="3586" max="3586" width="53.21875" style="42" bestFit="1" customWidth="1"/>
    <col min="3587" max="3587" width="41.5546875" style="42" bestFit="1" customWidth="1"/>
    <col min="3588" max="3588" width="38" style="42" bestFit="1" customWidth="1"/>
    <col min="3589" max="3589" width="17.88671875" style="42" bestFit="1" customWidth="1"/>
    <col min="3590" max="3590" width="16.6640625" style="42" bestFit="1" customWidth="1"/>
    <col min="3591" max="3591" width="11.88671875" style="42" customWidth="1"/>
    <col min="3592" max="3595" width="11.44140625" style="42" customWidth="1"/>
    <col min="3596" max="3596" width="12.44140625" style="42" customWidth="1"/>
    <col min="3597" max="3598" width="11.44140625" style="42" customWidth="1"/>
    <col min="3599" max="3599" width="11.5546875" style="42" customWidth="1"/>
    <col min="3600" max="3600" width="11.44140625" style="42" customWidth="1"/>
    <col min="3601" max="3601" width="11.6640625" style="42" customWidth="1"/>
    <col min="3602" max="3840" width="11.44140625" style="42"/>
    <col min="3841" max="3841" width="4.44140625" style="42" customWidth="1"/>
    <col min="3842" max="3842" width="53.21875" style="42" bestFit="1" customWidth="1"/>
    <col min="3843" max="3843" width="41.5546875" style="42" bestFit="1" customWidth="1"/>
    <col min="3844" max="3844" width="38" style="42" bestFit="1" customWidth="1"/>
    <col min="3845" max="3845" width="17.88671875" style="42" bestFit="1" customWidth="1"/>
    <col min="3846" max="3846" width="16.6640625" style="42" bestFit="1" customWidth="1"/>
    <col min="3847" max="3847" width="11.88671875" style="42" customWidth="1"/>
    <col min="3848" max="3851" width="11.44140625" style="42" customWidth="1"/>
    <col min="3852" max="3852" width="12.44140625" style="42" customWidth="1"/>
    <col min="3853" max="3854" width="11.44140625" style="42" customWidth="1"/>
    <col min="3855" max="3855" width="11.5546875" style="42" customWidth="1"/>
    <col min="3856" max="3856" width="11.44140625" style="42" customWidth="1"/>
    <col min="3857" max="3857" width="11.6640625" style="42" customWidth="1"/>
    <col min="3858" max="4096" width="11.44140625" style="42"/>
    <col min="4097" max="4097" width="4.44140625" style="42" customWidth="1"/>
    <col min="4098" max="4098" width="53.21875" style="42" bestFit="1" customWidth="1"/>
    <col min="4099" max="4099" width="41.5546875" style="42" bestFit="1" customWidth="1"/>
    <col min="4100" max="4100" width="38" style="42" bestFit="1" customWidth="1"/>
    <col min="4101" max="4101" width="17.88671875" style="42" bestFit="1" customWidth="1"/>
    <col min="4102" max="4102" width="16.6640625" style="42" bestFit="1" customWidth="1"/>
    <col min="4103" max="4103" width="11.88671875" style="42" customWidth="1"/>
    <col min="4104" max="4107" width="11.44140625" style="42" customWidth="1"/>
    <col min="4108" max="4108" width="12.44140625" style="42" customWidth="1"/>
    <col min="4109" max="4110" width="11.44140625" style="42" customWidth="1"/>
    <col min="4111" max="4111" width="11.5546875" style="42" customWidth="1"/>
    <col min="4112" max="4112" width="11.44140625" style="42" customWidth="1"/>
    <col min="4113" max="4113" width="11.6640625" style="42" customWidth="1"/>
    <col min="4114" max="4352" width="11.44140625" style="42"/>
    <col min="4353" max="4353" width="4.44140625" style="42" customWidth="1"/>
    <col min="4354" max="4354" width="53.21875" style="42" bestFit="1" customWidth="1"/>
    <col min="4355" max="4355" width="41.5546875" style="42" bestFit="1" customWidth="1"/>
    <col min="4356" max="4356" width="38" style="42" bestFit="1" customWidth="1"/>
    <col min="4357" max="4357" width="17.88671875" style="42" bestFit="1" customWidth="1"/>
    <col min="4358" max="4358" width="16.6640625" style="42" bestFit="1" customWidth="1"/>
    <col min="4359" max="4359" width="11.88671875" style="42" customWidth="1"/>
    <col min="4360" max="4363" width="11.44140625" style="42" customWidth="1"/>
    <col min="4364" max="4364" width="12.44140625" style="42" customWidth="1"/>
    <col min="4365" max="4366" width="11.44140625" style="42" customWidth="1"/>
    <col min="4367" max="4367" width="11.5546875" style="42" customWidth="1"/>
    <col min="4368" max="4368" width="11.44140625" style="42" customWidth="1"/>
    <col min="4369" max="4369" width="11.6640625" style="42" customWidth="1"/>
    <col min="4370" max="4608" width="11.44140625" style="42"/>
    <col min="4609" max="4609" width="4.44140625" style="42" customWidth="1"/>
    <col min="4610" max="4610" width="53.21875" style="42" bestFit="1" customWidth="1"/>
    <col min="4611" max="4611" width="41.5546875" style="42" bestFit="1" customWidth="1"/>
    <col min="4612" max="4612" width="38" style="42" bestFit="1" customWidth="1"/>
    <col min="4613" max="4613" width="17.88671875" style="42" bestFit="1" customWidth="1"/>
    <col min="4614" max="4614" width="16.6640625" style="42" bestFit="1" customWidth="1"/>
    <col min="4615" max="4615" width="11.88671875" style="42" customWidth="1"/>
    <col min="4616" max="4619" width="11.44140625" style="42" customWidth="1"/>
    <col min="4620" max="4620" width="12.44140625" style="42" customWidth="1"/>
    <col min="4621" max="4622" width="11.44140625" style="42" customWidth="1"/>
    <col min="4623" max="4623" width="11.5546875" style="42" customWidth="1"/>
    <col min="4624" max="4624" width="11.44140625" style="42" customWidth="1"/>
    <col min="4625" max="4625" width="11.6640625" style="42" customWidth="1"/>
    <col min="4626" max="4864" width="11.44140625" style="42"/>
    <col min="4865" max="4865" width="4.44140625" style="42" customWidth="1"/>
    <col min="4866" max="4866" width="53.21875" style="42" bestFit="1" customWidth="1"/>
    <col min="4867" max="4867" width="41.5546875" style="42" bestFit="1" customWidth="1"/>
    <col min="4868" max="4868" width="38" style="42" bestFit="1" customWidth="1"/>
    <col min="4869" max="4869" width="17.88671875" style="42" bestFit="1" customWidth="1"/>
    <col min="4870" max="4870" width="16.6640625" style="42" bestFit="1" customWidth="1"/>
    <col min="4871" max="4871" width="11.88671875" style="42" customWidth="1"/>
    <col min="4872" max="4875" width="11.44140625" style="42" customWidth="1"/>
    <col min="4876" max="4876" width="12.44140625" style="42" customWidth="1"/>
    <col min="4877" max="4878" width="11.44140625" style="42" customWidth="1"/>
    <col min="4879" max="4879" width="11.5546875" style="42" customWidth="1"/>
    <col min="4880" max="4880" width="11.44140625" style="42" customWidth="1"/>
    <col min="4881" max="4881" width="11.6640625" style="42" customWidth="1"/>
    <col min="4882" max="5120" width="11.44140625" style="42"/>
    <col min="5121" max="5121" width="4.44140625" style="42" customWidth="1"/>
    <col min="5122" max="5122" width="53.21875" style="42" bestFit="1" customWidth="1"/>
    <col min="5123" max="5123" width="41.5546875" style="42" bestFit="1" customWidth="1"/>
    <col min="5124" max="5124" width="38" style="42" bestFit="1" customWidth="1"/>
    <col min="5125" max="5125" width="17.88671875" style="42" bestFit="1" customWidth="1"/>
    <col min="5126" max="5126" width="16.6640625" style="42" bestFit="1" customWidth="1"/>
    <col min="5127" max="5127" width="11.88671875" style="42" customWidth="1"/>
    <col min="5128" max="5131" width="11.44140625" style="42" customWidth="1"/>
    <col min="5132" max="5132" width="12.44140625" style="42" customWidth="1"/>
    <col min="5133" max="5134" width="11.44140625" style="42" customWidth="1"/>
    <col min="5135" max="5135" width="11.5546875" style="42" customWidth="1"/>
    <col min="5136" max="5136" width="11.44140625" style="42" customWidth="1"/>
    <col min="5137" max="5137" width="11.6640625" style="42" customWidth="1"/>
    <col min="5138" max="5376" width="11.44140625" style="42"/>
    <col min="5377" max="5377" width="4.44140625" style="42" customWidth="1"/>
    <col min="5378" max="5378" width="53.21875" style="42" bestFit="1" customWidth="1"/>
    <col min="5379" max="5379" width="41.5546875" style="42" bestFit="1" customWidth="1"/>
    <col min="5380" max="5380" width="38" style="42" bestFit="1" customWidth="1"/>
    <col min="5381" max="5381" width="17.88671875" style="42" bestFit="1" customWidth="1"/>
    <col min="5382" max="5382" width="16.6640625" style="42" bestFit="1" customWidth="1"/>
    <col min="5383" max="5383" width="11.88671875" style="42" customWidth="1"/>
    <col min="5384" max="5387" width="11.44140625" style="42" customWidth="1"/>
    <col min="5388" max="5388" width="12.44140625" style="42" customWidth="1"/>
    <col min="5389" max="5390" width="11.44140625" style="42" customWidth="1"/>
    <col min="5391" max="5391" width="11.5546875" style="42" customWidth="1"/>
    <col min="5392" max="5392" width="11.44140625" style="42" customWidth="1"/>
    <col min="5393" max="5393" width="11.6640625" style="42" customWidth="1"/>
    <col min="5394" max="5632" width="11.44140625" style="42"/>
    <col min="5633" max="5633" width="4.44140625" style="42" customWidth="1"/>
    <col min="5634" max="5634" width="53.21875" style="42" bestFit="1" customWidth="1"/>
    <col min="5635" max="5635" width="41.5546875" style="42" bestFit="1" customWidth="1"/>
    <col min="5636" max="5636" width="38" style="42" bestFit="1" customWidth="1"/>
    <col min="5637" max="5637" width="17.88671875" style="42" bestFit="1" customWidth="1"/>
    <col min="5638" max="5638" width="16.6640625" style="42" bestFit="1" customWidth="1"/>
    <col min="5639" max="5639" width="11.88671875" style="42" customWidth="1"/>
    <col min="5640" max="5643" width="11.44140625" style="42" customWidth="1"/>
    <col min="5644" max="5644" width="12.44140625" style="42" customWidth="1"/>
    <col min="5645" max="5646" width="11.44140625" style="42" customWidth="1"/>
    <col min="5647" max="5647" width="11.5546875" style="42" customWidth="1"/>
    <col min="5648" max="5648" width="11.44140625" style="42" customWidth="1"/>
    <col min="5649" max="5649" width="11.6640625" style="42" customWidth="1"/>
    <col min="5650" max="5888" width="11.44140625" style="42"/>
    <col min="5889" max="5889" width="4.44140625" style="42" customWidth="1"/>
    <col min="5890" max="5890" width="53.21875" style="42" bestFit="1" customWidth="1"/>
    <col min="5891" max="5891" width="41.5546875" style="42" bestFit="1" customWidth="1"/>
    <col min="5892" max="5892" width="38" style="42" bestFit="1" customWidth="1"/>
    <col min="5893" max="5893" width="17.88671875" style="42" bestFit="1" customWidth="1"/>
    <col min="5894" max="5894" width="16.6640625" style="42" bestFit="1" customWidth="1"/>
    <col min="5895" max="5895" width="11.88671875" style="42" customWidth="1"/>
    <col min="5896" max="5899" width="11.44140625" style="42" customWidth="1"/>
    <col min="5900" max="5900" width="12.44140625" style="42" customWidth="1"/>
    <col min="5901" max="5902" width="11.44140625" style="42" customWidth="1"/>
    <col min="5903" max="5903" width="11.5546875" style="42" customWidth="1"/>
    <col min="5904" max="5904" width="11.44140625" style="42" customWidth="1"/>
    <col min="5905" max="5905" width="11.6640625" style="42" customWidth="1"/>
    <col min="5906" max="6144" width="11.44140625" style="42"/>
    <col min="6145" max="6145" width="4.44140625" style="42" customWidth="1"/>
    <col min="6146" max="6146" width="53.21875" style="42" bestFit="1" customWidth="1"/>
    <col min="6147" max="6147" width="41.5546875" style="42" bestFit="1" customWidth="1"/>
    <col min="6148" max="6148" width="38" style="42" bestFit="1" customWidth="1"/>
    <col min="6149" max="6149" width="17.88671875" style="42" bestFit="1" customWidth="1"/>
    <col min="6150" max="6150" width="16.6640625" style="42" bestFit="1" customWidth="1"/>
    <col min="6151" max="6151" width="11.88671875" style="42" customWidth="1"/>
    <col min="6152" max="6155" width="11.44140625" style="42" customWidth="1"/>
    <col min="6156" max="6156" width="12.44140625" style="42" customWidth="1"/>
    <col min="6157" max="6158" width="11.44140625" style="42" customWidth="1"/>
    <col min="6159" max="6159" width="11.5546875" style="42" customWidth="1"/>
    <col min="6160" max="6160" width="11.44140625" style="42" customWidth="1"/>
    <col min="6161" max="6161" width="11.6640625" style="42" customWidth="1"/>
    <col min="6162" max="6400" width="11.44140625" style="42"/>
    <col min="6401" max="6401" width="4.44140625" style="42" customWidth="1"/>
    <col min="6402" max="6402" width="53.21875" style="42" bestFit="1" customWidth="1"/>
    <col min="6403" max="6403" width="41.5546875" style="42" bestFit="1" customWidth="1"/>
    <col min="6404" max="6404" width="38" style="42" bestFit="1" customWidth="1"/>
    <col min="6405" max="6405" width="17.88671875" style="42" bestFit="1" customWidth="1"/>
    <col min="6406" max="6406" width="16.6640625" style="42" bestFit="1" customWidth="1"/>
    <col min="6407" max="6407" width="11.88671875" style="42" customWidth="1"/>
    <col min="6408" max="6411" width="11.44140625" style="42" customWidth="1"/>
    <col min="6412" max="6412" width="12.44140625" style="42" customWidth="1"/>
    <col min="6413" max="6414" width="11.44140625" style="42" customWidth="1"/>
    <col min="6415" max="6415" width="11.5546875" style="42" customWidth="1"/>
    <col min="6416" max="6416" width="11.44140625" style="42" customWidth="1"/>
    <col min="6417" max="6417" width="11.6640625" style="42" customWidth="1"/>
    <col min="6418" max="6656" width="11.44140625" style="42"/>
    <col min="6657" max="6657" width="4.44140625" style="42" customWidth="1"/>
    <col min="6658" max="6658" width="53.21875" style="42" bestFit="1" customWidth="1"/>
    <col min="6659" max="6659" width="41.5546875" style="42" bestFit="1" customWidth="1"/>
    <col min="6660" max="6660" width="38" style="42" bestFit="1" customWidth="1"/>
    <col min="6661" max="6661" width="17.88671875" style="42" bestFit="1" customWidth="1"/>
    <col min="6662" max="6662" width="16.6640625" style="42" bestFit="1" customWidth="1"/>
    <col min="6663" max="6663" width="11.88671875" style="42" customWidth="1"/>
    <col min="6664" max="6667" width="11.44140625" style="42" customWidth="1"/>
    <col min="6668" max="6668" width="12.44140625" style="42" customWidth="1"/>
    <col min="6669" max="6670" width="11.44140625" style="42" customWidth="1"/>
    <col min="6671" max="6671" width="11.5546875" style="42" customWidth="1"/>
    <col min="6672" max="6672" width="11.44140625" style="42" customWidth="1"/>
    <col min="6673" max="6673" width="11.6640625" style="42" customWidth="1"/>
    <col min="6674" max="6912" width="11.44140625" style="42"/>
    <col min="6913" max="6913" width="4.44140625" style="42" customWidth="1"/>
    <col min="6914" max="6914" width="53.21875" style="42" bestFit="1" customWidth="1"/>
    <col min="6915" max="6915" width="41.5546875" style="42" bestFit="1" customWidth="1"/>
    <col min="6916" max="6916" width="38" style="42" bestFit="1" customWidth="1"/>
    <col min="6917" max="6917" width="17.88671875" style="42" bestFit="1" customWidth="1"/>
    <col min="6918" max="6918" width="16.6640625" style="42" bestFit="1" customWidth="1"/>
    <col min="6919" max="6919" width="11.88671875" style="42" customWidth="1"/>
    <col min="6920" max="6923" width="11.44140625" style="42" customWidth="1"/>
    <col min="6924" max="6924" width="12.44140625" style="42" customWidth="1"/>
    <col min="6925" max="6926" width="11.44140625" style="42" customWidth="1"/>
    <col min="6927" max="6927" width="11.5546875" style="42" customWidth="1"/>
    <col min="6928" max="6928" width="11.44140625" style="42" customWidth="1"/>
    <col min="6929" max="6929" width="11.6640625" style="42" customWidth="1"/>
    <col min="6930" max="7168" width="11.44140625" style="42"/>
    <col min="7169" max="7169" width="4.44140625" style="42" customWidth="1"/>
    <col min="7170" max="7170" width="53.21875" style="42" bestFit="1" customWidth="1"/>
    <col min="7171" max="7171" width="41.5546875" style="42" bestFit="1" customWidth="1"/>
    <col min="7172" max="7172" width="38" style="42" bestFit="1" customWidth="1"/>
    <col min="7173" max="7173" width="17.88671875" style="42" bestFit="1" customWidth="1"/>
    <col min="7174" max="7174" width="16.6640625" style="42" bestFit="1" customWidth="1"/>
    <col min="7175" max="7175" width="11.88671875" style="42" customWidth="1"/>
    <col min="7176" max="7179" width="11.44140625" style="42" customWidth="1"/>
    <col min="7180" max="7180" width="12.44140625" style="42" customWidth="1"/>
    <col min="7181" max="7182" width="11.44140625" style="42" customWidth="1"/>
    <col min="7183" max="7183" width="11.5546875" style="42" customWidth="1"/>
    <col min="7184" max="7184" width="11.44140625" style="42" customWidth="1"/>
    <col min="7185" max="7185" width="11.6640625" style="42" customWidth="1"/>
    <col min="7186" max="7424" width="11.44140625" style="42"/>
    <col min="7425" max="7425" width="4.44140625" style="42" customWidth="1"/>
    <col min="7426" max="7426" width="53.21875" style="42" bestFit="1" customWidth="1"/>
    <col min="7427" max="7427" width="41.5546875" style="42" bestFit="1" customWidth="1"/>
    <col min="7428" max="7428" width="38" style="42" bestFit="1" customWidth="1"/>
    <col min="7429" max="7429" width="17.88671875" style="42" bestFit="1" customWidth="1"/>
    <col min="7430" max="7430" width="16.6640625" style="42" bestFit="1" customWidth="1"/>
    <col min="7431" max="7431" width="11.88671875" style="42" customWidth="1"/>
    <col min="7432" max="7435" width="11.44140625" style="42" customWidth="1"/>
    <col min="7436" max="7436" width="12.44140625" style="42" customWidth="1"/>
    <col min="7437" max="7438" width="11.44140625" style="42" customWidth="1"/>
    <col min="7439" max="7439" width="11.5546875" style="42" customWidth="1"/>
    <col min="7440" max="7440" width="11.44140625" style="42" customWidth="1"/>
    <col min="7441" max="7441" width="11.6640625" style="42" customWidth="1"/>
    <col min="7442" max="7680" width="11.44140625" style="42"/>
    <col min="7681" max="7681" width="4.44140625" style="42" customWidth="1"/>
    <col min="7682" max="7682" width="53.21875" style="42" bestFit="1" customWidth="1"/>
    <col min="7683" max="7683" width="41.5546875" style="42" bestFit="1" customWidth="1"/>
    <col min="7684" max="7684" width="38" style="42" bestFit="1" customWidth="1"/>
    <col min="7685" max="7685" width="17.88671875" style="42" bestFit="1" customWidth="1"/>
    <col min="7686" max="7686" width="16.6640625" style="42" bestFit="1" customWidth="1"/>
    <col min="7687" max="7687" width="11.88671875" style="42" customWidth="1"/>
    <col min="7688" max="7691" width="11.44140625" style="42" customWidth="1"/>
    <col min="7692" max="7692" width="12.44140625" style="42" customWidth="1"/>
    <col min="7693" max="7694" width="11.44140625" style="42" customWidth="1"/>
    <col min="7695" max="7695" width="11.5546875" style="42" customWidth="1"/>
    <col min="7696" max="7696" width="11.44140625" style="42" customWidth="1"/>
    <col min="7697" max="7697" width="11.6640625" style="42" customWidth="1"/>
    <col min="7698" max="7936" width="11.44140625" style="42"/>
    <col min="7937" max="7937" width="4.44140625" style="42" customWidth="1"/>
    <col min="7938" max="7938" width="53.21875" style="42" bestFit="1" customWidth="1"/>
    <col min="7939" max="7939" width="41.5546875" style="42" bestFit="1" customWidth="1"/>
    <col min="7940" max="7940" width="38" style="42" bestFit="1" customWidth="1"/>
    <col min="7941" max="7941" width="17.88671875" style="42" bestFit="1" customWidth="1"/>
    <col min="7942" max="7942" width="16.6640625" style="42" bestFit="1" customWidth="1"/>
    <col min="7943" max="7943" width="11.88671875" style="42" customWidth="1"/>
    <col min="7944" max="7947" width="11.44140625" style="42" customWidth="1"/>
    <col min="7948" max="7948" width="12.44140625" style="42" customWidth="1"/>
    <col min="7949" max="7950" width="11.44140625" style="42" customWidth="1"/>
    <col min="7951" max="7951" width="11.5546875" style="42" customWidth="1"/>
    <col min="7952" max="7952" width="11.44140625" style="42" customWidth="1"/>
    <col min="7953" max="7953" width="11.6640625" style="42" customWidth="1"/>
    <col min="7954" max="8192" width="11.44140625" style="42"/>
    <col min="8193" max="8193" width="4.44140625" style="42" customWidth="1"/>
    <col min="8194" max="8194" width="53.21875" style="42" bestFit="1" customWidth="1"/>
    <col min="8195" max="8195" width="41.5546875" style="42" bestFit="1" customWidth="1"/>
    <col min="8196" max="8196" width="38" style="42" bestFit="1" customWidth="1"/>
    <col min="8197" max="8197" width="17.88671875" style="42" bestFit="1" customWidth="1"/>
    <col min="8198" max="8198" width="16.6640625" style="42" bestFit="1" customWidth="1"/>
    <col min="8199" max="8199" width="11.88671875" style="42" customWidth="1"/>
    <col min="8200" max="8203" width="11.44140625" style="42" customWidth="1"/>
    <col min="8204" max="8204" width="12.44140625" style="42" customWidth="1"/>
    <col min="8205" max="8206" width="11.44140625" style="42" customWidth="1"/>
    <col min="8207" max="8207" width="11.5546875" style="42" customWidth="1"/>
    <col min="8208" max="8208" width="11.44140625" style="42" customWidth="1"/>
    <col min="8209" max="8209" width="11.6640625" style="42" customWidth="1"/>
    <col min="8210" max="8448" width="11.44140625" style="42"/>
    <col min="8449" max="8449" width="4.44140625" style="42" customWidth="1"/>
    <col min="8450" max="8450" width="53.21875" style="42" bestFit="1" customWidth="1"/>
    <col min="8451" max="8451" width="41.5546875" style="42" bestFit="1" customWidth="1"/>
    <col min="8452" max="8452" width="38" style="42" bestFit="1" customWidth="1"/>
    <col min="8453" max="8453" width="17.88671875" style="42" bestFit="1" customWidth="1"/>
    <col min="8454" max="8454" width="16.6640625" style="42" bestFit="1" customWidth="1"/>
    <col min="8455" max="8455" width="11.88671875" style="42" customWidth="1"/>
    <col min="8456" max="8459" width="11.44140625" style="42" customWidth="1"/>
    <col min="8460" max="8460" width="12.44140625" style="42" customWidth="1"/>
    <col min="8461" max="8462" width="11.44140625" style="42" customWidth="1"/>
    <col min="8463" max="8463" width="11.5546875" style="42" customWidth="1"/>
    <col min="8464" max="8464" width="11.44140625" style="42" customWidth="1"/>
    <col min="8465" max="8465" width="11.6640625" style="42" customWidth="1"/>
    <col min="8466" max="8704" width="11.44140625" style="42"/>
    <col min="8705" max="8705" width="4.44140625" style="42" customWidth="1"/>
    <col min="8706" max="8706" width="53.21875" style="42" bestFit="1" customWidth="1"/>
    <col min="8707" max="8707" width="41.5546875" style="42" bestFit="1" customWidth="1"/>
    <col min="8708" max="8708" width="38" style="42" bestFit="1" customWidth="1"/>
    <col min="8709" max="8709" width="17.88671875" style="42" bestFit="1" customWidth="1"/>
    <col min="8710" max="8710" width="16.6640625" style="42" bestFit="1" customWidth="1"/>
    <col min="8711" max="8711" width="11.88671875" style="42" customWidth="1"/>
    <col min="8712" max="8715" width="11.44140625" style="42" customWidth="1"/>
    <col min="8716" max="8716" width="12.44140625" style="42" customWidth="1"/>
    <col min="8717" max="8718" width="11.44140625" style="42" customWidth="1"/>
    <col min="8719" max="8719" width="11.5546875" style="42" customWidth="1"/>
    <col min="8720" max="8720" width="11.44140625" style="42" customWidth="1"/>
    <col min="8721" max="8721" width="11.6640625" style="42" customWidth="1"/>
    <col min="8722" max="8960" width="11.44140625" style="42"/>
    <col min="8961" max="8961" width="4.44140625" style="42" customWidth="1"/>
    <col min="8962" max="8962" width="53.21875" style="42" bestFit="1" customWidth="1"/>
    <col min="8963" max="8963" width="41.5546875" style="42" bestFit="1" customWidth="1"/>
    <col min="8964" max="8964" width="38" style="42" bestFit="1" customWidth="1"/>
    <col min="8965" max="8965" width="17.88671875" style="42" bestFit="1" customWidth="1"/>
    <col min="8966" max="8966" width="16.6640625" style="42" bestFit="1" customWidth="1"/>
    <col min="8967" max="8967" width="11.88671875" style="42" customWidth="1"/>
    <col min="8968" max="8971" width="11.44140625" style="42" customWidth="1"/>
    <col min="8972" max="8972" width="12.44140625" style="42" customWidth="1"/>
    <col min="8973" max="8974" width="11.44140625" style="42" customWidth="1"/>
    <col min="8975" max="8975" width="11.5546875" style="42" customWidth="1"/>
    <col min="8976" max="8976" width="11.44140625" style="42" customWidth="1"/>
    <col min="8977" max="8977" width="11.6640625" style="42" customWidth="1"/>
    <col min="8978" max="9216" width="11.44140625" style="42"/>
    <col min="9217" max="9217" width="4.44140625" style="42" customWidth="1"/>
    <col min="9218" max="9218" width="53.21875" style="42" bestFit="1" customWidth="1"/>
    <col min="9219" max="9219" width="41.5546875" style="42" bestFit="1" customWidth="1"/>
    <col min="9220" max="9220" width="38" style="42" bestFit="1" customWidth="1"/>
    <col min="9221" max="9221" width="17.88671875" style="42" bestFit="1" customWidth="1"/>
    <col min="9222" max="9222" width="16.6640625" style="42" bestFit="1" customWidth="1"/>
    <col min="9223" max="9223" width="11.88671875" style="42" customWidth="1"/>
    <col min="9224" max="9227" width="11.44140625" style="42" customWidth="1"/>
    <col min="9228" max="9228" width="12.44140625" style="42" customWidth="1"/>
    <col min="9229" max="9230" width="11.44140625" style="42" customWidth="1"/>
    <col min="9231" max="9231" width="11.5546875" style="42" customWidth="1"/>
    <col min="9232" max="9232" width="11.44140625" style="42" customWidth="1"/>
    <col min="9233" max="9233" width="11.6640625" style="42" customWidth="1"/>
    <col min="9234" max="9472" width="11.44140625" style="42"/>
    <col min="9473" max="9473" width="4.44140625" style="42" customWidth="1"/>
    <col min="9474" max="9474" width="53.21875" style="42" bestFit="1" customWidth="1"/>
    <col min="9475" max="9475" width="41.5546875" style="42" bestFit="1" customWidth="1"/>
    <col min="9476" max="9476" width="38" style="42" bestFit="1" customWidth="1"/>
    <col min="9477" max="9477" width="17.88671875" style="42" bestFit="1" customWidth="1"/>
    <col min="9478" max="9478" width="16.6640625" style="42" bestFit="1" customWidth="1"/>
    <col min="9479" max="9479" width="11.88671875" style="42" customWidth="1"/>
    <col min="9480" max="9483" width="11.44140625" style="42" customWidth="1"/>
    <col min="9484" max="9484" width="12.44140625" style="42" customWidth="1"/>
    <col min="9485" max="9486" width="11.44140625" style="42" customWidth="1"/>
    <col min="9487" max="9487" width="11.5546875" style="42" customWidth="1"/>
    <col min="9488" max="9488" width="11.44140625" style="42" customWidth="1"/>
    <col min="9489" max="9489" width="11.6640625" style="42" customWidth="1"/>
    <col min="9490" max="9728" width="11.44140625" style="42"/>
    <col min="9729" max="9729" width="4.44140625" style="42" customWidth="1"/>
    <col min="9730" max="9730" width="53.21875" style="42" bestFit="1" customWidth="1"/>
    <col min="9731" max="9731" width="41.5546875" style="42" bestFit="1" customWidth="1"/>
    <col min="9732" max="9732" width="38" style="42" bestFit="1" customWidth="1"/>
    <col min="9733" max="9733" width="17.88671875" style="42" bestFit="1" customWidth="1"/>
    <col min="9734" max="9734" width="16.6640625" style="42" bestFit="1" customWidth="1"/>
    <col min="9735" max="9735" width="11.88671875" style="42" customWidth="1"/>
    <col min="9736" max="9739" width="11.44140625" style="42" customWidth="1"/>
    <col min="9740" max="9740" width="12.44140625" style="42" customWidth="1"/>
    <col min="9741" max="9742" width="11.44140625" style="42" customWidth="1"/>
    <col min="9743" max="9743" width="11.5546875" style="42" customWidth="1"/>
    <col min="9744" max="9744" width="11.44140625" style="42" customWidth="1"/>
    <col min="9745" max="9745" width="11.6640625" style="42" customWidth="1"/>
    <col min="9746" max="9984" width="11.44140625" style="42"/>
    <col min="9985" max="9985" width="4.44140625" style="42" customWidth="1"/>
    <col min="9986" max="9986" width="53.21875" style="42" bestFit="1" customWidth="1"/>
    <col min="9987" max="9987" width="41.5546875" style="42" bestFit="1" customWidth="1"/>
    <col min="9988" max="9988" width="38" style="42" bestFit="1" customWidth="1"/>
    <col min="9989" max="9989" width="17.88671875" style="42" bestFit="1" customWidth="1"/>
    <col min="9990" max="9990" width="16.6640625" style="42" bestFit="1" customWidth="1"/>
    <col min="9991" max="9991" width="11.88671875" style="42" customWidth="1"/>
    <col min="9992" max="9995" width="11.44140625" style="42" customWidth="1"/>
    <col min="9996" max="9996" width="12.44140625" style="42" customWidth="1"/>
    <col min="9997" max="9998" width="11.44140625" style="42" customWidth="1"/>
    <col min="9999" max="9999" width="11.5546875" style="42" customWidth="1"/>
    <col min="10000" max="10000" width="11.44140625" style="42" customWidth="1"/>
    <col min="10001" max="10001" width="11.6640625" style="42" customWidth="1"/>
    <col min="10002" max="10240" width="11.44140625" style="42"/>
    <col min="10241" max="10241" width="4.44140625" style="42" customWidth="1"/>
    <col min="10242" max="10242" width="53.21875" style="42" bestFit="1" customWidth="1"/>
    <col min="10243" max="10243" width="41.5546875" style="42" bestFit="1" customWidth="1"/>
    <col min="10244" max="10244" width="38" style="42" bestFit="1" customWidth="1"/>
    <col min="10245" max="10245" width="17.88671875" style="42" bestFit="1" customWidth="1"/>
    <col min="10246" max="10246" width="16.6640625" style="42" bestFit="1" customWidth="1"/>
    <col min="10247" max="10247" width="11.88671875" style="42" customWidth="1"/>
    <col min="10248" max="10251" width="11.44140625" style="42" customWidth="1"/>
    <col min="10252" max="10252" width="12.44140625" style="42" customWidth="1"/>
    <col min="10253" max="10254" width="11.44140625" style="42" customWidth="1"/>
    <col min="10255" max="10255" width="11.5546875" style="42" customWidth="1"/>
    <col min="10256" max="10256" width="11.44140625" style="42" customWidth="1"/>
    <col min="10257" max="10257" width="11.6640625" style="42" customWidth="1"/>
    <col min="10258" max="10496" width="11.44140625" style="42"/>
    <col min="10497" max="10497" width="4.44140625" style="42" customWidth="1"/>
    <col min="10498" max="10498" width="53.21875" style="42" bestFit="1" customWidth="1"/>
    <col min="10499" max="10499" width="41.5546875" style="42" bestFit="1" customWidth="1"/>
    <col min="10500" max="10500" width="38" style="42" bestFit="1" customWidth="1"/>
    <col min="10501" max="10501" width="17.88671875" style="42" bestFit="1" customWidth="1"/>
    <col min="10502" max="10502" width="16.6640625" style="42" bestFit="1" customWidth="1"/>
    <col min="10503" max="10503" width="11.88671875" style="42" customWidth="1"/>
    <col min="10504" max="10507" width="11.44140625" style="42" customWidth="1"/>
    <col min="10508" max="10508" width="12.44140625" style="42" customWidth="1"/>
    <col min="10509" max="10510" width="11.44140625" style="42" customWidth="1"/>
    <col min="10511" max="10511" width="11.5546875" style="42" customWidth="1"/>
    <col min="10512" max="10512" width="11.44140625" style="42" customWidth="1"/>
    <col min="10513" max="10513" width="11.6640625" style="42" customWidth="1"/>
    <col min="10514" max="10752" width="11.44140625" style="42"/>
    <col min="10753" max="10753" width="4.44140625" style="42" customWidth="1"/>
    <col min="10754" max="10754" width="53.21875" style="42" bestFit="1" customWidth="1"/>
    <col min="10755" max="10755" width="41.5546875" style="42" bestFit="1" customWidth="1"/>
    <col min="10756" max="10756" width="38" style="42" bestFit="1" customWidth="1"/>
    <col min="10757" max="10757" width="17.88671875" style="42" bestFit="1" customWidth="1"/>
    <col min="10758" max="10758" width="16.6640625" style="42" bestFit="1" customWidth="1"/>
    <col min="10759" max="10759" width="11.88671875" style="42" customWidth="1"/>
    <col min="10760" max="10763" width="11.44140625" style="42" customWidth="1"/>
    <col min="10764" max="10764" width="12.44140625" style="42" customWidth="1"/>
    <col min="10765" max="10766" width="11.44140625" style="42" customWidth="1"/>
    <col min="10767" max="10767" width="11.5546875" style="42" customWidth="1"/>
    <col min="10768" max="10768" width="11.44140625" style="42" customWidth="1"/>
    <col min="10769" max="10769" width="11.6640625" style="42" customWidth="1"/>
    <col min="10770" max="11008" width="11.44140625" style="42"/>
    <col min="11009" max="11009" width="4.44140625" style="42" customWidth="1"/>
    <col min="11010" max="11010" width="53.21875" style="42" bestFit="1" customWidth="1"/>
    <col min="11011" max="11011" width="41.5546875" style="42" bestFit="1" customWidth="1"/>
    <col min="11012" max="11012" width="38" style="42" bestFit="1" customWidth="1"/>
    <col min="11013" max="11013" width="17.88671875" style="42" bestFit="1" customWidth="1"/>
    <col min="11014" max="11014" width="16.6640625" style="42" bestFit="1" customWidth="1"/>
    <col min="11015" max="11015" width="11.88671875" style="42" customWidth="1"/>
    <col min="11016" max="11019" width="11.44140625" style="42" customWidth="1"/>
    <col min="11020" max="11020" width="12.44140625" style="42" customWidth="1"/>
    <col min="11021" max="11022" width="11.44140625" style="42" customWidth="1"/>
    <col min="11023" max="11023" width="11.5546875" style="42" customWidth="1"/>
    <col min="11024" max="11024" width="11.44140625" style="42" customWidth="1"/>
    <col min="11025" max="11025" width="11.6640625" style="42" customWidth="1"/>
    <col min="11026" max="11264" width="11.44140625" style="42"/>
    <col min="11265" max="11265" width="4.44140625" style="42" customWidth="1"/>
    <col min="11266" max="11266" width="53.21875" style="42" bestFit="1" customWidth="1"/>
    <col min="11267" max="11267" width="41.5546875" style="42" bestFit="1" customWidth="1"/>
    <col min="11268" max="11268" width="38" style="42" bestFit="1" customWidth="1"/>
    <col min="11269" max="11269" width="17.88671875" style="42" bestFit="1" customWidth="1"/>
    <col min="11270" max="11270" width="16.6640625" style="42" bestFit="1" customWidth="1"/>
    <col min="11271" max="11271" width="11.88671875" style="42" customWidth="1"/>
    <col min="11272" max="11275" width="11.44140625" style="42" customWidth="1"/>
    <col min="11276" max="11276" width="12.44140625" style="42" customWidth="1"/>
    <col min="11277" max="11278" width="11.44140625" style="42" customWidth="1"/>
    <col min="11279" max="11279" width="11.5546875" style="42" customWidth="1"/>
    <col min="11280" max="11280" width="11.44140625" style="42" customWidth="1"/>
    <col min="11281" max="11281" width="11.6640625" style="42" customWidth="1"/>
    <col min="11282" max="11520" width="11.44140625" style="42"/>
    <col min="11521" max="11521" width="4.44140625" style="42" customWidth="1"/>
    <col min="11522" max="11522" width="53.21875" style="42" bestFit="1" customWidth="1"/>
    <col min="11523" max="11523" width="41.5546875" style="42" bestFit="1" customWidth="1"/>
    <col min="11524" max="11524" width="38" style="42" bestFit="1" customWidth="1"/>
    <col min="11525" max="11525" width="17.88671875" style="42" bestFit="1" customWidth="1"/>
    <col min="11526" max="11526" width="16.6640625" style="42" bestFit="1" customWidth="1"/>
    <col min="11527" max="11527" width="11.88671875" style="42" customWidth="1"/>
    <col min="11528" max="11531" width="11.44140625" style="42" customWidth="1"/>
    <col min="11532" max="11532" width="12.44140625" style="42" customWidth="1"/>
    <col min="11533" max="11534" width="11.44140625" style="42" customWidth="1"/>
    <col min="11535" max="11535" width="11.5546875" style="42" customWidth="1"/>
    <col min="11536" max="11536" width="11.44140625" style="42" customWidth="1"/>
    <col min="11537" max="11537" width="11.6640625" style="42" customWidth="1"/>
    <col min="11538" max="11776" width="11.44140625" style="42"/>
    <col min="11777" max="11777" width="4.44140625" style="42" customWidth="1"/>
    <col min="11778" max="11778" width="53.21875" style="42" bestFit="1" customWidth="1"/>
    <col min="11779" max="11779" width="41.5546875" style="42" bestFit="1" customWidth="1"/>
    <col min="11780" max="11780" width="38" style="42" bestFit="1" customWidth="1"/>
    <col min="11781" max="11781" width="17.88671875" style="42" bestFit="1" customWidth="1"/>
    <col min="11782" max="11782" width="16.6640625" style="42" bestFit="1" customWidth="1"/>
    <col min="11783" max="11783" width="11.88671875" style="42" customWidth="1"/>
    <col min="11784" max="11787" width="11.44140625" style="42" customWidth="1"/>
    <col min="11788" max="11788" width="12.44140625" style="42" customWidth="1"/>
    <col min="11789" max="11790" width="11.44140625" style="42" customWidth="1"/>
    <col min="11791" max="11791" width="11.5546875" style="42" customWidth="1"/>
    <col min="11792" max="11792" width="11.44140625" style="42" customWidth="1"/>
    <col min="11793" max="11793" width="11.6640625" style="42" customWidth="1"/>
    <col min="11794" max="12032" width="11.44140625" style="42"/>
    <col min="12033" max="12033" width="4.44140625" style="42" customWidth="1"/>
    <col min="12034" max="12034" width="53.21875" style="42" bestFit="1" customWidth="1"/>
    <col min="12035" max="12035" width="41.5546875" style="42" bestFit="1" customWidth="1"/>
    <col min="12036" max="12036" width="38" style="42" bestFit="1" customWidth="1"/>
    <col min="12037" max="12037" width="17.88671875" style="42" bestFit="1" customWidth="1"/>
    <col min="12038" max="12038" width="16.6640625" style="42" bestFit="1" customWidth="1"/>
    <col min="12039" max="12039" width="11.88671875" style="42" customWidth="1"/>
    <col min="12040" max="12043" width="11.44140625" style="42" customWidth="1"/>
    <col min="12044" max="12044" width="12.44140625" style="42" customWidth="1"/>
    <col min="12045" max="12046" width="11.44140625" style="42" customWidth="1"/>
    <col min="12047" max="12047" width="11.5546875" style="42" customWidth="1"/>
    <col min="12048" max="12048" width="11.44140625" style="42" customWidth="1"/>
    <col min="12049" max="12049" width="11.6640625" style="42" customWidth="1"/>
    <col min="12050" max="12288" width="11.44140625" style="42"/>
    <col min="12289" max="12289" width="4.44140625" style="42" customWidth="1"/>
    <col min="12290" max="12290" width="53.21875" style="42" bestFit="1" customWidth="1"/>
    <col min="12291" max="12291" width="41.5546875" style="42" bestFit="1" customWidth="1"/>
    <col min="12292" max="12292" width="38" style="42" bestFit="1" customWidth="1"/>
    <col min="12293" max="12293" width="17.88671875" style="42" bestFit="1" customWidth="1"/>
    <col min="12294" max="12294" width="16.6640625" style="42" bestFit="1" customWidth="1"/>
    <col min="12295" max="12295" width="11.88671875" style="42" customWidth="1"/>
    <col min="12296" max="12299" width="11.44140625" style="42" customWidth="1"/>
    <col min="12300" max="12300" width="12.44140625" style="42" customWidth="1"/>
    <col min="12301" max="12302" width="11.44140625" style="42" customWidth="1"/>
    <col min="12303" max="12303" width="11.5546875" style="42" customWidth="1"/>
    <col min="12304" max="12304" width="11.44140625" style="42" customWidth="1"/>
    <col min="12305" max="12305" width="11.6640625" style="42" customWidth="1"/>
    <col min="12306" max="12544" width="11.44140625" style="42"/>
    <col min="12545" max="12545" width="4.44140625" style="42" customWidth="1"/>
    <col min="12546" max="12546" width="53.21875" style="42" bestFit="1" customWidth="1"/>
    <col min="12547" max="12547" width="41.5546875" style="42" bestFit="1" customWidth="1"/>
    <col min="12548" max="12548" width="38" style="42" bestFit="1" customWidth="1"/>
    <col min="12549" max="12549" width="17.88671875" style="42" bestFit="1" customWidth="1"/>
    <col min="12550" max="12550" width="16.6640625" style="42" bestFit="1" customWidth="1"/>
    <col min="12551" max="12551" width="11.88671875" style="42" customWidth="1"/>
    <col min="12552" max="12555" width="11.44140625" style="42" customWidth="1"/>
    <col min="12556" max="12556" width="12.44140625" style="42" customWidth="1"/>
    <col min="12557" max="12558" width="11.44140625" style="42" customWidth="1"/>
    <col min="12559" max="12559" width="11.5546875" style="42" customWidth="1"/>
    <col min="12560" max="12560" width="11.44140625" style="42" customWidth="1"/>
    <col min="12561" max="12561" width="11.6640625" style="42" customWidth="1"/>
    <col min="12562" max="12800" width="11.44140625" style="42"/>
    <col min="12801" max="12801" width="4.44140625" style="42" customWidth="1"/>
    <col min="12802" max="12802" width="53.21875" style="42" bestFit="1" customWidth="1"/>
    <col min="12803" max="12803" width="41.5546875" style="42" bestFit="1" customWidth="1"/>
    <col min="12804" max="12804" width="38" style="42" bestFit="1" customWidth="1"/>
    <col min="12805" max="12805" width="17.88671875" style="42" bestFit="1" customWidth="1"/>
    <col min="12806" max="12806" width="16.6640625" style="42" bestFit="1" customWidth="1"/>
    <col min="12807" max="12807" width="11.88671875" style="42" customWidth="1"/>
    <col min="12808" max="12811" width="11.44140625" style="42" customWidth="1"/>
    <col min="12812" max="12812" width="12.44140625" style="42" customWidth="1"/>
    <col min="12813" max="12814" width="11.44140625" style="42" customWidth="1"/>
    <col min="12815" max="12815" width="11.5546875" style="42" customWidth="1"/>
    <col min="12816" max="12816" width="11.44140625" style="42" customWidth="1"/>
    <col min="12817" max="12817" width="11.6640625" style="42" customWidth="1"/>
    <col min="12818" max="13056" width="11.44140625" style="42"/>
    <col min="13057" max="13057" width="4.44140625" style="42" customWidth="1"/>
    <col min="13058" max="13058" width="53.21875" style="42" bestFit="1" customWidth="1"/>
    <col min="13059" max="13059" width="41.5546875" style="42" bestFit="1" customWidth="1"/>
    <col min="13060" max="13060" width="38" style="42" bestFit="1" customWidth="1"/>
    <col min="13061" max="13061" width="17.88671875" style="42" bestFit="1" customWidth="1"/>
    <col min="13062" max="13062" width="16.6640625" style="42" bestFit="1" customWidth="1"/>
    <col min="13063" max="13063" width="11.88671875" style="42" customWidth="1"/>
    <col min="13064" max="13067" width="11.44140625" style="42" customWidth="1"/>
    <col min="13068" max="13068" width="12.44140625" style="42" customWidth="1"/>
    <col min="13069" max="13070" width="11.44140625" style="42" customWidth="1"/>
    <col min="13071" max="13071" width="11.5546875" style="42" customWidth="1"/>
    <col min="13072" max="13072" width="11.44140625" style="42" customWidth="1"/>
    <col min="13073" max="13073" width="11.6640625" style="42" customWidth="1"/>
    <col min="13074" max="13312" width="11.44140625" style="42"/>
    <col min="13313" max="13313" width="4.44140625" style="42" customWidth="1"/>
    <col min="13314" max="13314" width="53.21875" style="42" bestFit="1" customWidth="1"/>
    <col min="13315" max="13315" width="41.5546875" style="42" bestFit="1" customWidth="1"/>
    <col min="13316" max="13316" width="38" style="42" bestFit="1" customWidth="1"/>
    <col min="13317" max="13317" width="17.88671875" style="42" bestFit="1" customWidth="1"/>
    <col min="13318" max="13318" width="16.6640625" style="42" bestFit="1" customWidth="1"/>
    <col min="13319" max="13319" width="11.88671875" style="42" customWidth="1"/>
    <col min="13320" max="13323" width="11.44140625" style="42" customWidth="1"/>
    <col min="13324" max="13324" width="12.44140625" style="42" customWidth="1"/>
    <col min="13325" max="13326" width="11.44140625" style="42" customWidth="1"/>
    <col min="13327" max="13327" width="11.5546875" style="42" customWidth="1"/>
    <col min="13328" max="13328" width="11.44140625" style="42" customWidth="1"/>
    <col min="13329" max="13329" width="11.6640625" style="42" customWidth="1"/>
    <col min="13330" max="13568" width="11.44140625" style="42"/>
    <col min="13569" max="13569" width="4.44140625" style="42" customWidth="1"/>
    <col min="13570" max="13570" width="53.21875" style="42" bestFit="1" customWidth="1"/>
    <col min="13571" max="13571" width="41.5546875" style="42" bestFit="1" customWidth="1"/>
    <col min="13572" max="13572" width="38" style="42" bestFit="1" customWidth="1"/>
    <col min="13573" max="13573" width="17.88671875" style="42" bestFit="1" customWidth="1"/>
    <col min="13574" max="13574" width="16.6640625" style="42" bestFit="1" customWidth="1"/>
    <col min="13575" max="13575" width="11.88671875" style="42" customWidth="1"/>
    <col min="13576" max="13579" width="11.44140625" style="42" customWidth="1"/>
    <col min="13580" max="13580" width="12.44140625" style="42" customWidth="1"/>
    <col min="13581" max="13582" width="11.44140625" style="42" customWidth="1"/>
    <col min="13583" max="13583" width="11.5546875" style="42" customWidth="1"/>
    <col min="13584" max="13584" width="11.44140625" style="42" customWidth="1"/>
    <col min="13585" max="13585" width="11.6640625" style="42" customWidth="1"/>
    <col min="13586" max="13824" width="11.44140625" style="42"/>
    <col min="13825" max="13825" width="4.44140625" style="42" customWidth="1"/>
    <col min="13826" max="13826" width="53.21875" style="42" bestFit="1" customWidth="1"/>
    <col min="13827" max="13827" width="41.5546875" style="42" bestFit="1" customWidth="1"/>
    <col min="13828" max="13828" width="38" style="42" bestFit="1" customWidth="1"/>
    <col min="13829" max="13829" width="17.88671875" style="42" bestFit="1" customWidth="1"/>
    <col min="13830" max="13830" width="16.6640625" style="42" bestFit="1" customWidth="1"/>
    <col min="13831" max="13831" width="11.88671875" style="42" customWidth="1"/>
    <col min="13832" max="13835" width="11.44140625" style="42" customWidth="1"/>
    <col min="13836" max="13836" width="12.44140625" style="42" customWidth="1"/>
    <col min="13837" max="13838" width="11.44140625" style="42" customWidth="1"/>
    <col min="13839" max="13839" width="11.5546875" style="42" customWidth="1"/>
    <col min="13840" max="13840" width="11.44140625" style="42" customWidth="1"/>
    <col min="13841" max="13841" width="11.6640625" style="42" customWidth="1"/>
    <col min="13842" max="14080" width="11.44140625" style="42"/>
    <col min="14081" max="14081" width="4.44140625" style="42" customWidth="1"/>
    <col min="14082" max="14082" width="53.21875" style="42" bestFit="1" customWidth="1"/>
    <col min="14083" max="14083" width="41.5546875" style="42" bestFit="1" customWidth="1"/>
    <col min="14084" max="14084" width="38" style="42" bestFit="1" customWidth="1"/>
    <col min="14085" max="14085" width="17.88671875" style="42" bestFit="1" customWidth="1"/>
    <col min="14086" max="14086" width="16.6640625" style="42" bestFit="1" customWidth="1"/>
    <col min="14087" max="14087" width="11.88671875" style="42" customWidth="1"/>
    <col min="14088" max="14091" width="11.44140625" style="42" customWidth="1"/>
    <col min="14092" max="14092" width="12.44140625" style="42" customWidth="1"/>
    <col min="14093" max="14094" width="11.44140625" style="42" customWidth="1"/>
    <col min="14095" max="14095" width="11.5546875" style="42" customWidth="1"/>
    <col min="14096" max="14096" width="11.44140625" style="42" customWidth="1"/>
    <col min="14097" max="14097" width="11.6640625" style="42" customWidth="1"/>
    <col min="14098" max="14336" width="11.44140625" style="42"/>
    <col min="14337" max="14337" width="4.44140625" style="42" customWidth="1"/>
    <col min="14338" max="14338" width="53.21875" style="42" bestFit="1" customWidth="1"/>
    <col min="14339" max="14339" width="41.5546875" style="42" bestFit="1" customWidth="1"/>
    <col min="14340" max="14340" width="38" style="42" bestFit="1" customWidth="1"/>
    <col min="14341" max="14341" width="17.88671875" style="42" bestFit="1" customWidth="1"/>
    <col min="14342" max="14342" width="16.6640625" style="42" bestFit="1" customWidth="1"/>
    <col min="14343" max="14343" width="11.88671875" style="42" customWidth="1"/>
    <col min="14344" max="14347" width="11.44140625" style="42" customWidth="1"/>
    <col min="14348" max="14348" width="12.44140625" style="42" customWidth="1"/>
    <col min="14349" max="14350" width="11.44140625" style="42" customWidth="1"/>
    <col min="14351" max="14351" width="11.5546875" style="42" customWidth="1"/>
    <col min="14352" max="14352" width="11.44140625" style="42" customWidth="1"/>
    <col min="14353" max="14353" width="11.6640625" style="42" customWidth="1"/>
    <col min="14354" max="14592" width="11.44140625" style="42"/>
    <col min="14593" max="14593" width="4.44140625" style="42" customWidth="1"/>
    <col min="14594" max="14594" width="53.21875" style="42" bestFit="1" customWidth="1"/>
    <col min="14595" max="14595" width="41.5546875" style="42" bestFit="1" customWidth="1"/>
    <col min="14596" max="14596" width="38" style="42" bestFit="1" customWidth="1"/>
    <col min="14597" max="14597" width="17.88671875" style="42" bestFit="1" customWidth="1"/>
    <col min="14598" max="14598" width="16.6640625" style="42" bestFit="1" customWidth="1"/>
    <col min="14599" max="14599" width="11.88671875" style="42" customWidth="1"/>
    <col min="14600" max="14603" width="11.44140625" style="42" customWidth="1"/>
    <col min="14604" max="14604" width="12.44140625" style="42" customWidth="1"/>
    <col min="14605" max="14606" width="11.44140625" style="42" customWidth="1"/>
    <col min="14607" max="14607" width="11.5546875" style="42" customWidth="1"/>
    <col min="14608" max="14608" width="11.44140625" style="42" customWidth="1"/>
    <col min="14609" max="14609" width="11.6640625" style="42" customWidth="1"/>
    <col min="14610" max="14848" width="11.44140625" style="42"/>
    <col min="14849" max="14849" width="4.44140625" style="42" customWidth="1"/>
    <col min="14850" max="14850" width="53.21875" style="42" bestFit="1" customWidth="1"/>
    <col min="14851" max="14851" width="41.5546875" style="42" bestFit="1" customWidth="1"/>
    <col min="14852" max="14852" width="38" style="42" bestFit="1" customWidth="1"/>
    <col min="14853" max="14853" width="17.88671875" style="42" bestFit="1" customWidth="1"/>
    <col min="14854" max="14854" width="16.6640625" style="42" bestFit="1" customWidth="1"/>
    <col min="14855" max="14855" width="11.88671875" style="42" customWidth="1"/>
    <col min="14856" max="14859" width="11.44140625" style="42" customWidth="1"/>
    <col min="14860" max="14860" width="12.44140625" style="42" customWidth="1"/>
    <col min="14861" max="14862" width="11.44140625" style="42" customWidth="1"/>
    <col min="14863" max="14863" width="11.5546875" style="42" customWidth="1"/>
    <col min="14864" max="14864" width="11.44140625" style="42" customWidth="1"/>
    <col min="14865" max="14865" width="11.6640625" style="42" customWidth="1"/>
    <col min="14866" max="15104" width="11.44140625" style="42"/>
    <col min="15105" max="15105" width="4.44140625" style="42" customWidth="1"/>
    <col min="15106" max="15106" width="53.21875" style="42" bestFit="1" customWidth="1"/>
    <col min="15107" max="15107" width="41.5546875" style="42" bestFit="1" customWidth="1"/>
    <col min="15108" max="15108" width="38" style="42" bestFit="1" customWidth="1"/>
    <col min="15109" max="15109" width="17.88671875" style="42" bestFit="1" customWidth="1"/>
    <col min="15110" max="15110" width="16.6640625" style="42" bestFit="1" customWidth="1"/>
    <col min="15111" max="15111" width="11.88671875" style="42" customWidth="1"/>
    <col min="15112" max="15115" width="11.44140625" style="42" customWidth="1"/>
    <col min="15116" max="15116" width="12.44140625" style="42" customWidth="1"/>
    <col min="15117" max="15118" width="11.44140625" style="42" customWidth="1"/>
    <col min="15119" max="15119" width="11.5546875" style="42" customWidth="1"/>
    <col min="15120" max="15120" width="11.44140625" style="42" customWidth="1"/>
    <col min="15121" max="15121" width="11.6640625" style="42" customWidth="1"/>
    <col min="15122" max="15360" width="11.44140625" style="42"/>
    <col min="15361" max="15361" width="4.44140625" style="42" customWidth="1"/>
    <col min="15362" max="15362" width="53.21875" style="42" bestFit="1" customWidth="1"/>
    <col min="15363" max="15363" width="41.5546875" style="42" bestFit="1" customWidth="1"/>
    <col min="15364" max="15364" width="38" style="42" bestFit="1" customWidth="1"/>
    <col min="15365" max="15365" width="17.88671875" style="42" bestFit="1" customWidth="1"/>
    <col min="15366" max="15366" width="16.6640625" style="42" bestFit="1" customWidth="1"/>
    <col min="15367" max="15367" width="11.88671875" style="42" customWidth="1"/>
    <col min="15368" max="15371" width="11.44140625" style="42" customWidth="1"/>
    <col min="15372" max="15372" width="12.44140625" style="42" customWidth="1"/>
    <col min="15373" max="15374" width="11.44140625" style="42" customWidth="1"/>
    <col min="15375" max="15375" width="11.5546875" style="42" customWidth="1"/>
    <col min="15376" max="15376" width="11.44140625" style="42" customWidth="1"/>
    <col min="15377" max="15377" width="11.6640625" style="42" customWidth="1"/>
    <col min="15378" max="15616" width="11.44140625" style="42"/>
    <col min="15617" max="15617" width="4.44140625" style="42" customWidth="1"/>
    <col min="15618" max="15618" width="53.21875" style="42" bestFit="1" customWidth="1"/>
    <col min="15619" max="15619" width="41.5546875" style="42" bestFit="1" customWidth="1"/>
    <col min="15620" max="15620" width="38" style="42" bestFit="1" customWidth="1"/>
    <col min="15621" max="15621" width="17.88671875" style="42" bestFit="1" customWidth="1"/>
    <col min="15622" max="15622" width="16.6640625" style="42" bestFit="1" customWidth="1"/>
    <col min="15623" max="15623" width="11.88671875" style="42" customWidth="1"/>
    <col min="15624" max="15627" width="11.44140625" style="42" customWidth="1"/>
    <col min="15628" max="15628" width="12.44140625" style="42" customWidth="1"/>
    <col min="15629" max="15630" width="11.44140625" style="42" customWidth="1"/>
    <col min="15631" max="15631" width="11.5546875" style="42" customWidth="1"/>
    <col min="15632" max="15632" width="11.44140625" style="42" customWidth="1"/>
    <col min="15633" max="15633" width="11.6640625" style="42" customWidth="1"/>
    <col min="15634" max="15872" width="11.44140625" style="42"/>
    <col min="15873" max="15873" width="4.44140625" style="42" customWidth="1"/>
    <col min="15874" max="15874" width="53.21875" style="42" bestFit="1" customWidth="1"/>
    <col min="15875" max="15875" width="41.5546875" style="42" bestFit="1" customWidth="1"/>
    <col min="15876" max="15876" width="38" style="42" bestFit="1" customWidth="1"/>
    <col min="15877" max="15877" width="17.88671875" style="42" bestFit="1" customWidth="1"/>
    <col min="15878" max="15878" width="16.6640625" style="42" bestFit="1" customWidth="1"/>
    <col min="15879" max="15879" width="11.88671875" style="42" customWidth="1"/>
    <col min="15880" max="15883" width="11.44140625" style="42" customWidth="1"/>
    <col min="15884" max="15884" width="12.44140625" style="42" customWidth="1"/>
    <col min="15885" max="15886" width="11.44140625" style="42" customWidth="1"/>
    <col min="15887" max="15887" width="11.5546875" style="42" customWidth="1"/>
    <col min="15888" max="15888" width="11.44140625" style="42" customWidth="1"/>
    <col min="15889" max="15889" width="11.6640625" style="42" customWidth="1"/>
    <col min="15890" max="16128" width="11.44140625" style="42"/>
    <col min="16129" max="16129" width="4.44140625" style="42" customWidth="1"/>
    <col min="16130" max="16130" width="53.21875" style="42" bestFit="1" customWidth="1"/>
    <col min="16131" max="16131" width="41.5546875" style="42" bestFit="1" customWidth="1"/>
    <col min="16132" max="16132" width="38" style="42" bestFit="1" customWidth="1"/>
    <col min="16133" max="16133" width="17.88671875" style="42" bestFit="1" customWidth="1"/>
    <col min="16134" max="16134" width="16.6640625" style="42" bestFit="1" customWidth="1"/>
    <col min="16135" max="16135" width="11.88671875" style="42" customWidth="1"/>
    <col min="16136" max="16139" width="11.44140625" style="42" customWidth="1"/>
    <col min="16140" max="16140" width="12.44140625" style="42" customWidth="1"/>
    <col min="16141" max="16142" width="11.44140625" style="42" customWidth="1"/>
    <col min="16143" max="16143" width="11.5546875" style="42" customWidth="1"/>
    <col min="16144" max="16144" width="11.44140625" style="42" customWidth="1"/>
    <col min="16145" max="16145" width="11.6640625" style="42" customWidth="1"/>
    <col min="16146" max="16384" width="11.44140625" style="42"/>
  </cols>
  <sheetData>
    <row r="1" spans="2:245" s="38" customFormat="1" ht="13.8" x14ac:dyDescent="0.3">
      <c r="B1" s="37"/>
      <c r="C1" s="37"/>
      <c r="E1" s="39"/>
      <c r="F1" s="39"/>
      <c r="G1" s="40"/>
      <c r="H1" s="40"/>
      <c r="I1" s="40"/>
      <c r="J1" s="40"/>
      <c r="K1" s="40"/>
      <c r="L1" s="40"/>
      <c r="M1" s="40"/>
      <c r="N1" s="40"/>
      <c r="O1" s="40"/>
      <c r="P1" s="40"/>
      <c r="Q1" s="40"/>
      <c r="R1" s="40"/>
    </row>
    <row r="2" spans="2:245" s="105" customFormat="1" ht="36.6" customHeight="1" x14ac:dyDescent="0.3">
      <c r="B2" s="104" t="s">
        <v>88</v>
      </c>
      <c r="C2" s="104" t="s">
        <v>89</v>
      </c>
      <c r="D2" s="104" t="s">
        <v>90</v>
      </c>
      <c r="E2" s="109" t="s">
        <v>87</v>
      </c>
      <c r="F2" s="104" t="s">
        <v>0</v>
      </c>
      <c r="G2" s="106">
        <v>42005</v>
      </c>
      <c r="H2" s="106">
        <v>42036</v>
      </c>
      <c r="I2" s="106">
        <v>42064</v>
      </c>
      <c r="J2" s="106">
        <v>42095</v>
      </c>
      <c r="K2" s="106">
        <v>42125</v>
      </c>
      <c r="L2" s="106">
        <v>42156</v>
      </c>
      <c r="M2" s="106">
        <v>42186</v>
      </c>
      <c r="N2" s="106">
        <v>42217</v>
      </c>
      <c r="O2" s="106">
        <v>42248</v>
      </c>
      <c r="P2" s="106">
        <v>42278</v>
      </c>
      <c r="Q2" s="106">
        <v>42309</v>
      </c>
      <c r="R2" s="106">
        <v>42339</v>
      </c>
    </row>
    <row r="3" spans="2:245" s="43" customFormat="1" ht="13.8" customHeight="1" x14ac:dyDescent="0.3">
      <c r="B3" s="35" t="s">
        <v>139</v>
      </c>
      <c r="C3" s="35" t="s">
        <v>140</v>
      </c>
      <c r="D3" s="35" t="s">
        <v>141</v>
      </c>
      <c r="E3" s="36" t="s">
        <v>73</v>
      </c>
      <c r="F3" s="64" t="s">
        <v>144</v>
      </c>
      <c r="G3" s="65"/>
      <c r="H3" s="65"/>
      <c r="I3" s="65">
        <v>1</v>
      </c>
      <c r="J3" s="65">
        <v>1</v>
      </c>
      <c r="K3" s="65">
        <v>1</v>
      </c>
      <c r="L3" s="65">
        <v>1</v>
      </c>
      <c r="M3" s="65">
        <v>1</v>
      </c>
      <c r="N3" s="65">
        <v>1</v>
      </c>
      <c r="O3" s="65"/>
      <c r="P3" s="65"/>
      <c r="Q3" s="65"/>
      <c r="R3" s="65"/>
      <c r="T3" s="119"/>
    </row>
    <row r="4" spans="2:245" s="43" customFormat="1" ht="13.8" customHeight="1" x14ac:dyDescent="0.3">
      <c r="B4" s="35" t="s">
        <v>139</v>
      </c>
      <c r="C4" s="35" t="s">
        <v>140</v>
      </c>
      <c r="D4" s="35" t="s">
        <v>141</v>
      </c>
      <c r="E4" s="36" t="s">
        <v>73</v>
      </c>
      <c r="F4" s="64" t="s">
        <v>144</v>
      </c>
      <c r="G4" s="65"/>
      <c r="H4" s="65"/>
      <c r="I4" s="65">
        <v>1</v>
      </c>
      <c r="J4" s="66">
        <v>1</v>
      </c>
      <c r="K4" s="65">
        <v>2</v>
      </c>
      <c r="L4" s="65">
        <v>2</v>
      </c>
      <c r="M4" s="65">
        <v>3</v>
      </c>
      <c r="N4" s="65">
        <v>3</v>
      </c>
      <c r="O4" s="65"/>
      <c r="P4" s="65"/>
      <c r="Q4" s="65"/>
      <c r="R4" s="65"/>
      <c r="T4" s="119"/>
    </row>
    <row r="5" spans="2:245" s="43" customFormat="1" ht="13.8" customHeight="1" x14ac:dyDescent="0.3">
      <c r="B5" s="35" t="s">
        <v>139</v>
      </c>
      <c r="C5" s="35" t="s">
        <v>140</v>
      </c>
      <c r="D5" s="35" t="s">
        <v>141</v>
      </c>
      <c r="E5" s="36" t="s">
        <v>73</v>
      </c>
      <c r="F5" s="64" t="s">
        <v>144</v>
      </c>
      <c r="G5" s="65"/>
      <c r="H5" s="65"/>
      <c r="I5" s="65"/>
      <c r="J5" s="65">
        <v>1</v>
      </c>
      <c r="K5" s="65">
        <v>1</v>
      </c>
      <c r="L5" s="65">
        <v>1</v>
      </c>
      <c r="M5" s="65">
        <v>2</v>
      </c>
      <c r="N5" s="65">
        <v>2</v>
      </c>
      <c r="O5" s="65"/>
      <c r="P5" s="65"/>
      <c r="Q5" s="65"/>
      <c r="R5" s="65"/>
      <c r="T5" s="119"/>
    </row>
    <row r="6" spans="2:245" s="43" customFormat="1" ht="13.8" customHeight="1" x14ac:dyDescent="0.3">
      <c r="B6" s="35" t="s">
        <v>139</v>
      </c>
      <c r="C6" s="35" t="s">
        <v>140</v>
      </c>
      <c r="D6" s="35" t="s">
        <v>141</v>
      </c>
      <c r="E6" s="36" t="s">
        <v>73</v>
      </c>
      <c r="F6" s="64" t="s">
        <v>144</v>
      </c>
      <c r="G6" s="65">
        <v>2</v>
      </c>
      <c r="H6" s="65">
        <v>3</v>
      </c>
      <c r="I6" s="65">
        <v>3</v>
      </c>
      <c r="J6" s="65">
        <v>3</v>
      </c>
      <c r="K6" s="65">
        <v>4</v>
      </c>
      <c r="L6" s="65">
        <v>5</v>
      </c>
      <c r="M6" s="65">
        <v>6</v>
      </c>
      <c r="N6" s="65">
        <v>7</v>
      </c>
      <c r="O6" s="65"/>
      <c r="P6" s="65"/>
      <c r="Q6" s="65"/>
      <c r="R6" s="65"/>
      <c r="T6" s="119"/>
    </row>
    <row r="7" spans="2:245" s="43" customFormat="1" ht="13.8" customHeight="1" x14ac:dyDescent="0.3">
      <c r="B7" s="35" t="s">
        <v>139</v>
      </c>
      <c r="C7" s="35" t="s">
        <v>140</v>
      </c>
      <c r="D7" s="35" t="s">
        <v>141</v>
      </c>
      <c r="E7" s="36" t="s">
        <v>73</v>
      </c>
      <c r="F7" s="64" t="s">
        <v>144</v>
      </c>
      <c r="G7" s="65"/>
      <c r="H7" s="65"/>
      <c r="I7" s="65"/>
      <c r="J7" s="65"/>
      <c r="K7" s="65"/>
      <c r="L7" s="65"/>
      <c r="M7" s="65">
        <v>0</v>
      </c>
      <c r="N7" s="65">
        <v>0</v>
      </c>
      <c r="O7" s="65"/>
      <c r="P7" s="65"/>
      <c r="Q7" s="65"/>
      <c r="R7" s="65"/>
      <c r="T7" s="119"/>
    </row>
    <row r="8" spans="2:245" ht="13.8" customHeight="1" x14ac:dyDescent="0.3">
      <c r="B8" s="35" t="s">
        <v>139</v>
      </c>
      <c r="C8" s="35" t="s">
        <v>140</v>
      </c>
      <c r="D8" s="35" t="s">
        <v>141</v>
      </c>
      <c r="E8" s="36" t="s">
        <v>73</v>
      </c>
      <c r="F8" s="64" t="s">
        <v>144</v>
      </c>
      <c r="G8" s="65"/>
      <c r="H8" s="65">
        <v>1</v>
      </c>
      <c r="I8" s="65">
        <v>2</v>
      </c>
      <c r="J8" s="65">
        <v>3</v>
      </c>
      <c r="K8" s="65">
        <v>4</v>
      </c>
      <c r="L8" s="65">
        <v>5</v>
      </c>
      <c r="M8" s="65">
        <v>6</v>
      </c>
      <c r="N8" s="65">
        <v>6</v>
      </c>
      <c r="O8" s="65"/>
      <c r="P8" s="65"/>
      <c r="Q8" s="65"/>
      <c r="R8" s="65"/>
      <c r="T8" s="119"/>
    </row>
    <row r="9" spans="2:245" ht="13.8" customHeight="1" x14ac:dyDescent="0.3">
      <c r="B9" s="35" t="s">
        <v>139</v>
      </c>
      <c r="C9" s="35" t="s">
        <v>140</v>
      </c>
      <c r="D9" s="35" t="s">
        <v>141</v>
      </c>
      <c r="E9" s="36" t="s">
        <v>73</v>
      </c>
      <c r="F9" s="64" t="s">
        <v>144</v>
      </c>
      <c r="G9" s="65"/>
      <c r="H9" s="65"/>
      <c r="I9" s="65">
        <v>1</v>
      </c>
      <c r="J9" s="65">
        <v>1</v>
      </c>
      <c r="K9" s="65">
        <v>1</v>
      </c>
      <c r="L9" s="65">
        <v>2</v>
      </c>
      <c r="M9" s="65">
        <v>2</v>
      </c>
      <c r="N9" s="65">
        <v>2</v>
      </c>
      <c r="O9" s="65"/>
      <c r="P9" s="65"/>
      <c r="Q9" s="65"/>
      <c r="R9" s="65"/>
      <c r="S9" s="58"/>
      <c r="T9" s="119"/>
      <c r="U9" s="58"/>
      <c r="V9" s="58"/>
      <c r="W9" s="58"/>
      <c r="X9" s="58"/>
      <c r="Y9" s="58"/>
      <c r="Z9" s="58"/>
      <c r="AA9" s="58"/>
      <c r="AB9" s="58"/>
      <c r="AC9" s="58"/>
      <c r="AD9" s="58"/>
      <c r="AE9" s="58"/>
      <c r="AF9" s="58"/>
      <c r="AG9" s="58"/>
      <c r="AH9" s="58"/>
      <c r="AI9" s="58"/>
      <c r="AJ9" s="58"/>
      <c r="AK9" s="58"/>
      <c r="AL9" s="58"/>
      <c r="AM9" s="58"/>
      <c r="AN9" s="58"/>
      <c r="AO9" s="58"/>
      <c r="AP9" s="58"/>
      <c r="AQ9" s="58"/>
      <c r="AR9" s="58"/>
      <c r="AS9" s="58"/>
      <c r="AT9" s="58"/>
      <c r="AU9" s="58"/>
      <c r="AV9" s="58"/>
      <c r="AW9" s="58"/>
      <c r="AX9" s="58"/>
      <c r="AY9" s="58"/>
      <c r="AZ9" s="58"/>
      <c r="BA9" s="58"/>
      <c r="BB9" s="58"/>
      <c r="BC9" s="58"/>
      <c r="BD9" s="58"/>
      <c r="BE9" s="58"/>
      <c r="BF9" s="58"/>
      <c r="BG9" s="58"/>
      <c r="BH9" s="58"/>
      <c r="BI9" s="58"/>
      <c r="BJ9" s="58"/>
      <c r="BK9" s="58"/>
      <c r="BL9" s="58"/>
      <c r="BM9" s="58"/>
      <c r="BN9" s="58"/>
      <c r="BO9" s="58"/>
      <c r="BP9" s="58"/>
      <c r="BQ9" s="58"/>
      <c r="BR9" s="58"/>
      <c r="BS9" s="58"/>
      <c r="BT9" s="58"/>
      <c r="BU9" s="58"/>
      <c r="BV9" s="58"/>
      <c r="BW9" s="58"/>
      <c r="BX9" s="58"/>
      <c r="BY9" s="58"/>
      <c r="BZ9" s="58"/>
      <c r="CA9" s="58"/>
      <c r="CB9" s="58"/>
      <c r="CC9" s="58"/>
      <c r="CD9" s="58"/>
      <c r="CE9" s="58"/>
      <c r="CF9" s="58"/>
      <c r="CG9" s="58"/>
      <c r="CH9" s="58"/>
      <c r="CI9" s="58"/>
      <c r="CJ9" s="58"/>
      <c r="CK9" s="58"/>
      <c r="CL9" s="58"/>
      <c r="CM9" s="58"/>
      <c r="CN9" s="58"/>
      <c r="CO9" s="58"/>
      <c r="CP9" s="58"/>
      <c r="CQ9" s="58"/>
      <c r="CR9" s="58"/>
      <c r="CS9" s="58"/>
      <c r="CT9" s="58"/>
      <c r="CU9" s="58"/>
      <c r="CV9" s="58"/>
      <c r="CW9" s="58"/>
      <c r="CX9" s="58"/>
      <c r="CY9" s="58"/>
      <c r="CZ9" s="58"/>
      <c r="DA9" s="58"/>
      <c r="DB9" s="58"/>
      <c r="DC9" s="58"/>
      <c r="DD9" s="58"/>
      <c r="DE9" s="58"/>
      <c r="DF9" s="58"/>
      <c r="DG9" s="58"/>
      <c r="DH9" s="58"/>
      <c r="DI9" s="58"/>
      <c r="DJ9" s="58"/>
      <c r="DK9" s="58"/>
      <c r="DL9" s="58"/>
      <c r="DM9" s="58"/>
      <c r="DN9" s="58"/>
      <c r="DO9" s="58"/>
      <c r="DP9" s="58"/>
      <c r="DQ9" s="58"/>
      <c r="DR9" s="58"/>
      <c r="DS9" s="58"/>
      <c r="DT9" s="58"/>
      <c r="DU9" s="58"/>
      <c r="DV9" s="58"/>
      <c r="DW9" s="58"/>
      <c r="DX9" s="58"/>
      <c r="DY9" s="58"/>
      <c r="DZ9" s="58"/>
      <c r="EA9" s="58"/>
      <c r="EB9" s="58"/>
      <c r="EC9" s="58"/>
      <c r="ED9" s="58"/>
      <c r="EE9" s="58"/>
      <c r="EF9" s="58"/>
      <c r="EG9" s="58"/>
      <c r="EH9" s="58"/>
      <c r="EI9" s="58"/>
      <c r="EJ9" s="58"/>
      <c r="EK9" s="58"/>
      <c r="EL9" s="58"/>
      <c r="EM9" s="58"/>
      <c r="EN9" s="58"/>
      <c r="EO9" s="58"/>
      <c r="EP9" s="58"/>
      <c r="EQ9" s="58"/>
      <c r="ER9" s="58"/>
      <c r="ES9" s="58"/>
      <c r="ET9" s="58"/>
      <c r="EU9" s="58"/>
      <c r="EV9" s="58"/>
      <c r="EW9" s="58"/>
      <c r="EX9" s="58"/>
      <c r="EY9" s="58"/>
      <c r="EZ9" s="58"/>
      <c r="FA9" s="58"/>
      <c r="FB9" s="58"/>
      <c r="FC9" s="58"/>
      <c r="FD9" s="58"/>
      <c r="FE9" s="58"/>
      <c r="FF9" s="58"/>
      <c r="FG9" s="58"/>
      <c r="FH9" s="58"/>
      <c r="FI9" s="58"/>
      <c r="FJ9" s="58"/>
      <c r="FK9" s="58"/>
      <c r="FL9" s="58"/>
      <c r="FM9" s="58"/>
      <c r="FN9" s="58"/>
      <c r="FO9" s="58"/>
      <c r="FP9" s="58"/>
      <c r="FQ9" s="58"/>
      <c r="FR9" s="58"/>
      <c r="FS9" s="58"/>
      <c r="FT9" s="58"/>
      <c r="FU9" s="58"/>
      <c r="FV9" s="58"/>
      <c r="FW9" s="58"/>
      <c r="FX9" s="58"/>
      <c r="FY9" s="58"/>
      <c r="FZ9" s="58"/>
      <c r="GA9" s="58"/>
      <c r="GB9" s="58"/>
      <c r="GC9" s="58"/>
      <c r="GD9" s="58"/>
      <c r="GE9" s="58"/>
      <c r="GF9" s="58"/>
      <c r="GG9" s="58"/>
      <c r="GH9" s="58"/>
      <c r="GI9" s="58"/>
      <c r="GJ9" s="58"/>
      <c r="GK9" s="58"/>
      <c r="GL9" s="58"/>
      <c r="GM9" s="58"/>
      <c r="GN9" s="58"/>
      <c r="GO9" s="58"/>
      <c r="GP9" s="58"/>
      <c r="GQ9" s="58"/>
      <c r="GR9" s="58"/>
      <c r="GS9" s="58"/>
      <c r="GT9" s="58"/>
      <c r="GU9" s="58"/>
      <c r="GV9" s="58"/>
      <c r="GW9" s="58"/>
      <c r="GX9" s="58"/>
      <c r="GY9" s="58"/>
      <c r="GZ9" s="58"/>
      <c r="HA9" s="58"/>
      <c r="HB9" s="58"/>
      <c r="HC9" s="58"/>
      <c r="HD9" s="58"/>
      <c r="HE9" s="58"/>
      <c r="HF9" s="58"/>
      <c r="HG9" s="58"/>
      <c r="HH9" s="58"/>
      <c r="HI9" s="58"/>
      <c r="HJ9" s="58"/>
      <c r="HK9" s="58"/>
      <c r="HL9" s="58"/>
      <c r="HM9" s="58"/>
      <c r="HN9" s="58"/>
      <c r="HO9" s="58"/>
      <c r="HP9" s="58"/>
      <c r="HQ9" s="58"/>
      <c r="HR9" s="58"/>
      <c r="HS9" s="58"/>
      <c r="HT9" s="58"/>
      <c r="HU9" s="58"/>
      <c r="HV9" s="58"/>
      <c r="HW9" s="58"/>
      <c r="HX9" s="58"/>
      <c r="HY9" s="58"/>
      <c r="HZ9" s="58"/>
      <c r="IA9" s="58"/>
      <c r="IB9" s="58"/>
      <c r="IC9" s="58"/>
      <c r="ID9" s="58"/>
      <c r="IE9" s="58"/>
      <c r="IF9" s="58"/>
      <c r="IG9" s="58"/>
      <c r="IH9" s="58"/>
      <c r="II9" s="58"/>
      <c r="IJ9" s="58"/>
      <c r="IK9" s="58"/>
    </row>
    <row r="10" spans="2:245" ht="13.8" customHeight="1" x14ac:dyDescent="0.3">
      <c r="B10" s="35" t="s">
        <v>139</v>
      </c>
      <c r="C10" s="35" t="s">
        <v>140</v>
      </c>
      <c r="D10" s="35" t="s">
        <v>141</v>
      </c>
      <c r="E10" s="36" t="s">
        <v>73</v>
      </c>
      <c r="F10" s="64" t="s">
        <v>144</v>
      </c>
      <c r="G10" s="65"/>
      <c r="H10" s="65"/>
      <c r="I10" s="65"/>
      <c r="J10" s="65"/>
      <c r="K10" s="65"/>
      <c r="L10" s="65"/>
      <c r="M10" s="65">
        <v>0</v>
      </c>
      <c r="N10" s="65">
        <v>0</v>
      </c>
      <c r="O10" s="65"/>
      <c r="P10" s="65"/>
      <c r="Q10" s="65"/>
      <c r="R10" s="65"/>
      <c r="T10" s="119"/>
    </row>
    <row r="11" spans="2:245" ht="13.8" customHeight="1" x14ac:dyDescent="0.3">
      <c r="B11" s="35" t="s">
        <v>139</v>
      </c>
      <c r="C11" s="35" t="s">
        <v>140</v>
      </c>
      <c r="D11" s="35" t="s">
        <v>141</v>
      </c>
      <c r="E11" s="36" t="s">
        <v>73</v>
      </c>
      <c r="F11" s="64" t="s">
        <v>144</v>
      </c>
      <c r="G11" s="65"/>
      <c r="H11" s="65">
        <v>1</v>
      </c>
      <c r="I11" s="65">
        <v>1</v>
      </c>
      <c r="J11" s="65">
        <v>1</v>
      </c>
      <c r="K11" s="65">
        <v>1</v>
      </c>
      <c r="L11" s="65">
        <v>1</v>
      </c>
      <c r="M11" s="65">
        <v>1</v>
      </c>
      <c r="N11" s="65">
        <v>1</v>
      </c>
      <c r="O11" s="65"/>
      <c r="P11" s="65"/>
      <c r="Q11" s="65"/>
      <c r="R11" s="65"/>
      <c r="T11" s="119"/>
    </row>
    <row r="12" spans="2:245" s="43" customFormat="1" ht="13.8" customHeight="1" x14ac:dyDescent="0.3">
      <c r="B12" s="35" t="s">
        <v>139</v>
      </c>
      <c r="C12" s="35" t="s">
        <v>140</v>
      </c>
      <c r="D12" s="35" t="s">
        <v>141</v>
      </c>
      <c r="E12" s="36" t="s">
        <v>73</v>
      </c>
      <c r="F12" s="64" t="s">
        <v>144</v>
      </c>
      <c r="G12" s="65">
        <v>1</v>
      </c>
      <c r="H12" s="65">
        <v>1</v>
      </c>
      <c r="I12" s="65">
        <v>1</v>
      </c>
      <c r="J12" s="65">
        <v>1</v>
      </c>
      <c r="K12" s="65">
        <v>1</v>
      </c>
      <c r="L12" s="65">
        <v>1</v>
      </c>
      <c r="M12" s="65">
        <v>1</v>
      </c>
      <c r="N12" s="65">
        <v>1</v>
      </c>
      <c r="O12" s="65"/>
      <c r="P12" s="65"/>
      <c r="Q12" s="65"/>
      <c r="R12" s="65"/>
      <c r="T12" s="119"/>
    </row>
    <row r="13" spans="2:245" s="43" customFormat="1" ht="13.8" customHeight="1" x14ac:dyDescent="0.3">
      <c r="B13" s="35" t="s">
        <v>139</v>
      </c>
      <c r="C13" s="35" t="s">
        <v>140</v>
      </c>
      <c r="D13" s="35" t="s">
        <v>141</v>
      </c>
      <c r="E13" s="36" t="s">
        <v>73</v>
      </c>
      <c r="F13" s="64" t="s">
        <v>144</v>
      </c>
      <c r="G13" s="67">
        <v>1</v>
      </c>
      <c r="H13" s="65">
        <v>1</v>
      </c>
      <c r="I13" s="65">
        <v>1</v>
      </c>
      <c r="J13" s="65">
        <v>2</v>
      </c>
      <c r="K13" s="65">
        <v>2</v>
      </c>
      <c r="L13" s="65">
        <v>3</v>
      </c>
      <c r="M13" s="65">
        <v>3</v>
      </c>
      <c r="N13" s="65">
        <v>3</v>
      </c>
      <c r="O13" s="65"/>
      <c r="P13" s="65"/>
      <c r="Q13" s="65"/>
      <c r="R13" s="65"/>
      <c r="T13" s="119"/>
    </row>
    <row r="14" spans="2:245" s="43" customFormat="1" ht="13.8" customHeight="1" x14ac:dyDescent="0.3">
      <c r="B14" s="35" t="s">
        <v>139</v>
      </c>
      <c r="C14" s="35" t="s">
        <v>140</v>
      </c>
      <c r="D14" s="35" t="s">
        <v>141</v>
      </c>
      <c r="E14" s="36" t="s">
        <v>73</v>
      </c>
      <c r="F14" s="64" t="s">
        <v>144</v>
      </c>
      <c r="G14" s="67">
        <v>1</v>
      </c>
      <c r="H14" s="65">
        <v>2</v>
      </c>
      <c r="I14" s="65">
        <v>4</v>
      </c>
      <c r="J14" s="65">
        <v>6</v>
      </c>
      <c r="K14" s="65">
        <v>6</v>
      </c>
      <c r="L14" s="65">
        <v>7</v>
      </c>
      <c r="M14" s="65">
        <v>8</v>
      </c>
      <c r="N14" s="65">
        <v>8</v>
      </c>
      <c r="O14" s="65"/>
      <c r="P14" s="65"/>
      <c r="Q14" s="65"/>
      <c r="R14" s="65"/>
      <c r="T14" s="119"/>
    </row>
    <row r="15" spans="2:245" ht="13.8" customHeight="1" x14ac:dyDescent="0.3">
      <c r="B15" s="35" t="s">
        <v>139</v>
      </c>
      <c r="C15" s="35" t="s">
        <v>140</v>
      </c>
      <c r="D15" s="35" t="s">
        <v>141</v>
      </c>
      <c r="E15" s="36" t="s">
        <v>73</v>
      </c>
      <c r="F15" s="64" t="s">
        <v>144</v>
      </c>
      <c r="G15" s="67">
        <v>1</v>
      </c>
      <c r="H15" s="65">
        <v>1</v>
      </c>
      <c r="I15" s="65">
        <v>1</v>
      </c>
      <c r="J15" s="65">
        <v>1</v>
      </c>
      <c r="K15" s="65">
        <v>1</v>
      </c>
      <c r="L15" s="65">
        <v>2</v>
      </c>
      <c r="M15" s="65">
        <v>2</v>
      </c>
      <c r="N15" s="65">
        <v>2</v>
      </c>
      <c r="O15" s="65"/>
      <c r="P15" s="65"/>
      <c r="Q15" s="65"/>
      <c r="R15" s="65"/>
      <c r="T15" s="119"/>
    </row>
    <row r="16" spans="2:245" s="43" customFormat="1" ht="13.8" customHeight="1" x14ac:dyDescent="0.3">
      <c r="B16" s="35" t="s">
        <v>139</v>
      </c>
      <c r="C16" s="35" t="s">
        <v>140</v>
      </c>
      <c r="D16" s="35" t="s">
        <v>141</v>
      </c>
      <c r="E16" s="36" t="s">
        <v>73</v>
      </c>
      <c r="F16" s="64" t="s">
        <v>144</v>
      </c>
      <c r="G16" s="65"/>
      <c r="H16" s="65">
        <v>3</v>
      </c>
      <c r="I16" s="65">
        <v>4</v>
      </c>
      <c r="J16" s="68">
        <v>4</v>
      </c>
      <c r="K16" s="65">
        <v>6</v>
      </c>
      <c r="L16" s="65">
        <v>10</v>
      </c>
      <c r="M16" s="65">
        <v>12</v>
      </c>
      <c r="N16" s="65">
        <v>12</v>
      </c>
      <c r="O16" s="65"/>
      <c r="P16" s="65"/>
      <c r="Q16" s="65"/>
      <c r="R16" s="65"/>
      <c r="T16" s="119"/>
    </row>
    <row r="17" spans="2:20" s="43" customFormat="1" ht="13.8" customHeight="1" x14ac:dyDescent="0.3">
      <c r="B17" s="35" t="s">
        <v>139</v>
      </c>
      <c r="C17" s="35" t="s">
        <v>140</v>
      </c>
      <c r="D17" s="35" t="s">
        <v>141</v>
      </c>
      <c r="E17" s="36" t="s">
        <v>73</v>
      </c>
      <c r="F17" s="64" t="s">
        <v>144</v>
      </c>
      <c r="G17" s="65">
        <v>1</v>
      </c>
      <c r="H17" s="65">
        <v>1</v>
      </c>
      <c r="I17" s="65">
        <v>1</v>
      </c>
      <c r="J17" s="68">
        <v>1</v>
      </c>
      <c r="K17" s="65">
        <v>2</v>
      </c>
      <c r="L17" s="65">
        <v>4</v>
      </c>
      <c r="M17" s="65">
        <v>3</v>
      </c>
      <c r="N17" s="65">
        <v>3</v>
      </c>
      <c r="O17" s="65"/>
      <c r="P17" s="65"/>
      <c r="Q17" s="65"/>
      <c r="R17" s="65"/>
      <c r="T17" s="119"/>
    </row>
    <row r="18" spans="2:20" s="43" customFormat="1" ht="13.8" customHeight="1" x14ac:dyDescent="0.3">
      <c r="B18" s="35" t="s">
        <v>139</v>
      </c>
      <c r="C18" s="35" t="s">
        <v>140</v>
      </c>
      <c r="D18" s="35" t="s">
        <v>141</v>
      </c>
      <c r="E18" s="36" t="s">
        <v>73</v>
      </c>
      <c r="F18" s="64" t="s">
        <v>144</v>
      </c>
      <c r="G18" s="65"/>
      <c r="H18" s="65"/>
      <c r="I18" s="65"/>
      <c r="J18" s="68"/>
      <c r="K18" s="65"/>
      <c r="L18" s="65">
        <v>1</v>
      </c>
      <c r="M18" s="65">
        <v>2</v>
      </c>
      <c r="N18" s="65">
        <v>2</v>
      </c>
      <c r="O18" s="65"/>
      <c r="P18" s="65"/>
      <c r="Q18" s="65"/>
      <c r="R18" s="65"/>
      <c r="T18" s="119"/>
    </row>
    <row r="19" spans="2:20" ht="13.8" customHeight="1" x14ac:dyDescent="0.3">
      <c r="B19" s="35" t="s">
        <v>139</v>
      </c>
      <c r="C19" s="35" t="s">
        <v>140</v>
      </c>
      <c r="D19" s="35" t="s">
        <v>141</v>
      </c>
      <c r="E19" s="36" t="s">
        <v>73</v>
      </c>
      <c r="F19" s="64" t="s">
        <v>144</v>
      </c>
      <c r="G19" s="65">
        <v>3</v>
      </c>
      <c r="H19" s="65">
        <v>7</v>
      </c>
      <c r="I19" s="65">
        <v>10</v>
      </c>
      <c r="J19" s="68">
        <v>14</v>
      </c>
      <c r="K19" s="65">
        <v>17</v>
      </c>
      <c r="L19" s="65">
        <v>18</v>
      </c>
      <c r="M19" s="65">
        <v>19</v>
      </c>
      <c r="N19" s="65">
        <v>20</v>
      </c>
      <c r="O19" s="65"/>
      <c r="P19" s="65"/>
      <c r="Q19" s="65"/>
      <c r="R19" s="65"/>
      <c r="T19" s="119"/>
    </row>
    <row r="20" spans="2:20" s="43" customFormat="1" ht="13.8" customHeight="1" x14ac:dyDescent="0.3">
      <c r="B20" s="35" t="s">
        <v>139</v>
      </c>
      <c r="C20" s="35" t="s">
        <v>140</v>
      </c>
      <c r="D20" s="35" t="s">
        <v>141</v>
      </c>
      <c r="E20" s="36" t="s">
        <v>73</v>
      </c>
      <c r="F20" s="64" t="s">
        <v>144</v>
      </c>
      <c r="G20" s="65">
        <v>2</v>
      </c>
      <c r="H20" s="65">
        <v>3</v>
      </c>
      <c r="I20" s="65">
        <v>4</v>
      </c>
      <c r="J20" s="68">
        <v>4</v>
      </c>
      <c r="K20" s="65">
        <v>5</v>
      </c>
      <c r="L20" s="65">
        <v>6</v>
      </c>
      <c r="M20" s="65">
        <v>8</v>
      </c>
      <c r="N20" s="65">
        <v>9</v>
      </c>
      <c r="O20" s="65"/>
      <c r="P20" s="65"/>
      <c r="Q20" s="65"/>
      <c r="R20" s="65"/>
      <c r="T20" s="119"/>
    </row>
    <row r="21" spans="2:20" s="43" customFormat="1" ht="13.8" customHeight="1" x14ac:dyDescent="0.3">
      <c r="B21" s="35" t="s">
        <v>139</v>
      </c>
      <c r="C21" s="35" t="s">
        <v>140</v>
      </c>
      <c r="D21" s="35" t="s">
        <v>141</v>
      </c>
      <c r="E21" s="36" t="s">
        <v>73</v>
      </c>
      <c r="F21" s="69" t="s">
        <v>144</v>
      </c>
      <c r="G21" s="67"/>
      <c r="H21" s="67">
        <v>1</v>
      </c>
      <c r="I21" s="67">
        <v>1</v>
      </c>
      <c r="J21" s="67">
        <v>1</v>
      </c>
      <c r="K21" s="67">
        <v>2</v>
      </c>
      <c r="L21" s="67">
        <v>2</v>
      </c>
      <c r="M21" s="65">
        <v>3</v>
      </c>
      <c r="N21" s="65">
        <v>3</v>
      </c>
      <c r="O21" s="67"/>
      <c r="P21" s="67"/>
      <c r="Q21" s="65"/>
      <c r="R21" s="67"/>
      <c r="T21" s="119"/>
    </row>
    <row r="22" spans="2:20" s="43" customFormat="1" ht="13.8" customHeight="1" x14ac:dyDescent="0.3">
      <c r="B22" s="35" t="s">
        <v>139</v>
      </c>
      <c r="C22" s="35" t="s">
        <v>140</v>
      </c>
      <c r="D22" s="35" t="s">
        <v>141</v>
      </c>
      <c r="E22" s="36" t="s">
        <v>73</v>
      </c>
      <c r="F22" s="69" t="s">
        <v>144</v>
      </c>
      <c r="G22" s="67">
        <v>200</v>
      </c>
      <c r="H22" s="67">
        <v>402</v>
      </c>
      <c r="I22" s="67">
        <v>591</v>
      </c>
      <c r="J22" s="67">
        <v>839</v>
      </c>
      <c r="K22" s="67">
        <v>983</v>
      </c>
      <c r="L22" s="70" t="s">
        <v>79</v>
      </c>
      <c r="M22" s="65">
        <v>1478</v>
      </c>
      <c r="N22" s="65" t="s">
        <v>137</v>
      </c>
      <c r="O22" s="67"/>
      <c r="P22" s="67"/>
      <c r="Q22" s="65"/>
      <c r="R22" s="67"/>
      <c r="T22" s="119"/>
    </row>
    <row r="23" spans="2:20" s="43" customFormat="1" ht="13.8" customHeight="1" x14ac:dyDescent="0.3">
      <c r="B23" s="35" t="s">
        <v>139</v>
      </c>
      <c r="C23" s="35" t="s">
        <v>140</v>
      </c>
      <c r="D23" s="35" t="s">
        <v>141</v>
      </c>
      <c r="E23" s="36" t="s">
        <v>73</v>
      </c>
      <c r="F23" s="69" t="s">
        <v>144</v>
      </c>
      <c r="G23" s="71">
        <v>0.60299999999999998</v>
      </c>
      <c r="H23" s="71">
        <v>0.752</v>
      </c>
      <c r="I23" s="71">
        <v>0.80300000000000005</v>
      </c>
      <c r="J23" s="71">
        <v>0.872</v>
      </c>
      <c r="K23" s="71">
        <v>0.85</v>
      </c>
      <c r="L23" s="70" t="s">
        <v>79</v>
      </c>
      <c r="M23" s="65" t="s">
        <v>138</v>
      </c>
      <c r="N23" s="65">
        <v>0</v>
      </c>
      <c r="O23" s="67"/>
      <c r="P23" s="67"/>
      <c r="Q23" s="65"/>
      <c r="R23" s="67"/>
      <c r="T23" s="119"/>
    </row>
    <row r="24" spans="2:20" s="43" customFormat="1" ht="13.8" customHeight="1" x14ac:dyDescent="0.3">
      <c r="B24" s="35" t="s">
        <v>139</v>
      </c>
      <c r="C24" s="35" t="s">
        <v>140</v>
      </c>
      <c r="D24" s="35" t="s">
        <v>141</v>
      </c>
      <c r="E24" s="36" t="s">
        <v>73</v>
      </c>
      <c r="F24" s="69" t="s">
        <v>144</v>
      </c>
      <c r="G24" s="67">
        <v>39.030303030303031</v>
      </c>
      <c r="H24" s="67">
        <v>23.35483870967742</v>
      </c>
      <c r="I24" s="67">
        <v>24.095744680851062</v>
      </c>
      <c r="J24" s="67">
        <v>23.23076923076923</v>
      </c>
      <c r="K24" s="67">
        <v>25.283333333333335</v>
      </c>
      <c r="L24" s="70" t="s">
        <v>79</v>
      </c>
      <c r="M24" s="65">
        <v>23</v>
      </c>
      <c r="N24" s="65" t="s">
        <v>137</v>
      </c>
      <c r="O24" s="67"/>
      <c r="P24" s="67"/>
      <c r="Q24" s="65"/>
      <c r="R24" s="67"/>
      <c r="T24" s="119"/>
    </row>
    <row r="25" spans="2:20" s="43" customFormat="1" ht="13.8" customHeight="1" x14ac:dyDescent="0.3">
      <c r="B25" s="35" t="s">
        <v>139</v>
      </c>
      <c r="C25" s="35" t="s">
        <v>140</v>
      </c>
      <c r="D25" s="35" t="s">
        <v>141</v>
      </c>
      <c r="E25" s="36" t="s">
        <v>73</v>
      </c>
      <c r="F25" s="69" t="s">
        <v>144</v>
      </c>
      <c r="G25" s="67">
        <v>280</v>
      </c>
      <c r="H25" s="67">
        <v>525</v>
      </c>
      <c r="I25" s="67">
        <v>913</v>
      </c>
      <c r="J25" s="67">
        <v>1246</v>
      </c>
      <c r="K25" s="67">
        <v>1527</v>
      </c>
      <c r="L25" s="70" t="s">
        <v>79</v>
      </c>
      <c r="M25" s="65">
        <v>1930</v>
      </c>
      <c r="N25" s="65">
        <v>3253</v>
      </c>
      <c r="O25" s="67"/>
      <c r="P25" s="67"/>
      <c r="Q25" s="65"/>
      <c r="R25" s="67"/>
      <c r="T25" s="119"/>
    </row>
    <row r="26" spans="2:20" ht="13.8" customHeight="1" x14ac:dyDescent="0.3">
      <c r="B26" s="35" t="s">
        <v>139</v>
      </c>
      <c r="C26" s="35" t="s">
        <v>140</v>
      </c>
      <c r="D26" s="35" t="s">
        <v>141</v>
      </c>
      <c r="E26" s="36" t="s">
        <v>73</v>
      </c>
      <c r="F26" s="69" t="s">
        <v>144</v>
      </c>
      <c r="G26" s="72">
        <v>0.96664110429447858</v>
      </c>
      <c r="H26" s="72">
        <v>0.95590490797546002</v>
      </c>
      <c r="I26" s="72">
        <v>0.95678549710087146</v>
      </c>
      <c r="J26" s="72">
        <v>0.96178343949044598</v>
      </c>
      <c r="K26" s="72">
        <v>0.96019108280254772</v>
      </c>
      <c r="L26" s="72">
        <v>0.97089314194577347</v>
      </c>
      <c r="M26" s="72">
        <v>0.97199999999999998</v>
      </c>
      <c r="N26" s="72">
        <v>0.96299999999999997</v>
      </c>
      <c r="O26" s="67"/>
      <c r="P26" s="67"/>
      <c r="Q26" s="65"/>
      <c r="R26" s="67"/>
      <c r="T26" s="119"/>
    </row>
    <row r="27" spans="2:20" s="43" customFormat="1" ht="13.8" customHeight="1" x14ac:dyDescent="0.3">
      <c r="B27" s="35" t="s">
        <v>139</v>
      </c>
      <c r="C27" s="35" t="s">
        <v>140</v>
      </c>
      <c r="D27" s="35" t="s">
        <v>141</v>
      </c>
      <c r="E27" s="36" t="s">
        <v>73</v>
      </c>
      <c r="F27" s="69" t="s">
        <v>144</v>
      </c>
      <c r="G27" s="67"/>
      <c r="H27" s="67"/>
      <c r="I27" s="67"/>
      <c r="J27" s="67"/>
      <c r="K27" s="67"/>
      <c r="L27" s="67"/>
      <c r="M27" s="65">
        <v>0</v>
      </c>
      <c r="N27" s="65">
        <v>0</v>
      </c>
      <c r="O27" s="67"/>
      <c r="P27" s="67"/>
      <c r="Q27" s="65"/>
      <c r="R27" s="67"/>
      <c r="T27" s="119"/>
    </row>
    <row r="28" spans="2:20" s="43" customFormat="1" ht="13.8" customHeight="1" x14ac:dyDescent="0.3">
      <c r="B28" s="35" t="s">
        <v>139</v>
      </c>
      <c r="C28" s="35" t="s">
        <v>140</v>
      </c>
      <c r="D28" s="35" t="s">
        <v>141</v>
      </c>
      <c r="E28" s="36" t="s">
        <v>73</v>
      </c>
      <c r="F28" s="69" t="s">
        <v>144</v>
      </c>
      <c r="G28" s="67"/>
      <c r="H28" s="67"/>
      <c r="I28" s="67"/>
      <c r="J28" s="67"/>
      <c r="K28" s="67"/>
      <c r="L28" s="67"/>
      <c r="M28" s="65">
        <v>0</v>
      </c>
      <c r="N28" s="65">
        <v>0</v>
      </c>
      <c r="O28" s="67"/>
      <c r="P28" s="67"/>
      <c r="Q28" s="65"/>
      <c r="R28" s="67"/>
      <c r="T28" s="119"/>
    </row>
    <row r="29" spans="2:20" s="43" customFormat="1" ht="13.8" customHeight="1" x14ac:dyDescent="0.3">
      <c r="B29" s="35" t="s">
        <v>139</v>
      </c>
      <c r="C29" s="35" t="s">
        <v>140</v>
      </c>
      <c r="D29" s="35" t="s">
        <v>141</v>
      </c>
      <c r="E29" s="36" t="s">
        <v>73</v>
      </c>
      <c r="F29" s="69" t="s">
        <v>144</v>
      </c>
      <c r="G29" s="67">
        <v>2</v>
      </c>
      <c r="H29" s="67">
        <v>2</v>
      </c>
      <c r="I29" s="67">
        <v>2</v>
      </c>
      <c r="J29" s="67">
        <v>2</v>
      </c>
      <c r="K29" s="67">
        <v>2</v>
      </c>
      <c r="L29" s="67">
        <v>3</v>
      </c>
      <c r="M29" s="65">
        <v>4</v>
      </c>
      <c r="N29" s="65">
        <v>4</v>
      </c>
      <c r="O29" s="67"/>
      <c r="P29" s="67"/>
      <c r="Q29" s="65"/>
      <c r="R29" s="67"/>
      <c r="T29" s="119"/>
    </row>
    <row r="30" spans="2:20" ht="13.8" customHeight="1" x14ac:dyDescent="0.3">
      <c r="B30" s="35" t="s">
        <v>139</v>
      </c>
      <c r="C30" s="35" t="s">
        <v>140</v>
      </c>
      <c r="D30" s="35" t="s">
        <v>141</v>
      </c>
      <c r="E30" s="36" t="s">
        <v>73</v>
      </c>
      <c r="F30" s="69" t="s">
        <v>144</v>
      </c>
      <c r="G30" s="67"/>
      <c r="H30" s="67"/>
      <c r="I30" s="67"/>
      <c r="J30" s="67"/>
      <c r="K30" s="67"/>
      <c r="L30" s="67"/>
      <c r="M30" s="65">
        <v>0</v>
      </c>
      <c r="N30" s="65">
        <v>0</v>
      </c>
      <c r="O30" s="67"/>
      <c r="P30" s="67"/>
      <c r="Q30" s="65"/>
      <c r="R30" s="67"/>
      <c r="T30" s="119"/>
    </row>
    <row r="31" spans="2:20" s="44" customFormat="1" ht="13.8" customHeight="1" x14ac:dyDescent="0.3">
      <c r="B31" s="35" t="s">
        <v>139</v>
      </c>
      <c r="C31" s="35" t="s">
        <v>140</v>
      </c>
      <c r="D31" s="35" t="s">
        <v>141</v>
      </c>
      <c r="E31" s="36" t="s">
        <v>73</v>
      </c>
      <c r="F31" s="69" t="s">
        <v>144</v>
      </c>
      <c r="G31" s="67"/>
      <c r="H31" s="67"/>
      <c r="I31" s="67"/>
      <c r="J31" s="67"/>
      <c r="K31" s="67"/>
      <c r="L31" s="67"/>
      <c r="M31" s="65">
        <v>0</v>
      </c>
      <c r="N31" s="65">
        <v>0</v>
      </c>
      <c r="O31" s="67"/>
      <c r="P31" s="67"/>
      <c r="Q31" s="65"/>
      <c r="R31" s="67"/>
      <c r="T31" s="119"/>
    </row>
    <row r="32" spans="2:20" s="45" customFormat="1" ht="13.8" customHeight="1" x14ac:dyDescent="0.3">
      <c r="B32" s="35" t="s">
        <v>139</v>
      </c>
      <c r="C32" s="35" t="s">
        <v>140</v>
      </c>
      <c r="D32" s="35" t="s">
        <v>141</v>
      </c>
      <c r="E32" s="36" t="s">
        <v>73</v>
      </c>
      <c r="F32" s="69" t="s">
        <v>144</v>
      </c>
      <c r="G32" s="67">
        <v>1</v>
      </c>
      <c r="H32" s="67">
        <v>3</v>
      </c>
      <c r="I32" s="67">
        <v>3</v>
      </c>
      <c r="J32" s="67">
        <v>4</v>
      </c>
      <c r="K32" s="67">
        <v>6</v>
      </c>
      <c r="L32" s="67">
        <v>8</v>
      </c>
      <c r="M32" s="65">
        <v>9</v>
      </c>
      <c r="N32" s="65">
        <v>9</v>
      </c>
      <c r="O32" s="67"/>
      <c r="P32" s="67"/>
      <c r="Q32" s="65"/>
      <c r="R32" s="67"/>
      <c r="T32" s="119"/>
    </row>
    <row r="33" spans="2:20" s="44" customFormat="1" ht="13.8" customHeight="1" x14ac:dyDescent="0.3">
      <c r="B33" s="35" t="s">
        <v>139</v>
      </c>
      <c r="C33" s="35" t="s">
        <v>140</v>
      </c>
      <c r="D33" s="35" t="s">
        <v>141</v>
      </c>
      <c r="E33" s="36" t="s">
        <v>73</v>
      </c>
      <c r="F33" s="69" t="s">
        <v>144</v>
      </c>
      <c r="G33" s="67"/>
      <c r="H33" s="67"/>
      <c r="I33" s="67">
        <v>1</v>
      </c>
      <c r="J33" s="67">
        <v>1</v>
      </c>
      <c r="K33" s="67">
        <v>1</v>
      </c>
      <c r="L33" s="67">
        <v>2</v>
      </c>
      <c r="M33" s="65">
        <v>2</v>
      </c>
      <c r="N33" s="65">
        <v>2</v>
      </c>
      <c r="O33" s="67"/>
      <c r="P33" s="67"/>
      <c r="Q33" s="65"/>
      <c r="R33" s="67"/>
      <c r="T33" s="119"/>
    </row>
    <row r="34" spans="2:20" s="43" customFormat="1" ht="13.8" customHeight="1" x14ac:dyDescent="0.3">
      <c r="B34" s="35" t="s">
        <v>139</v>
      </c>
      <c r="C34" s="35" t="s">
        <v>140</v>
      </c>
      <c r="D34" s="35" t="s">
        <v>141</v>
      </c>
      <c r="E34" s="36" t="s">
        <v>73</v>
      </c>
      <c r="F34" s="69" t="s">
        <v>144</v>
      </c>
      <c r="G34" s="67">
        <v>1</v>
      </c>
      <c r="H34" s="67">
        <v>1</v>
      </c>
      <c r="I34" s="67">
        <v>2</v>
      </c>
      <c r="J34" s="67">
        <v>4</v>
      </c>
      <c r="K34" s="67">
        <v>4</v>
      </c>
      <c r="L34" s="67">
        <v>6</v>
      </c>
      <c r="M34" s="65">
        <v>7</v>
      </c>
      <c r="N34" s="65">
        <v>7</v>
      </c>
      <c r="O34" s="67"/>
      <c r="P34" s="67"/>
      <c r="Q34" s="65"/>
      <c r="R34" s="67"/>
      <c r="T34" s="119"/>
    </row>
    <row r="35" spans="2:20" s="43" customFormat="1" ht="13.8" customHeight="1" x14ac:dyDescent="0.3">
      <c r="B35" s="35" t="s">
        <v>139</v>
      </c>
      <c r="C35" s="35" t="s">
        <v>140</v>
      </c>
      <c r="D35" s="35" t="s">
        <v>141</v>
      </c>
      <c r="E35" s="36" t="s">
        <v>73</v>
      </c>
      <c r="F35" s="69" t="s">
        <v>144</v>
      </c>
      <c r="G35" s="67">
        <v>1</v>
      </c>
      <c r="H35" s="67">
        <v>1</v>
      </c>
      <c r="I35" s="67">
        <v>1</v>
      </c>
      <c r="J35" s="67">
        <v>1</v>
      </c>
      <c r="K35" s="67">
        <v>1</v>
      </c>
      <c r="L35" s="67">
        <v>1</v>
      </c>
      <c r="M35" s="65">
        <v>2</v>
      </c>
      <c r="N35" s="65">
        <v>2</v>
      </c>
      <c r="O35" s="67"/>
      <c r="P35" s="67"/>
      <c r="Q35" s="65"/>
      <c r="R35" s="67"/>
      <c r="T35" s="119"/>
    </row>
    <row r="36" spans="2:20" ht="13.8" customHeight="1" x14ac:dyDescent="0.3">
      <c r="B36" s="35" t="s">
        <v>139</v>
      </c>
      <c r="C36" s="35" t="s">
        <v>140</v>
      </c>
      <c r="D36" s="35" t="s">
        <v>141</v>
      </c>
      <c r="E36" s="36" t="s">
        <v>73</v>
      </c>
      <c r="F36" s="69" t="s">
        <v>144</v>
      </c>
      <c r="G36" s="67">
        <v>2</v>
      </c>
      <c r="H36" s="67">
        <v>3</v>
      </c>
      <c r="I36" s="67">
        <v>5</v>
      </c>
      <c r="J36" s="67">
        <v>8</v>
      </c>
      <c r="K36" s="67">
        <v>8</v>
      </c>
      <c r="L36" s="67">
        <v>10</v>
      </c>
      <c r="M36" s="65">
        <v>10</v>
      </c>
      <c r="N36" s="65">
        <v>10</v>
      </c>
      <c r="O36" s="67"/>
      <c r="P36" s="67"/>
      <c r="Q36" s="65"/>
      <c r="R36" s="67"/>
      <c r="T36" s="119"/>
    </row>
    <row r="37" spans="2:20" ht="13.8" customHeight="1" x14ac:dyDescent="0.3">
      <c r="B37" s="35" t="s">
        <v>139</v>
      </c>
      <c r="C37" s="35" t="s">
        <v>140</v>
      </c>
      <c r="D37" s="35" t="s">
        <v>141</v>
      </c>
      <c r="E37" s="36" t="s">
        <v>73</v>
      </c>
      <c r="F37" s="69" t="s">
        <v>144</v>
      </c>
      <c r="G37" s="67"/>
      <c r="H37" s="67"/>
      <c r="I37" s="67"/>
      <c r="J37" s="67"/>
      <c r="K37" s="67"/>
      <c r="L37" s="67"/>
      <c r="M37" s="65">
        <v>0</v>
      </c>
      <c r="N37" s="65">
        <v>0</v>
      </c>
      <c r="O37" s="67"/>
      <c r="P37" s="67"/>
      <c r="Q37" s="65"/>
      <c r="R37" s="67"/>
      <c r="T37" s="119"/>
    </row>
    <row r="38" spans="2:20" s="43" customFormat="1" ht="13.8" customHeight="1" x14ac:dyDescent="0.3">
      <c r="B38" s="35" t="s">
        <v>139</v>
      </c>
      <c r="C38" s="35" t="s">
        <v>140</v>
      </c>
      <c r="D38" s="35" t="s">
        <v>141</v>
      </c>
      <c r="E38" s="36" t="s">
        <v>73</v>
      </c>
      <c r="F38" s="69" t="s">
        <v>144</v>
      </c>
      <c r="G38" s="67"/>
      <c r="H38" s="67"/>
      <c r="I38" s="67"/>
      <c r="J38" s="67"/>
      <c r="K38" s="67"/>
      <c r="L38" s="67"/>
      <c r="M38" s="65">
        <v>0</v>
      </c>
      <c r="N38" s="65">
        <v>0</v>
      </c>
      <c r="O38" s="67"/>
      <c r="P38" s="67"/>
      <c r="Q38" s="65"/>
      <c r="R38" s="67"/>
      <c r="T38" s="119"/>
    </row>
    <row r="39" spans="2:20" s="43" customFormat="1" ht="13.8" customHeight="1" x14ac:dyDescent="0.3">
      <c r="B39" s="35" t="s">
        <v>139</v>
      </c>
      <c r="C39" s="35" t="s">
        <v>140</v>
      </c>
      <c r="D39" s="35" t="s">
        <v>141</v>
      </c>
      <c r="E39" s="36" t="s">
        <v>73</v>
      </c>
      <c r="F39" s="69" t="s">
        <v>144</v>
      </c>
      <c r="G39" s="67"/>
      <c r="H39" s="67"/>
      <c r="I39" s="67"/>
      <c r="J39" s="67"/>
      <c r="K39" s="67"/>
      <c r="L39" s="67"/>
      <c r="M39" s="65">
        <v>0</v>
      </c>
      <c r="N39" s="65">
        <v>0</v>
      </c>
      <c r="O39" s="67"/>
      <c r="P39" s="67"/>
      <c r="Q39" s="65"/>
      <c r="R39" s="67"/>
      <c r="T39" s="119"/>
    </row>
    <row r="40" spans="2:20" ht="13.8" customHeight="1" x14ac:dyDescent="0.3">
      <c r="B40" s="35" t="s">
        <v>139</v>
      </c>
      <c r="C40" s="35" t="s">
        <v>140</v>
      </c>
      <c r="D40" s="35" t="s">
        <v>141</v>
      </c>
      <c r="E40" s="36" t="s">
        <v>73</v>
      </c>
      <c r="F40" s="69" t="s">
        <v>144</v>
      </c>
      <c r="G40" s="67"/>
      <c r="H40" s="67"/>
      <c r="I40" s="67"/>
      <c r="J40" s="67"/>
      <c r="K40" s="67"/>
      <c r="L40" s="67"/>
      <c r="M40" s="65">
        <v>0</v>
      </c>
      <c r="N40" s="65">
        <v>0</v>
      </c>
      <c r="O40" s="67"/>
      <c r="P40" s="67"/>
      <c r="Q40" s="65"/>
      <c r="R40" s="67"/>
      <c r="T40" s="119"/>
    </row>
    <row r="41" spans="2:20" ht="13.8" customHeight="1" x14ac:dyDescent="0.3">
      <c r="B41" s="35" t="s">
        <v>139</v>
      </c>
      <c r="C41" s="35" t="s">
        <v>140</v>
      </c>
      <c r="D41" s="35" t="s">
        <v>141</v>
      </c>
      <c r="E41" s="36" t="s">
        <v>73</v>
      </c>
      <c r="F41" s="69" t="s">
        <v>144</v>
      </c>
      <c r="G41" s="67"/>
      <c r="H41" s="67">
        <v>2</v>
      </c>
      <c r="I41" s="67">
        <v>4</v>
      </c>
      <c r="J41" s="67">
        <v>5</v>
      </c>
      <c r="K41" s="67">
        <v>6</v>
      </c>
      <c r="L41" s="67">
        <v>8</v>
      </c>
      <c r="M41" s="65">
        <v>10</v>
      </c>
      <c r="N41" s="65">
        <v>11</v>
      </c>
      <c r="O41" s="67"/>
      <c r="P41" s="67"/>
      <c r="Q41" s="65"/>
      <c r="R41" s="67"/>
      <c r="T41" s="119"/>
    </row>
    <row r="42" spans="2:20" ht="13.8" customHeight="1" x14ac:dyDescent="0.3">
      <c r="B42" s="35" t="s">
        <v>139</v>
      </c>
      <c r="C42" s="35" t="s">
        <v>140</v>
      </c>
      <c r="D42" s="35" t="s">
        <v>141</v>
      </c>
      <c r="E42" s="36" t="s">
        <v>73</v>
      </c>
      <c r="F42" s="69" t="s">
        <v>144</v>
      </c>
      <c r="G42" s="67"/>
      <c r="H42" s="67"/>
      <c r="I42" s="67"/>
      <c r="J42" s="67"/>
      <c r="K42" s="67"/>
      <c r="L42" s="67"/>
      <c r="M42" s="65">
        <v>0</v>
      </c>
      <c r="N42" s="65">
        <v>0</v>
      </c>
      <c r="O42" s="67"/>
      <c r="P42" s="67"/>
      <c r="Q42" s="65"/>
      <c r="R42" s="67"/>
      <c r="T42" s="119"/>
    </row>
    <row r="43" spans="2:20" ht="13.8" customHeight="1" x14ac:dyDescent="0.3">
      <c r="B43" s="35" t="s">
        <v>139</v>
      </c>
      <c r="C43" s="35" t="s">
        <v>140</v>
      </c>
      <c r="D43" s="35" t="s">
        <v>141</v>
      </c>
      <c r="E43" s="36" t="s">
        <v>73</v>
      </c>
      <c r="F43" s="69" t="s">
        <v>144</v>
      </c>
      <c r="G43" s="67"/>
      <c r="H43" s="67"/>
      <c r="I43" s="67"/>
      <c r="J43" s="67"/>
      <c r="K43" s="67"/>
      <c r="L43" s="67"/>
      <c r="M43" s="65">
        <v>0</v>
      </c>
      <c r="N43" s="65">
        <v>0</v>
      </c>
      <c r="O43" s="67"/>
      <c r="P43" s="67"/>
      <c r="Q43" s="65"/>
      <c r="R43" s="67"/>
      <c r="T43" s="119"/>
    </row>
    <row r="44" spans="2:20" s="43" customFormat="1" ht="13.8" customHeight="1" x14ac:dyDescent="0.3">
      <c r="B44" s="35" t="s">
        <v>139</v>
      </c>
      <c r="C44" s="35" t="s">
        <v>140</v>
      </c>
      <c r="D44" s="35" t="s">
        <v>141</v>
      </c>
      <c r="E44" s="36" t="s">
        <v>73</v>
      </c>
      <c r="F44" s="69" t="s">
        <v>144</v>
      </c>
      <c r="G44" s="67"/>
      <c r="H44" s="67"/>
      <c r="I44" s="67"/>
      <c r="J44" s="67"/>
      <c r="K44" s="67"/>
      <c r="L44" s="67"/>
      <c r="M44" s="65">
        <v>0</v>
      </c>
      <c r="N44" s="65">
        <v>0</v>
      </c>
      <c r="O44" s="67"/>
      <c r="P44" s="67"/>
      <c r="Q44" s="65"/>
      <c r="R44" s="67"/>
      <c r="T44" s="119"/>
    </row>
    <row r="45" spans="2:20" s="43" customFormat="1" ht="13.8" customHeight="1" x14ac:dyDescent="0.3">
      <c r="B45" s="35" t="s">
        <v>139</v>
      </c>
      <c r="C45" s="35" t="s">
        <v>140</v>
      </c>
      <c r="D45" s="35" t="s">
        <v>141</v>
      </c>
      <c r="E45" s="36" t="s">
        <v>73</v>
      </c>
      <c r="F45" s="69" t="s">
        <v>144</v>
      </c>
      <c r="G45" s="67"/>
      <c r="H45" s="67"/>
      <c r="I45" s="67"/>
      <c r="J45" s="67"/>
      <c r="K45" s="67"/>
      <c r="L45" s="67"/>
      <c r="M45" s="65">
        <v>1</v>
      </c>
      <c r="N45" s="65">
        <v>1</v>
      </c>
      <c r="O45" s="67"/>
      <c r="P45" s="67"/>
      <c r="Q45" s="65"/>
      <c r="R45" s="67"/>
      <c r="T45" s="119"/>
    </row>
    <row r="46" spans="2:20" s="43" customFormat="1" ht="13.8" customHeight="1" x14ac:dyDescent="0.3">
      <c r="B46" s="35" t="s">
        <v>139</v>
      </c>
      <c r="C46" s="35" t="s">
        <v>140</v>
      </c>
      <c r="D46" s="35" t="s">
        <v>141</v>
      </c>
      <c r="E46" s="36" t="s">
        <v>73</v>
      </c>
      <c r="F46" s="69" t="s">
        <v>144</v>
      </c>
      <c r="G46" s="67"/>
      <c r="H46" s="67"/>
      <c r="I46" s="67"/>
      <c r="J46" s="67"/>
      <c r="K46" s="67"/>
      <c r="L46" s="67"/>
      <c r="M46" s="65">
        <v>0</v>
      </c>
      <c r="N46" s="65">
        <v>0</v>
      </c>
      <c r="O46" s="67"/>
      <c r="P46" s="67"/>
      <c r="Q46" s="65"/>
      <c r="R46" s="67"/>
      <c r="T46" s="119"/>
    </row>
    <row r="47" spans="2:20" ht="13.8" customHeight="1" x14ac:dyDescent="0.3">
      <c r="B47" s="35" t="s">
        <v>139</v>
      </c>
      <c r="C47" s="35" t="s">
        <v>140</v>
      </c>
      <c r="D47" s="35" t="s">
        <v>141</v>
      </c>
      <c r="E47" s="36" t="s">
        <v>73</v>
      </c>
      <c r="F47" s="69" t="s">
        <v>144</v>
      </c>
      <c r="G47" s="67"/>
      <c r="H47" s="67">
        <v>1</v>
      </c>
      <c r="I47" s="67">
        <v>1</v>
      </c>
      <c r="J47" s="67">
        <v>1</v>
      </c>
      <c r="K47" s="67">
        <v>2</v>
      </c>
      <c r="L47" s="67">
        <v>2</v>
      </c>
      <c r="M47" s="65">
        <v>4</v>
      </c>
      <c r="N47" s="65">
        <v>4</v>
      </c>
      <c r="O47" s="67"/>
      <c r="P47" s="65"/>
      <c r="Q47" s="65"/>
      <c r="R47" s="67"/>
      <c r="T47" s="119"/>
    </row>
    <row r="48" spans="2:20" s="46" customFormat="1" ht="13.8" customHeight="1" x14ac:dyDescent="0.3">
      <c r="B48" s="35" t="s">
        <v>139</v>
      </c>
      <c r="C48" s="35" t="s">
        <v>140</v>
      </c>
      <c r="D48" s="35" t="s">
        <v>141</v>
      </c>
      <c r="E48" s="36" t="s">
        <v>73</v>
      </c>
      <c r="F48" s="69" t="s">
        <v>144</v>
      </c>
      <c r="G48" s="67"/>
      <c r="H48" s="67"/>
      <c r="I48" s="67"/>
      <c r="J48" s="67">
        <v>1</v>
      </c>
      <c r="K48" s="67">
        <v>2</v>
      </c>
      <c r="L48" s="67">
        <v>2</v>
      </c>
      <c r="M48" s="65">
        <v>2</v>
      </c>
      <c r="N48" s="65">
        <v>2</v>
      </c>
      <c r="O48" s="67"/>
      <c r="P48" s="65"/>
      <c r="Q48" s="65"/>
      <c r="R48" s="67"/>
      <c r="T48" s="119"/>
    </row>
    <row r="49" spans="2:20" s="46" customFormat="1" ht="13.8" customHeight="1" x14ac:dyDescent="0.3">
      <c r="B49" s="35" t="s">
        <v>139</v>
      </c>
      <c r="C49" s="35" t="s">
        <v>140</v>
      </c>
      <c r="D49" s="35" t="s">
        <v>141</v>
      </c>
      <c r="E49" s="36" t="s">
        <v>73</v>
      </c>
      <c r="F49" s="69" t="s">
        <v>144</v>
      </c>
      <c r="G49" s="67"/>
      <c r="H49" s="67"/>
      <c r="I49" s="67"/>
      <c r="J49" s="67"/>
      <c r="K49" s="67"/>
      <c r="L49" s="67">
        <v>1</v>
      </c>
      <c r="M49" s="65">
        <v>1</v>
      </c>
      <c r="N49" s="65">
        <v>1</v>
      </c>
      <c r="O49" s="67"/>
      <c r="P49" s="67"/>
      <c r="Q49" s="65"/>
      <c r="R49" s="67"/>
      <c r="T49" s="119"/>
    </row>
    <row r="50" spans="2:20" customFormat="1" x14ac:dyDescent="0.3"/>
    <row r="51" spans="2:20" customFormat="1" x14ac:dyDescent="0.3">
      <c r="G51" s="118"/>
      <c r="H51" s="118"/>
      <c r="I51" s="118"/>
      <c r="J51" s="118"/>
      <c r="K51" s="118"/>
      <c r="L51" s="118"/>
      <c r="M51" s="118"/>
      <c r="N51" s="118"/>
    </row>
    <row r="52" spans="2:20" customFormat="1" x14ac:dyDescent="0.3">
      <c r="G52" s="118"/>
      <c r="H52" s="118"/>
      <c r="I52" s="118"/>
      <c r="J52" s="118"/>
      <c r="K52" s="118"/>
      <c r="L52" s="118"/>
      <c r="M52" s="118"/>
      <c r="N52" s="118"/>
    </row>
    <row r="53" spans="2:20" customFormat="1" x14ac:dyDescent="0.3">
      <c r="G53" s="118"/>
      <c r="H53" s="118"/>
      <c r="I53" s="118"/>
      <c r="J53" s="118"/>
      <c r="K53" s="118"/>
      <c r="L53" s="118"/>
      <c r="M53" s="118"/>
      <c r="N53" s="118"/>
    </row>
    <row r="54" spans="2:20" customFormat="1" x14ac:dyDescent="0.3"/>
    <row r="55" spans="2:20" customFormat="1" x14ac:dyDescent="0.3"/>
    <row r="56" spans="2:20" customFormat="1" x14ac:dyDescent="0.3"/>
    <row r="57" spans="2:20" customFormat="1" x14ac:dyDescent="0.3"/>
    <row r="58" spans="2:20" customFormat="1" x14ac:dyDescent="0.3"/>
    <row r="59" spans="2:20" customFormat="1" x14ac:dyDescent="0.3"/>
    <row r="60" spans="2:20" customFormat="1" x14ac:dyDescent="0.3"/>
    <row r="61" spans="2:20" customFormat="1" x14ac:dyDescent="0.3"/>
    <row r="62" spans="2:20" customFormat="1" x14ac:dyDescent="0.3"/>
    <row r="63" spans="2:20" customFormat="1" x14ac:dyDescent="0.3"/>
    <row r="64" spans="2:20" customFormat="1" x14ac:dyDescent="0.3"/>
    <row r="65" customFormat="1" x14ac:dyDescent="0.3"/>
    <row r="66" customFormat="1" x14ac:dyDescent="0.3"/>
    <row r="67" customFormat="1" x14ac:dyDescent="0.3"/>
    <row r="68" customFormat="1" x14ac:dyDescent="0.3"/>
    <row r="69" customFormat="1" x14ac:dyDescent="0.3"/>
    <row r="70" customFormat="1" x14ac:dyDescent="0.3"/>
    <row r="71" customFormat="1" x14ac:dyDescent="0.3"/>
    <row r="72" customFormat="1" x14ac:dyDescent="0.3"/>
    <row r="73" customFormat="1" x14ac:dyDescent="0.3"/>
    <row r="74" customFormat="1" x14ac:dyDescent="0.3"/>
    <row r="75" customFormat="1" x14ac:dyDescent="0.3"/>
    <row r="76" customFormat="1" x14ac:dyDescent="0.3"/>
    <row r="77" customFormat="1" x14ac:dyDescent="0.3"/>
    <row r="78" customFormat="1" x14ac:dyDescent="0.3"/>
    <row r="79" customFormat="1" x14ac:dyDescent="0.3"/>
    <row r="80" customFormat="1" x14ac:dyDescent="0.3"/>
    <row r="81" customFormat="1" x14ac:dyDescent="0.3"/>
    <row r="82" customFormat="1" x14ac:dyDescent="0.3"/>
    <row r="83" customFormat="1" x14ac:dyDescent="0.3"/>
    <row r="84" customFormat="1" x14ac:dyDescent="0.3"/>
    <row r="85" customFormat="1" x14ac:dyDescent="0.3"/>
    <row r="86" customFormat="1" x14ac:dyDescent="0.3"/>
    <row r="87" customFormat="1" x14ac:dyDescent="0.3"/>
    <row r="88" customFormat="1" x14ac:dyDescent="0.3"/>
    <row r="89" customFormat="1" x14ac:dyDescent="0.3"/>
    <row r="90" customFormat="1" x14ac:dyDescent="0.3"/>
    <row r="91" customFormat="1" x14ac:dyDescent="0.3"/>
    <row r="92" customFormat="1" x14ac:dyDescent="0.3"/>
    <row r="93" customFormat="1" x14ac:dyDescent="0.3"/>
    <row r="94" customFormat="1" x14ac:dyDescent="0.3"/>
  </sheetData>
  <autoFilter ref="B2:R49"/>
  <dataValidations count="1">
    <dataValidation allowBlank="1" showInputMessage="1" showErrorMessage="1" errorTitle="non présent dans liste" error="valeur non présente dans le référentiel" sqref="WVM982966 JA2 SW2 ACS2 AMO2 AWK2 BGG2 BQC2 BZY2 CJU2 CTQ2 DDM2 DNI2 DXE2 EHA2 EQW2 FAS2 FKO2 FUK2 GEG2 GOC2 GXY2 HHU2 HRQ2 IBM2 ILI2 IVE2 JFA2 JOW2 JYS2 KIO2 KSK2 LCG2 LMC2 LVY2 MFU2 MPQ2 MZM2 NJI2 NTE2 ODA2 OMW2 OWS2 PGO2 PQK2 QAG2 QKC2 QTY2 RDU2 RNQ2 RXM2 SHI2 SRE2 TBA2 TKW2 TUS2 UEO2 UOK2 UYG2 VIC2 VRY2 WBU2 WLQ2 WVM2 RDU982966 JA65462 SW65462 ACS65462 AMO65462 AWK65462 BGG65462 BQC65462 BZY65462 CJU65462 CTQ65462 DDM65462 DNI65462 DXE65462 EHA65462 EQW65462 FAS65462 FKO65462 FUK65462 GEG65462 GOC65462 GXY65462 HHU65462 HRQ65462 IBM65462 ILI65462 IVE65462 JFA65462 JOW65462 JYS65462 KIO65462 KSK65462 LCG65462 LMC65462 LVY65462 MFU65462 MPQ65462 MZM65462 NJI65462 NTE65462 ODA65462 OMW65462 OWS65462 PGO65462 PQK65462 QAG65462 QKC65462 QTY65462 RDU65462 RNQ65462 RXM65462 SHI65462 SRE65462 TBA65462 TKW65462 TUS65462 UEO65462 UOK65462 UYG65462 VIC65462 VRY65462 WBU65462 WLQ65462 WVM65462 RNQ982966 JA130998 SW130998 ACS130998 AMO130998 AWK130998 BGG130998 BQC130998 BZY130998 CJU130998 CTQ130998 DDM130998 DNI130998 DXE130998 EHA130998 EQW130998 FAS130998 FKO130998 FUK130998 GEG130998 GOC130998 GXY130998 HHU130998 HRQ130998 IBM130998 ILI130998 IVE130998 JFA130998 JOW130998 JYS130998 KIO130998 KSK130998 LCG130998 LMC130998 LVY130998 MFU130998 MPQ130998 MZM130998 NJI130998 NTE130998 ODA130998 OMW130998 OWS130998 PGO130998 PQK130998 QAG130998 QKC130998 QTY130998 RDU130998 RNQ130998 RXM130998 SHI130998 SRE130998 TBA130998 TKW130998 TUS130998 UEO130998 UOK130998 UYG130998 VIC130998 VRY130998 WBU130998 WLQ130998 WVM130998 RXM982966 JA196534 SW196534 ACS196534 AMO196534 AWK196534 BGG196534 BQC196534 BZY196534 CJU196534 CTQ196534 DDM196534 DNI196534 DXE196534 EHA196534 EQW196534 FAS196534 FKO196534 FUK196534 GEG196534 GOC196534 GXY196534 HHU196534 HRQ196534 IBM196534 ILI196534 IVE196534 JFA196534 JOW196534 JYS196534 KIO196534 KSK196534 LCG196534 LMC196534 LVY196534 MFU196534 MPQ196534 MZM196534 NJI196534 NTE196534 ODA196534 OMW196534 OWS196534 PGO196534 PQK196534 QAG196534 QKC196534 QTY196534 RDU196534 RNQ196534 RXM196534 SHI196534 SRE196534 TBA196534 TKW196534 TUS196534 UEO196534 UOK196534 UYG196534 VIC196534 VRY196534 WBU196534 WLQ196534 WVM196534 SHI982966 JA262070 SW262070 ACS262070 AMO262070 AWK262070 BGG262070 BQC262070 BZY262070 CJU262070 CTQ262070 DDM262070 DNI262070 DXE262070 EHA262070 EQW262070 FAS262070 FKO262070 FUK262070 GEG262070 GOC262070 GXY262070 HHU262070 HRQ262070 IBM262070 ILI262070 IVE262070 JFA262070 JOW262070 JYS262070 KIO262070 KSK262070 LCG262070 LMC262070 LVY262070 MFU262070 MPQ262070 MZM262070 NJI262070 NTE262070 ODA262070 OMW262070 OWS262070 PGO262070 PQK262070 QAG262070 QKC262070 QTY262070 RDU262070 RNQ262070 RXM262070 SHI262070 SRE262070 TBA262070 TKW262070 TUS262070 UEO262070 UOK262070 UYG262070 VIC262070 VRY262070 WBU262070 WLQ262070 WVM262070 SRE982966 JA327606 SW327606 ACS327606 AMO327606 AWK327606 BGG327606 BQC327606 BZY327606 CJU327606 CTQ327606 DDM327606 DNI327606 DXE327606 EHA327606 EQW327606 FAS327606 FKO327606 FUK327606 GEG327606 GOC327606 GXY327606 HHU327606 HRQ327606 IBM327606 ILI327606 IVE327606 JFA327606 JOW327606 JYS327606 KIO327606 KSK327606 LCG327606 LMC327606 LVY327606 MFU327606 MPQ327606 MZM327606 NJI327606 NTE327606 ODA327606 OMW327606 OWS327606 PGO327606 PQK327606 QAG327606 QKC327606 QTY327606 RDU327606 RNQ327606 RXM327606 SHI327606 SRE327606 TBA327606 TKW327606 TUS327606 UEO327606 UOK327606 UYG327606 VIC327606 VRY327606 WBU327606 WLQ327606 WVM327606 TBA982966 JA393142 SW393142 ACS393142 AMO393142 AWK393142 BGG393142 BQC393142 BZY393142 CJU393142 CTQ393142 DDM393142 DNI393142 DXE393142 EHA393142 EQW393142 FAS393142 FKO393142 FUK393142 GEG393142 GOC393142 GXY393142 HHU393142 HRQ393142 IBM393142 ILI393142 IVE393142 JFA393142 JOW393142 JYS393142 KIO393142 KSK393142 LCG393142 LMC393142 LVY393142 MFU393142 MPQ393142 MZM393142 NJI393142 NTE393142 ODA393142 OMW393142 OWS393142 PGO393142 PQK393142 QAG393142 QKC393142 QTY393142 RDU393142 RNQ393142 RXM393142 SHI393142 SRE393142 TBA393142 TKW393142 TUS393142 UEO393142 UOK393142 UYG393142 VIC393142 VRY393142 WBU393142 WLQ393142 WVM393142 TKW982966 JA458678 SW458678 ACS458678 AMO458678 AWK458678 BGG458678 BQC458678 BZY458678 CJU458678 CTQ458678 DDM458678 DNI458678 DXE458678 EHA458678 EQW458678 FAS458678 FKO458678 FUK458678 GEG458678 GOC458678 GXY458678 HHU458678 HRQ458678 IBM458678 ILI458678 IVE458678 JFA458678 JOW458678 JYS458678 KIO458678 KSK458678 LCG458678 LMC458678 LVY458678 MFU458678 MPQ458678 MZM458678 NJI458678 NTE458678 ODA458678 OMW458678 OWS458678 PGO458678 PQK458678 QAG458678 QKC458678 QTY458678 RDU458678 RNQ458678 RXM458678 SHI458678 SRE458678 TBA458678 TKW458678 TUS458678 UEO458678 UOK458678 UYG458678 VIC458678 VRY458678 WBU458678 WLQ458678 WVM458678 TUS982966 JA524214 SW524214 ACS524214 AMO524214 AWK524214 BGG524214 BQC524214 BZY524214 CJU524214 CTQ524214 DDM524214 DNI524214 DXE524214 EHA524214 EQW524214 FAS524214 FKO524214 FUK524214 GEG524214 GOC524214 GXY524214 HHU524214 HRQ524214 IBM524214 ILI524214 IVE524214 JFA524214 JOW524214 JYS524214 KIO524214 KSK524214 LCG524214 LMC524214 LVY524214 MFU524214 MPQ524214 MZM524214 NJI524214 NTE524214 ODA524214 OMW524214 OWS524214 PGO524214 PQK524214 QAG524214 QKC524214 QTY524214 RDU524214 RNQ524214 RXM524214 SHI524214 SRE524214 TBA524214 TKW524214 TUS524214 UEO524214 UOK524214 UYG524214 VIC524214 VRY524214 WBU524214 WLQ524214 WVM524214 UEO982966 JA589750 SW589750 ACS589750 AMO589750 AWK589750 BGG589750 BQC589750 BZY589750 CJU589750 CTQ589750 DDM589750 DNI589750 DXE589750 EHA589750 EQW589750 FAS589750 FKO589750 FUK589750 GEG589750 GOC589750 GXY589750 HHU589750 HRQ589750 IBM589750 ILI589750 IVE589750 JFA589750 JOW589750 JYS589750 KIO589750 KSK589750 LCG589750 LMC589750 LVY589750 MFU589750 MPQ589750 MZM589750 NJI589750 NTE589750 ODA589750 OMW589750 OWS589750 PGO589750 PQK589750 QAG589750 QKC589750 QTY589750 RDU589750 RNQ589750 RXM589750 SHI589750 SRE589750 TBA589750 TKW589750 TUS589750 UEO589750 UOK589750 UYG589750 VIC589750 VRY589750 WBU589750 WLQ589750 WVM589750 UOK982966 JA655286 SW655286 ACS655286 AMO655286 AWK655286 BGG655286 BQC655286 BZY655286 CJU655286 CTQ655286 DDM655286 DNI655286 DXE655286 EHA655286 EQW655286 FAS655286 FKO655286 FUK655286 GEG655286 GOC655286 GXY655286 HHU655286 HRQ655286 IBM655286 ILI655286 IVE655286 JFA655286 JOW655286 JYS655286 KIO655286 KSK655286 LCG655286 LMC655286 LVY655286 MFU655286 MPQ655286 MZM655286 NJI655286 NTE655286 ODA655286 OMW655286 OWS655286 PGO655286 PQK655286 QAG655286 QKC655286 QTY655286 RDU655286 RNQ655286 RXM655286 SHI655286 SRE655286 TBA655286 TKW655286 TUS655286 UEO655286 UOK655286 UYG655286 VIC655286 VRY655286 WBU655286 WLQ655286 WVM655286 UYG982966 JA720822 SW720822 ACS720822 AMO720822 AWK720822 BGG720822 BQC720822 BZY720822 CJU720822 CTQ720822 DDM720822 DNI720822 DXE720822 EHA720822 EQW720822 FAS720822 FKO720822 FUK720822 GEG720822 GOC720822 GXY720822 HHU720822 HRQ720822 IBM720822 ILI720822 IVE720822 JFA720822 JOW720822 JYS720822 KIO720822 KSK720822 LCG720822 LMC720822 LVY720822 MFU720822 MPQ720822 MZM720822 NJI720822 NTE720822 ODA720822 OMW720822 OWS720822 PGO720822 PQK720822 QAG720822 QKC720822 QTY720822 RDU720822 RNQ720822 RXM720822 SHI720822 SRE720822 TBA720822 TKW720822 TUS720822 UEO720822 UOK720822 UYG720822 VIC720822 VRY720822 WBU720822 WLQ720822 WVM720822 VIC982966 JA786358 SW786358 ACS786358 AMO786358 AWK786358 BGG786358 BQC786358 BZY786358 CJU786358 CTQ786358 DDM786358 DNI786358 DXE786358 EHA786358 EQW786358 FAS786358 FKO786358 FUK786358 GEG786358 GOC786358 GXY786358 HHU786358 HRQ786358 IBM786358 ILI786358 IVE786358 JFA786358 JOW786358 JYS786358 KIO786358 KSK786358 LCG786358 LMC786358 LVY786358 MFU786358 MPQ786358 MZM786358 NJI786358 NTE786358 ODA786358 OMW786358 OWS786358 PGO786358 PQK786358 QAG786358 QKC786358 QTY786358 RDU786358 RNQ786358 RXM786358 SHI786358 SRE786358 TBA786358 TKW786358 TUS786358 UEO786358 UOK786358 UYG786358 VIC786358 VRY786358 WBU786358 WLQ786358 WVM786358 VRY982966 JA851894 SW851894 ACS851894 AMO851894 AWK851894 BGG851894 BQC851894 BZY851894 CJU851894 CTQ851894 DDM851894 DNI851894 DXE851894 EHA851894 EQW851894 FAS851894 FKO851894 FUK851894 GEG851894 GOC851894 GXY851894 HHU851894 HRQ851894 IBM851894 ILI851894 IVE851894 JFA851894 JOW851894 JYS851894 KIO851894 KSK851894 LCG851894 LMC851894 LVY851894 MFU851894 MPQ851894 MZM851894 NJI851894 NTE851894 ODA851894 OMW851894 OWS851894 PGO851894 PQK851894 QAG851894 QKC851894 QTY851894 RDU851894 RNQ851894 RXM851894 SHI851894 SRE851894 TBA851894 TKW851894 TUS851894 UEO851894 UOK851894 UYG851894 VIC851894 VRY851894 WBU851894 WLQ851894 WVM851894 WBU982966 JA917430 SW917430 ACS917430 AMO917430 AWK917430 BGG917430 BQC917430 BZY917430 CJU917430 CTQ917430 DDM917430 DNI917430 DXE917430 EHA917430 EQW917430 FAS917430 FKO917430 FUK917430 GEG917430 GOC917430 GXY917430 HHU917430 HRQ917430 IBM917430 ILI917430 IVE917430 JFA917430 JOW917430 JYS917430 KIO917430 KSK917430 LCG917430 LMC917430 LVY917430 MFU917430 MPQ917430 MZM917430 NJI917430 NTE917430 ODA917430 OMW917430 OWS917430 PGO917430 PQK917430 QAG917430 QKC917430 QTY917430 RDU917430 RNQ917430 RXM917430 SHI917430 SRE917430 TBA917430 TKW917430 TUS917430 UEO917430 UOK917430 UYG917430 VIC917430 VRY917430 WBU917430 WLQ917430 WVM917430 WLQ982966 JA982966 SW982966 ACS982966 AMO982966 AWK982966 BGG982966 BQC982966 BZY982966 CJU982966 CTQ982966 DDM982966 DNI982966 DXE982966 EHA982966 EQW982966 FAS982966 FKO982966 FUK982966 GEG982966 GOC982966 GXY982966 HHU982966 HRQ982966 IBM982966 ILI982966 IVE982966 JFA982966 JOW982966 JYS982966 KIO982966 KSK982966 LCG982966 LMC982966 LVY982966 MFU982966 MPQ982966 MZM982966 NJI982966 NTE982966 ODA982966 OMW982966 OWS982966 PGO982966 PQK982966 QAG982966 QKC982966 QTY982966"/>
  </dataValidations>
  <pageMargins left="0.70866141732283472" right="0.70866141732283472" top="0.74803149606299213" bottom="0.74803149606299213" header="0.31496062992125984" footer="0.31496062992125984"/>
  <pageSetup paperSize="9" scale="10" orientation="portrait" r:id="rId1"/>
  <legacyDrawing r:id="rId2"/>
  <extLst>
    <ext xmlns:x14="http://schemas.microsoft.com/office/spreadsheetml/2009/9/main" uri="{CCE6A557-97BC-4b89-ADB6-D9C93CAAB3DF}">
      <x14:dataValidations xmlns:xm="http://schemas.microsoft.com/office/excel/2006/main" count="5">
        <x14:dataValidation type="list" allowBlank="1" showInputMessage="1" showErrorMessage="1" error="Valeur non présente dans le référentiel">
          <x14:formula1>
            <xm:f>Réf!$B$3:$B$10</xm:f>
          </x14:formula1>
          <xm:sqref>B1:B1048576</xm:sqref>
        </x14:dataValidation>
        <x14:dataValidation type="list" allowBlank="1" showInputMessage="1" showErrorMessage="1" error="Valeur non présente dans le référentiel">
          <x14:formula1>
            <xm:f>Réf!$C$3:$C$67</xm:f>
          </x14:formula1>
          <xm:sqref>C1:C1048576</xm:sqref>
        </x14:dataValidation>
        <x14:dataValidation type="list" allowBlank="1" showInputMessage="1" showErrorMessage="1" error="Valeur non présente dans le référentiel">
          <x14:formula1>
            <xm:f>Réf!$D$3:$D$50</xm:f>
          </x14:formula1>
          <xm:sqref>D1:D1048576</xm:sqref>
        </x14:dataValidation>
        <x14:dataValidation type="list" allowBlank="1" showInputMessage="1" showErrorMessage="1" error="Valeur non présente dans le référentiel">
          <x14:formula1>
            <xm:f>Réf!$H$3:$H$4</xm:f>
          </x14:formula1>
          <xm:sqref>E1:E1048576</xm:sqref>
        </x14:dataValidation>
        <x14:dataValidation type="list" allowBlank="1" showInputMessage="1" showErrorMessage="1" error="Valeur non présente dans le référentiel">
          <x14:formula1>
            <xm:f>Réf!$E$6</xm:f>
          </x14:formula1>
          <xm:sqref>F1:F1048576</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5">
    <pageSetUpPr fitToPage="1"/>
  </sheetPr>
  <dimension ref="B1:R54"/>
  <sheetViews>
    <sheetView showGridLines="0" zoomScale="80" zoomScaleNormal="80" workbookViewId="0">
      <pane xSplit="5" topLeftCell="F1" activePane="topRight" state="frozen"/>
      <selection activeCell="F24" sqref="F24"/>
      <selection pane="topRight" activeCell="B35" sqref="B35"/>
    </sheetView>
  </sheetViews>
  <sheetFormatPr baseColWidth="10" defaultColWidth="11.44140625" defaultRowHeight="14.4" x14ac:dyDescent="0.3"/>
  <cols>
    <col min="1" max="1" width="1.33203125" style="42" customWidth="1"/>
    <col min="2" max="2" width="53.21875" style="48" bestFit="1" customWidth="1"/>
    <col min="3" max="3" width="41.5546875" style="49" bestFit="1" customWidth="1"/>
    <col min="4" max="4" width="33.6640625" style="42" customWidth="1"/>
    <col min="5" max="5" width="12" style="53" customWidth="1"/>
    <col min="6" max="6" width="16.6640625" style="50" bestFit="1" customWidth="1"/>
    <col min="7" max="18" width="8.21875" style="53" customWidth="1"/>
    <col min="19" max="256" width="11.44140625" style="42"/>
    <col min="257" max="257" width="4.44140625" style="42" customWidth="1"/>
    <col min="258" max="258" width="53.21875" style="42" bestFit="1" customWidth="1"/>
    <col min="259" max="259" width="41.5546875" style="42" bestFit="1" customWidth="1"/>
    <col min="260" max="260" width="38" style="42" bestFit="1" customWidth="1"/>
    <col min="261" max="261" width="17.88671875" style="42" bestFit="1" customWidth="1"/>
    <col min="262" max="262" width="16.6640625" style="42" bestFit="1" customWidth="1"/>
    <col min="263" max="263" width="11.88671875" style="42" customWidth="1"/>
    <col min="264" max="267" width="11.44140625" style="42" customWidth="1"/>
    <col min="268" max="268" width="12.44140625" style="42" customWidth="1"/>
    <col min="269" max="270" width="11.44140625" style="42" customWidth="1"/>
    <col min="271" max="271" width="11.5546875" style="42" customWidth="1"/>
    <col min="272" max="272" width="11.44140625" style="42" customWidth="1"/>
    <col min="273" max="273" width="11.6640625" style="42" customWidth="1"/>
    <col min="274" max="512" width="11.44140625" style="42"/>
    <col min="513" max="513" width="4.44140625" style="42" customWidth="1"/>
    <col min="514" max="514" width="53.21875" style="42" bestFit="1" customWidth="1"/>
    <col min="515" max="515" width="41.5546875" style="42" bestFit="1" customWidth="1"/>
    <col min="516" max="516" width="38" style="42" bestFit="1" customWidth="1"/>
    <col min="517" max="517" width="17.88671875" style="42" bestFit="1" customWidth="1"/>
    <col min="518" max="518" width="16.6640625" style="42" bestFit="1" customWidth="1"/>
    <col min="519" max="519" width="11.88671875" style="42" customWidth="1"/>
    <col min="520" max="523" width="11.44140625" style="42" customWidth="1"/>
    <col min="524" max="524" width="12.44140625" style="42" customWidth="1"/>
    <col min="525" max="526" width="11.44140625" style="42" customWidth="1"/>
    <col min="527" max="527" width="11.5546875" style="42" customWidth="1"/>
    <col min="528" max="528" width="11.44140625" style="42" customWidth="1"/>
    <col min="529" max="529" width="11.6640625" style="42" customWidth="1"/>
    <col min="530" max="768" width="11.44140625" style="42"/>
    <col min="769" max="769" width="4.44140625" style="42" customWidth="1"/>
    <col min="770" max="770" width="53.21875" style="42" bestFit="1" customWidth="1"/>
    <col min="771" max="771" width="41.5546875" style="42" bestFit="1" customWidth="1"/>
    <col min="772" max="772" width="38" style="42" bestFit="1" customWidth="1"/>
    <col min="773" max="773" width="17.88671875" style="42" bestFit="1" customWidth="1"/>
    <col min="774" max="774" width="16.6640625" style="42" bestFit="1" customWidth="1"/>
    <col min="775" max="775" width="11.88671875" style="42" customWidth="1"/>
    <col min="776" max="779" width="11.44140625" style="42" customWidth="1"/>
    <col min="780" max="780" width="12.44140625" style="42" customWidth="1"/>
    <col min="781" max="782" width="11.44140625" style="42" customWidth="1"/>
    <col min="783" max="783" width="11.5546875" style="42" customWidth="1"/>
    <col min="784" max="784" width="11.44140625" style="42" customWidth="1"/>
    <col min="785" max="785" width="11.6640625" style="42" customWidth="1"/>
    <col min="786" max="1024" width="11.44140625" style="42"/>
    <col min="1025" max="1025" width="4.44140625" style="42" customWidth="1"/>
    <col min="1026" max="1026" width="53.21875" style="42" bestFit="1" customWidth="1"/>
    <col min="1027" max="1027" width="41.5546875" style="42" bestFit="1" customWidth="1"/>
    <col min="1028" max="1028" width="38" style="42" bestFit="1" customWidth="1"/>
    <col min="1029" max="1029" width="17.88671875" style="42" bestFit="1" customWidth="1"/>
    <col min="1030" max="1030" width="16.6640625" style="42" bestFit="1" customWidth="1"/>
    <col min="1031" max="1031" width="11.88671875" style="42" customWidth="1"/>
    <col min="1032" max="1035" width="11.44140625" style="42" customWidth="1"/>
    <col min="1036" max="1036" width="12.44140625" style="42" customWidth="1"/>
    <col min="1037" max="1038" width="11.44140625" style="42" customWidth="1"/>
    <col min="1039" max="1039" width="11.5546875" style="42" customWidth="1"/>
    <col min="1040" max="1040" width="11.44140625" style="42" customWidth="1"/>
    <col min="1041" max="1041" width="11.6640625" style="42" customWidth="1"/>
    <col min="1042" max="1280" width="11.44140625" style="42"/>
    <col min="1281" max="1281" width="4.44140625" style="42" customWidth="1"/>
    <col min="1282" max="1282" width="53.21875" style="42" bestFit="1" customWidth="1"/>
    <col min="1283" max="1283" width="41.5546875" style="42" bestFit="1" customWidth="1"/>
    <col min="1284" max="1284" width="38" style="42" bestFit="1" customWidth="1"/>
    <col min="1285" max="1285" width="17.88671875" style="42" bestFit="1" customWidth="1"/>
    <col min="1286" max="1286" width="16.6640625" style="42" bestFit="1" customWidth="1"/>
    <col min="1287" max="1287" width="11.88671875" style="42" customWidth="1"/>
    <col min="1288" max="1291" width="11.44140625" style="42" customWidth="1"/>
    <col min="1292" max="1292" width="12.44140625" style="42" customWidth="1"/>
    <col min="1293" max="1294" width="11.44140625" style="42" customWidth="1"/>
    <col min="1295" max="1295" width="11.5546875" style="42" customWidth="1"/>
    <col min="1296" max="1296" width="11.44140625" style="42" customWidth="1"/>
    <col min="1297" max="1297" width="11.6640625" style="42" customWidth="1"/>
    <col min="1298" max="1536" width="11.44140625" style="42"/>
    <col min="1537" max="1537" width="4.44140625" style="42" customWidth="1"/>
    <col min="1538" max="1538" width="53.21875" style="42" bestFit="1" customWidth="1"/>
    <col min="1539" max="1539" width="41.5546875" style="42" bestFit="1" customWidth="1"/>
    <col min="1540" max="1540" width="38" style="42" bestFit="1" customWidth="1"/>
    <col min="1541" max="1541" width="17.88671875" style="42" bestFit="1" customWidth="1"/>
    <col min="1542" max="1542" width="16.6640625" style="42" bestFit="1" customWidth="1"/>
    <col min="1543" max="1543" width="11.88671875" style="42" customWidth="1"/>
    <col min="1544" max="1547" width="11.44140625" style="42" customWidth="1"/>
    <col min="1548" max="1548" width="12.44140625" style="42" customWidth="1"/>
    <col min="1549" max="1550" width="11.44140625" style="42" customWidth="1"/>
    <col min="1551" max="1551" width="11.5546875" style="42" customWidth="1"/>
    <col min="1552" max="1552" width="11.44140625" style="42" customWidth="1"/>
    <col min="1553" max="1553" width="11.6640625" style="42" customWidth="1"/>
    <col min="1554" max="1792" width="11.44140625" style="42"/>
    <col min="1793" max="1793" width="4.44140625" style="42" customWidth="1"/>
    <col min="1794" max="1794" width="53.21875" style="42" bestFit="1" customWidth="1"/>
    <col min="1795" max="1795" width="41.5546875" style="42" bestFit="1" customWidth="1"/>
    <col min="1796" max="1796" width="38" style="42" bestFit="1" customWidth="1"/>
    <col min="1797" max="1797" width="17.88671875" style="42" bestFit="1" customWidth="1"/>
    <col min="1798" max="1798" width="16.6640625" style="42" bestFit="1" customWidth="1"/>
    <col min="1799" max="1799" width="11.88671875" style="42" customWidth="1"/>
    <col min="1800" max="1803" width="11.44140625" style="42" customWidth="1"/>
    <col min="1804" max="1804" width="12.44140625" style="42" customWidth="1"/>
    <col min="1805" max="1806" width="11.44140625" style="42" customWidth="1"/>
    <col min="1807" max="1807" width="11.5546875" style="42" customWidth="1"/>
    <col min="1808" max="1808" width="11.44140625" style="42" customWidth="1"/>
    <col min="1809" max="1809" width="11.6640625" style="42" customWidth="1"/>
    <col min="1810" max="2048" width="11.44140625" style="42"/>
    <col min="2049" max="2049" width="4.44140625" style="42" customWidth="1"/>
    <col min="2050" max="2050" width="53.21875" style="42" bestFit="1" customWidth="1"/>
    <col min="2051" max="2051" width="41.5546875" style="42" bestFit="1" customWidth="1"/>
    <col min="2052" max="2052" width="38" style="42" bestFit="1" customWidth="1"/>
    <col min="2053" max="2053" width="17.88671875" style="42" bestFit="1" customWidth="1"/>
    <col min="2054" max="2054" width="16.6640625" style="42" bestFit="1" customWidth="1"/>
    <col min="2055" max="2055" width="11.88671875" style="42" customWidth="1"/>
    <col min="2056" max="2059" width="11.44140625" style="42" customWidth="1"/>
    <col min="2060" max="2060" width="12.44140625" style="42" customWidth="1"/>
    <col min="2061" max="2062" width="11.44140625" style="42" customWidth="1"/>
    <col min="2063" max="2063" width="11.5546875" style="42" customWidth="1"/>
    <col min="2064" max="2064" width="11.44140625" style="42" customWidth="1"/>
    <col min="2065" max="2065" width="11.6640625" style="42" customWidth="1"/>
    <col min="2066" max="2304" width="11.44140625" style="42"/>
    <col min="2305" max="2305" width="4.44140625" style="42" customWidth="1"/>
    <col min="2306" max="2306" width="53.21875" style="42" bestFit="1" customWidth="1"/>
    <col min="2307" max="2307" width="41.5546875" style="42" bestFit="1" customWidth="1"/>
    <col min="2308" max="2308" width="38" style="42" bestFit="1" customWidth="1"/>
    <col min="2309" max="2309" width="17.88671875" style="42" bestFit="1" customWidth="1"/>
    <col min="2310" max="2310" width="16.6640625" style="42" bestFit="1" customWidth="1"/>
    <col min="2311" max="2311" width="11.88671875" style="42" customWidth="1"/>
    <col min="2312" max="2315" width="11.44140625" style="42" customWidth="1"/>
    <col min="2316" max="2316" width="12.44140625" style="42" customWidth="1"/>
    <col min="2317" max="2318" width="11.44140625" style="42" customWidth="1"/>
    <col min="2319" max="2319" width="11.5546875" style="42" customWidth="1"/>
    <col min="2320" max="2320" width="11.44140625" style="42" customWidth="1"/>
    <col min="2321" max="2321" width="11.6640625" style="42" customWidth="1"/>
    <col min="2322" max="2560" width="11.44140625" style="42"/>
    <col min="2561" max="2561" width="4.44140625" style="42" customWidth="1"/>
    <col min="2562" max="2562" width="53.21875" style="42" bestFit="1" customWidth="1"/>
    <col min="2563" max="2563" width="41.5546875" style="42" bestFit="1" customWidth="1"/>
    <col min="2564" max="2564" width="38" style="42" bestFit="1" customWidth="1"/>
    <col min="2565" max="2565" width="17.88671875" style="42" bestFit="1" customWidth="1"/>
    <col min="2566" max="2566" width="16.6640625" style="42" bestFit="1" customWidth="1"/>
    <col min="2567" max="2567" width="11.88671875" style="42" customWidth="1"/>
    <col min="2568" max="2571" width="11.44140625" style="42" customWidth="1"/>
    <col min="2572" max="2572" width="12.44140625" style="42" customWidth="1"/>
    <col min="2573" max="2574" width="11.44140625" style="42" customWidth="1"/>
    <col min="2575" max="2575" width="11.5546875" style="42" customWidth="1"/>
    <col min="2576" max="2576" width="11.44140625" style="42" customWidth="1"/>
    <col min="2577" max="2577" width="11.6640625" style="42" customWidth="1"/>
    <col min="2578" max="2816" width="11.44140625" style="42"/>
    <col min="2817" max="2817" width="4.44140625" style="42" customWidth="1"/>
    <col min="2818" max="2818" width="53.21875" style="42" bestFit="1" customWidth="1"/>
    <col min="2819" max="2819" width="41.5546875" style="42" bestFit="1" customWidth="1"/>
    <col min="2820" max="2820" width="38" style="42" bestFit="1" customWidth="1"/>
    <col min="2821" max="2821" width="17.88671875" style="42" bestFit="1" customWidth="1"/>
    <col min="2822" max="2822" width="16.6640625" style="42" bestFit="1" customWidth="1"/>
    <col min="2823" max="2823" width="11.88671875" style="42" customWidth="1"/>
    <col min="2824" max="2827" width="11.44140625" style="42" customWidth="1"/>
    <col min="2828" max="2828" width="12.44140625" style="42" customWidth="1"/>
    <col min="2829" max="2830" width="11.44140625" style="42" customWidth="1"/>
    <col min="2831" max="2831" width="11.5546875" style="42" customWidth="1"/>
    <col min="2832" max="2832" width="11.44140625" style="42" customWidth="1"/>
    <col min="2833" max="2833" width="11.6640625" style="42" customWidth="1"/>
    <col min="2834" max="3072" width="11.44140625" style="42"/>
    <col min="3073" max="3073" width="4.44140625" style="42" customWidth="1"/>
    <col min="3074" max="3074" width="53.21875" style="42" bestFit="1" customWidth="1"/>
    <col min="3075" max="3075" width="41.5546875" style="42" bestFit="1" customWidth="1"/>
    <col min="3076" max="3076" width="38" style="42" bestFit="1" customWidth="1"/>
    <col min="3077" max="3077" width="17.88671875" style="42" bestFit="1" customWidth="1"/>
    <col min="3078" max="3078" width="16.6640625" style="42" bestFit="1" customWidth="1"/>
    <col min="3079" max="3079" width="11.88671875" style="42" customWidth="1"/>
    <col min="3080" max="3083" width="11.44140625" style="42" customWidth="1"/>
    <col min="3084" max="3084" width="12.44140625" style="42" customWidth="1"/>
    <col min="3085" max="3086" width="11.44140625" style="42" customWidth="1"/>
    <col min="3087" max="3087" width="11.5546875" style="42" customWidth="1"/>
    <col min="3088" max="3088" width="11.44140625" style="42" customWidth="1"/>
    <col min="3089" max="3089" width="11.6640625" style="42" customWidth="1"/>
    <col min="3090" max="3328" width="11.44140625" style="42"/>
    <col min="3329" max="3329" width="4.44140625" style="42" customWidth="1"/>
    <col min="3330" max="3330" width="53.21875" style="42" bestFit="1" customWidth="1"/>
    <col min="3331" max="3331" width="41.5546875" style="42" bestFit="1" customWidth="1"/>
    <col min="3332" max="3332" width="38" style="42" bestFit="1" customWidth="1"/>
    <col min="3333" max="3333" width="17.88671875" style="42" bestFit="1" customWidth="1"/>
    <col min="3334" max="3334" width="16.6640625" style="42" bestFit="1" customWidth="1"/>
    <col min="3335" max="3335" width="11.88671875" style="42" customWidth="1"/>
    <col min="3336" max="3339" width="11.44140625" style="42" customWidth="1"/>
    <col min="3340" max="3340" width="12.44140625" style="42" customWidth="1"/>
    <col min="3341" max="3342" width="11.44140625" style="42" customWidth="1"/>
    <col min="3343" max="3343" width="11.5546875" style="42" customWidth="1"/>
    <col min="3344" max="3344" width="11.44140625" style="42" customWidth="1"/>
    <col min="3345" max="3345" width="11.6640625" style="42" customWidth="1"/>
    <col min="3346" max="3584" width="11.44140625" style="42"/>
    <col min="3585" max="3585" width="4.44140625" style="42" customWidth="1"/>
    <col min="3586" max="3586" width="53.21875" style="42" bestFit="1" customWidth="1"/>
    <col min="3587" max="3587" width="41.5546875" style="42" bestFit="1" customWidth="1"/>
    <col min="3588" max="3588" width="38" style="42" bestFit="1" customWidth="1"/>
    <col min="3589" max="3589" width="17.88671875" style="42" bestFit="1" customWidth="1"/>
    <col min="3590" max="3590" width="16.6640625" style="42" bestFit="1" customWidth="1"/>
    <col min="3591" max="3591" width="11.88671875" style="42" customWidth="1"/>
    <col min="3592" max="3595" width="11.44140625" style="42" customWidth="1"/>
    <col min="3596" max="3596" width="12.44140625" style="42" customWidth="1"/>
    <col min="3597" max="3598" width="11.44140625" style="42" customWidth="1"/>
    <col min="3599" max="3599" width="11.5546875" style="42" customWidth="1"/>
    <col min="3600" max="3600" width="11.44140625" style="42" customWidth="1"/>
    <col min="3601" max="3601" width="11.6640625" style="42" customWidth="1"/>
    <col min="3602" max="3840" width="11.44140625" style="42"/>
    <col min="3841" max="3841" width="4.44140625" style="42" customWidth="1"/>
    <col min="3842" max="3842" width="53.21875" style="42" bestFit="1" customWidth="1"/>
    <col min="3843" max="3843" width="41.5546875" style="42" bestFit="1" customWidth="1"/>
    <col min="3844" max="3844" width="38" style="42" bestFit="1" customWidth="1"/>
    <col min="3845" max="3845" width="17.88671875" style="42" bestFit="1" customWidth="1"/>
    <col min="3846" max="3846" width="16.6640625" style="42" bestFit="1" customWidth="1"/>
    <col min="3847" max="3847" width="11.88671875" style="42" customWidth="1"/>
    <col min="3848" max="3851" width="11.44140625" style="42" customWidth="1"/>
    <col min="3852" max="3852" width="12.44140625" style="42" customWidth="1"/>
    <col min="3853" max="3854" width="11.44140625" style="42" customWidth="1"/>
    <col min="3855" max="3855" width="11.5546875" style="42" customWidth="1"/>
    <col min="3856" max="3856" width="11.44140625" style="42" customWidth="1"/>
    <col min="3857" max="3857" width="11.6640625" style="42" customWidth="1"/>
    <col min="3858" max="4096" width="11.44140625" style="42"/>
    <col min="4097" max="4097" width="4.44140625" style="42" customWidth="1"/>
    <col min="4098" max="4098" width="53.21875" style="42" bestFit="1" customWidth="1"/>
    <col min="4099" max="4099" width="41.5546875" style="42" bestFit="1" customWidth="1"/>
    <col min="4100" max="4100" width="38" style="42" bestFit="1" customWidth="1"/>
    <col min="4101" max="4101" width="17.88671875" style="42" bestFit="1" customWidth="1"/>
    <col min="4102" max="4102" width="16.6640625" style="42" bestFit="1" customWidth="1"/>
    <col min="4103" max="4103" width="11.88671875" style="42" customWidth="1"/>
    <col min="4104" max="4107" width="11.44140625" style="42" customWidth="1"/>
    <col min="4108" max="4108" width="12.44140625" style="42" customWidth="1"/>
    <col min="4109" max="4110" width="11.44140625" style="42" customWidth="1"/>
    <col min="4111" max="4111" width="11.5546875" style="42" customWidth="1"/>
    <col min="4112" max="4112" width="11.44140625" style="42" customWidth="1"/>
    <col min="4113" max="4113" width="11.6640625" style="42" customWidth="1"/>
    <col min="4114" max="4352" width="11.44140625" style="42"/>
    <col min="4353" max="4353" width="4.44140625" style="42" customWidth="1"/>
    <col min="4354" max="4354" width="53.21875" style="42" bestFit="1" customWidth="1"/>
    <col min="4355" max="4355" width="41.5546875" style="42" bestFit="1" customWidth="1"/>
    <col min="4356" max="4356" width="38" style="42" bestFit="1" customWidth="1"/>
    <col min="4357" max="4357" width="17.88671875" style="42" bestFit="1" customWidth="1"/>
    <col min="4358" max="4358" width="16.6640625" style="42" bestFit="1" customWidth="1"/>
    <col min="4359" max="4359" width="11.88671875" style="42" customWidth="1"/>
    <col min="4360" max="4363" width="11.44140625" style="42" customWidth="1"/>
    <col min="4364" max="4364" width="12.44140625" style="42" customWidth="1"/>
    <col min="4365" max="4366" width="11.44140625" style="42" customWidth="1"/>
    <col min="4367" max="4367" width="11.5546875" style="42" customWidth="1"/>
    <col min="4368" max="4368" width="11.44140625" style="42" customWidth="1"/>
    <col min="4369" max="4369" width="11.6640625" style="42" customWidth="1"/>
    <col min="4370" max="4608" width="11.44140625" style="42"/>
    <col min="4609" max="4609" width="4.44140625" style="42" customWidth="1"/>
    <col min="4610" max="4610" width="53.21875" style="42" bestFit="1" customWidth="1"/>
    <col min="4611" max="4611" width="41.5546875" style="42" bestFit="1" customWidth="1"/>
    <col min="4612" max="4612" width="38" style="42" bestFit="1" customWidth="1"/>
    <col min="4613" max="4613" width="17.88671875" style="42" bestFit="1" customWidth="1"/>
    <col min="4614" max="4614" width="16.6640625" style="42" bestFit="1" customWidth="1"/>
    <col min="4615" max="4615" width="11.88671875" style="42" customWidth="1"/>
    <col min="4616" max="4619" width="11.44140625" style="42" customWidth="1"/>
    <col min="4620" max="4620" width="12.44140625" style="42" customWidth="1"/>
    <col min="4621" max="4622" width="11.44140625" style="42" customWidth="1"/>
    <col min="4623" max="4623" width="11.5546875" style="42" customWidth="1"/>
    <col min="4624" max="4624" width="11.44140625" style="42" customWidth="1"/>
    <col min="4625" max="4625" width="11.6640625" style="42" customWidth="1"/>
    <col min="4626" max="4864" width="11.44140625" style="42"/>
    <col min="4865" max="4865" width="4.44140625" style="42" customWidth="1"/>
    <col min="4866" max="4866" width="53.21875" style="42" bestFit="1" customWidth="1"/>
    <col min="4867" max="4867" width="41.5546875" style="42" bestFit="1" customWidth="1"/>
    <col min="4868" max="4868" width="38" style="42" bestFit="1" customWidth="1"/>
    <col min="4869" max="4869" width="17.88671875" style="42" bestFit="1" customWidth="1"/>
    <col min="4870" max="4870" width="16.6640625" style="42" bestFit="1" customWidth="1"/>
    <col min="4871" max="4871" width="11.88671875" style="42" customWidth="1"/>
    <col min="4872" max="4875" width="11.44140625" style="42" customWidth="1"/>
    <col min="4876" max="4876" width="12.44140625" style="42" customWidth="1"/>
    <col min="4877" max="4878" width="11.44140625" style="42" customWidth="1"/>
    <col min="4879" max="4879" width="11.5546875" style="42" customWidth="1"/>
    <col min="4880" max="4880" width="11.44140625" style="42" customWidth="1"/>
    <col min="4881" max="4881" width="11.6640625" style="42" customWidth="1"/>
    <col min="4882" max="5120" width="11.44140625" style="42"/>
    <col min="5121" max="5121" width="4.44140625" style="42" customWidth="1"/>
    <col min="5122" max="5122" width="53.21875" style="42" bestFit="1" customWidth="1"/>
    <col min="5123" max="5123" width="41.5546875" style="42" bestFit="1" customWidth="1"/>
    <col min="5124" max="5124" width="38" style="42" bestFit="1" customWidth="1"/>
    <col min="5125" max="5125" width="17.88671875" style="42" bestFit="1" customWidth="1"/>
    <col min="5126" max="5126" width="16.6640625" style="42" bestFit="1" customWidth="1"/>
    <col min="5127" max="5127" width="11.88671875" style="42" customWidth="1"/>
    <col min="5128" max="5131" width="11.44140625" style="42" customWidth="1"/>
    <col min="5132" max="5132" width="12.44140625" style="42" customWidth="1"/>
    <col min="5133" max="5134" width="11.44140625" style="42" customWidth="1"/>
    <col min="5135" max="5135" width="11.5546875" style="42" customWidth="1"/>
    <col min="5136" max="5136" width="11.44140625" style="42" customWidth="1"/>
    <col min="5137" max="5137" width="11.6640625" style="42" customWidth="1"/>
    <col min="5138" max="5376" width="11.44140625" style="42"/>
    <col min="5377" max="5377" width="4.44140625" style="42" customWidth="1"/>
    <col min="5378" max="5378" width="53.21875" style="42" bestFit="1" customWidth="1"/>
    <col min="5379" max="5379" width="41.5546875" style="42" bestFit="1" customWidth="1"/>
    <col min="5380" max="5380" width="38" style="42" bestFit="1" customWidth="1"/>
    <col min="5381" max="5381" width="17.88671875" style="42" bestFit="1" customWidth="1"/>
    <col min="5382" max="5382" width="16.6640625" style="42" bestFit="1" customWidth="1"/>
    <col min="5383" max="5383" width="11.88671875" style="42" customWidth="1"/>
    <col min="5384" max="5387" width="11.44140625" style="42" customWidth="1"/>
    <col min="5388" max="5388" width="12.44140625" style="42" customWidth="1"/>
    <col min="5389" max="5390" width="11.44140625" style="42" customWidth="1"/>
    <col min="5391" max="5391" width="11.5546875" style="42" customWidth="1"/>
    <col min="5392" max="5392" width="11.44140625" style="42" customWidth="1"/>
    <col min="5393" max="5393" width="11.6640625" style="42" customWidth="1"/>
    <col min="5394" max="5632" width="11.44140625" style="42"/>
    <col min="5633" max="5633" width="4.44140625" style="42" customWidth="1"/>
    <col min="5634" max="5634" width="53.21875" style="42" bestFit="1" customWidth="1"/>
    <col min="5635" max="5635" width="41.5546875" style="42" bestFit="1" customWidth="1"/>
    <col min="5636" max="5636" width="38" style="42" bestFit="1" customWidth="1"/>
    <col min="5637" max="5637" width="17.88671875" style="42" bestFit="1" customWidth="1"/>
    <col min="5638" max="5638" width="16.6640625" style="42" bestFit="1" customWidth="1"/>
    <col min="5639" max="5639" width="11.88671875" style="42" customWidth="1"/>
    <col min="5640" max="5643" width="11.44140625" style="42" customWidth="1"/>
    <col min="5644" max="5644" width="12.44140625" style="42" customWidth="1"/>
    <col min="5645" max="5646" width="11.44140625" style="42" customWidth="1"/>
    <col min="5647" max="5647" width="11.5546875" style="42" customWidth="1"/>
    <col min="5648" max="5648" width="11.44140625" style="42" customWidth="1"/>
    <col min="5649" max="5649" width="11.6640625" style="42" customWidth="1"/>
    <col min="5650" max="5888" width="11.44140625" style="42"/>
    <col min="5889" max="5889" width="4.44140625" style="42" customWidth="1"/>
    <col min="5890" max="5890" width="53.21875" style="42" bestFit="1" customWidth="1"/>
    <col min="5891" max="5891" width="41.5546875" style="42" bestFit="1" customWidth="1"/>
    <col min="5892" max="5892" width="38" style="42" bestFit="1" customWidth="1"/>
    <col min="5893" max="5893" width="17.88671875" style="42" bestFit="1" customWidth="1"/>
    <col min="5894" max="5894" width="16.6640625" style="42" bestFit="1" customWidth="1"/>
    <col min="5895" max="5895" width="11.88671875" style="42" customWidth="1"/>
    <col min="5896" max="5899" width="11.44140625" style="42" customWidth="1"/>
    <col min="5900" max="5900" width="12.44140625" style="42" customWidth="1"/>
    <col min="5901" max="5902" width="11.44140625" style="42" customWidth="1"/>
    <col min="5903" max="5903" width="11.5546875" style="42" customWidth="1"/>
    <col min="5904" max="5904" width="11.44140625" style="42" customWidth="1"/>
    <col min="5905" max="5905" width="11.6640625" style="42" customWidth="1"/>
    <col min="5906" max="6144" width="11.44140625" style="42"/>
    <col min="6145" max="6145" width="4.44140625" style="42" customWidth="1"/>
    <col min="6146" max="6146" width="53.21875" style="42" bestFit="1" customWidth="1"/>
    <col min="6147" max="6147" width="41.5546875" style="42" bestFit="1" customWidth="1"/>
    <col min="6148" max="6148" width="38" style="42" bestFit="1" customWidth="1"/>
    <col min="6149" max="6149" width="17.88671875" style="42" bestFit="1" customWidth="1"/>
    <col min="6150" max="6150" width="16.6640625" style="42" bestFit="1" customWidth="1"/>
    <col min="6151" max="6151" width="11.88671875" style="42" customWidth="1"/>
    <col min="6152" max="6155" width="11.44140625" style="42" customWidth="1"/>
    <col min="6156" max="6156" width="12.44140625" style="42" customWidth="1"/>
    <col min="6157" max="6158" width="11.44140625" style="42" customWidth="1"/>
    <col min="6159" max="6159" width="11.5546875" style="42" customWidth="1"/>
    <col min="6160" max="6160" width="11.44140625" style="42" customWidth="1"/>
    <col min="6161" max="6161" width="11.6640625" style="42" customWidth="1"/>
    <col min="6162" max="6400" width="11.44140625" style="42"/>
    <col min="6401" max="6401" width="4.44140625" style="42" customWidth="1"/>
    <col min="6402" max="6402" width="53.21875" style="42" bestFit="1" customWidth="1"/>
    <col min="6403" max="6403" width="41.5546875" style="42" bestFit="1" customWidth="1"/>
    <col min="6404" max="6404" width="38" style="42" bestFit="1" customWidth="1"/>
    <col min="6405" max="6405" width="17.88671875" style="42" bestFit="1" customWidth="1"/>
    <col min="6406" max="6406" width="16.6640625" style="42" bestFit="1" customWidth="1"/>
    <col min="6407" max="6407" width="11.88671875" style="42" customWidth="1"/>
    <col min="6408" max="6411" width="11.44140625" style="42" customWidth="1"/>
    <col min="6412" max="6412" width="12.44140625" style="42" customWidth="1"/>
    <col min="6413" max="6414" width="11.44140625" style="42" customWidth="1"/>
    <col min="6415" max="6415" width="11.5546875" style="42" customWidth="1"/>
    <col min="6416" max="6416" width="11.44140625" style="42" customWidth="1"/>
    <col min="6417" max="6417" width="11.6640625" style="42" customWidth="1"/>
    <col min="6418" max="6656" width="11.44140625" style="42"/>
    <col min="6657" max="6657" width="4.44140625" style="42" customWidth="1"/>
    <col min="6658" max="6658" width="53.21875" style="42" bestFit="1" customWidth="1"/>
    <col min="6659" max="6659" width="41.5546875" style="42" bestFit="1" customWidth="1"/>
    <col min="6660" max="6660" width="38" style="42" bestFit="1" customWidth="1"/>
    <col min="6661" max="6661" width="17.88671875" style="42" bestFit="1" customWidth="1"/>
    <col min="6662" max="6662" width="16.6640625" style="42" bestFit="1" customWidth="1"/>
    <col min="6663" max="6663" width="11.88671875" style="42" customWidth="1"/>
    <col min="6664" max="6667" width="11.44140625" style="42" customWidth="1"/>
    <col min="6668" max="6668" width="12.44140625" style="42" customWidth="1"/>
    <col min="6669" max="6670" width="11.44140625" style="42" customWidth="1"/>
    <col min="6671" max="6671" width="11.5546875" style="42" customWidth="1"/>
    <col min="6672" max="6672" width="11.44140625" style="42" customWidth="1"/>
    <col min="6673" max="6673" width="11.6640625" style="42" customWidth="1"/>
    <col min="6674" max="6912" width="11.44140625" style="42"/>
    <col min="6913" max="6913" width="4.44140625" style="42" customWidth="1"/>
    <col min="6914" max="6914" width="53.21875" style="42" bestFit="1" customWidth="1"/>
    <col min="6915" max="6915" width="41.5546875" style="42" bestFit="1" customWidth="1"/>
    <col min="6916" max="6916" width="38" style="42" bestFit="1" customWidth="1"/>
    <col min="6917" max="6917" width="17.88671875" style="42" bestFit="1" customWidth="1"/>
    <col min="6918" max="6918" width="16.6640625" style="42" bestFit="1" customWidth="1"/>
    <col min="6919" max="6919" width="11.88671875" style="42" customWidth="1"/>
    <col min="6920" max="6923" width="11.44140625" style="42" customWidth="1"/>
    <col min="6924" max="6924" width="12.44140625" style="42" customWidth="1"/>
    <col min="6925" max="6926" width="11.44140625" style="42" customWidth="1"/>
    <col min="6927" max="6927" width="11.5546875" style="42" customWidth="1"/>
    <col min="6928" max="6928" width="11.44140625" style="42" customWidth="1"/>
    <col min="6929" max="6929" width="11.6640625" style="42" customWidth="1"/>
    <col min="6930" max="7168" width="11.44140625" style="42"/>
    <col min="7169" max="7169" width="4.44140625" style="42" customWidth="1"/>
    <col min="7170" max="7170" width="53.21875" style="42" bestFit="1" customWidth="1"/>
    <col min="7171" max="7171" width="41.5546875" style="42" bestFit="1" customWidth="1"/>
    <col min="7172" max="7172" width="38" style="42" bestFit="1" customWidth="1"/>
    <col min="7173" max="7173" width="17.88671875" style="42" bestFit="1" customWidth="1"/>
    <col min="7174" max="7174" width="16.6640625" style="42" bestFit="1" customWidth="1"/>
    <col min="7175" max="7175" width="11.88671875" style="42" customWidth="1"/>
    <col min="7176" max="7179" width="11.44140625" style="42" customWidth="1"/>
    <col min="7180" max="7180" width="12.44140625" style="42" customWidth="1"/>
    <col min="7181" max="7182" width="11.44140625" style="42" customWidth="1"/>
    <col min="7183" max="7183" width="11.5546875" style="42" customWidth="1"/>
    <col min="7184" max="7184" width="11.44140625" style="42" customWidth="1"/>
    <col min="7185" max="7185" width="11.6640625" style="42" customWidth="1"/>
    <col min="7186" max="7424" width="11.44140625" style="42"/>
    <col min="7425" max="7425" width="4.44140625" style="42" customWidth="1"/>
    <col min="7426" max="7426" width="53.21875" style="42" bestFit="1" customWidth="1"/>
    <col min="7427" max="7427" width="41.5546875" style="42" bestFit="1" customWidth="1"/>
    <col min="7428" max="7428" width="38" style="42" bestFit="1" customWidth="1"/>
    <col min="7429" max="7429" width="17.88671875" style="42" bestFit="1" customWidth="1"/>
    <col min="7430" max="7430" width="16.6640625" style="42" bestFit="1" customWidth="1"/>
    <col min="7431" max="7431" width="11.88671875" style="42" customWidth="1"/>
    <col min="7432" max="7435" width="11.44140625" style="42" customWidth="1"/>
    <col min="7436" max="7436" width="12.44140625" style="42" customWidth="1"/>
    <col min="7437" max="7438" width="11.44140625" style="42" customWidth="1"/>
    <col min="7439" max="7439" width="11.5546875" style="42" customWidth="1"/>
    <col min="7440" max="7440" width="11.44140625" style="42" customWidth="1"/>
    <col min="7441" max="7441" width="11.6640625" style="42" customWidth="1"/>
    <col min="7442" max="7680" width="11.44140625" style="42"/>
    <col min="7681" max="7681" width="4.44140625" style="42" customWidth="1"/>
    <col min="7682" max="7682" width="53.21875" style="42" bestFit="1" customWidth="1"/>
    <col min="7683" max="7683" width="41.5546875" style="42" bestFit="1" customWidth="1"/>
    <col min="7684" max="7684" width="38" style="42" bestFit="1" customWidth="1"/>
    <col min="7685" max="7685" width="17.88671875" style="42" bestFit="1" customWidth="1"/>
    <col min="7686" max="7686" width="16.6640625" style="42" bestFit="1" customWidth="1"/>
    <col min="7687" max="7687" width="11.88671875" style="42" customWidth="1"/>
    <col min="7688" max="7691" width="11.44140625" style="42" customWidth="1"/>
    <col min="7692" max="7692" width="12.44140625" style="42" customWidth="1"/>
    <col min="7693" max="7694" width="11.44140625" style="42" customWidth="1"/>
    <col min="7695" max="7695" width="11.5546875" style="42" customWidth="1"/>
    <col min="7696" max="7696" width="11.44140625" style="42" customWidth="1"/>
    <col min="7697" max="7697" width="11.6640625" style="42" customWidth="1"/>
    <col min="7698" max="7936" width="11.44140625" style="42"/>
    <col min="7937" max="7937" width="4.44140625" style="42" customWidth="1"/>
    <col min="7938" max="7938" width="53.21875" style="42" bestFit="1" customWidth="1"/>
    <col min="7939" max="7939" width="41.5546875" style="42" bestFit="1" customWidth="1"/>
    <col min="7940" max="7940" width="38" style="42" bestFit="1" customWidth="1"/>
    <col min="7941" max="7941" width="17.88671875" style="42" bestFit="1" customWidth="1"/>
    <col min="7942" max="7942" width="16.6640625" style="42" bestFit="1" customWidth="1"/>
    <col min="7943" max="7943" width="11.88671875" style="42" customWidth="1"/>
    <col min="7944" max="7947" width="11.44140625" style="42" customWidth="1"/>
    <col min="7948" max="7948" width="12.44140625" style="42" customWidth="1"/>
    <col min="7949" max="7950" width="11.44140625" style="42" customWidth="1"/>
    <col min="7951" max="7951" width="11.5546875" style="42" customWidth="1"/>
    <col min="7952" max="7952" width="11.44140625" style="42" customWidth="1"/>
    <col min="7953" max="7953" width="11.6640625" style="42" customWidth="1"/>
    <col min="7954" max="8192" width="11.44140625" style="42"/>
    <col min="8193" max="8193" width="4.44140625" style="42" customWidth="1"/>
    <col min="8194" max="8194" width="53.21875" style="42" bestFit="1" customWidth="1"/>
    <col min="8195" max="8195" width="41.5546875" style="42" bestFit="1" customWidth="1"/>
    <col min="8196" max="8196" width="38" style="42" bestFit="1" customWidth="1"/>
    <col min="8197" max="8197" width="17.88671875" style="42" bestFit="1" customWidth="1"/>
    <col min="8198" max="8198" width="16.6640625" style="42" bestFit="1" customWidth="1"/>
    <col min="8199" max="8199" width="11.88671875" style="42" customWidth="1"/>
    <col min="8200" max="8203" width="11.44140625" style="42" customWidth="1"/>
    <col min="8204" max="8204" width="12.44140625" style="42" customWidth="1"/>
    <col min="8205" max="8206" width="11.44140625" style="42" customWidth="1"/>
    <col min="8207" max="8207" width="11.5546875" style="42" customWidth="1"/>
    <col min="8208" max="8208" width="11.44140625" style="42" customWidth="1"/>
    <col min="8209" max="8209" width="11.6640625" style="42" customWidth="1"/>
    <col min="8210" max="8448" width="11.44140625" style="42"/>
    <col min="8449" max="8449" width="4.44140625" style="42" customWidth="1"/>
    <col min="8450" max="8450" width="53.21875" style="42" bestFit="1" customWidth="1"/>
    <col min="8451" max="8451" width="41.5546875" style="42" bestFit="1" customWidth="1"/>
    <col min="8452" max="8452" width="38" style="42" bestFit="1" customWidth="1"/>
    <col min="8453" max="8453" width="17.88671875" style="42" bestFit="1" customWidth="1"/>
    <col min="8454" max="8454" width="16.6640625" style="42" bestFit="1" customWidth="1"/>
    <col min="8455" max="8455" width="11.88671875" style="42" customWidth="1"/>
    <col min="8456" max="8459" width="11.44140625" style="42" customWidth="1"/>
    <col min="8460" max="8460" width="12.44140625" style="42" customWidth="1"/>
    <col min="8461" max="8462" width="11.44140625" style="42" customWidth="1"/>
    <col min="8463" max="8463" width="11.5546875" style="42" customWidth="1"/>
    <col min="8464" max="8464" width="11.44140625" style="42" customWidth="1"/>
    <col min="8465" max="8465" width="11.6640625" style="42" customWidth="1"/>
    <col min="8466" max="8704" width="11.44140625" style="42"/>
    <col min="8705" max="8705" width="4.44140625" style="42" customWidth="1"/>
    <col min="8706" max="8706" width="53.21875" style="42" bestFit="1" customWidth="1"/>
    <col min="8707" max="8707" width="41.5546875" style="42" bestFit="1" customWidth="1"/>
    <col min="8708" max="8708" width="38" style="42" bestFit="1" customWidth="1"/>
    <col min="8709" max="8709" width="17.88671875" style="42" bestFit="1" customWidth="1"/>
    <col min="8710" max="8710" width="16.6640625" style="42" bestFit="1" customWidth="1"/>
    <col min="8711" max="8711" width="11.88671875" style="42" customWidth="1"/>
    <col min="8712" max="8715" width="11.44140625" style="42" customWidth="1"/>
    <col min="8716" max="8716" width="12.44140625" style="42" customWidth="1"/>
    <col min="8717" max="8718" width="11.44140625" style="42" customWidth="1"/>
    <col min="8719" max="8719" width="11.5546875" style="42" customWidth="1"/>
    <col min="8720" max="8720" width="11.44140625" style="42" customWidth="1"/>
    <col min="8721" max="8721" width="11.6640625" style="42" customWidth="1"/>
    <col min="8722" max="8960" width="11.44140625" style="42"/>
    <col min="8961" max="8961" width="4.44140625" style="42" customWidth="1"/>
    <col min="8962" max="8962" width="53.21875" style="42" bestFit="1" customWidth="1"/>
    <col min="8963" max="8963" width="41.5546875" style="42" bestFit="1" customWidth="1"/>
    <col min="8964" max="8964" width="38" style="42" bestFit="1" customWidth="1"/>
    <col min="8965" max="8965" width="17.88671875" style="42" bestFit="1" customWidth="1"/>
    <col min="8966" max="8966" width="16.6640625" style="42" bestFit="1" customWidth="1"/>
    <col min="8967" max="8967" width="11.88671875" style="42" customWidth="1"/>
    <col min="8968" max="8971" width="11.44140625" style="42" customWidth="1"/>
    <col min="8972" max="8972" width="12.44140625" style="42" customWidth="1"/>
    <col min="8973" max="8974" width="11.44140625" style="42" customWidth="1"/>
    <col min="8975" max="8975" width="11.5546875" style="42" customWidth="1"/>
    <col min="8976" max="8976" width="11.44140625" style="42" customWidth="1"/>
    <col min="8977" max="8977" width="11.6640625" style="42" customWidth="1"/>
    <col min="8978" max="9216" width="11.44140625" style="42"/>
    <col min="9217" max="9217" width="4.44140625" style="42" customWidth="1"/>
    <col min="9218" max="9218" width="53.21875" style="42" bestFit="1" customWidth="1"/>
    <col min="9219" max="9219" width="41.5546875" style="42" bestFit="1" customWidth="1"/>
    <col min="9220" max="9220" width="38" style="42" bestFit="1" customWidth="1"/>
    <col min="9221" max="9221" width="17.88671875" style="42" bestFit="1" customWidth="1"/>
    <col min="9222" max="9222" width="16.6640625" style="42" bestFit="1" customWidth="1"/>
    <col min="9223" max="9223" width="11.88671875" style="42" customWidth="1"/>
    <col min="9224" max="9227" width="11.44140625" style="42" customWidth="1"/>
    <col min="9228" max="9228" width="12.44140625" style="42" customWidth="1"/>
    <col min="9229" max="9230" width="11.44140625" style="42" customWidth="1"/>
    <col min="9231" max="9231" width="11.5546875" style="42" customWidth="1"/>
    <col min="9232" max="9232" width="11.44140625" style="42" customWidth="1"/>
    <col min="9233" max="9233" width="11.6640625" style="42" customWidth="1"/>
    <col min="9234" max="9472" width="11.44140625" style="42"/>
    <col min="9473" max="9473" width="4.44140625" style="42" customWidth="1"/>
    <col min="9474" max="9474" width="53.21875" style="42" bestFit="1" customWidth="1"/>
    <col min="9475" max="9475" width="41.5546875" style="42" bestFit="1" customWidth="1"/>
    <col min="9476" max="9476" width="38" style="42" bestFit="1" customWidth="1"/>
    <col min="9477" max="9477" width="17.88671875" style="42" bestFit="1" customWidth="1"/>
    <col min="9478" max="9478" width="16.6640625" style="42" bestFit="1" customWidth="1"/>
    <col min="9479" max="9479" width="11.88671875" style="42" customWidth="1"/>
    <col min="9480" max="9483" width="11.44140625" style="42" customWidth="1"/>
    <col min="9484" max="9484" width="12.44140625" style="42" customWidth="1"/>
    <col min="9485" max="9486" width="11.44140625" style="42" customWidth="1"/>
    <col min="9487" max="9487" width="11.5546875" style="42" customWidth="1"/>
    <col min="9488" max="9488" width="11.44140625" style="42" customWidth="1"/>
    <col min="9489" max="9489" width="11.6640625" style="42" customWidth="1"/>
    <col min="9490" max="9728" width="11.44140625" style="42"/>
    <col min="9729" max="9729" width="4.44140625" style="42" customWidth="1"/>
    <col min="9730" max="9730" width="53.21875" style="42" bestFit="1" customWidth="1"/>
    <col min="9731" max="9731" width="41.5546875" style="42" bestFit="1" customWidth="1"/>
    <col min="9732" max="9732" width="38" style="42" bestFit="1" customWidth="1"/>
    <col min="9733" max="9733" width="17.88671875" style="42" bestFit="1" customWidth="1"/>
    <col min="9734" max="9734" width="16.6640625" style="42" bestFit="1" customWidth="1"/>
    <col min="9735" max="9735" width="11.88671875" style="42" customWidth="1"/>
    <col min="9736" max="9739" width="11.44140625" style="42" customWidth="1"/>
    <col min="9740" max="9740" width="12.44140625" style="42" customWidth="1"/>
    <col min="9741" max="9742" width="11.44140625" style="42" customWidth="1"/>
    <col min="9743" max="9743" width="11.5546875" style="42" customWidth="1"/>
    <col min="9744" max="9744" width="11.44140625" style="42" customWidth="1"/>
    <col min="9745" max="9745" width="11.6640625" style="42" customWidth="1"/>
    <col min="9746" max="9984" width="11.44140625" style="42"/>
    <col min="9985" max="9985" width="4.44140625" style="42" customWidth="1"/>
    <col min="9986" max="9986" width="53.21875" style="42" bestFit="1" customWidth="1"/>
    <col min="9987" max="9987" width="41.5546875" style="42" bestFit="1" customWidth="1"/>
    <col min="9988" max="9988" width="38" style="42" bestFit="1" customWidth="1"/>
    <col min="9989" max="9989" width="17.88671875" style="42" bestFit="1" customWidth="1"/>
    <col min="9990" max="9990" width="16.6640625" style="42" bestFit="1" customWidth="1"/>
    <col min="9991" max="9991" width="11.88671875" style="42" customWidth="1"/>
    <col min="9992" max="9995" width="11.44140625" style="42" customWidth="1"/>
    <col min="9996" max="9996" width="12.44140625" style="42" customWidth="1"/>
    <col min="9997" max="9998" width="11.44140625" style="42" customWidth="1"/>
    <col min="9999" max="9999" width="11.5546875" style="42" customWidth="1"/>
    <col min="10000" max="10000" width="11.44140625" style="42" customWidth="1"/>
    <col min="10001" max="10001" width="11.6640625" style="42" customWidth="1"/>
    <col min="10002" max="10240" width="11.44140625" style="42"/>
    <col min="10241" max="10241" width="4.44140625" style="42" customWidth="1"/>
    <col min="10242" max="10242" width="53.21875" style="42" bestFit="1" customWidth="1"/>
    <col min="10243" max="10243" width="41.5546875" style="42" bestFit="1" customWidth="1"/>
    <col min="10244" max="10244" width="38" style="42" bestFit="1" customWidth="1"/>
    <col min="10245" max="10245" width="17.88671875" style="42" bestFit="1" customWidth="1"/>
    <col min="10246" max="10246" width="16.6640625" style="42" bestFit="1" customWidth="1"/>
    <col min="10247" max="10247" width="11.88671875" style="42" customWidth="1"/>
    <col min="10248" max="10251" width="11.44140625" style="42" customWidth="1"/>
    <col min="10252" max="10252" width="12.44140625" style="42" customWidth="1"/>
    <col min="10253" max="10254" width="11.44140625" style="42" customWidth="1"/>
    <col min="10255" max="10255" width="11.5546875" style="42" customWidth="1"/>
    <col min="10256" max="10256" width="11.44140625" style="42" customWidth="1"/>
    <col min="10257" max="10257" width="11.6640625" style="42" customWidth="1"/>
    <col min="10258" max="10496" width="11.44140625" style="42"/>
    <col min="10497" max="10497" width="4.44140625" style="42" customWidth="1"/>
    <col min="10498" max="10498" width="53.21875" style="42" bestFit="1" customWidth="1"/>
    <col min="10499" max="10499" width="41.5546875" style="42" bestFit="1" customWidth="1"/>
    <col min="10500" max="10500" width="38" style="42" bestFit="1" customWidth="1"/>
    <col min="10501" max="10501" width="17.88671875" style="42" bestFit="1" customWidth="1"/>
    <col min="10502" max="10502" width="16.6640625" style="42" bestFit="1" customWidth="1"/>
    <col min="10503" max="10503" width="11.88671875" style="42" customWidth="1"/>
    <col min="10504" max="10507" width="11.44140625" style="42" customWidth="1"/>
    <col min="10508" max="10508" width="12.44140625" style="42" customWidth="1"/>
    <col min="10509" max="10510" width="11.44140625" style="42" customWidth="1"/>
    <col min="10511" max="10511" width="11.5546875" style="42" customWidth="1"/>
    <col min="10512" max="10512" width="11.44140625" style="42" customWidth="1"/>
    <col min="10513" max="10513" width="11.6640625" style="42" customWidth="1"/>
    <col min="10514" max="10752" width="11.44140625" style="42"/>
    <col min="10753" max="10753" width="4.44140625" style="42" customWidth="1"/>
    <col min="10754" max="10754" width="53.21875" style="42" bestFit="1" customWidth="1"/>
    <col min="10755" max="10755" width="41.5546875" style="42" bestFit="1" customWidth="1"/>
    <col min="10756" max="10756" width="38" style="42" bestFit="1" customWidth="1"/>
    <col min="10757" max="10757" width="17.88671875" style="42" bestFit="1" customWidth="1"/>
    <col min="10758" max="10758" width="16.6640625" style="42" bestFit="1" customWidth="1"/>
    <col min="10759" max="10759" width="11.88671875" style="42" customWidth="1"/>
    <col min="10760" max="10763" width="11.44140625" style="42" customWidth="1"/>
    <col min="10764" max="10764" width="12.44140625" style="42" customWidth="1"/>
    <col min="10765" max="10766" width="11.44140625" style="42" customWidth="1"/>
    <col min="10767" max="10767" width="11.5546875" style="42" customWidth="1"/>
    <col min="10768" max="10768" width="11.44140625" style="42" customWidth="1"/>
    <col min="10769" max="10769" width="11.6640625" style="42" customWidth="1"/>
    <col min="10770" max="11008" width="11.44140625" style="42"/>
    <col min="11009" max="11009" width="4.44140625" style="42" customWidth="1"/>
    <col min="11010" max="11010" width="53.21875" style="42" bestFit="1" customWidth="1"/>
    <col min="11011" max="11011" width="41.5546875" style="42" bestFit="1" customWidth="1"/>
    <col min="11012" max="11012" width="38" style="42" bestFit="1" customWidth="1"/>
    <col min="11013" max="11013" width="17.88671875" style="42" bestFit="1" customWidth="1"/>
    <col min="11014" max="11014" width="16.6640625" style="42" bestFit="1" customWidth="1"/>
    <col min="11015" max="11015" width="11.88671875" style="42" customWidth="1"/>
    <col min="11016" max="11019" width="11.44140625" style="42" customWidth="1"/>
    <col min="11020" max="11020" width="12.44140625" style="42" customWidth="1"/>
    <col min="11021" max="11022" width="11.44140625" style="42" customWidth="1"/>
    <col min="11023" max="11023" width="11.5546875" style="42" customWidth="1"/>
    <col min="11024" max="11024" width="11.44140625" style="42" customWidth="1"/>
    <col min="11025" max="11025" width="11.6640625" style="42" customWidth="1"/>
    <col min="11026" max="11264" width="11.44140625" style="42"/>
    <col min="11265" max="11265" width="4.44140625" style="42" customWidth="1"/>
    <col min="11266" max="11266" width="53.21875" style="42" bestFit="1" customWidth="1"/>
    <col min="11267" max="11267" width="41.5546875" style="42" bestFit="1" customWidth="1"/>
    <col min="11268" max="11268" width="38" style="42" bestFit="1" customWidth="1"/>
    <col min="11269" max="11269" width="17.88671875" style="42" bestFit="1" customWidth="1"/>
    <col min="11270" max="11270" width="16.6640625" style="42" bestFit="1" customWidth="1"/>
    <col min="11271" max="11271" width="11.88671875" style="42" customWidth="1"/>
    <col min="11272" max="11275" width="11.44140625" style="42" customWidth="1"/>
    <col min="11276" max="11276" width="12.44140625" style="42" customWidth="1"/>
    <col min="11277" max="11278" width="11.44140625" style="42" customWidth="1"/>
    <col min="11279" max="11279" width="11.5546875" style="42" customWidth="1"/>
    <col min="11280" max="11280" width="11.44140625" style="42" customWidth="1"/>
    <col min="11281" max="11281" width="11.6640625" style="42" customWidth="1"/>
    <col min="11282" max="11520" width="11.44140625" style="42"/>
    <col min="11521" max="11521" width="4.44140625" style="42" customWidth="1"/>
    <col min="11522" max="11522" width="53.21875" style="42" bestFit="1" customWidth="1"/>
    <col min="11523" max="11523" width="41.5546875" style="42" bestFit="1" customWidth="1"/>
    <col min="11524" max="11524" width="38" style="42" bestFit="1" customWidth="1"/>
    <col min="11525" max="11525" width="17.88671875" style="42" bestFit="1" customWidth="1"/>
    <col min="11526" max="11526" width="16.6640625" style="42" bestFit="1" customWidth="1"/>
    <col min="11527" max="11527" width="11.88671875" style="42" customWidth="1"/>
    <col min="11528" max="11531" width="11.44140625" style="42" customWidth="1"/>
    <col min="11532" max="11532" width="12.44140625" style="42" customWidth="1"/>
    <col min="11533" max="11534" width="11.44140625" style="42" customWidth="1"/>
    <col min="11535" max="11535" width="11.5546875" style="42" customWidth="1"/>
    <col min="11536" max="11536" width="11.44140625" style="42" customWidth="1"/>
    <col min="11537" max="11537" width="11.6640625" style="42" customWidth="1"/>
    <col min="11538" max="11776" width="11.44140625" style="42"/>
    <col min="11777" max="11777" width="4.44140625" style="42" customWidth="1"/>
    <col min="11778" max="11778" width="53.21875" style="42" bestFit="1" customWidth="1"/>
    <col min="11779" max="11779" width="41.5546875" style="42" bestFit="1" customWidth="1"/>
    <col min="11780" max="11780" width="38" style="42" bestFit="1" customWidth="1"/>
    <col min="11781" max="11781" width="17.88671875" style="42" bestFit="1" customWidth="1"/>
    <col min="11782" max="11782" width="16.6640625" style="42" bestFit="1" customWidth="1"/>
    <col min="11783" max="11783" width="11.88671875" style="42" customWidth="1"/>
    <col min="11784" max="11787" width="11.44140625" style="42" customWidth="1"/>
    <col min="11788" max="11788" width="12.44140625" style="42" customWidth="1"/>
    <col min="11789" max="11790" width="11.44140625" style="42" customWidth="1"/>
    <col min="11791" max="11791" width="11.5546875" style="42" customWidth="1"/>
    <col min="11792" max="11792" width="11.44140625" style="42" customWidth="1"/>
    <col min="11793" max="11793" width="11.6640625" style="42" customWidth="1"/>
    <col min="11794" max="12032" width="11.44140625" style="42"/>
    <col min="12033" max="12033" width="4.44140625" style="42" customWidth="1"/>
    <col min="12034" max="12034" width="53.21875" style="42" bestFit="1" customWidth="1"/>
    <col min="12035" max="12035" width="41.5546875" style="42" bestFit="1" customWidth="1"/>
    <col min="12036" max="12036" width="38" style="42" bestFit="1" customWidth="1"/>
    <col min="12037" max="12037" width="17.88671875" style="42" bestFit="1" customWidth="1"/>
    <col min="12038" max="12038" width="16.6640625" style="42" bestFit="1" customWidth="1"/>
    <col min="12039" max="12039" width="11.88671875" style="42" customWidth="1"/>
    <col min="12040" max="12043" width="11.44140625" style="42" customWidth="1"/>
    <col min="12044" max="12044" width="12.44140625" style="42" customWidth="1"/>
    <col min="12045" max="12046" width="11.44140625" style="42" customWidth="1"/>
    <col min="12047" max="12047" width="11.5546875" style="42" customWidth="1"/>
    <col min="12048" max="12048" width="11.44140625" style="42" customWidth="1"/>
    <col min="12049" max="12049" width="11.6640625" style="42" customWidth="1"/>
    <col min="12050" max="12288" width="11.44140625" style="42"/>
    <col min="12289" max="12289" width="4.44140625" style="42" customWidth="1"/>
    <col min="12290" max="12290" width="53.21875" style="42" bestFit="1" customWidth="1"/>
    <col min="12291" max="12291" width="41.5546875" style="42" bestFit="1" customWidth="1"/>
    <col min="12292" max="12292" width="38" style="42" bestFit="1" customWidth="1"/>
    <col min="12293" max="12293" width="17.88671875" style="42" bestFit="1" customWidth="1"/>
    <col min="12294" max="12294" width="16.6640625" style="42" bestFit="1" customWidth="1"/>
    <col min="12295" max="12295" width="11.88671875" style="42" customWidth="1"/>
    <col min="12296" max="12299" width="11.44140625" style="42" customWidth="1"/>
    <col min="12300" max="12300" width="12.44140625" style="42" customWidth="1"/>
    <col min="12301" max="12302" width="11.44140625" style="42" customWidth="1"/>
    <col min="12303" max="12303" width="11.5546875" style="42" customWidth="1"/>
    <col min="12304" max="12304" width="11.44140625" style="42" customWidth="1"/>
    <col min="12305" max="12305" width="11.6640625" style="42" customWidth="1"/>
    <col min="12306" max="12544" width="11.44140625" style="42"/>
    <col min="12545" max="12545" width="4.44140625" style="42" customWidth="1"/>
    <col min="12546" max="12546" width="53.21875" style="42" bestFit="1" customWidth="1"/>
    <col min="12547" max="12547" width="41.5546875" style="42" bestFit="1" customWidth="1"/>
    <col min="12548" max="12548" width="38" style="42" bestFit="1" customWidth="1"/>
    <col min="12549" max="12549" width="17.88671875" style="42" bestFit="1" customWidth="1"/>
    <col min="12550" max="12550" width="16.6640625" style="42" bestFit="1" customWidth="1"/>
    <col min="12551" max="12551" width="11.88671875" style="42" customWidth="1"/>
    <col min="12552" max="12555" width="11.44140625" style="42" customWidth="1"/>
    <col min="12556" max="12556" width="12.44140625" style="42" customWidth="1"/>
    <col min="12557" max="12558" width="11.44140625" style="42" customWidth="1"/>
    <col min="12559" max="12559" width="11.5546875" style="42" customWidth="1"/>
    <col min="12560" max="12560" width="11.44140625" style="42" customWidth="1"/>
    <col min="12561" max="12561" width="11.6640625" style="42" customWidth="1"/>
    <col min="12562" max="12800" width="11.44140625" style="42"/>
    <col min="12801" max="12801" width="4.44140625" style="42" customWidth="1"/>
    <col min="12802" max="12802" width="53.21875" style="42" bestFit="1" customWidth="1"/>
    <col min="12803" max="12803" width="41.5546875" style="42" bestFit="1" customWidth="1"/>
    <col min="12804" max="12804" width="38" style="42" bestFit="1" customWidth="1"/>
    <col min="12805" max="12805" width="17.88671875" style="42" bestFit="1" customWidth="1"/>
    <col min="12806" max="12806" width="16.6640625" style="42" bestFit="1" customWidth="1"/>
    <col min="12807" max="12807" width="11.88671875" style="42" customWidth="1"/>
    <col min="12808" max="12811" width="11.44140625" style="42" customWidth="1"/>
    <col min="12812" max="12812" width="12.44140625" style="42" customWidth="1"/>
    <col min="12813" max="12814" width="11.44140625" style="42" customWidth="1"/>
    <col min="12815" max="12815" width="11.5546875" style="42" customWidth="1"/>
    <col min="12816" max="12816" width="11.44140625" style="42" customWidth="1"/>
    <col min="12817" max="12817" width="11.6640625" style="42" customWidth="1"/>
    <col min="12818" max="13056" width="11.44140625" style="42"/>
    <col min="13057" max="13057" width="4.44140625" style="42" customWidth="1"/>
    <col min="13058" max="13058" width="53.21875" style="42" bestFit="1" customWidth="1"/>
    <col min="13059" max="13059" width="41.5546875" style="42" bestFit="1" customWidth="1"/>
    <col min="13060" max="13060" width="38" style="42" bestFit="1" customWidth="1"/>
    <col min="13061" max="13061" width="17.88671875" style="42" bestFit="1" customWidth="1"/>
    <col min="13062" max="13062" width="16.6640625" style="42" bestFit="1" customWidth="1"/>
    <col min="13063" max="13063" width="11.88671875" style="42" customWidth="1"/>
    <col min="13064" max="13067" width="11.44140625" style="42" customWidth="1"/>
    <col min="13068" max="13068" width="12.44140625" style="42" customWidth="1"/>
    <col min="13069" max="13070" width="11.44140625" style="42" customWidth="1"/>
    <col min="13071" max="13071" width="11.5546875" style="42" customWidth="1"/>
    <col min="13072" max="13072" width="11.44140625" style="42" customWidth="1"/>
    <col min="13073" max="13073" width="11.6640625" style="42" customWidth="1"/>
    <col min="13074" max="13312" width="11.44140625" style="42"/>
    <col min="13313" max="13313" width="4.44140625" style="42" customWidth="1"/>
    <col min="13314" max="13314" width="53.21875" style="42" bestFit="1" customWidth="1"/>
    <col min="13315" max="13315" width="41.5546875" style="42" bestFit="1" customWidth="1"/>
    <col min="13316" max="13316" width="38" style="42" bestFit="1" customWidth="1"/>
    <col min="13317" max="13317" width="17.88671875" style="42" bestFit="1" customWidth="1"/>
    <col min="13318" max="13318" width="16.6640625" style="42" bestFit="1" customWidth="1"/>
    <col min="13319" max="13319" width="11.88671875" style="42" customWidth="1"/>
    <col min="13320" max="13323" width="11.44140625" style="42" customWidth="1"/>
    <col min="13324" max="13324" width="12.44140625" style="42" customWidth="1"/>
    <col min="13325" max="13326" width="11.44140625" style="42" customWidth="1"/>
    <col min="13327" max="13327" width="11.5546875" style="42" customWidth="1"/>
    <col min="13328" max="13328" width="11.44140625" style="42" customWidth="1"/>
    <col min="13329" max="13329" width="11.6640625" style="42" customWidth="1"/>
    <col min="13330" max="13568" width="11.44140625" style="42"/>
    <col min="13569" max="13569" width="4.44140625" style="42" customWidth="1"/>
    <col min="13570" max="13570" width="53.21875" style="42" bestFit="1" customWidth="1"/>
    <col min="13571" max="13571" width="41.5546875" style="42" bestFit="1" customWidth="1"/>
    <col min="13572" max="13572" width="38" style="42" bestFit="1" customWidth="1"/>
    <col min="13573" max="13573" width="17.88671875" style="42" bestFit="1" customWidth="1"/>
    <col min="13574" max="13574" width="16.6640625" style="42" bestFit="1" customWidth="1"/>
    <col min="13575" max="13575" width="11.88671875" style="42" customWidth="1"/>
    <col min="13576" max="13579" width="11.44140625" style="42" customWidth="1"/>
    <col min="13580" max="13580" width="12.44140625" style="42" customWidth="1"/>
    <col min="13581" max="13582" width="11.44140625" style="42" customWidth="1"/>
    <col min="13583" max="13583" width="11.5546875" style="42" customWidth="1"/>
    <col min="13584" max="13584" width="11.44140625" style="42" customWidth="1"/>
    <col min="13585" max="13585" width="11.6640625" style="42" customWidth="1"/>
    <col min="13586" max="13824" width="11.44140625" style="42"/>
    <col min="13825" max="13825" width="4.44140625" style="42" customWidth="1"/>
    <col min="13826" max="13826" width="53.21875" style="42" bestFit="1" customWidth="1"/>
    <col min="13827" max="13827" width="41.5546875" style="42" bestFit="1" customWidth="1"/>
    <col min="13828" max="13828" width="38" style="42" bestFit="1" customWidth="1"/>
    <col min="13829" max="13829" width="17.88671875" style="42" bestFit="1" customWidth="1"/>
    <col min="13830" max="13830" width="16.6640625" style="42" bestFit="1" customWidth="1"/>
    <col min="13831" max="13831" width="11.88671875" style="42" customWidth="1"/>
    <col min="13832" max="13835" width="11.44140625" style="42" customWidth="1"/>
    <col min="13836" max="13836" width="12.44140625" style="42" customWidth="1"/>
    <col min="13837" max="13838" width="11.44140625" style="42" customWidth="1"/>
    <col min="13839" max="13839" width="11.5546875" style="42" customWidth="1"/>
    <col min="13840" max="13840" width="11.44140625" style="42" customWidth="1"/>
    <col min="13841" max="13841" width="11.6640625" style="42" customWidth="1"/>
    <col min="13842" max="14080" width="11.44140625" style="42"/>
    <col min="14081" max="14081" width="4.44140625" style="42" customWidth="1"/>
    <col min="14082" max="14082" width="53.21875" style="42" bestFit="1" customWidth="1"/>
    <col min="14083" max="14083" width="41.5546875" style="42" bestFit="1" customWidth="1"/>
    <col min="14084" max="14084" width="38" style="42" bestFit="1" customWidth="1"/>
    <col min="14085" max="14085" width="17.88671875" style="42" bestFit="1" customWidth="1"/>
    <col min="14086" max="14086" width="16.6640625" style="42" bestFit="1" customWidth="1"/>
    <col min="14087" max="14087" width="11.88671875" style="42" customWidth="1"/>
    <col min="14088" max="14091" width="11.44140625" style="42" customWidth="1"/>
    <col min="14092" max="14092" width="12.44140625" style="42" customWidth="1"/>
    <col min="14093" max="14094" width="11.44140625" style="42" customWidth="1"/>
    <col min="14095" max="14095" width="11.5546875" style="42" customWidth="1"/>
    <col min="14096" max="14096" width="11.44140625" style="42" customWidth="1"/>
    <col min="14097" max="14097" width="11.6640625" style="42" customWidth="1"/>
    <col min="14098" max="14336" width="11.44140625" style="42"/>
    <col min="14337" max="14337" width="4.44140625" style="42" customWidth="1"/>
    <col min="14338" max="14338" width="53.21875" style="42" bestFit="1" customWidth="1"/>
    <col min="14339" max="14339" width="41.5546875" style="42" bestFit="1" customWidth="1"/>
    <col min="14340" max="14340" width="38" style="42" bestFit="1" customWidth="1"/>
    <col min="14341" max="14341" width="17.88671875" style="42" bestFit="1" customWidth="1"/>
    <col min="14342" max="14342" width="16.6640625" style="42" bestFit="1" customWidth="1"/>
    <col min="14343" max="14343" width="11.88671875" style="42" customWidth="1"/>
    <col min="14344" max="14347" width="11.44140625" style="42" customWidth="1"/>
    <col min="14348" max="14348" width="12.44140625" style="42" customWidth="1"/>
    <col min="14349" max="14350" width="11.44140625" style="42" customWidth="1"/>
    <col min="14351" max="14351" width="11.5546875" style="42" customWidth="1"/>
    <col min="14352" max="14352" width="11.44140625" style="42" customWidth="1"/>
    <col min="14353" max="14353" width="11.6640625" style="42" customWidth="1"/>
    <col min="14354" max="14592" width="11.44140625" style="42"/>
    <col min="14593" max="14593" width="4.44140625" style="42" customWidth="1"/>
    <col min="14594" max="14594" width="53.21875" style="42" bestFit="1" customWidth="1"/>
    <col min="14595" max="14595" width="41.5546875" style="42" bestFit="1" customWidth="1"/>
    <col min="14596" max="14596" width="38" style="42" bestFit="1" customWidth="1"/>
    <col min="14597" max="14597" width="17.88671875" style="42" bestFit="1" customWidth="1"/>
    <col min="14598" max="14598" width="16.6640625" style="42" bestFit="1" customWidth="1"/>
    <col min="14599" max="14599" width="11.88671875" style="42" customWidth="1"/>
    <col min="14600" max="14603" width="11.44140625" style="42" customWidth="1"/>
    <col min="14604" max="14604" width="12.44140625" style="42" customWidth="1"/>
    <col min="14605" max="14606" width="11.44140625" style="42" customWidth="1"/>
    <col min="14607" max="14607" width="11.5546875" style="42" customWidth="1"/>
    <col min="14608" max="14608" width="11.44140625" style="42" customWidth="1"/>
    <col min="14609" max="14609" width="11.6640625" style="42" customWidth="1"/>
    <col min="14610" max="14848" width="11.44140625" style="42"/>
    <col min="14849" max="14849" width="4.44140625" style="42" customWidth="1"/>
    <col min="14850" max="14850" width="53.21875" style="42" bestFit="1" customWidth="1"/>
    <col min="14851" max="14851" width="41.5546875" style="42" bestFit="1" customWidth="1"/>
    <col min="14852" max="14852" width="38" style="42" bestFit="1" customWidth="1"/>
    <col min="14853" max="14853" width="17.88671875" style="42" bestFit="1" customWidth="1"/>
    <col min="14854" max="14854" width="16.6640625" style="42" bestFit="1" customWidth="1"/>
    <col min="14855" max="14855" width="11.88671875" style="42" customWidth="1"/>
    <col min="14856" max="14859" width="11.44140625" style="42" customWidth="1"/>
    <col min="14860" max="14860" width="12.44140625" style="42" customWidth="1"/>
    <col min="14861" max="14862" width="11.44140625" style="42" customWidth="1"/>
    <col min="14863" max="14863" width="11.5546875" style="42" customWidth="1"/>
    <col min="14864" max="14864" width="11.44140625" style="42" customWidth="1"/>
    <col min="14865" max="14865" width="11.6640625" style="42" customWidth="1"/>
    <col min="14866" max="15104" width="11.44140625" style="42"/>
    <col min="15105" max="15105" width="4.44140625" style="42" customWidth="1"/>
    <col min="15106" max="15106" width="53.21875" style="42" bestFit="1" customWidth="1"/>
    <col min="15107" max="15107" width="41.5546875" style="42" bestFit="1" customWidth="1"/>
    <col min="15108" max="15108" width="38" style="42" bestFit="1" customWidth="1"/>
    <col min="15109" max="15109" width="17.88671875" style="42" bestFit="1" customWidth="1"/>
    <col min="15110" max="15110" width="16.6640625" style="42" bestFit="1" customWidth="1"/>
    <col min="15111" max="15111" width="11.88671875" style="42" customWidth="1"/>
    <col min="15112" max="15115" width="11.44140625" style="42" customWidth="1"/>
    <col min="15116" max="15116" width="12.44140625" style="42" customWidth="1"/>
    <col min="15117" max="15118" width="11.44140625" style="42" customWidth="1"/>
    <col min="15119" max="15119" width="11.5546875" style="42" customWidth="1"/>
    <col min="15120" max="15120" width="11.44140625" style="42" customWidth="1"/>
    <col min="15121" max="15121" width="11.6640625" style="42" customWidth="1"/>
    <col min="15122" max="15360" width="11.44140625" style="42"/>
    <col min="15361" max="15361" width="4.44140625" style="42" customWidth="1"/>
    <col min="15362" max="15362" width="53.21875" style="42" bestFit="1" customWidth="1"/>
    <col min="15363" max="15363" width="41.5546875" style="42" bestFit="1" customWidth="1"/>
    <col min="15364" max="15364" width="38" style="42" bestFit="1" customWidth="1"/>
    <col min="15365" max="15365" width="17.88671875" style="42" bestFit="1" customWidth="1"/>
    <col min="15366" max="15366" width="16.6640625" style="42" bestFit="1" customWidth="1"/>
    <col min="15367" max="15367" width="11.88671875" style="42" customWidth="1"/>
    <col min="15368" max="15371" width="11.44140625" style="42" customWidth="1"/>
    <col min="15372" max="15372" width="12.44140625" style="42" customWidth="1"/>
    <col min="15373" max="15374" width="11.44140625" style="42" customWidth="1"/>
    <col min="15375" max="15375" width="11.5546875" style="42" customWidth="1"/>
    <col min="15376" max="15376" width="11.44140625" style="42" customWidth="1"/>
    <col min="15377" max="15377" width="11.6640625" style="42" customWidth="1"/>
    <col min="15378" max="15616" width="11.44140625" style="42"/>
    <col min="15617" max="15617" width="4.44140625" style="42" customWidth="1"/>
    <col min="15618" max="15618" width="53.21875" style="42" bestFit="1" customWidth="1"/>
    <col min="15619" max="15619" width="41.5546875" style="42" bestFit="1" customWidth="1"/>
    <col min="15620" max="15620" width="38" style="42" bestFit="1" customWidth="1"/>
    <col min="15621" max="15621" width="17.88671875" style="42" bestFit="1" customWidth="1"/>
    <col min="15622" max="15622" width="16.6640625" style="42" bestFit="1" customWidth="1"/>
    <col min="15623" max="15623" width="11.88671875" style="42" customWidth="1"/>
    <col min="15624" max="15627" width="11.44140625" style="42" customWidth="1"/>
    <col min="15628" max="15628" width="12.44140625" style="42" customWidth="1"/>
    <col min="15629" max="15630" width="11.44140625" style="42" customWidth="1"/>
    <col min="15631" max="15631" width="11.5546875" style="42" customWidth="1"/>
    <col min="15632" max="15632" width="11.44140625" style="42" customWidth="1"/>
    <col min="15633" max="15633" width="11.6640625" style="42" customWidth="1"/>
    <col min="15634" max="15872" width="11.44140625" style="42"/>
    <col min="15873" max="15873" width="4.44140625" style="42" customWidth="1"/>
    <col min="15874" max="15874" width="53.21875" style="42" bestFit="1" customWidth="1"/>
    <col min="15875" max="15875" width="41.5546875" style="42" bestFit="1" customWidth="1"/>
    <col min="15876" max="15876" width="38" style="42" bestFit="1" customWidth="1"/>
    <col min="15877" max="15877" width="17.88671875" style="42" bestFit="1" customWidth="1"/>
    <col min="15878" max="15878" width="16.6640625" style="42" bestFit="1" customWidth="1"/>
    <col min="15879" max="15879" width="11.88671875" style="42" customWidth="1"/>
    <col min="15880" max="15883" width="11.44140625" style="42" customWidth="1"/>
    <col min="15884" max="15884" width="12.44140625" style="42" customWidth="1"/>
    <col min="15885" max="15886" width="11.44140625" style="42" customWidth="1"/>
    <col min="15887" max="15887" width="11.5546875" style="42" customWidth="1"/>
    <col min="15888" max="15888" width="11.44140625" style="42" customWidth="1"/>
    <col min="15889" max="15889" width="11.6640625" style="42" customWidth="1"/>
    <col min="15890" max="16128" width="11.44140625" style="42"/>
    <col min="16129" max="16129" width="4.44140625" style="42" customWidth="1"/>
    <col min="16130" max="16130" width="53.21875" style="42" bestFit="1" customWidth="1"/>
    <col min="16131" max="16131" width="41.5546875" style="42" bestFit="1" customWidth="1"/>
    <col min="16132" max="16132" width="38" style="42" bestFit="1" customWidth="1"/>
    <col min="16133" max="16133" width="17.88671875" style="42" bestFit="1" customWidth="1"/>
    <col min="16134" max="16134" width="16.6640625" style="42" bestFit="1" customWidth="1"/>
    <col min="16135" max="16135" width="11.88671875" style="42" customWidth="1"/>
    <col min="16136" max="16139" width="11.44140625" style="42" customWidth="1"/>
    <col min="16140" max="16140" width="12.44140625" style="42" customWidth="1"/>
    <col min="16141" max="16142" width="11.44140625" style="42" customWidth="1"/>
    <col min="16143" max="16143" width="11.5546875" style="42" customWidth="1"/>
    <col min="16144" max="16144" width="11.44140625" style="42" customWidth="1"/>
    <col min="16145" max="16145" width="11.6640625" style="42" customWidth="1"/>
    <col min="16146" max="16384" width="11.44140625" style="42"/>
  </cols>
  <sheetData>
    <row r="1" spans="2:18" s="38" customFormat="1" ht="13.8" x14ac:dyDescent="0.3">
      <c r="B1" s="37"/>
      <c r="C1" s="37"/>
      <c r="E1" s="39"/>
      <c r="F1" s="39"/>
      <c r="G1" s="40"/>
      <c r="H1" s="40"/>
      <c r="I1" s="40"/>
      <c r="J1" s="40"/>
      <c r="K1" s="40"/>
      <c r="L1" s="40"/>
      <c r="M1" s="40"/>
      <c r="N1" s="40"/>
      <c r="O1" s="40"/>
      <c r="P1" s="40"/>
      <c r="Q1" s="40"/>
      <c r="R1" s="40"/>
    </row>
    <row r="2" spans="2:18" s="105" customFormat="1" ht="36.6" customHeight="1" x14ac:dyDescent="0.3">
      <c r="B2" s="104" t="s">
        <v>88</v>
      </c>
      <c r="C2" s="114" t="s">
        <v>89</v>
      </c>
      <c r="D2" s="104" t="s">
        <v>90</v>
      </c>
      <c r="E2" s="109" t="s">
        <v>87</v>
      </c>
      <c r="F2" s="104" t="s">
        <v>0</v>
      </c>
      <c r="G2" s="106">
        <v>42005</v>
      </c>
      <c r="H2" s="106">
        <v>42036</v>
      </c>
      <c r="I2" s="106">
        <v>42064</v>
      </c>
      <c r="J2" s="106">
        <v>42095</v>
      </c>
      <c r="K2" s="106">
        <v>42125</v>
      </c>
      <c r="L2" s="106">
        <v>42156</v>
      </c>
      <c r="M2" s="106">
        <v>42186</v>
      </c>
      <c r="N2" s="106">
        <v>42217</v>
      </c>
      <c r="O2" s="106">
        <v>42248</v>
      </c>
      <c r="P2" s="106">
        <v>42278</v>
      </c>
      <c r="Q2" s="106">
        <v>42309</v>
      </c>
      <c r="R2" s="106">
        <v>42339</v>
      </c>
    </row>
    <row r="3" spans="2:18" s="46" customFormat="1" ht="13.8" customHeight="1" x14ac:dyDescent="0.3">
      <c r="B3" s="35" t="s">
        <v>139</v>
      </c>
      <c r="C3" s="35" t="s">
        <v>140</v>
      </c>
      <c r="D3" s="35" t="s">
        <v>141</v>
      </c>
      <c r="E3" s="36" t="s">
        <v>73</v>
      </c>
      <c r="F3" s="73" t="s">
        <v>145</v>
      </c>
      <c r="G3" s="74">
        <v>0</v>
      </c>
      <c r="H3" s="74">
        <v>0</v>
      </c>
      <c r="I3" s="74">
        <v>0</v>
      </c>
      <c r="J3" s="74">
        <v>0</v>
      </c>
      <c r="K3" s="74">
        <v>0</v>
      </c>
      <c r="L3" s="76">
        <v>0</v>
      </c>
      <c r="M3" s="76">
        <v>1</v>
      </c>
      <c r="N3" s="76">
        <v>1</v>
      </c>
      <c r="O3" s="76"/>
      <c r="P3" s="76"/>
      <c r="Q3" s="76"/>
      <c r="R3" s="76"/>
    </row>
    <row r="4" spans="2:18" s="46" customFormat="1" ht="13.8" customHeight="1" x14ac:dyDescent="0.3">
      <c r="B4" s="35" t="s">
        <v>139</v>
      </c>
      <c r="C4" s="35" t="s">
        <v>140</v>
      </c>
      <c r="D4" s="35" t="s">
        <v>141</v>
      </c>
      <c r="E4" s="36" t="s">
        <v>73</v>
      </c>
      <c r="F4" s="73" t="s">
        <v>145</v>
      </c>
      <c r="G4" s="76">
        <v>1</v>
      </c>
      <c r="H4" s="76">
        <v>1</v>
      </c>
      <c r="I4" s="76">
        <v>1</v>
      </c>
      <c r="J4" s="76">
        <v>1</v>
      </c>
      <c r="K4" s="76">
        <v>1</v>
      </c>
      <c r="L4" s="76">
        <v>1</v>
      </c>
      <c r="M4" s="76">
        <v>2</v>
      </c>
      <c r="N4" s="76">
        <v>2</v>
      </c>
      <c r="O4" s="76"/>
      <c r="P4" s="76"/>
      <c r="Q4" s="76"/>
      <c r="R4" s="76"/>
    </row>
    <row r="5" spans="2:18" s="46" customFormat="1" ht="13.8" customHeight="1" x14ac:dyDescent="0.3">
      <c r="B5" s="35" t="s">
        <v>139</v>
      </c>
      <c r="C5" s="35" t="s">
        <v>140</v>
      </c>
      <c r="D5" s="35" t="s">
        <v>141</v>
      </c>
      <c r="E5" s="36" t="s">
        <v>73</v>
      </c>
      <c r="F5" s="73" t="s">
        <v>145</v>
      </c>
      <c r="G5" s="76"/>
      <c r="H5" s="76"/>
      <c r="I5" s="76"/>
      <c r="J5" s="76"/>
      <c r="K5" s="76"/>
      <c r="L5" s="76"/>
      <c r="M5" s="76"/>
      <c r="N5" s="76"/>
      <c r="O5" s="76"/>
      <c r="P5" s="76"/>
      <c r="Q5" s="76"/>
      <c r="R5" s="76"/>
    </row>
    <row r="6" spans="2:18" s="46" customFormat="1" ht="13.8" customHeight="1" x14ac:dyDescent="0.3">
      <c r="B6" s="35" t="s">
        <v>139</v>
      </c>
      <c r="C6" s="35" t="s">
        <v>140</v>
      </c>
      <c r="D6" s="35" t="s">
        <v>141</v>
      </c>
      <c r="E6" s="36" t="s">
        <v>73</v>
      </c>
      <c r="F6" s="73" t="s">
        <v>145</v>
      </c>
      <c r="G6" s="76"/>
      <c r="H6" s="76"/>
      <c r="I6" s="76"/>
      <c r="J6" s="76"/>
      <c r="K6" s="76"/>
      <c r="L6" s="76"/>
      <c r="M6" s="76"/>
      <c r="N6" s="76"/>
      <c r="O6" s="76"/>
      <c r="P6" s="76"/>
      <c r="Q6" s="76"/>
      <c r="R6" s="76"/>
    </row>
    <row r="7" spans="2:18" s="46" customFormat="1" ht="13.8" customHeight="1" x14ac:dyDescent="0.3">
      <c r="B7" s="35" t="s">
        <v>139</v>
      </c>
      <c r="C7" s="35" t="s">
        <v>140</v>
      </c>
      <c r="D7" s="35" t="s">
        <v>141</v>
      </c>
      <c r="E7" s="36" t="s">
        <v>73</v>
      </c>
      <c r="F7" s="73" t="s">
        <v>145</v>
      </c>
      <c r="G7" s="76"/>
      <c r="H7" s="76"/>
      <c r="I7" s="76">
        <v>1</v>
      </c>
      <c r="J7" s="76">
        <v>1</v>
      </c>
      <c r="K7" s="76">
        <v>1</v>
      </c>
      <c r="L7" s="76">
        <v>1</v>
      </c>
      <c r="M7" s="76">
        <v>1</v>
      </c>
      <c r="N7" s="76">
        <v>1</v>
      </c>
      <c r="O7" s="76"/>
      <c r="P7" s="76"/>
      <c r="Q7" s="76"/>
      <c r="R7" s="76"/>
    </row>
    <row r="8" spans="2:18" s="46" customFormat="1" ht="13.8" customHeight="1" x14ac:dyDescent="0.3">
      <c r="B8" s="35" t="s">
        <v>139</v>
      </c>
      <c r="C8" s="35" t="s">
        <v>140</v>
      </c>
      <c r="D8" s="35" t="s">
        <v>141</v>
      </c>
      <c r="E8" s="36" t="s">
        <v>73</v>
      </c>
      <c r="F8" s="73" t="s">
        <v>145</v>
      </c>
      <c r="G8" s="76"/>
      <c r="H8" s="76"/>
      <c r="I8" s="76"/>
      <c r="J8" s="76"/>
      <c r="K8" s="76"/>
      <c r="L8" s="76"/>
      <c r="M8" s="76"/>
      <c r="N8" s="76"/>
      <c r="O8" s="76"/>
      <c r="P8" s="76"/>
      <c r="Q8" s="76"/>
      <c r="R8" s="76"/>
    </row>
    <row r="9" spans="2:18" s="46" customFormat="1" ht="13.8" customHeight="1" x14ac:dyDescent="0.3">
      <c r="B9" s="35" t="s">
        <v>139</v>
      </c>
      <c r="C9" s="35" t="s">
        <v>140</v>
      </c>
      <c r="D9" s="35" t="s">
        <v>141</v>
      </c>
      <c r="E9" s="36" t="s">
        <v>73</v>
      </c>
      <c r="F9" s="73" t="s">
        <v>145</v>
      </c>
      <c r="G9" s="76"/>
      <c r="H9" s="76"/>
      <c r="I9" s="76"/>
      <c r="J9" s="76">
        <v>1</v>
      </c>
      <c r="K9" s="76">
        <v>1</v>
      </c>
      <c r="L9" s="76">
        <v>1</v>
      </c>
      <c r="M9" s="76">
        <v>1</v>
      </c>
      <c r="N9" s="76">
        <v>1</v>
      </c>
      <c r="O9" s="76"/>
      <c r="P9" s="76"/>
      <c r="Q9" s="76"/>
      <c r="R9" s="76"/>
    </row>
    <row r="10" spans="2:18" s="46" customFormat="1" ht="13.8" customHeight="1" x14ac:dyDescent="0.3">
      <c r="B10" s="35" t="s">
        <v>139</v>
      </c>
      <c r="C10" s="35" t="s">
        <v>140</v>
      </c>
      <c r="D10" s="35" t="s">
        <v>141</v>
      </c>
      <c r="E10" s="36" t="s">
        <v>73</v>
      </c>
      <c r="F10" s="73" t="s">
        <v>145</v>
      </c>
      <c r="G10" s="76"/>
      <c r="H10" s="76"/>
      <c r="I10" s="76"/>
      <c r="J10" s="76">
        <v>1</v>
      </c>
      <c r="K10" s="76">
        <v>1</v>
      </c>
      <c r="L10" s="76">
        <v>2</v>
      </c>
      <c r="M10" s="76">
        <v>2</v>
      </c>
      <c r="N10" s="76">
        <v>2</v>
      </c>
      <c r="O10" s="76"/>
      <c r="P10" s="76"/>
      <c r="Q10" s="76"/>
      <c r="R10" s="76"/>
    </row>
    <row r="11" spans="2:18" s="46" customFormat="1" ht="13.8" customHeight="1" x14ac:dyDescent="0.3">
      <c r="B11" s="35" t="s">
        <v>139</v>
      </c>
      <c r="C11" s="35" t="s">
        <v>140</v>
      </c>
      <c r="D11" s="35" t="s">
        <v>141</v>
      </c>
      <c r="E11" s="36" t="s">
        <v>73</v>
      </c>
      <c r="F11" s="73" t="s">
        <v>145</v>
      </c>
      <c r="G11" s="76"/>
      <c r="H11" s="76"/>
      <c r="I11" s="76"/>
      <c r="J11" s="76"/>
      <c r="K11" s="76"/>
      <c r="L11" s="76"/>
      <c r="M11" s="76"/>
      <c r="N11" s="76"/>
      <c r="O11" s="76"/>
      <c r="P11" s="76"/>
      <c r="Q11" s="76"/>
      <c r="R11" s="76"/>
    </row>
    <row r="12" spans="2:18" s="46" customFormat="1" ht="13.8" customHeight="1" x14ac:dyDescent="0.3">
      <c r="B12" s="35" t="s">
        <v>139</v>
      </c>
      <c r="C12" s="35" t="s">
        <v>140</v>
      </c>
      <c r="D12" s="35" t="s">
        <v>141</v>
      </c>
      <c r="E12" s="36" t="s">
        <v>73</v>
      </c>
      <c r="F12" s="73" t="s">
        <v>145</v>
      </c>
      <c r="G12" s="76">
        <v>0</v>
      </c>
      <c r="H12" s="76">
        <v>0</v>
      </c>
      <c r="I12" s="76">
        <v>0</v>
      </c>
      <c r="J12" s="76">
        <v>0</v>
      </c>
      <c r="K12" s="76">
        <v>0</v>
      </c>
      <c r="L12" s="76">
        <v>0</v>
      </c>
      <c r="M12" s="76"/>
      <c r="N12" s="76"/>
      <c r="O12" s="76"/>
      <c r="P12" s="76"/>
      <c r="Q12" s="76"/>
      <c r="R12" s="76"/>
    </row>
    <row r="13" spans="2:18" s="46" customFormat="1" ht="13.8" customHeight="1" x14ac:dyDescent="0.3">
      <c r="B13" s="35" t="s">
        <v>139</v>
      </c>
      <c r="C13" s="35" t="s">
        <v>140</v>
      </c>
      <c r="D13" s="35" t="s">
        <v>141</v>
      </c>
      <c r="E13" s="36" t="s">
        <v>73</v>
      </c>
      <c r="F13" s="77" t="s">
        <v>145</v>
      </c>
      <c r="G13" s="74">
        <v>219</v>
      </c>
      <c r="H13" s="74">
        <v>402</v>
      </c>
      <c r="I13" s="74">
        <v>615</v>
      </c>
      <c r="J13" s="74">
        <v>851</v>
      </c>
      <c r="K13" s="74">
        <v>1032</v>
      </c>
      <c r="L13" s="74">
        <v>1294</v>
      </c>
      <c r="M13" s="74">
        <v>1494</v>
      </c>
      <c r="N13" s="74">
        <v>1569</v>
      </c>
      <c r="O13" s="74"/>
      <c r="P13" s="74"/>
      <c r="Q13" s="74"/>
      <c r="R13" s="74"/>
    </row>
    <row r="14" spans="2:18" s="46" customFormat="1" ht="13.8" customHeight="1" x14ac:dyDescent="0.3">
      <c r="B14" s="35" t="s">
        <v>139</v>
      </c>
      <c r="C14" s="35" t="s">
        <v>140</v>
      </c>
      <c r="D14" s="35" t="s">
        <v>141</v>
      </c>
      <c r="E14" s="36" t="s">
        <v>73</v>
      </c>
      <c r="F14" s="77" t="s">
        <v>145</v>
      </c>
      <c r="G14" s="76">
        <v>3</v>
      </c>
      <c r="H14" s="76">
        <v>10</v>
      </c>
      <c r="I14" s="76">
        <v>18</v>
      </c>
      <c r="J14" s="76">
        <v>26</v>
      </c>
      <c r="K14" s="76">
        <v>31</v>
      </c>
      <c r="L14" s="76">
        <v>40</v>
      </c>
      <c r="M14" s="76">
        <v>47</v>
      </c>
      <c r="N14" s="76">
        <v>56</v>
      </c>
      <c r="O14" s="76"/>
      <c r="P14" s="76"/>
      <c r="Q14" s="76"/>
      <c r="R14" s="76"/>
    </row>
    <row r="15" spans="2:18" s="46" customFormat="1" ht="13.8" customHeight="1" x14ac:dyDescent="0.3">
      <c r="B15" s="35" t="s">
        <v>139</v>
      </c>
      <c r="C15" s="35" t="s">
        <v>140</v>
      </c>
      <c r="D15" s="35" t="s">
        <v>141</v>
      </c>
      <c r="E15" s="36" t="s">
        <v>73</v>
      </c>
      <c r="F15" s="77" t="s">
        <v>145</v>
      </c>
      <c r="G15" s="76" t="s">
        <v>85</v>
      </c>
      <c r="H15" s="76" t="s">
        <v>85</v>
      </c>
      <c r="I15" s="76" t="s">
        <v>85</v>
      </c>
      <c r="J15" s="76" t="s">
        <v>85</v>
      </c>
      <c r="K15" s="76" t="s">
        <v>85</v>
      </c>
      <c r="L15" s="76" t="s">
        <v>85</v>
      </c>
      <c r="M15" s="76"/>
      <c r="N15" s="76"/>
      <c r="O15" s="76"/>
      <c r="P15" s="76"/>
      <c r="Q15" s="76"/>
      <c r="R15" s="76"/>
    </row>
    <row r="16" spans="2:18" s="46" customFormat="1" ht="13.8" customHeight="1" x14ac:dyDescent="0.3">
      <c r="B16" s="35" t="s">
        <v>139</v>
      </c>
      <c r="C16" s="35" t="s">
        <v>140</v>
      </c>
      <c r="D16" s="35" t="s">
        <v>141</v>
      </c>
      <c r="E16" s="36" t="s">
        <v>73</v>
      </c>
      <c r="F16" s="77" t="s">
        <v>145</v>
      </c>
      <c r="G16" s="76">
        <v>0</v>
      </c>
      <c r="H16" s="76">
        <v>0</v>
      </c>
      <c r="I16" s="76">
        <v>2</v>
      </c>
      <c r="J16" s="76">
        <v>3</v>
      </c>
      <c r="K16" s="76">
        <v>4</v>
      </c>
      <c r="L16" s="76">
        <v>6</v>
      </c>
      <c r="M16" s="76">
        <v>7</v>
      </c>
      <c r="N16" s="76">
        <v>7</v>
      </c>
      <c r="O16" s="76"/>
      <c r="P16" s="76"/>
      <c r="Q16" s="76"/>
      <c r="R16" s="76"/>
    </row>
    <row r="17" spans="2:18" s="46" customFormat="1" ht="13.8" customHeight="1" x14ac:dyDescent="0.3">
      <c r="B17" s="35" t="s">
        <v>139</v>
      </c>
      <c r="C17" s="35" t="s">
        <v>140</v>
      </c>
      <c r="D17" s="35" t="s">
        <v>141</v>
      </c>
      <c r="E17" s="36" t="s">
        <v>73</v>
      </c>
      <c r="F17" s="77" t="s">
        <v>145</v>
      </c>
      <c r="G17" s="76">
        <v>0</v>
      </c>
      <c r="H17" s="76">
        <v>1</v>
      </c>
      <c r="I17" s="76">
        <v>1</v>
      </c>
      <c r="J17" s="76">
        <v>5</v>
      </c>
      <c r="K17" s="76">
        <v>11</v>
      </c>
      <c r="L17" s="76">
        <v>12</v>
      </c>
      <c r="M17" s="76">
        <v>16</v>
      </c>
      <c r="N17" s="76">
        <v>19</v>
      </c>
      <c r="O17" s="76"/>
      <c r="P17" s="76"/>
      <c r="Q17" s="76"/>
      <c r="R17" s="76"/>
    </row>
    <row r="18" spans="2:18" s="46" customFormat="1" ht="13.8" customHeight="1" x14ac:dyDescent="0.3">
      <c r="B18" s="35" t="s">
        <v>139</v>
      </c>
      <c r="C18" s="35" t="s">
        <v>140</v>
      </c>
      <c r="D18" s="35" t="s">
        <v>141</v>
      </c>
      <c r="E18" s="36" t="s">
        <v>73</v>
      </c>
      <c r="F18" s="77" t="s">
        <v>145</v>
      </c>
      <c r="G18" s="76">
        <v>506</v>
      </c>
      <c r="H18" s="76">
        <v>995</v>
      </c>
      <c r="I18" s="76">
        <v>1857</v>
      </c>
      <c r="J18" s="74">
        <v>2559</v>
      </c>
      <c r="K18" s="74">
        <v>2908</v>
      </c>
      <c r="L18" s="76">
        <v>3434</v>
      </c>
      <c r="M18" s="76">
        <v>3901</v>
      </c>
      <c r="N18" s="76">
        <f>+M18</f>
        <v>3901</v>
      </c>
      <c r="O18" s="74"/>
      <c r="P18" s="74"/>
      <c r="Q18" s="74"/>
      <c r="R18" s="74"/>
    </row>
    <row r="19" spans="2:18" s="46" customFormat="1" ht="13.8" customHeight="1" x14ac:dyDescent="0.3">
      <c r="B19" s="35" t="s">
        <v>139</v>
      </c>
      <c r="C19" s="35" t="s">
        <v>140</v>
      </c>
      <c r="D19" s="35" t="s">
        <v>141</v>
      </c>
      <c r="E19" s="36" t="s">
        <v>73</v>
      </c>
      <c r="F19" s="77" t="s">
        <v>145</v>
      </c>
      <c r="G19" s="76">
        <v>83</v>
      </c>
      <c r="H19" s="76">
        <v>157</v>
      </c>
      <c r="I19" s="76">
        <v>269</v>
      </c>
      <c r="J19" s="74">
        <v>336</v>
      </c>
      <c r="K19" s="74">
        <v>395</v>
      </c>
      <c r="L19" s="76">
        <v>516</v>
      </c>
      <c r="M19" s="76">
        <v>624</v>
      </c>
      <c r="N19" s="76">
        <f>+M19</f>
        <v>624</v>
      </c>
      <c r="O19" s="74"/>
      <c r="P19" s="74"/>
      <c r="Q19" s="74"/>
      <c r="R19" s="74"/>
    </row>
    <row r="20" spans="2:18" s="46" customFormat="1" ht="13.8" customHeight="1" x14ac:dyDescent="0.3">
      <c r="B20" s="35" t="s">
        <v>139</v>
      </c>
      <c r="C20" s="35" t="s">
        <v>140</v>
      </c>
      <c r="D20" s="35" t="s">
        <v>141</v>
      </c>
      <c r="E20" s="36" t="s">
        <v>73</v>
      </c>
      <c r="F20" s="77" t="s">
        <v>145</v>
      </c>
      <c r="G20" s="76">
        <v>8</v>
      </c>
      <c r="H20" s="76">
        <v>12</v>
      </c>
      <c r="I20" s="76">
        <v>16</v>
      </c>
      <c r="J20" s="74">
        <v>19</v>
      </c>
      <c r="K20" s="74">
        <v>27</v>
      </c>
      <c r="L20" s="76">
        <v>36</v>
      </c>
      <c r="M20" s="76">
        <v>40</v>
      </c>
      <c r="N20" s="76">
        <f>+M20</f>
        <v>40</v>
      </c>
      <c r="O20" s="74"/>
      <c r="P20" s="74"/>
      <c r="Q20" s="74"/>
      <c r="R20" s="74"/>
    </row>
    <row r="21" spans="2:18" s="46" customFormat="1" ht="13.8" customHeight="1" x14ac:dyDescent="0.3">
      <c r="B21" s="35" t="s">
        <v>139</v>
      </c>
      <c r="C21" s="35" t="s">
        <v>140</v>
      </c>
      <c r="D21" s="35" t="s">
        <v>141</v>
      </c>
      <c r="E21" s="36" t="s">
        <v>73</v>
      </c>
      <c r="F21" s="77" t="s">
        <v>145</v>
      </c>
      <c r="G21" s="76"/>
      <c r="H21" s="76"/>
      <c r="I21" s="76"/>
      <c r="J21" s="74"/>
      <c r="K21" s="74"/>
      <c r="L21" s="76"/>
      <c r="M21" s="76"/>
      <c r="N21" s="76"/>
      <c r="O21" s="74"/>
      <c r="P21" s="74"/>
      <c r="Q21" s="74"/>
      <c r="R21" s="74"/>
    </row>
    <row r="22" spans="2:18" s="46" customFormat="1" ht="13.8" customHeight="1" x14ac:dyDescent="0.3">
      <c r="B22" s="35" t="s">
        <v>139</v>
      </c>
      <c r="C22" s="35" t="s">
        <v>140</v>
      </c>
      <c r="D22" s="35" t="s">
        <v>141</v>
      </c>
      <c r="E22" s="36" t="s">
        <v>73</v>
      </c>
      <c r="F22" s="77" t="s">
        <v>145</v>
      </c>
      <c r="G22" s="76"/>
      <c r="H22" s="76"/>
      <c r="I22" s="76"/>
      <c r="J22" s="74"/>
      <c r="K22" s="74"/>
      <c r="L22" s="76"/>
      <c r="M22" s="76"/>
      <c r="N22" s="76"/>
      <c r="O22" s="74"/>
      <c r="P22" s="74"/>
      <c r="Q22" s="74"/>
      <c r="R22" s="74"/>
    </row>
    <row r="23" spans="2:18" s="47" customFormat="1" ht="13.8" customHeight="1" x14ac:dyDescent="0.3">
      <c r="B23" s="35" t="s">
        <v>139</v>
      </c>
      <c r="C23" s="35" t="s">
        <v>140</v>
      </c>
      <c r="D23" s="35" t="s">
        <v>141</v>
      </c>
      <c r="E23" s="36" t="s">
        <v>73</v>
      </c>
      <c r="F23" s="77" t="s">
        <v>145</v>
      </c>
      <c r="G23" s="76"/>
      <c r="H23" s="76"/>
      <c r="I23" s="76"/>
      <c r="J23" s="74"/>
      <c r="K23" s="74"/>
      <c r="L23" s="76"/>
      <c r="M23" s="76"/>
      <c r="N23" s="76"/>
      <c r="O23" s="74"/>
      <c r="P23" s="74"/>
      <c r="Q23" s="74"/>
      <c r="R23" s="74"/>
    </row>
    <row r="24" spans="2:18" s="47" customFormat="1" ht="13.8" customHeight="1" x14ac:dyDescent="0.3">
      <c r="B24" s="35" t="s">
        <v>139</v>
      </c>
      <c r="C24" s="35" t="s">
        <v>140</v>
      </c>
      <c r="D24" s="35" t="s">
        <v>141</v>
      </c>
      <c r="E24" s="36" t="s">
        <v>73</v>
      </c>
      <c r="F24" s="77" t="s">
        <v>145</v>
      </c>
      <c r="G24" s="74"/>
      <c r="H24" s="74"/>
      <c r="I24" s="74"/>
      <c r="J24" s="74"/>
      <c r="K24" s="74"/>
      <c r="L24" s="76"/>
      <c r="M24" s="76"/>
      <c r="N24" s="76"/>
      <c r="O24" s="74"/>
      <c r="P24" s="74"/>
      <c r="Q24" s="74"/>
      <c r="R24" s="74"/>
    </row>
    <row r="25" spans="2:18" ht="13.8" customHeight="1" x14ac:dyDescent="0.3">
      <c r="B25" s="35" t="s">
        <v>139</v>
      </c>
      <c r="C25" s="35" t="s">
        <v>140</v>
      </c>
      <c r="D25" s="35" t="s">
        <v>141</v>
      </c>
      <c r="E25" s="36" t="s">
        <v>73</v>
      </c>
      <c r="F25" s="77" t="s">
        <v>145</v>
      </c>
      <c r="G25" s="74"/>
      <c r="H25" s="74"/>
      <c r="I25" s="74">
        <v>1</v>
      </c>
      <c r="J25" s="74">
        <v>1</v>
      </c>
      <c r="K25" s="74">
        <v>1</v>
      </c>
      <c r="L25" s="76">
        <v>1</v>
      </c>
      <c r="M25" s="76">
        <v>1</v>
      </c>
      <c r="N25" s="76">
        <v>1</v>
      </c>
      <c r="O25" s="74"/>
      <c r="P25" s="74"/>
      <c r="Q25" s="74"/>
      <c r="R25" s="74"/>
    </row>
    <row r="26" spans="2:18" ht="13.8" customHeight="1" x14ac:dyDescent="0.3">
      <c r="B26" s="35" t="s">
        <v>139</v>
      </c>
      <c r="C26" s="35" t="s">
        <v>140</v>
      </c>
      <c r="D26" s="35" t="s">
        <v>141</v>
      </c>
      <c r="E26" s="36" t="s">
        <v>73</v>
      </c>
      <c r="F26" s="77" t="s">
        <v>145</v>
      </c>
      <c r="G26" s="74"/>
      <c r="H26" s="74"/>
      <c r="I26" s="74"/>
      <c r="J26" s="74"/>
      <c r="K26" s="74"/>
      <c r="L26" s="76"/>
      <c r="M26" s="76"/>
      <c r="N26" s="76"/>
      <c r="O26" s="74"/>
      <c r="P26" s="74"/>
      <c r="Q26" s="74"/>
      <c r="R26" s="74"/>
    </row>
    <row r="27" spans="2:18" ht="13.8" customHeight="1" x14ac:dyDescent="0.3">
      <c r="B27" s="35" t="s">
        <v>139</v>
      </c>
      <c r="C27" s="35" t="s">
        <v>140</v>
      </c>
      <c r="D27" s="35" t="s">
        <v>141</v>
      </c>
      <c r="E27" s="36" t="s">
        <v>73</v>
      </c>
      <c r="F27" s="77" t="s">
        <v>145</v>
      </c>
      <c r="G27" s="76"/>
      <c r="H27" s="76"/>
      <c r="I27" s="76"/>
      <c r="J27" s="76"/>
      <c r="K27" s="76"/>
      <c r="L27" s="76">
        <v>1</v>
      </c>
      <c r="M27" s="76">
        <v>1</v>
      </c>
      <c r="N27" s="76">
        <v>1</v>
      </c>
      <c r="O27" s="76"/>
      <c r="P27" s="76"/>
      <c r="Q27" s="76"/>
      <c r="R27" s="76"/>
    </row>
    <row r="28" spans="2:18" ht="13.8" customHeight="1" x14ac:dyDescent="0.3">
      <c r="B28" s="35" t="s">
        <v>139</v>
      </c>
      <c r="C28" s="35" t="s">
        <v>140</v>
      </c>
      <c r="D28" s="35" t="s">
        <v>141</v>
      </c>
      <c r="E28" s="36" t="s">
        <v>73</v>
      </c>
      <c r="F28" s="77" t="s">
        <v>145</v>
      </c>
      <c r="G28" s="74"/>
      <c r="H28" s="74"/>
      <c r="I28" s="74"/>
      <c r="J28" s="74">
        <v>1</v>
      </c>
      <c r="K28" s="74">
        <v>1</v>
      </c>
      <c r="L28" s="76">
        <v>1</v>
      </c>
      <c r="M28" s="76">
        <v>1</v>
      </c>
      <c r="N28" s="76">
        <v>1</v>
      </c>
      <c r="O28" s="74"/>
      <c r="P28" s="74"/>
      <c r="Q28" s="74"/>
      <c r="R28" s="74"/>
    </row>
    <row r="29" spans="2:18" ht="13.8" customHeight="1" x14ac:dyDescent="0.3">
      <c r="B29" s="35" t="s">
        <v>139</v>
      </c>
      <c r="C29" s="35" t="s">
        <v>140</v>
      </c>
      <c r="D29" s="35" t="s">
        <v>141</v>
      </c>
      <c r="E29" s="36" t="s">
        <v>73</v>
      </c>
      <c r="F29" s="77" t="s">
        <v>145</v>
      </c>
      <c r="G29" s="74"/>
      <c r="H29" s="74"/>
      <c r="I29" s="74"/>
      <c r="J29" s="74"/>
      <c r="K29" s="74"/>
      <c r="L29" s="74"/>
      <c r="M29" s="74"/>
      <c r="N29" s="74"/>
      <c r="O29" s="74"/>
      <c r="P29" s="74"/>
      <c r="Q29" s="74"/>
      <c r="R29" s="74"/>
    </row>
    <row r="30" spans="2:18" ht="13.8" customHeight="1" x14ac:dyDescent="0.3">
      <c r="B30" s="35" t="s">
        <v>139</v>
      </c>
      <c r="C30" s="35" t="s">
        <v>140</v>
      </c>
      <c r="D30" s="35" t="s">
        <v>141</v>
      </c>
      <c r="E30" s="36" t="s">
        <v>73</v>
      </c>
      <c r="F30" s="77" t="s">
        <v>145</v>
      </c>
      <c r="G30" s="74"/>
      <c r="H30" s="74"/>
      <c r="I30" s="74"/>
      <c r="J30" s="74"/>
      <c r="K30" s="74"/>
      <c r="L30" s="74"/>
      <c r="M30" s="74"/>
      <c r="N30" s="74"/>
      <c r="O30" s="74"/>
      <c r="P30" s="74"/>
      <c r="Q30" s="74"/>
      <c r="R30" s="74"/>
    </row>
    <row r="31" spans="2:18" x14ac:dyDescent="0.3">
      <c r="B31" s="49"/>
      <c r="F31" s="53"/>
      <c r="G31" s="51"/>
      <c r="H31" s="51"/>
      <c r="I31" s="51"/>
      <c r="J31" s="51"/>
      <c r="K31" s="51"/>
      <c r="L31" s="51"/>
      <c r="M31" s="51"/>
      <c r="N31" s="51"/>
      <c r="O31" s="51"/>
      <c r="P31" s="51"/>
      <c r="Q31" s="51"/>
      <c r="R31" s="51"/>
    </row>
    <row r="32" spans="2:18" x14ac:dyDescent="0.3">
      <c r="B32"/>
      <c r="C32"/>
      <c r="D32"/>
      <c r="E32"/>
      <c r="F32"/>
      <c r="G32" s="51"/>
      <c r="H32" s="51"/>
      <c r="I32" s="51"/>
      <c r="J32" s="51"/>
      <c r="K32" s="51"/>
      <c r="L32" s="51"/>
      <c r="M32" s="51"/>
      <c r="N32" s="51"/>
      <c r="O32" s="51"/>
      <c r="P32" s="51"/>
      <c r="Q32" s="51"/>
      <c r="R32" s="51"/>
    </row>
    <row r="33" spans="2:18" x14ac:dyDescent="0.3">
      <c r="B33"/>
      <c r="C33"/>
      <c r="D33"/>
      <c r="E33"/>
      <c r="F33"/>
      <c r="G33" s="51"/>
      <c r="H33" s="51"/>
      <c r="I33" s="51"/>
      <c r="J33" s="51"/>
      <c r="K33" s="51"/>
      <c r="L33" s="51"/>
      <c r="M33" s="51"/>
      <c r="N33" s="51"/>
      <c r="O33" s="51"/>
      <c r="P33" s="51"/>
      <c r="Q33" s="51"/>
      <c r="R33" s="51"/>
    </row>
    <row r="34" spans="2:18" x14ac:dyDescent="0.3">
      <c r="B34"/>
      <c r="C34"/>
      <c r="D34"/>
      <c r="E34"/>
      <c r="F34"/>
      <c r="G34" s="51"/>
      <c r="H34" s="51"/>
      <c r="I34" s="51"/>
      <c r="J34" s="51"/>
      <c r="K34" s="51"/>
      <c r="L34" s="51"/>
      <c r="M34" s="51"/>
      <c r="N34" s="51"/>
      <c r="O34" s="51"/>
      <c r="P34" s="51"/>
      <c r="Q34" s="51"/>
      <c r="R34" s="51"/>
    </row>
    <row r="35" spans="2:18" x14ac:dyDescent="0.3">
      <c r="B35"/>
      <c r="C35"/>
      <c r="D35"/>
      <c r="E35"/>
      <c r="F35"/>
      <c r="G35" s="51"/>
      <c r="H35" s="51"/>
      <c r="I35" s="51"/>
      <c r="J35" s="51"/>
      <c r="K35" s="51"/>
      <c r="L35" s="51"/>
      <c r="M35" s="51"/>
      <c r="N35" s="51"/>
      <c r="O35" s="51"/>
      <c r="P35" s="51"/>
      <c r="Q35" s="51"/>
      <c r="R35" s="51"/>
    </row>
    <row r="36" spans="2:18" x14ac:dyDescent="0.3">
      <c r="B36"/>
      <c r="C36"/>
      <c r="D36"/>
      <c r="E36"/>
      <c r="F36"/>
      <c r="G36" s="52"/>
      <c r="H36" s="52"/>
      <c r="I36" s="52"/>
      <c r="J36" s="52"/>
      <c r="K36" s="52"/>
      <c r="L36" s="52"/>
      <c r="M36" s="52"/>
      <c r="N36" s="52"/>
      <c r="O36" s="52"/>
      <c r="P36" s="52"/>
      <c r="Q36" s="52"/>
      <c r="R36" s="52"/>
    </row>
    <row r="37" spans="2:18" x14ac:dyDescent="0.3">
      <c r="B37"/>
      <c r="C37"/>
      <c r="D37"/>
      <c r="E37"/>
      <c r="F37"/>
      <c r="G37" s="51"/>
      <c r="H37" s="51"/>
      <c r="I37" s="51"/>
      <c r="J37" s="51"/>
      <c r="K37" s="51"/>
      <c r="L37" s="51"/>
      <c r="M37" s="51"/>
      <c r="N37" s="51"/>
      <c r="O37" s="51"/>
      <c r="P37" s="51"/>
      <c r="Q37" s="51"/>
      <c r="R37" s="51"/>
    </row>
    <row r="38" spans="2:18" x14ac:dyDescent="0.3">
      <c r="B38"/>
      <c r="C38"/>
      <c r="D38"/>
      <c r="E38"/>
      <c r="F38"/>
      <c r="I38" s="52"/>
    </row>
    <row r="39" spans="2:18" x14ac:dyDescent="0.3">
      <c r="B39"/>
      <c r="C39"/>
      <c r="D39"/>
      <c r="E39"/>
      <c r="F39"/>
      <c r="I39" s="51"/>
    </row>
    <row r="40" spans="2:18" x14ac:dyDescent="0.3">
      <c r="B40"/>
      <c r="C40"/>
      <c r="D40"/>
      <c r="E40"/>
      <c r="F40"/>
    </row>
    <row r="41" spans="2:18" x14ac:dyDescent="0.3">
      <c r="B41"/>
      <c r="C41"/>
      <c r="D41"/>
      <c r="E41"/>
      <c r="F41"/>
    </row>
    <row r="42" spans="2:18" x14ac:dyDescent="0.3">
      <c r="B42"/>
      <c r="C42"/>
      <c r="D42"/>
      <c r="E42"/>
      <c r="F42"/>
    </row>
    <row r="43" spans="2:18" x14ac:dyDescent="0.3">
      <c r="B43"/>
      <c r="C43"/>
      <c r="D43"/>
      <c r="E43"/>
      <c r="F43"/>
    </row>
    <row r="44" spans="2:18" x14ac:dyDescent="0.3">
      <c r="B44"/>
      <c r="C44"/>
      <c r="D44"/>
      <c r="E44"/>
      <c r="F44"/>
    </row>
    <row r="45" spans="2:18" x14ac:dyDescent="0.3">
      <c r="B45"/>
      <c r="C45"/>
      <c r="D45"/>
      <c r="E45"/>
      <c r="F45"/>
    </row>
    <row r="46" spans="2:18" x14ac:dyDescent="0.3">
      <c r="B46"/>
      <c r="C46"/>
      <c r="D46"/>
      <c r="E46"/>
      <c r="F46"/>
    </row>
    <row r="47" spans="2:18" x14ac:dyDescent="0.3">
      <c r="B47"/>
      <c r="C47"/>
      <c r="D47"/>
      <c r="E47"/>
      <c r="F47"/>
    </row>
    <row r="48" spans="2:18" x14ac:dyDescent="0.3">
      <c r="B48"/>
      <c r="C48"/>
      <c r="D48"/>
      <c r="E48"/>
      <c r="F48"/>
    </row>
    <row r="49" spans="2:6" x14ac:dyDescent="0.3">
      <c r="B49"/>
      <c r="C49"/>
      <c r="D49"/>
      <c r="E49"/>
      <c r="F49"/>
    </row>
    <row r="50" spans="2:6" x14ac:dyDescent="0.3">
      <c r="B50"/>
      <c r="C50"/>
      <c r="D50"/>
      <c r="E50"/>
      <c r="F50"/>
    </row>
    <row r="51" spans="2:6" x14ac:dyDescent="0.3">
      <c r="B51"/>
      <c r="C51"/>
      <c r="D51"/>
      <c r="E51"/>
      <c r="F51"/>
    </row>
    <row r="52" spans="2:6" x14ac:dyDescent="0.3">
      <c r="B52"/>
      <c r="C52"/>
      <c r="D52"/>
      <c r="E52"/>
      <c r="F52"/>
    </row>
    <row r="53" spans="2:6" x14ac:dyDescent="0.3">
      <c r="B53"/>
      <c r="C53"/>
      <c r="D53"/>
      <c r="E53"/>
      <c r="F53"/>
    </row>
    <row r="54" spans="2:6" x14ac:dyDescent="0.3">
      <c r="B54"/>
      <c r="C54"/>
      <c r="D54"/>
      <c r="E54"/>
      <c r="F54"/>
    </row>
  </sheetData>
  <autoFilter ref="B2:R30"/>
  <dataValidations count="1">
    <dataValidation allowBlank="1" showInputMessage="1" showErrorMessage="1" errorTitle="non présent dans liste" error="valeur non présente dans le référentiel" sqref="WVM982947 JA2 SW2 ACS2 AMO2 AWK2 BGG2 BQC2 BZY2 CJU2 CTQ2 DDM2 DNI2 DXE2 EHA2 EQW2 FAS2 FKO2 FUK2 GEG2 GOC2 GXY2 HHU2 HRQ2 IBM2 ILI2 IVE2 JFA2 JOW2 JYS2 KIO2 KSK2 LCG2 LMC2 LVY2 MFU2 MPQ2 MZM2 NJI2 NTE2 ODA2 OMW2 OWS2 PGO2 PQK2 QAG2 QKC2 QTY2 RDU2 RNQ2 RXM2 SHI2 SRE2 TBA2 TKW2 TUS2 UEO2 UOK2 UYG2 VIC2 VRY2 WBU2 WLQ2 WVM2 RDU982947 JA65443 SW65443 ACS65443 AMO65443 AWK65443 BGG65443 BQC65443 BZY65443 CJU65443 CTQ65443 DDM65443 DNI65443 DXE65443 EHA65443 EQW65443 FAS65443 FKO65443 FUK65443 GEG65443 GOC65443 GXY65443 HHU65443 HRQ65443 IBM65443 ILI65443 IVE65443 JFA65443 JOW65443 JYS65443 KIO65443 KSK65443 LCG65443 LMC65443 LVY65443 MFU65443 MPQ65443 MZM65443 NJI65443 NTE65443 ODA65443 OMW65443 OWS65443 PGO65443 PQK65443 QAG65443 QKC65443 QTY65443 RDU65443 RNQ65443 RXM65443 SHI65443 SRE65443 TBA65443 TKW65443 TUS65443 UEO65443 UOK65443 UYG65443 VIC65443 VRY65443 WBU65443 WLQ65443 WVM65443 RNQ982947 JA130979 SW130979 ACS130979 AMO130979 AWK130979 BGG130979 BQC130979 BZY130979 CJU130979 CTQ130979 DDM130979 DNI130979 DXE130979 EHA130979 EQW130979 FAS130979 FKO130979 FUK130979 GEG130979 GOC130979 GXY130979 HHU130979 HRQ130979 IBM130979 ILI130979 IVE130979 JFA130979 JOW130979 JYS130979 KIO130979 KSK130979 LCG130979 LMC130979 LVY130979 MFU130979 MPQ130979 MZM130979 NJI130979 NTE130979 ODA130979 OMW130979 OWS130979 PGO130979 PQK130979 QAG130979 QKC130979 QTY130979 RDU130979 RNQ130979 RXM130979 SHI130979 SRE130979 TBA130979 TKW130979 TUS130979 UEO130979 UOK130979 UYG130979 VIC130979 VRY130979 WBU130979 WLQ130979 WVM130979 RXM982947 JA196515 SW196515 ACS196515 AMO196515 AWK196515 BGG196515 BQC196515 BZY196515 CJU196515 CTQ196515 DDM196515 DNI196515 DXE196515 EHA196515 EQW196515 FAS196515 FKO196515 FUK196515 GEG196515 GOC196515 GXY196515 HHU196515 HRQ196515 IBM196515 ILI196515 IVE196515 JFA196515 JOW196515 JYS196515 KIO196515 KSK196515 LCG196515 LMC196515 LVY196515 MFU196515 MPQ196515 MZM196515 NJI196515 NTE196515 ODA196515 OMW196515 OWS196515 PGO196515 PQK196515 QAG196515 QKC196515 QTY196515 RDU196515 RNQ196515 RXM196515 SHI196515 SRE196515 TBA196515 TKW196515 TUS196515 UEO196515 UOK196515 UYG196515 VIC196515 VRY196515 WBU196515 WLQ196515 WVM196515 SHI982947 JA262051 SW262051 ACS262051 AMO262051 AWK262051 BGG262051 BQC262051 BZY262051 CJU262051 CTQ262051 DDM262051 DNI262051 DXE262051 EHA262051 EQW262051 FAS262051 FKO262051 FUK262051 GEG262051 GOC262051 GXY262051 HHU262051 HRQ262051 IBM262051 ILI262051 IVE262051 JFA262051 JOW262051 JYS262051 KIO262051 KSK262051 LCG262051 LMC262051 LVY262051 MFU262051 MPQ262051 MZM262051 NJI262051 NTE262051 ODA262051 OMW262051 OWS262051 PGO262051 PQK262051 QAG262051 QKC262051 QTY262051 RDU262051 RNQ262051 RXM262051 SHI262051 SRE262051 TBA262051 TKW262051 TUS262051 UEO262051 UOK262051 UYG262051 VIC262051 VRY262051 WBU262051 WLQ262051 WVM262051 SRE982947 JA327587 SW327587 ACS327587 AMO327587 AWK327587 BGG327587 BQC327587 BZY327587 CJU327587 CTQ327587 DDM327587 DNI327587 DXE327587 EHA327587 EQW327587 FAS327587 FKO327587 FUK327587 GEG327587 GOC327587 GXY327587 HHU327587 HRQ327587 IBM327587 ILI327587 IVE327587 JFA327587 JOW327587 JYS327587 KIO327587 KSK327587 LCG327587 LMC327587 LVY327587 MFU327587 MPQ327587 MZM327587 NJI327587 NTE327587 ODA327587 OMW327587 OWS327587 PGO327587 PQK327587 QAG327587 QKC327587 QTY327587 RDU327587 RNQ327587 RXM327587 SHI327587 SRE327587 TBA327587 TKW327587 TUS327587 UEO327587 UOK327587 UYG327587 VIC327587 VRY327587 WBU327587 WLQ327587 WVM327587 TBA982947 JA393123 SW393123 ACS393123 AMO393123 AWK393123 BGG393123 BQC393123 BZY393123 CJU393123 CTQ393123 DDM393123 DNI393123 DXE393123 EHA393123 EQW393123 FAS393123 FKO393123 FUK393123 GEG393123 GOC393123 GXY393123 HHU393123 HRQ393123 IBM393123 ILI393123 IVE393123 JFA393123 JOW393123 JYS393123 KIO393123 KSK393123 LCG393123 LMC393123 LVY393123 MFU393123 MPQ393123 MZM393123 NJI393123 NTE393123 ODA393123 OMW393123 OWS393123 PGO393123 PQK393123 QAG393123 QKC393123 QTY393123 RDU393123 RNQ393123 RXM393123 SHI393123 SRE393123 TBA393123 TKW393123 TUS393123 UEO393123 UOK393123 UYG393123 VIC393123 VRY393123 WBU393123 WLQ393123 WVM393123 TKW982947 JA458659 SW458659 ACS458659 AMO458659 AWK458659 BGG458659 BQC458659 BZY458659 CJU458659 CTQ458659 DDM458659 DNI458659 DXE458659 EHA458659 EQW458659 FAS458659 FKO458659 FUK458659 GEG458659 GOC458659 GXY458659 HHU458659 HRQ458659 IBM458659 ILI458659 IVE458659 JFA458659 JOW458659 JYS458659 KIO458659 KSK458659 LCG458659 LMC458659 LVY458659 MFU458659 MPQ458659 MZM458659 NJI458659 NTE458659 ODA458659 OMW458659 OWS458659 PGO458659 PQK458659 QAG458659 QKC458659 QTY458659 RDU458659 RNQ458659 RXM458659 SHI458659 SRE458659 TBA458659 TKW458659 TUS458659 UEO458659 UOK458659 UYG458659 VIC458659 VRY458659 WBU458659 WLQ458659 WVM458659 TUS982947 JA524195 SW524195 ACS524195 AMO524195 AWK524195 BGG524195 BQC524195 BZY524195 CJU524195 CTQ524195 DDM524195 DNI524195 DXE524195 EHA524195 EQW524195 FAS524195 FKO524195 FUK524195 GEG524195 GOC524195 GXY524195 HHU524195 HRQ524195 IBM524195 ILI524195 IVE524195 JFA524195 JOW524195 JYS524195 KIO524195 KSK524195 LCG524195 LMC524195 LVY524195 MFU524195 MPQ524195 MZM524195 NJI524195 NTE524195 ODA524195 OMW524195 OWS524195 PGO524195 PQK524195 QAG524195 QKC524195 QTY524195 RDU524195 RNQ524195 RXM524195 SHI524195 SRE524195 TBA524195 TKW524195 TUS524195 UEO524195 UOK524195 UYG524195 VIC524195 VRY524195 WBU524195 WLQ524195 WVM524195 UEO982947 JA589731 SW589731 ACS589731 AMO589731 AWK589731 BGG589731 BQC589731 BZY589731 CJU589731 CTQ589731 DDM589731 DNI589731 DXE589731 EHA589731 EQW589731 FAS589731 FKO589731 FUK589731 GEG589731 GOC589731 GXY589731 HHU589731 HRQ589731 IBM589731 ILI589731 IVE589731 JFA589731 JOW589731 JYS589731 KIO589731 KSK589731 LCG589731 LMC589731 LVY589731 MFU589731 MPQ589731 MZM589731 NJI589731 NTE589731 ODA589731 OMW589731 OWS589731 PGO589731 PQK589731 QAG589731 QKC589731 QTY589731 RDU589731 RNQ589731 RXM589731 SHI589731 SRE589731 TBA589731 TKW589731 TUS589731 UEO589731 UOK589731 UYG589731 VIC589731 VRY589731 WBU589731 WLQ589731 WVM589731 UOK982947 JA655267 SW655267 ACS655267 AMO655267 AWK655267 BGG655267 BQC655267 BZY655267 CJU655267 CTQ655267 DDM655267 DNI655267 DXE655267 EHA655267 EQW655267 FAS655267 FKO655267 FUK655267 GEG655267 GOC655267 GXY655267 HHU655267 HRQ655267 IBM655267 ILI655267 IVE655267 JFA655267 JOW655267 JYS655267 KIO655267 KSK655267 LCG655267 LMC655267 LVY655267 MFU655267 MPQ655267 MZM655267 NJI655267 NTE655267 ODA655267 OMW655267 OWS655267 PGO655267 PQK655267 QAG655267 QKC655267 QTY655267 RDU655267 RNQ655267 RXM655267 SHI655267 SRE655267 TBA655267 TKW655267 TUS655267 UEO655267 UOK655267 UYG655267 VIC655267 VRY655267 WBU655267 WLQ655267 WVM655267 UYG982947 JA720803 SW720803 ACS720803 AMO720803 AWK720803 BGG720803 BQC720803 BZY720803 CJU720803 CTQ720803 DDM720803 DNI720803 DXE720803 EHA720803 EQW720803 FAS720803 FKO720803 FUK720803 GEG720803 GOC720803 GXY720803 HHU720803 HRQ720803 IBM720803 ILI720803 IVE720803 JFA720803 JOW720803 JYS720803 KIO720803 KSK720803 LCG720803 LMC720803 LVY720803 MFU720803 MPQ720803 MZM720803 NJI720803 NTE720803 ODA720803 OMW720803 OWS720803 PGO720803 PQK720803 QAG720803 QKC720803 QTY720803 RDU720803 RNQ720803 RXM720803 SHI720803 SRE720803 TBA720803 TKW720803 TUS720803 UEO720803 UOK720803 UYG720803 VIC720803 VRY720803 WBU720803 WLQ720803 WVM720803 VIC982947 JA786339 SW786339 ACS786339 AMO786339 AWK786339 BGG786339 BQC786339 BZY786339 CJU786339 CTQ786339 DDM786339 DNI786339 DXE786339 EHA786339 EQW786339 FAS786339 FKO786339 FUK786339 GEG786339 GOC786339 GXY786339 HHU786339 HRQ786339 IBM786339 ILI786339 IVE786339 JFA786339 JOW786339 JYS786339 KIO786339 KSK786339 LCG786339 LMC786339 LVY786339 MFU786339 MPQ786339 MZM786339 NJI786339 NTE786339 ODA786339 OMW786339 OWS786339 PGO786339 PQK786339 QAG786339 QKC786339 QTY786339 RDU786339 RNQ786339 RXM786339 SHI786339 SRE786339 TBA786339 TKW786339 TUS786339 UEO786339 UOK786339 UYG786339 VIC786339 VRY786339 WBU786339 WLQ786339 WVM786339 VRY982947 JA851875 SW851875 ACS851875 AMO851875 AWK851875 BGG851875 BQC851875 BZY851875 CJU851875 CTQ851875 DDM851875 DNI851875 DXE851875 EHA851875 EQW851875 FAS851875 FKO851875 FUK851875 GEG851875 GOC851875 GXY851875 HHU851875 HRQ851875 IBM851875 ILI851875 IVE851875 JFA851875 JOW851875 JYS851875 KIO851875 KSK851875 LCG851875 LMC851875 LVY851875 MFU851875 MPQ851875 MZM851875 NJI851875 NTE851875 ODA851875 OMW851875 OWS851875 PGO851875 PQK851875 QAG851875 QKC851875 QTY851875 RDU851875 RNQ851875 RXM851875 SHI851875 SRE851875 TBA851875 TKW851875 TUS851875 UEO851875 UOK851875 UYG851875 VIC851875 VRY851875 WBU851875 WLQ851875 WVM851875 WBU982947 JA917411 SW917411 ACS917411 AMO917411 AWK917411 BGG917411 BQC917411 BZY917411 CJU917411 CTQ917411 DDM917411 DNI917411 DXE917411 EHA917411 EQW917411 FAS917411 FKO917411 FUK917411 GEG917411 GOC917411 GXY917411 HHU917411 HRQ917411 IBM917411 ILI917411 IVE917411 JFA917411 JOW917411 JYS917411 KIO917411 KSK917411 LCG917411 LMC917411 LVY917411 MFU917411 MPQ917411 MZM917411 NJI917411 NTE917411 ODA917411 OMW917411 OWS917411 PGO917411 PQK917411 QAG917411 QKC917411 QTY917411 RDU917411 RNQ917411 RXM917411 SHI917411 SRE917411 TBA917411 TKW917411 TUS917411 UEO917411 UOK917411 UYG917411 VIC917411 VRY917411 WBU917411 WLQ917411 WVM917411 WLQ982947 JA982947 SW982947 ACS982947 AMO982947 AWK982947 BGG982947 BQC982947 BZY982947 CJU982947 CTQ982947 DDM982947 DNI982947 DXE982947 EHA982947 EQW982947 FAS982947 FKO982947 FUK982947 GEG982947 GOC982947 GXY982947 HHU982947 HRQ982947 IBM982947 ILI982947 IVE982947 JFA982947 JOW982947 JYS982947 KIO982947 KSK982947 LCG982947 LMC982947 LVY982947 MFU982947 MPQ982947 MZM982947 NJI982947 NTE982947 ODA982947 OMW982947 OWS982947 PGO982947 PQK982947 QAG982947 QKC982947 QTY982947"/>
  </dataValidations>
  <pageMargins left="0.70866141732283472" right="0.70866141732283472" top="0.74803149606299213" bottom="0.74803149606299213" header="0.31496062992125984" footer="0.31496062992125984"/>
  <pageSetup paperSize="9" scale="10" orientation="portrait" r:id="rId1"/>
  <legacyDrawing r:id="rId2"/>
  <extLst>
    <ext xmlns:x14="http://schemas.microsoft.com/office/spreadsheetml/2009/9/main" uri="{CCE6A557-97BC-4b89-ADB6-D9C93CAAB3DF}">
      <x14:dataValidations xmlns:xm="http://schemas.microsoft.com/office/excel/2006/main" count="5">
        <x14:dataValidation type="list" allowBlank="1" showInputMessage="1" showErrorMessage="1" error="Valeur non présente dans le référentiel">
          <x14:formula1>
            <xm:f>Réf!$B$3:$B$10</xm:f>
          </x14:formula1>
          <xm:sqref>B1:B1048576</xm:sqref>
        </x14:dataValidation>
        <x14:dataValidation type="list" allowBlank="1" showInputMessage="1" showErrorMessage="1" error="Valeur non présente dans le référentiel">
          <x14:formula1>
            <xm:f>Réf!$C$3:$C$68</xm:f>
          </x14:formula1>
          <xm:sqref>C1:C1048576</xm:sqref>
        </x14:dataValidation>
        <x14:dataValidation type="list" allowBlank="1" showInputMessage="1" showErrorMessage="1" error="Valeur non présente dans le référentiel">
          <x14:formula1>
            <xm:f>Réf!$D$3:$D$50</xm:f>
          </x14:formula1>
          <xm:sqref>D1:D1048576</xm:sqref>
        </x14:dataValidation>
        <x14:dataValidation type="list" allowBlank="1" showInputMessage="1" showErrorMessage="1" error="Valeur non présente dans le référentiel">
          <x14:formula1>
            <xm:f>Réf!$H$3:$H$4</xm:f>
          </x14:formula1>
          <xm:sqref>E1:E1048576</xm:sqref>
        </x14:dataValidation>
        <x14:dataValidation type="list" allowBlank="1" showInputMessage="1" showErrorMessage="1" error="Valeur non présente dans le référentiel">
          <x14:formula1>
            <xm:f>Réf!$E$7</xm:f>
          </x14:formula1>
          <xm:sqref>F1:F1048576</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tabColor rgb="FFC00000"/>
  </sheetPr>
  <dimension ref="B1:K2116"/>
  <sheetViews>
    <sheetView showGridLines="0" zoomScale="80" zoomScaleNormal="80" workbookViewId="0">
      <pane ySplit="1" topLeftCell="A2" activePane="bottomLeft" state="frozen"/>
      <selection activeCell="C38" sqref="C38"/>
      <selection pane="bottomLeft" activeCell="A2" sqref="A2"/>
    </sheetView>
  </sheetViews>
  <sheetFormatPr baseColWidth="10" defaultRowHeight="14.4" x14ac:dyDescent="0.3"/>
  <cols>
    <col min="1" max="1" width="11.5546875" style="89"/>
    <col min="2" max="2" width="26.88671875" style="1" bestFit="1" customWidth="1"/>
    <col min="3" max="3" width="38.21875" style="2" customWidth="1"/>
    <col min="4" max="4" width="45.44140625" style="2" bestFit="1" customWidth="1"/>
    <col min="5" max="5" width="15" style="14" customWidth="1"/>
    <col min="6" max="6" width="16.5546875" style="89" bestFit="1" customWidth="1"/>
    <col min="7" max="7" width="15" style="89" customWidth="1"/>
    <col min="8" max="8" width="11.5546875" style="89"/>
    <col min="9" max="9" width="12.109375" style="89" customWidth="1"/>
    <col min="10" max="10" width="19.5546875" style="89" bestFit="1" customWidth="1"/>
    <col min="11" max="16384" width="11.5546875" style="89"/>
  </cols>
  <sheetData>
    <row r="1" spans="2:11" ht="60.6" customHeight="1" thickBot="1" x14ac:dyDescent="0.35">
      <c r="B1" s="90" t="s">
        <v>88</v>
      </c>
      <c r="C1" s="90" t="s">
        <v>89</v>
      </c>
      <c r="D1" s="90" t="s">
        <v>90</v>
      </c>
      <c r="E1" s="91" t="s">
        <v>87</v>
      </c>
      <c r="F1" s="92" t="s">
        <v>0</v>
      </c>
      <c r="G1" s="92" t="s">
        <v>86</v>
      </c>
      <c r="H1" s="112" t="s">
        <v>91</v>
      </c>
      <c r="I1" s="112" t="s">
        <v>101</v>
      </c>
      <c r="J1" s="113">
        <v>42064</v>
      </c>
    </row>
    <row r="2" spans="2:11" x14ac:dyDescent="0.3">
      <c r="B2" s="35" t="s">
        <v>139</v>
      </c>
      <c r="C2" s="35" t="s">
        <v>140</v>
      </c>
      <c r="D2" s="35" t="s">
        <v>141</v>
      </c>
      <c r="E2" s="36" t="s">
        <v>73</v>
      </c>
      <c r="F2" s="54" t="s">
        <v>142</v>
      </c>
      <c r="G2" s="80">
        <v>42005</v>
      </c>
      <c r="H2" s="5">
        <v>2</v>
      </c>
      <c r="I2"/>
      <c r="J2"/>
      <c r="K2"/>
    </row>
    <row r="3" spans="2:11" x14ac:dyDescent="0.3">
      <c r="B3" s="35" t="s">
        <v>139</v>
      </c>
      <c r="C3" s="35" t="s">
        <v>140</v>
      </c>
      <c r="D3" s="35" t="s">
        <v>141</v>
      </c>
      <c r="E3" s="36" t="s">
        <v>73</v>
      </c>
      <c r="F3" s="54" t="s">
        <v>142</v>
      </c>
      <c r="G3" s="80">
        <v>42005</v>
      </c>
      <c r="H3" s="5">
        <v>238</v>
      </c>
      <c r="I3"/>
      <c r="J3"/>
      <c r="K3"/>
    </row>
    <row r="4" spans="2:11" x14ac:dyDescent="0.3">
      <c r="B4" s="35" t="s">
        <v>139</v>
      </c>
      <c r="C4" s="35" t="s">
        <v>140</v>
      </c>
      <c r="D4" s="35" t="s">
        <v>141</v>
      </c>
      <c r="E4" s="36" t="s">
        <v>73</v>
      </c>
      <c r="F4" s="54" t="s">
        <v>142</v>
      </c>
      <c r="G4" s="80">
        <v>42005</v>
      </c>
      <c r="H4" s="5">
        <v>21</v>
      </c>
      <c r="I4"/>
      <c r="J4"/>
      <c r="K4"/>
    </row>
    <row r="5" spans="2:11" x14ac:dyDescent="0.3">
      <c r="B5" s="35" t="s">
        <v>139</v>
      </c>
      <c r="C5" s="35" t="s">
        <v>140</v>
      </c>
      <c r="D5" s="35" t="s">
        <v>141</v>
      </c>
      <c r="E5" s="36" t="s">
        <v>73</v>
      </c>
      <c r="F5" s="54" t="s">
        <v>142</v>
      </c>
      <c r="G5" s="80">
        <v>42005</v>
      </c>
      <c r="H5" s="5">
        <v>3302</v>
      </c>
      <c r="I5"/>
      <c r="J5"/>
      <c r="K5"/>
    </row>
    <row r="6" spans="2:11" x14ac:dyDescent="0.3">
      <c r="B6" s="35" t="s">
        <v>139</v>
      </c>
      <c r="C6" s="35" t="s">
        <v>140</v>
      </c>
      <c r="D6" s="35" t="s">
        <v>141</v>
      </c>
      <c r="E6" s="36" t="s">
        <v>73</v>
      </c>
      <c r="F6" s="54" t="s">
        <v>142</v>
      </c>
      <c r="G6" s="80">
        <v>42005</v>
      </c>
      <c r="H6" s="5">
        <v>55</v>
      </c>
      <c r="I6"/>
      <c r="J6"/>
      <c r="K6"/>
    </row>
    <row r="7" spans="2:11" x14ac:dyDescent="0.3">
      <c r="B7" s="35" t="s">
        <v>139</v>
      </c>
      <c r="C7" s="35" t="s">
        <v>140</v>
      </c>
      <c r="D7" s="35" t="s">
        <v>141</v>
      </c>
      <c r="E7" s="36" t="s">
        <v>73</v>
      </c>
      <c r="F7" s="54" t="s">
        <v>142</v>
      </c>
      <c r="G7" s="80">
        <v>42005</v>
      </c>
      <c r="H7" s="5">
        <v>25</v>
      </c>
      <c r="I7"/>
      <c r="J7"/>
      <c r="K7"/>
    </row>
    <row r="8" spans="2:11" x14ac:dyDescent="0.3">
      <c r="B8" s="35" t="s">
        <v>139</v>
      </c>
      <c r="C8" s="123" t="s">
        <v>140</v>
      </c>
      <c r="D8" s="35" t="s">
        <v>141</v>
      </c>
      <c r="E8" s="36" t="s">
        <v>73</v>
      </c>
      <c r="F8" s="54" t="s">
        <v>142</v>
      </c>
      <c r="G8" s="80">
        <v>42005</v>
      </c>
      <c r="H8" s="5">
        <v>9</v>
      </c>
      <c r="I8"/>
      <c r="J8"/>
      <c r="K8"/>
    </row>
    <row r="9" spans="2:11" x14ac:dyDescent="0.3">
      <c r="B9" s="35" t="s">
        <v>139</v>
      </c>
      <c r="C9" s="35" t="s">
        <v>140</v>
      </c>
      <c r="D9" s="35" t="s">
        <v>141</v>
      </c>
      <c r="E9" s="36" t="s">
        <v>73</v>
      </c>
      <c r="F9" s="54" t="s">
        <v>142</v>
      </c>
      <c r="G9" s="80">
        <v>42005</v>
      </c>
      <c r="H9" s="5">
        <v>57</v>
      </c>
      <c r="I9"/>
      <c r="J9"/>
      <c r="K9"/>
    </row>
    <row r="10" spans="2:11" x14ac:dyDescent="0.3">
      <c r="B10" s="35" t="s">
        <v>139</v>
      </c>
      <c r="C10" s="35" t="s">
        <v>140</v>
      </c>
      <c r="D10" s="35" t="s">
        <v>141</v>
      </c>
      <c r="E10" s="36" t="s">
        <v>73</v>
      </c>
      <c r="F10" s="54" t="s">
        <v>142</v>
      </c>
      <c r="G10" s="80">
        <v>42036</v>
      </c>
      <c r="H10" s="5">
        <v>16</v>
      </c>
      <c r="I10"/>
      <c r="J10"/>
      <c r="K10"/>
    </row>
    <row r="11" spans="2:11" x14ac:dyDescent="0.3">
      <c r="B11" s="35" t="s">
        <v>139</v>
      </c>
      <c r="C11" s="35" t="s">
        <v>140</v>
      </c>
      <c r="D11" s="35" t="s">
        <v>141</v>
      </c>
      <c r="E11" s="36" t="s">
        <v>73</v>
      </c>
      <c r="F11" s="54" t="s">
        <v>142</v>
      </c>
      <c r="G11" s="80">
        <v>42036</v>
      </c>
      <c r="H11" s="5">
        <v>562</v>
      </c>
      <c r="I11"/>
      <c r="J11"/>
      <c r="K11"/>
    </row>
    <row r="12" spans="2:11" x14ac:dyDescent="0.3">
      <c r="B12" s="35" t="s">
        <v>139</v>
      </c>
      <c r="C12" s="35" t="s">
        <v>140</v>
      </c>
      <c r="D12" s="35" t="s">
        <v>141</v>
      </c>
      <c r="E12" s="36" t="s">
        <v>73</v>
      </c>
      <c r="F12" s="54" t="s">
        <v>142</v>
      </c>
      <c r="G12" s="80">
        <v>42036</v>
      </c>
      <c r="H12" s="5">
        <v>37</v>
      </c>
      <c r="I12"/>
      <c r="J12"/>
      <c r="K12"/>
    </row>
    <row r="13" spans="2:11" x14ac:dyDescent="0.3">
      <c r="B13" s="35" t="s">
        <v>139</v>
      </c>
      <c r="C13" s="35" t="s">
        <v>140</v>
      </c>
      <c r="D13" s="35" t="s">
        <v>141</v>
      </c>
      <c r="E13" s="36" t="s">
        <v>73</v>
      </c>
      <c r="F13" s="54" t="s">
        <v>142</v>
      </c>
      <c r="G13" s="80">
        <v>42036</v>
      </c>
      <c r="H13" s="5">
        <v>6401</v>
      </c>
      <c r="I13"/>
      <c r="J13"/>
      <c r="K13"/>
    </row>
    <row r="14" spans="2:11" x14ac:dyDescent="0.3">
      <c r="B14" s="35" t="s">
        <v>139</v>
      </c>
      <c r="C14" s="35" t="s">
        <v>140</v>
      </c>
      <c r="D14" s="35" t="s">
        <v>141</v>
      </c>
      <c r="E14" s="36" t="s">
        <v>73</v>
      </c>
      <c r="F14" s="54" t="s">
        <v>142</v>
      </c>
      <c r="G14" s="80">
        <v>42036</v>
      </c>
      <c r="H14" s="5">
        <v>168</v>
      </c>
      <c r="I14"/>
      <c r="J14"/>
      <c r="K14"/>
    </row>
    <row r="15" spans="2:11" x14ac:dyDescent="0.3">
      <c r="B15" s="35" t="s">
        <v>139</v>
      </c>
      <c r="C15" s="35" t="s">
        <v>140</v>
      </c>
      <c r="D15" s="35" t="s">
        <v>141</v>
      </c>
      <c r="E15" s="36" t="s">
        <v>73</v>
      </c>
      <c r="F15" s="54" t="s">
        <v>142</v>
      </c>
      <c r="G15" s="80">
        <v>42036</v>
      </c>
      <c r="H15" s="5">
        <v>55</v>
      </c>
      <c r="I15"/>
      <c r="J15"/>
      <c r="K15"/>
    </row>
    <row r="16" spans="2:11" x14ac:dyDescent="0.3">
      <c r="B16" s="35" t="s">
        <v>139</v>
      </c>
      <c r="C16" s="123" t="s">
        <v>140</v>
      </c>
      <c r="D16" s="35" t="s">
        <v>141</v>
      </c>
      <c r="E16" s="36" t="s">
        <v>73</v>
      </c>
      <c r="F16" s="54" t="s">
        <v>142</v>
      </c>
      <c r="G16" s="80">
        <v>42036</v>
      </c>
      <c r="H16" s="5">
        <v>11</v>
      </c>
      <c r="I16"/>
      <c r="J16"/>
      <c r="K16"/>
    </row>
    <row r="17" spans="2:11" x14ac:dyDescent="0.3">
      <c r="B17" s="35" t="s">
        <v>139</v>
      </c>
      <c r="C17" s="35" t="s">
        <v>140</v>
      </c>
      <c r="D17" s="35" t="s">
        <v>141</v>
      </c>
      <c r="E17" s="36" t="s">
        <v>73</v>
      </c>
      <c r="F17" s="54" t="s">
        <v>142</v>
      </c>
      <c r="G17" s="80">
        <v>42036</v>
      </c>
      <c r="H17" s="5">
        <v>124</v>
      </c>
      <c r="I17"/>
      <c r="J17"/>
      <c r="K17"/>
    </row>
    <row r="18" spans="2:11" x14ac:dyDescent="0.3">
      <c r="B18" s="35" t="s">
        <v>139</v>
      </c>
      <c r="C18" s="35" t="s">
        <v>140</v>
      </c>
      <c r="D18" s="35" t="s">
        <v>141</v>
      </c>
      <c r="E18" s="36" t="s">
        <v>73</v>
      </c>
      <c r="F18" s="54" t="s">
        <v>142</v>
      </c>
      <c r="G18" s="80">
        <v>42064</v>
      </c>
      <c r="H18" s="5">
        <v>32</v>
      </c>
      <c r="I18"/>
      <c r="J18"/>
      <c r="K18"/>
    </row>
    <row r="19" spans="2:11" x14ac:dyDescent="0.3">
      <c r="B19" s="35" t="s">
        <v>139</v>
      </c>
      <c r="C19" s="35" t="s">
        <v>140</v>
      </c>
      <c r="D19" s="35" t="s">
        <v>141</v>
      </c>
      <c r="E19" s="36" t="s">
        <v>73</v>
      </c>
      <c r="F19" s="54" t="s">
        <v>142</v>
      </c>
      <c r="G19" s="80">
        <v>42064</v>
      </c>
      <c r="H19" s="5">
        <v>900</v>
      </c>
      <c r="I19"/>
      <c r="J19"/>
      <c r="K19"/>
    </row>
    <row r="20" spans="2:11" x14ac:dyDescent="0.3">
      <c r="B20" s="35" t="s">
        <v>139</v>
      </c>
      <c r="C20" s="35" t="s">
        <v>140</v>
      </c>
      <c r="D20" s="35" t="s">
        <v>141</v>
      </c>
      <c r="E20" s="36" t="s">
        <v>73</v>
      </c>
      <c r="F20" s="54" t="s">
        <v>142</v>
      </c>
      <c r="G20" s="80">
        <v>42064</v>
      </c>
      <c r="H20" s="5">
        <v>68</v>
      </c>
      <c r="I20"/>
      <c r="J20"/>
      <c r="K20"/>
    </row>
    <row r="21" spans="2:11" x14ac:dyDescent="0.3">
      <c r="B21" s="35" t="s">
        <v>139</v>
      </c>
      <c r="C21" s="35" t="s">
        <v>140</v>
      </c>
      <c r="D21" s="35" t="s">
        <v>141</v>
      </c>
      <c r="E21" s="36" t="s">
        <v>73</v>
      </c>
      <c r="F21" s="54" t="s">
        <v>142</v>
      </c>
      <c r="G21" s="80">
        <v>42064</v>
      </c>
      <c r="H21" s="5">
        <v>9398</v>
      </c>
      <c r="I21"/>
      <c r="J21"/>
      <c r="K21"/>
    </row>
    <row r="22" spans="2:11" x14ac:dyDescent="0.3">
      <c r="B22" s="35" t="s">
        <v>139</v>
      </c>
      <c r="C22" s="35" t="s">
        <v>140</v>
      </c>
      <c r="D22" s="35" t="s">
        <v>141</v>
      </c>
      <c r="E22" s="36" t="s">
        <v>73</v>
      </c>
      <c r="F22" s="54" t="s">
        <v>142</v>
      </c>
      <c r="G22" s="80">
        <v>42064</v>
      </c>
      <c r="H22" s="5">
        <v>323</v>
      </c>
      <c r="I22"/>
      <c r="J22"/>
      <c r="K22"/>
    </row>
    <row r="23" spans="2:11" x14ac:dyDescent="0.3">
      <c r="B23" s="35" t="s">
        <v>139</v>
      </c>
      <c r="C23" s="35" t="s">
        <v>140</v>
      </c>
      <c r="D23" s="35" t="s">
        <v>141</v>
      </c>
      <c r="E23" s="36" t="s">
        <v>73</v>
      </c>
      <c r="F23" s="54" t="s">
        <v>142</v>
      </c>
      <c r="G23" s="80">
        <v>42064</v>
      </c>
      <c r="H23" s="5">
        <v>82</v>
      </c>
      <c r="I23"/>
      <c r="J23"/>
      <c r="K23"/>
    </row>
    <row r="24" spans="2:11" x14ac:dyDescent="0.3">
      <c r="B24" s="35" t="s">
        <v>139</v>
      </c>
      <c r="C24" s="123" t="s">
        <v>140</v>
      </c>
      <c r="D24" s="35" t="s">
        <v>141</v>
      </c>
      <c r="E24" s="36" t="s">
        <v>73</v>
      </c>
      <c r="F24" s="54" t="s">
        <v>142</v>
      </c>
      <c r="G24" s="80">
        <v>42064</v>
      </c>
      <c r="H24" s="5">
        <v>21</v>
      </c>
      <c r="I24"/>
      <c r="J24"/>
      <c r="K24"/>
    </row>
    <row r="25" spans="2:11" x14ac:dyDescent="0.3">
      <c r="B25" s="35" t="s">
        <v>139</v>
      </c>
      <c r="C25" s="35" t="s">
        <v>140</v>
      </c>
      <c r="D25" s="35" t="s">
        <v>141</v>
      </c>
      <c r="E25" s="36" t="s">
        <v>73</v>
      </c>
      <c r="F25" s="54" t="s">
        <v>142</v>
      </c>
      <c r="G25" s="80">
        <v>42064</v>
      </c>
      <c r="H25" s="5">
        <v>188</v>
      </c>
      <c r="I25"/>
      <c r="J25"/>
      <c r="K25"/>
    </row>
    <row r="26" spans="2:11" x14ac:dyDescent="0.3">
      <c r="B26" s="35" t="s">
        <v>139</v>
      </c>
      <c r="C26" s="35" t="s">
        <v>140</v>
      </c>
      <c r="D26" s="35" t="s">
        <v>141</v>
      </c>
      <c r="E26" s="36" t="s">
        <v>73</v>
      </c>
      <c r="F26" s="54" t="s">
        <v>142</v>
      </c>
      <c r="G26" s="80">
        <v>42095</v>
      </c>
      <c r="H26" s="5">
        <v>45</v>
      </c>
      <c r="I26"/>
      <c r="J26"/>
      <c r="K26"/>
    </row>
    <row r="27" spans="2:11" x14ac:dyDescent="0.3">
      <c r="B27" s="35" t="s">
        <v>139</v>
      </c>
      <c r="C27" s="35" t="s">
        <v>140</v>
      </c>
      <c r="D27" s="35" t="s">
        <v>141</v>
      </c>
      <c r="E27" s="36" t="s">
        <v>73</v>
      </c>
      <c r="F27" s="54" t="s">
        <v>142</v>
      </c>
      <c r="G27" s="80">
        <v>42095</v>
      </c>
      <c r="H27" s="5">
        <v>1157</v>
      </c>
      <c r="I27"/>
      <c r="J27"/>
      <c r="K27"/>
    </row>
    <row r="28" spans="2:11" x14ac:dyDescent="0.3">
      <c r="B28" s="35" t="s">
        <v>139</v>
      </c>
      <c r="C28" s="35" t="s">
        <v>140</v>
      </c>
      <c r="D28" s="35" t="s">
        <v>141</v>
      </c>
      <c r="E28" s="36" t="s">
        <v>73</v>
      </c>
      <c r="F28" s="54" t="s">
        <v>142</v>
      </c>
      <c r="G28" s="80">
        <v>42095</v>
      </c>
      <c r="H28" s="5">
        <v>93</v>
      </c>
      <c r="I28"/>
      <c r="J28"/>
      <c r="K28"/>
    </row>
    <row r="29" spans="2:11" x14ac:dyDescent="0.3">
      <c r="B29" s="35" t="s">
        <v>139</v>
      </c>
      <c r="C29" s="35" t="s">
        <v>140</v>
      </c>
      <c r="D29" s="35" t="s">
        <v>141</v>
      </c>
      <c r="E29" s="36" t="s">
        <v>73</v>
      </c>
      <c r="F29" s="54" t="s">
        <v>142</v>
      </c>
      <c r="G29" s="80">
        <v>42095</v>
      </c>
      <c r="H29" s="5">
        <v>12516</v>
      </c>
      <c r="I29"/>
      <c r="J29"/>
      <c r="K29"/>
    </row>
    <row r="30" spans="2:11" x14ac:dyDescent="0.3">
      <c r="B30" s="35" t="s">
        <v>139</v>
      </c>
      <c r="C30" s="35" t="s">
        <v>140</v>
      </c>
      <c r="D30" s="35" t="s">
        <v>141</v>
      </c>
      <c r="E30" s="36" t="s">
        <v>73</v>
      </c>
      <c r="F30" s="54" t="s">
        <v>142</v>
      </c>
      <c r="G30" s="80">
        <v>42095</v>
      </c>
      <c r="H30" s="5">
        <v>439</v>
      </c>
      <c r="I30"/>
      <c r="J30"/>
      <c r="K30"/>
    </row>
    <row r="31" spans="2:11" x14ac:dyDescent="0.3">
      <c r="B31" s="35" t="s">
        <v>139</v>
      </c>
      <c r="C31" s="35" t="s">
        <v>140</v>
      </c>
      <c r="D31" s="35" t="s">
        <v>141</v>
      </c>
      <c r="E31" s="36" t="s">
        <v>73</v>
      </c>
      <c r="F31" s="54" t="s">
        <v>142</v>
      </c>
      <c r="G31" s="80">
        <v>42095</v>
      </c>
      <c r="H31" s="5">
        <v>116</v>
      </c>
      <c r="I31"/>
      <c r="J31"/>
      <c r="K31"/>
    </row>
    <row r="32" spans="2:11" x14ac:dyDescent="0.3">
      <c r="B32" s="35" t="s">
        <v>139</v>
      </c>
      <c r="C32" s="123" t="s">
        <v>140</v>
      </c>
      <c r="D32" s="35" t="s">
        <v>141</v>
      </c>
      <c r="E32" s="36" t="s">
        <v>73</v>
      </c>
      <c r="F32" s="54" t="s">
        <v>142</v>
      </c>
      <c r="G32" s="80">
        <v>42095</v>
      </c>
      <c r="H32" s="5">
        <v>29</v>
      </c>
      <c r="I32"/>
      <c r="J32"/>
      <c r="K32"/>
    </row>
    <row r="33" spans="2:11" x14ac:dyDescent="0.3">
      <c r="B33" s="35" t="s">
        <v>139</v>
      </c>
      <c r="C33" s="35" t="s">
        <v>140</v>
      </c>
      <c r="D33" s="35" t="s">
        <v>141</v>
      </c>
      <c r="E33" s="36" t="s">
        <v>73</v>
      </c>
      <c r="F33" s="54" t="s">
        <v>142</v>
      </c>
      <c r="G33" s="80">
        <v>42095</v>
      </c>
      <c r="H33" s="5">
        <v>247</v>
      </c>
      <c r="I33"/>
      <c r="J33"/>
      <c r="K33"/>
    </row>
    <row r="34" spans="2:11" x14ac:dyDescent="0.3">
      <c r="B34" s="35" t="s">
        <v>139</v>
      </c>
      <c r="C34" s="35" t="s">
        <v>140</v>
      </c>
      <c r="D34" s="35" t="s">
        <v>141</v>
      </c>
      <c r="E34" s="36" t="s">
        <v>73</v>
      </c>
      <c r="F34" s="54" t="s">
        <v>142</v>
      </c>
      <c r="G34" s="80">
        <v>42125</v>
      </c>
      <c r="H34" s="116">
        <v>52</v>
      </c>
      <c r="I34"/>
      <c r="J34"/>
      <c r="K34"/>
    </row>
    <row r="35" spans="2:11" x14ac:dyDescent="0.3">
      <c r="B35" s="35" t="s">
        <v>139</v>
      </c>
      <c r="C35" s="35" t="s">
        <v>140</v>
      </c>
      <c r="D35" s="35" t="s">
        <v>141</v>
      </c>
      <c r="E35" s="36" t="s">
        <v>73</v>
      </c>
      <c r="F35" s="54" t="s">
        <v>142</v>
      </c>
      <c r="G35" s="80">
        <v>42125</v>
      </c>
      <c r="H35" s="116">
        <v>1394</v>
      </c>
      <c r="I35"/>
      <c r="J35"/>
      <c r="K35"/>
    </row>
    <row r="36" spans="2:11" x14ac:dyDescent="0.3">
      <c r="B36" s="35" t="s">
        <v>139</v>
      </c>
      <c r="C36" s="35" t="s">
        <v>140</v>
      </c>
      <c r="D36" s="35" t="s">
        <v>141</v>
      </c>
      <c r="E36" s="36" t="s">
        <v>73</v>
      </c>
      <c r="F36" s="54" t="s">
        <v>142</v>
      </c>
      <c r="G36" s="80">
        <v>42125</v>
      </c>
      <c r="H36" s="116">
        <v>105</v>
      </c>
      <c r="I36"/>
      <c r="J36"/>
      <c r="K36"/>
    </row>
    <row r="37" spans="2:11" x14ac:dyDescent="0.3">
      <c r="B37" s="35" t="s">
        <v>139</v>
      </c>
      <c r="C37" s="35" t="s">
        <v>140</v>
      </c>
      <c r="D37" s="35" t="s">
        <v>141</v>
      </c>
      <c r="E37" s="36" t="s">
        <v>73</v>
      </c>
      <c r="F37" s="54" t="s">
        <v>142</v>
      </c>
      <c r="G37" s="80">
        <v>42125</v>
      </c>
      <c r="H37" s="116">
        <v>14316</v>
      </c>
      <c r="I37"/>
      <c r="J37"/>
      <c r="K37"/>
    </row>
    <row r="38" spans="2:11" x14ac:dyDescent="0.3">
      <c r="B38" s="35" t="s">
        <v>139</v>
      </c>
      <c r="C38" s="35" t="s">
        <v>140</v>
      </c>
      <c r="D38" s="35" t="s">
        <v>141</v>
      </c>
      <c r="E38" s="36" t="s">
        <v>73</v>
      </c>
      <c r="F38" s="54" t="s">
        <v>142</v>
      </c>
      <c r="G38" s="80">
        <v>42125</v>
      </c>
      <c r="H38" s="116">
        <v>556</v>
      </c>
      <c r="I38"/>
      <c r="J38"/>
      <c r="K38"/>
    </row>
    <row r="39" spans="2:11" x14ac:dyDescent="0.3">
      <c r="B39" s="35" t="s">
        <v>139</v>
      </c>
      <c r="C39" s="35" t="s">
        <v>140</v>
      </c>
      <c r="D39" s="35" t="s">
        <v>141</v>
      </c>
      <c r="E39" s="36" t="s">
        <v>73</v>
      </c>
      <c r="F39" s="54" t="s">
        <v>142</v>
      </c>
      <c r="G39" s="80">
        <v>42125</v>
      </c>
      <c r="H39" s="116">
        <v>138</v>
      </c>
      <c r="I39"/>
      <c r="J39"/>
      <c r="K39"/>
    </row>
    <row r="40" spans="2:11" x14ac:dyDescent="0.3">
      <c r="B40" s="35" t="s">
        <v>139</v>
      </c>
      <c r="C40" s="123" t="s">
        <v>140</v>
      </c>
      <c r="D40" s="35" t="s">
        <v>141</v>
      </c>
      <c r="E40" s="36" t="s">
        <v>73</v>
      </c>
      <c r="F40" s="54" t="s">
        <v>142</v>
      </c>
      <c r="G40" s="80">
        <v>42125</v>
      </c>
      <c r="H40" s="116">
        <v>39</v>
      </c>
      <c r="I40"/>
      <c r="J40"/>
      <c r="K40"/>
    </row>
    <row r="41" spans="2:11" x14ac:dyDescent="0.3">
      <c r="B41" s="35" t="s">
        <v>139</v>
      </c>
      <c r="C41" s="35" t="s">
        <v>140</v>
      </c>
      <c r="D41" s="35" t="s">
        <v>141</v>
      </c>
      <c r="E41" s="36" t="s">
        <v>73</v>
      </c>
      <c r="F41" s="54" t="s">
        <v>142</v>
      </c>
      <c r="G41" s="80">
        <v>42125</v>
      </c>
      <c r="H41" s="116">
        <v>307</v>
      </c>
      <c r="I41"/>
      <c r="J41"/>
      <c r="K41"/>
    </row>
    <row r="42" spans="2:11" x14ac:dyDescent="0.3">
      <c r="B42" s="35" t="s">
        <v>139</v>
      </c>
      <c r="C42" s="35" t="s">
        <v>140</v>
      </c>
      <c r="D42" s="35" t="s">
        <v>141</v>
      </c>
      <c r="E42" s="36" t="s">
        <v>73</v>
      </c>
      <c r="F42" s="54" t="s">
        <v>142</v>
      </c>
      <c r="G42" s="80">
        <v>42156</v>
      </c>
      <c r="H42" s="116">
        <v>59</v>
      </c>
      <c r="I42"/>
      <c r="J42"/>
      <c r="K42"/>
    </row>
    <row r="43" spans="2:11" x14ac:dyDescent="0.3">
      <c r="B43" s="35" t="s">
        <v>139</v>
      </c>
      <c r="C43" s="35" t="s">
        <v>140</v>
      </c>
      <c r="D43" s="35" t="s">
        <v>141</v>
      </c>
      <c r="E43" s="36" t="s">
        <v>73</v>
      </c>
      <c r="F43" s="54" t="s">
        <v>142</v>
      </c>
      <c r="G43" s="80">
        <v>42156</v>
      </c>
      <c r="H43" s="116">
        <v>1567</v>
      </c>
      <c r="I43"/>
      <c r="J43"/>
      <c r="K43"/>
    </row>
    <row r="44" spans="2:11" x14ac:dyDescent="0.3">
      <c r="B44" s="35" t="s">
        <v>139</v>
      </c>
      <c r="C44" s="35" t="s">
        <v>140</v>
      </c>
      <c r="D44" s="35" t="s">
        <v>141</v>
      </c>
      <c r="E44" s="36" t="s">
        <v>73</v>
      </c>
      <c r="F44" s="54" t="s">
        <v>142</v>
      </c>
      <c r="G44" s="80">
        <v>42156</v>
      </c>
      <c r="H44" s="116">
        <v>136</v>
      </c>
      <c r="I44"/>
      <c r="J44"/>
      <c r="K44"/>
    </row>
    <row r="45" spans="2:11" x14ac:dyDescent="0.3">
      <c r="B45" s="35" t="s">
        <v>139</v>
      </c>
      <c r="C45" s="35" t="s">
        <v>140</v>
      </c>
      <c r="D45" s="35" t="s">
        <v>141</v>
      </c>
      <c r="E45" s="36" t="s">
        <v>73</v>
      </c>
      <c r="F45" s="54" t="s">
        <v>142</v>
      </c>
      <c r="G45" s="80">
        <v>42156</v>
      </c>
      <c r="H45" s="116">
        <v>16940</v>
      </c>
      <c r="I45"/>
      <c r="J45"/>
      <c r="K45"/>
    </row>
    <row r="46" spans="2:11" x14ac:dyDescent="0.3">
      <c r="B46" s="35" t="s">
        <v>139</v>
      </c>
      <c r="C46" s="35" t="s">
        <v>140</v>
      </c>
      <c r="D46" s="35" t="s">
        <v>141</v>
      </c>
      <c r="E46" s="36" t="s">
        <v>73</v>
      </c>
      <c r="F46" s="54" t="s">
        <v>142</v>
      </c>
      <c r="G46" s="80">
        <v>42156</v>
      </c>
      <c r="H46" s="116">
        <v>712</v>
      </c>
      <c r="I46"/>
      <c r="J46"/>
      <c r="K46"/>
    </row>
    <row r="47" spans="2:11" x14ac:dyDescent="0.3">
      <c r="B47" s="35" t="s">
        <v>139</v>
      </c>
      <c r="C47" s="35" t="s">
        <v>140</v>
      </c>
      <c r="D47" s="35" t="s">
        <v>141</v>
      </c>
      <c r="E47" s="36" t="s">
        <v>73</v>
      </c>
      <c r="F47" s="54" t="s">
        <v>142</v>
      </c>
      <c r="G47" s="80">
        <v>42156</v>
      </c>
      <c r="H47" s="116">
        <v>165</v>
      </c>
      <c r="I47"/>
      <c r="J47"/>
      <c r="K47"/>
    </row>
    <row r="48" spans="2:11" x14ac:dyDescent="0.3">
      <c r="B48" s="35" t="s">
        <v>139</v>
      </c>
      <c r="C48" s="123" t="s">
        <v>140</v>
      </c>
      <c r="D48" s="35" t="s">
        <v>141</v>
      </c>
      <c r="E48" s="36" t="s">
        <v>73</v>
      </c>
      <c r="F48" s="54" t="s">
        <v>142</v>
      </c>
      <c r="G48" s="80">
        <v>42156</v>
      </c>
      <c r="H48" s="116">
        <v>51</v>
      </c>
      <c r="I48"/>
      <c r="J48"/>
      <c r="K48"/>
    </row>
    <row r="49" spans="2:11" x14ac:dyDescent="0.3">
      <c r="B49" s="35" t="s">
        <v>139</v>
      </c>
      <c r="C49" s="35" t="s">
        <v>140</v>
      </c>
      <c r="D49" s="35" t="s">
        <v>141</v>
      </c>
      <c r="E49" s="36" t="s">
        <v>73</v>
      </c>
      <c r="F49" s="54" t="s">
        <v>142</v>
      </c>
      <c r="G49" s="80">
        <v>42156</v>
      </c>
      <c r="H49" s="116">
        <v>352</v>
      </c>
      <c r="I49"/>
      <c r="J49"/>
      <c r="K49"/>
    </row>
    <row r="50" spans="2:11" x14ac:dyDescent="0.3">
      <c r="B50" s="35" t="s">
        <v>139</v>
      </c>
      <c r="C50" s="35" t="s">
        <v>140</v>
      </c>
      <c r="D50" s="35" t="s">
        <v>141</v>
      </c>
      <c r="E50" s="36" t="s">
        <v>73</v>
      </c>
      <c r="F50" s="54" t="s">
        <v>142</v>
      </c>
      <c r="G50" s="80">
        <v>42186</v>
      </c>
      <c r="H50" s="116">
        <v>72</v>
      </c>
      <c r="I50"/>
      <c r="J50"/>
      <c r="K50"/>
    </row>
    <row r="51" spans="2:11" x14ac:dyDescent="0.3">
      <c r="B51" s="35" t="s">
        <v>139</v>
      </c>
      <c r="C51" s="35" t="s">
        <v>140</v>
      </c>
      <c r="D51" s="35" t="s">
        <v>141</v>
      </c>
      <c r="E51" s="36" t="s">
        <v>73</v>
      </c>
      <c r="F51" s="54" t="s">
        <v>142</v>
      </c>
      <c r="G51" s="80">
        <v>42186</v>
      </c>
      <c r="H51" s="116">
        <v>1749</v>
      </c>
      <c r="I51"/>
      <c r="J51"/>
      <c r="K51"/>
    </row>
    <row r="52" spans="2:11" x14ac:dyDescent="0.3">
      <c r="B52" s="35" t="s">
        <v>139</v>
      </c>
      <c r="C52" s="35" t="s">
        <v>140</v>
      </c>
      <c r="D52" s="35" t="s">
        <v>141</v>
      </c>
      <c r="E52" s="36" t="s">
        <v>73</v>
      </c>
      <c r="F52" s="54" t="s">
        <v>142</v>
      </c>
      <c r="G52" s="80">
        <v>42186</v>
      </c>
      <c r="H52" s="116">
        <v>165</v>
      </c>
      <c r="I52"/>
      <c r="J52"/>
      <c r="K52"/>
    </row>
    <row r="53" spans="2:11" x14ac:dyDescent="0.3">
      <c r="B53" s="35" t="s">
        <v>139</v>
      </c>
      <c r="C53" s="35" t="s">
        <v>140</v>
      </c>
      <c r="D53" s="35" t="s">
        <v>141</v>
      </c>
      <c r="E53" s="36" t="s">
        <v>73</v>
      </c>
      <c r="F53" s="54" t="s">
        <v>142</v>
      </c>
      <c r="G53" s="80">
        <v>42186</v>
      </c>
      <c r="H53" s="116">
        <v>18140</v>
      </c>
      <c r="I53"/>
      <c r="J53"/>
      <c r="K53"/>
    </row>
    <row r="54" spans="2:11" x14ac:dyDescent="0.3">
      <c r="B54" s="35" t="s">
        <v>139</v>
      </c>
      <c r="C54" s="35" t="s">
        <v>140</v>
      </c>
      <c r="D54" s="35" t="s">
        <v>141</v>
      </c>
      <c r="E54" s="36" t="s">
        <v>73</v>
      </c>
      <c r="F54" s="54" t="s">
        <v>142</v>
      </c>
      <c r="G54" s="80">
        <v>42186</v>
      </c>
      <c r="H54" s="116">
        <v>811</v>
      </c>
      <c r="I54"/>
      <c r="J54"/>
      <c r="K54"/>
    </row>
    <row r="55" spans="2:11" x14ac:dyDescent="0.3">
      <c r="B55" s="35" t="s">
        <v>139</v>
      </c>
      <c r="C55" s="35" t="s">
        <v>140</v>
      </c>
      <c r="D55" s="35" t="s">
        <v>141</v>
      </c>
      <c r="E55" s="36" t="s">
        <v>73</v>
      </c>
      <c r="F55" s="54" t="s">
        <v>142</v>
      </c>
      <c r="G55" s="80">
        <v>42186</v>
      </c>
      <c r="H55" s="116">
        <v>192</v>
      </c>
      <c r="I55"/>
      <c r="J55"/>
      <c r="K55"/>
    </row>
    <row r="56" spans="2:11" x14ac:dyDescent="0.3">
      <c r="B56" s="35" t="s">
        <v>139</v>
      </c>
      <c r="C56" s="123" t="s">
        <v>140</v>
      </c>
      <c r="D56" s="35" t="s">
        <v>141</v>
      </c>
      <c r="E56" s="36" t="s">
        <v>73</v>
      </c>
      <c r="F56" s="54" t="s">
        <v>142</v>
      </c>
      <c r="G56" s="80">
        <v>42186</v>
      </c>
      <c r="H56" s="116">
        <v>57</v>
      </c>
      <c r="I56"/>
      <c r="J56"/>
      <c r="K56"/>
    </row>
    <row r="57" spans="2:11" x14ac:dyDescent="0.3">
      <c r="B57" s="35" t="s">
        <v>139</v>
      </c>
      <c r="C57" s="35" t="s">
        <v>140</v>
      </c>
      <c r="D57" s="35" t="s">
        <v>141</v>
      </c>
      <c r="E57" s="36" t="s">
        <v>73</v>
      </c>
      <c r="F57" s="54" t="s">
        <v>142</v>
      </c>
      <c r="G57" s="80">
        <v>42186</v>
      </c>
      <c r="H57" s="116">
        <v>380</v>
      </c>
      <c r="I57"/>
      <c r="J57"/>
      <c r="K57"/>
    </row>
    <row r="58" spans="2:11" x14ac:dyDescent="0.3">
      <c r="B58" s="35" t="s">
        <v>139</v>
      </c>
      <c r="C58" s="35" t="s">
        <v>140</v>
      </c>
      <c r="D58" s="35" t="s">
        <v>141</v>
      </c>
      <c r="E58" s="36" t="s">
        <v>73</v>
      </c>
      <c r="F58" s="54" t="s">
        <v>142</v>
      </c>
      <c r="G58" s="80">
        <v>42217</v>
      </c>
      <c r="H58" s="5">
        <v>93</v>
      </c>
      <c r="I58"/>
      <c r="J58"/>
      <c r="K58"/>
    </row>
    <row r="59" spans="2:11" x14ac:dyDescent="0.3">
      <c r="B59" s="35" t="s">
        <v>139</v>
      </c>
      <c r="C59" s="35" t="s">
        <v>140</v>
      </c>
      <c r="D59" s="35" t="s">
        <v>141</v>
      </c>
      <c r="E59" s="36" t="s">
        <v>73</v>
      </c>
      <c r="F59" s="54" t="s">
        <v>142</v>
      </c>
      <c r="G59" s="80">
        <v>42217</v>
      </c>
      <c r="H59" s="5">
        <v>1926</v>
      </c>
      <c r="I59"/>
      <c r="J59"/>
      <c r="K59"/>
    </row>
    <row r="60" spans="2:11" x14ac:dyDescent="0.3">
      <c r="B60" s="35" t="s">
        <v>139</v>
      </c>
      <c r="C60" s="35" t="s">
        <v>140</v>
      </c>
      <c r="D60" s="35" t="s">
        <v>141</v>
      </c>
      <c r="E60" s="36" t="s">
        <v>73</v>
      </c>
      <c r="F60" s="54" t="s">
        <v>142</v>
      </c>
      <c r="G60" s="80">
        <v>42217</v>
      </c>
      <c r="H60" s="5">
        <v>182</v>
      </c>
      <c r="I60"/>
      <c r="J60"/>
      <c r="K60"/>
    </row>
    <row r="61" spans="2:11" x14ac:dyDescent="0.3">
      <c r="B61" s="35" t="s">
        <v>139</v>
      </c>
      <c r="C61" s="35" t="s">
        <v>140</v>
      </c>
      <c r="D61" s="35" t="s">
        <v>141</v>
      </c>
      <c r="E61" s="36" t="s">
        <v>73</v>
      </c>
      <c r="F61" s="54" t="s">
        <v>142</v>
      </c>
      <c r="G61" s="80">
        <v>42217</v>
      </c>
      <c r="H61" s="5">
        <v>19054</v>
      </c>
      <c r="I61"/>
      <c r="J61"/>
      <c r="K61"/>
    </row>
    <row r="62" spans="2:11" x14ac:dyDescent="0.3">
      <c r="B62" s="35" t="s">
        <v>139</v>
      </c>
      <c r="C62" s="35" t="s">
        <v>140</v>
      </c>
      <c r="D62" s="35" t="s">
        <v>141</v>
      </c>
      <c r="E62" s="36" t="s">
        <v>73</v>
      </c>
      <c r="F62" s="54" t="s">
        <v>142</v>
      </c>
      <c r="G62" s="80">
        <v>42217</v>
      </c>
      <c r="H62" s="5">
        <v>927</v>
      </c>
      <c r="I62"/>
      <c r="J62"/>
      <c r="K62"/>
    </row>
    <row r="63" spans="2:11" x14ac:dyDescent="0.3">
      <c r="B63" s="35" t="s">
        <v>139</v>
      </c>
      <c r="C63" s="35" t="s">
        <v>140</v>
      </c>
      <c r="D63" s="35" t="s">
        <v>141</v>
      </c>
      <c r="E63" s="36" t="s">
        <v>73</v>
      </c>
      <c r="F63" s="54" t="s">
        <v>142</v>
      </c>
      <c r="G63" s="80">
        <v>42217</v>
      </c>
      <c r="H63" s="5">
        <v>218</v>
      </c>
      <c r="I63"/>
      <c r="J63"/>
      <c r="K63"/>
    </row>
    <row r="64" spans="2:11" x14ac:dyDescent="0.3">
      <c r="B64" s="35" t="s">
        <v>139</v>
      </c>
      <c r="C64" s="123" t="s">
        <v>140</v>
      </c>
      <c r="D64" s="35" t="s">
        <v>141</v>
      </c>
      <c r="E64" s="36" t="s">
        <v>73</v>
      </c>
      <c r="F64" s="54" t="s">
        <v>142</v>
      </c>
      <c r="G64" s="80">
        <v>42217</v>
      </c>
      <c r="H64" s="5">
        <v>65</v>
      </c>
      <c r="I64"/>
      <c r="J64"/>
      <c r="K64"/>
    </row>
    <row r="65" spans="2:11" x14ac:dyDescent="0.3">
      <c r="B65" s="35" t="s">
        <v>139</v>
      </c>
      <c r="C65" s="35" t="s">
        <v>140</v>
      </c>
      <c r="D65" s="35" t="s">
        <v>141</v>
      </c>
      <c r="E65" s="36" t="s">
        <v>73</v>
      </c>
      <c r="F65" s="54" t="s">
        <v>142</v>
      </c>
      <c r="G65" s="80">
        <v>42217</v>
      </c>
      <c r="H65" s="5">
        <v>470</v>
      </c>
      <c r="I65"/>
      <c r="J65"/>
      <c r="K65"/>
    </row>
    <row r="66" spans="2:11" x14ac:dyDescent="0.3">
      <c r="B66" s="35" t="s">
        <v>139</v>
      </c>
      <c r="C66" s="35" t="s">
        <v>140</v>
      </c>
      <c r="D66" s="35" t="s">
        <v>141</v>
      </c>
      <c r="E66" s="36" t="s">
        <v>73</v>
      </c>
      <c r="F66" s="56" t="s">
        <v>143</v>
      </c>
      <c r="G66" s="81">
        <v>42005</v>
      </c>
      <c r="H66" s="57">
        <v>0</v>
      </c>
      <c r="I66"/>
      <c r="J66"/>
      <c r="K66"/>
    </row>
    <row r="67" spans="2:11" x14ac:dyDescent="0.3">
      <c r="B67" s="35" t="s">
        <v>139</v>
      </c>
      <c r="C67" s="35" t="s">
        <v>140</v>
      </c>
      <c r="D67" s="35" t="s">
        <v>141</v>
      </c>
      <c r="E67" s="36" t="s">
        <v>73</v>
      </c>
      <c r="F67" s="56" t="s">
        <v>143</v>
      </c>
      <c r="G67" s="81">
        <v>42005</v>
      </c>
      <c r="H67" s="57">
        <v>0</v>
      </c>
      <c r="I67"/>
      <c r="J67"/>
      <c r="K67"/>
    </row>
    <row r="68" spans="2:11" x14ac:dyDescent="0.3">
      <c r="B68" s="35" t="s">
        <v>139</v>
      </c>
      <c r="C68" s="35" t="s">
        <v>140</v>
      </c>
      <c r="D68" s="35" t="s">
        <v>141</v>
      </c>
      <c r="E68" s="36" t="s">
        <v>73</v>
      </c>
      <c r="F68" s="56" t="s">
        <v>143</v>
      </c>
      <c r="G68" s="81">
        <v>42005</v>
      </c>
      <c r="H68" s="57">
        <v>0</v>
      </c>
      <c r="I68"/>
      <c r="J68"/>
      <c r="K68"/>
    </row>
    <row r="69" spans="2:11" x14ac:dyDescent="0.3">
      <c r="B69" s="35" t="s">
        <v>139</v>
      </c>
      <c r="C69" s="35" t="s">
        <v>140</v>
      </c>
      <c r="D69" s="35" t="s">
        <v>141</v>
      </c>
      <c r="E69" s="36" t="s">
        <v>73</v>
      </c>
      <c r="F69" s="56" t="s">
        <v>143</v>
      </c>
      <c r="G69" s="81">
        <v>42005</v>
      </c>
      <c r="H69" s="57">
        <v>0</v>
      </c>
      <c r="I69"/>
      <c r="J69"/>
      <c r="K69"/>
    </row>
    <row r="70" spans="2:11" x14ac:dyDescent="0.3">
      <c r="B70" s="35" t="s">
        <v>139</v>
      </c>
      <c r="C70" s="35" t="s">
        <v>140</v>
      </c>
      <c r="D70" s="35" t="s">
        <v>141</v>
      </c>
      <c r="E70" s="36" t="s">
        <v>73</v>
      </c>
      <c r="F70" s="56" t="s">
        <v>143</v>
      </c>
      <c r="G70" s="81">
        <v>42005</v>
      </c>
      <c r="H70" s="57">
        <v>0</v>
      </c>
      <c r="I70"/>
      <c r="J70"/>
      <c r="K70"/>
    </row>
    <row r="71" spans="2:11" x14ac:dyDescent="0.3">
      <c r="B71" s="35" t="s">
        <v>139</v>
      </c>
      <c r="C71" s="35" t="s">
        <v>140</v>
      </c>
      <c r="D71" s="35" t="s">
        <v>141</v>
      </c>
      <c r="E71" s="36" t="s">
        <v>73</v>
      </c>
      <c r="F71" s="56" t="s">
        <v>143</v>
      </c>
      <c r="G71" s="81">
        <v>42005</v>
      </c>
      <c r="H71" s="57">
        <v>0</v>
      </c>
      <c r="I71"/>
      <c r="J71"/>
      <c r="K71"/>
    </row>
    <row r="72" spans="2:11" x14ac:dyDescent="0.3">
      <c r="B72" s="35" t="s">
        <v>139</v>
      </c>
      <c r="C72" s="35" t="s">
        <v>140</v>
      </c>
      <c r="D72" s="35" t="s">
        <v>141</v>
      </c>
      <c r="E72" s="36" t="s">
        <v>73</v>
      </c>
      <c r="F72" s="56" t="s">
        <v>143</v>
      </c>
      <c r="G72" s="81">
        <v>42005</v>
      </c>
      <c r="H72" s="57">
        <v>0</v>
      </c>
      <c r="I72"/>
      <c r="J72"/>
      <c r="K72"/>
    </row>
    <row r="73" spans="2:11" x14ac:dyDescent="0.3">
      <c r="B73" s="35" t="s">
        <v>139</v>
      </c>
      <c r="C73" s="35" t="s">
        <v>140</v>
      </c>
      <c r="D73" s="35" t="s">
        <v>141</v>
      </c>
      <c r="E73" s="36" t="s">
        <v>73</v>
      </c>
      <c r="F73" s="56" t="s">
        <v>143</v>
      </c>
      <c r="G73" s="81">
        <v>42005</v>
      </c>
      <c r="H73" s="57">
        <v>0</v>
      </c>
      <c r="I73"/>
      <c r="J73"/>
      <c r="K73"/>
    </row>
    <row r="74" spans="2:11" x14ac:dyDescent="0.3">
      <c r="B74" s="35" t="s">
        <v>139</v>
      </c>
      <c r="C74" s="35" t="s">
        <v>140</v>
      </c>
      <c r="D74" s="35" t="s">
        <v>141</v>
      </c>
      <c r="E74" s="36" t="s">
        <v>73</v>
      </c>
      <c r="F74" s="56" t="s">
        <v>143</v>
      </c>
      <c r="G74" s="81">
        <v>42005</v>
      </c>
      <c r="H74" s="57">
        <v>0</v>
      </c>
      <c r="I74"/>
      <c r="J74"/>
      <c r="K74"/>
    </row>
    <row r="75" spans="2:11" x14ac:dyDescent="0.3">
      <c r="B75" s="35" t="s">
        <v>139</v>
      </c>
      <c r="C75" s="35" t="s">
        <v>140</v>
      </c>
      <c r="D75" s="35" t="s">
        <v>141</v>
      </c>
      <c r="E75" s="36" t="s">
        <v>73</v>
      </c>
      <c r="F75" s="59" t="s">
        <v>143</v>
      </c>
      <c r="G75" s="81">
        <v>42005</v>
      </c>
      <c r="H75" s="60">
        <v>2139</v>
      </c>
      <c r="I75"/>
      <c r="J75"/>
      <c r="K75"/>
    </row>
    <row r="76" spans="2:11" x14ac:dyDescent="0.3">
      <c r="B76" s="35" t="s">
        <v>139</v>
      </c>
      <c r="C76" s="35" t="s">
        <v>140</v>
      </c>
      <c r="D76" s="35" t="s">
        <v>141</v>
      </c>
      <c r="E76" s="36" t="s">
        <v>73</v>
      </c>
      <c r="F76" s="59" t="s">
        <v>143</v>
      </c>
      <c r="G76" s="81">
        <v>42005</v>
      </c>
      <c r="H76" s="57">
        <v>13</v>
      </c>
      <c r="I76"/>
      <c r="J76"/>
      <c r="K76"/>
    </row>
    <row r="77" spans="2:11" x14ac:dyDescent="0.3">
      <c r="B77" s="35" t="s">
        <v>139</v>
      </c>
      <c r="C77" s="35" t="s">
        <v>140</v>
      </c>
      <c r="D77" s="35" t="s">
        <v>141</v>
      </c>
      <c r="E77" s="36" t="s">
        <v>73</v>
      </c>
      <c r="F77" s="59" t="s">
        <v>143</v>
      </c>
      <c r="G77" s="81">
        <v>42005</v>
      </c>
      <c r="H77" s="57">
        <v>29</v>
      </c>
      <c r="I77"/>
      <c r="J77"/>
      <c r="K77"/>
    </row>
    <row r="78" spans="2:11" x14ac:dyDescent="0.3">
      <c r="B78" s="35" t="s">
        <v>139</v>
      </c>
      <c r="C78" s="35" t="s">
        <v>140</v>
      </c>
      <c r="D78" s="35" t="s">
        <v>141</v>
      </c>
      <c r="E78" s="36" t="s">
        <v>73</v>
      </c>
      <c r="F78" s="59" t="s">
        <v>143</v>
      </c>
      <c r="G78" s="81">
        <v>42005</v>
      </c>
      <c r="H78" s="57">
        <v>8</v>
      </c>
      <c r="I78"/>
      <c r="J78"/>
      <c r="K78"/>
    </row>
    <row r="79" spans="2:11" x14ac:dyDescent="0.3">
      <c r="B79" s="35" t="s">
        <v>139</v>
      </c>
      <c r="C79" s="35" t="s">
        <v>140</v>
      </c>
      <c r="D79" s="35" t="s">
        <v>141</v>
      </c>
      <c r="E79" s="36" t="s">
        <v>73</v>
      </c>
      <c r="F79" s="59" t="s">
        <v>143</v>
      </c>
      <c r="G79" s="81">
        <v>42005</v>
      </c>
      <c r="H79" s="57">
        <v>5</v>
      </c>
      <c r="I79"/>
      <c r="J79"/>
      <c r="K79"/>
    </row>
    <row r="80" spans="2:11" x14ac:dyDescent="0.3">
      <c r="B80" s="35" t="s">
        <v>139</v>
      </c>
      <c r="C80" s="35" t="s">
        <v>140</v>
      </c>
      <c r="D80" s="35" t="s">
        <v>141</v>
      </c>
      <c r="E80" s="36" t="s">
        <v>73</v>
      </c>
      <c r="F80" s="59" t="s">
        <v>143</v>
      </c>
      <c r="G80" s="81">
        <v>42005</v>
      </c>
      <c r="H80" s="57">
        <v>9</v>
      </c>
      <c r="I80"/>
      <c r="J80"/>
      <c r="K80"/>
    </row>
    <row r="81" spans="2:11" x14ac:dyDescent="0.3">
      <c r="B81" s="35" t="s">
        <v>139</v>
      </c>
      <c r="C81" s="35" t="s">
        <v>140</v>
      </c>
      <c r="D81" s="35" t="s">
        <v>141</v>
      </c>
      <c r="E81" s="36" t="s">
        <v>73</v>
      </c>
      <c r="F81" s="59" t="s">
        <v>143</v>
      </c>
      <c r="G81" s="81">
        <v>42005</v>
      </c>
      <c r="H81" s="60">
        <v>659</v>
      </c>
      <c r="I81"/>
      <c r="J81"/>
      <c r="K81"/>
    </row>
    <row r="82" spans="2:11" x14ac:dyDescent="0.3">
      <c r="B82" s="35" t="s">
        <v>139</v>
      </c>
      <c r="C82" s="35" t="s">
        <v>140</v>
      </c>
      <c r="D82" s="35" t="s">
        <v>141</v>
      </c>
      <c r="E82" s="36" t="s">
        <v>73</v>
      </c>
      <c r="F82" s="59" t="s">
        <v>143</v>
      </c>
      <c r="G82" s="81">
        <v>42005</v>
      </c>
      <c r="H82" s="60">
        <v>346</v>
      </c>
      <c r="I82"/>
      <c r="J82"/>
      <c r="K82"/>
    </row>
    <row r="83" spans="2:11" x14ac:dyDescent="0.3">
      <c r="B83" s="35" t="s">
        <v>139</v>
      </c>
      <c r="C83" s="35" t="s">
        <v>140</v>
      </c>
      <c r="D83" s="35" t="s">
        <v>141</v>
      </c>
      <c r="E83" s="36" t="s">
        <v>73</v>
      </c>
      <c r="F83" s="59" t="s">
        <v>143</v>
      </c>
      <c r="G83" s="81">
        <v>42005</v>
      </c>
      <c r="H83" s="60"/>
      <c r="I83"/>
      <c r="J83"/>
      <c r="K83"/>
    </row>
    <row r="84" spans="2:11" x14ac:dyDescent="0.3">
      <c r="B84" s="35" t="s">
        <v>139</v>
      </c>
      <c r="C84" s="35" t="s">
        <v>140</v>
      </c>
      <c r="D84" s="35" t="s">
        <v>141</v>
      </c>
      <c r="E84" s="36" t="s">
        <v>73</v>
      </c>
      <c r="F84" s="59" t="s">
        <v>143</v>
      </c>
      <c r="G84" s="81">
        <v>42005</v>
      </c>
      <c r="H84" s="60">
        <v>4</v>
      </c>
      <c r="I84"/>
      <c r="J84"/>
      <c r="K84"/>
    </row>
    <row r="85" spans="2:11" x14ac:dyDescent="0.3">
      <c r="B85" s="35" t="s">
        <v>139</v>
      </c>
      <c r="C85" s="35" t="s">
        <v>140</v>
      </c>
      <c r="D85" s="35" t="s">
        <v>141</v>
      </c>
      <c r="E85" s="36" t="s">
        <v>73</v>
      </c>
      <c r="F85" s="59" t="s">
        <v>143</v>
      </c>
      <c r="G85" s="81">
        <v>42005</v>
      </c>
      <c r="H85" s="60">
        <v>229</v>
      </c>
      <c r="I85"/>
      <c r="J85"/>
      <c r="K85"/>
    </row>
    <row r="86" spans="2:11" x14ac:dyDescent="0.3">
      <c r="B86" s="35" t="s">
        <v>139</v>
      </c>
      <c r="C86" s="35" t="s">
        <v>140</v>
      </c>
      <c r="D86" s="35" t="s">
        <v>141</v>
      </c>
      <c r="E86" s="36" t="s">
        <v>73</v>
      </c>
      <c r="F86" s="59" t="s">
        <v>143</v>
      </c>
      <c r="G86" s="81">
        <v>42005</v>
      </c>
      <c r="H86" s="57"/>
      <c r="I86"/>
      <c r="J86"/>
      <c r="K86"/>
    </row>
    <row r="87" spans="2:11" x14ac:dyDescent="0.3">
      <c r="B87" s="35" t="s">
        <v>139</v>
      </c>
      <c r="C87" s="35" t="s">
        <v>140</v>
      </c>
      <c r="D87" s="35" t="s">
        <v>141</v>
      </c>
      <c r="E87" s="36" t="s">
        <v>73</v>
      </c>
      <c r="F87" s="59" t="s">
        <v>143</v>
      </c>
      <c r="G87" s="81">
        <v>42036</v>
      </c>
      <c r="H87" s="57">
        <v>0</v>
      </c>
      <c r="I87"/>
      <c r="J87"/>
      <c r="K87"/>
    </row>
    <row r="88" spans="2:11" x14ac:dyDescent="0.3">
      <c r="B88" s="35" t="s">
        <v>139</v>
      </c>
      <c r="C88" s="35" t="s">
        <v>140</v>
      </c>
      <c r="D88" s="35" t="s">
        <v>141</v>
      </c>
      <c r="E88" s="36" t="s">
        <v>73</v>
      </c>
      <c r="F88" s="59" t="s">
        <v>143</v>
      </c>
      <c r="G88" s="81">
        <v>42036</v>
      </c>
      <c r="H88" s="57">
        <v>0</v>
      </c>
      <c r="I88"/>
      <c r="J88"/>
      <c r="K88"/>
    </row>
    <row r="89" spans="2:11" x14ac:dyDescent="0.3">
      <c r="B89" s="35" t="s">
        <v>139</v>
      </c>
      <c r="C89" s="35" t="s">
        <v>140</v>
      </c>
      <c r="D89" s="35" t="s">
        <v>141</v>
      </c>
      <c r="E89" s="36" t="s">
        <v>73</v>
      </c>
      <c r="F89" s="59" t="s">
        <v>143</v>
      </c>
      <c r="G89" s="81">
        <v>42036</v>
      </c>
      <c r="H89" s="57">
        <v>0</v>
      </c>
      <c r="I89"/>
      <c r="J89"/>
      <c r="K89"/>
    </row>
    <row r="90" spans="2:11" x14ac:dyDescent="0.3">
      <c r="B90" s="35" t="s">
        <v>139</v>
      </c>
      <c r="C90" s="35" t="s">
        <v>140</v>
      </c>
      <c r="D90" s="35" t="s">
        <v>141</v>
      </c>
      <c r="E90" s="36" t="s">
        <v>73</v>
      </c>
      <c r="F90" s="59" t="s">
        <v>143</v>
      </c>
      <c r="G90" s="81">
        <v>42036</v>
      </c>
      <c r="H90" s="57">
        <v>0</v>
      </c>
      <c r="I90"/>
      <c r="J90"/>
      <c r="K90"/>
    </row>
    <row r="91" spans="2:11" x14ac:dyDescent="0.3">
      <c r="B91" s="35" t="s">
        <v>139</v>
      </c>
      <c r="C91" s="35" t="s">
        <v>140</v>
      </c>
      <c r="D91" s="35" t="s">
        <v>141</v>
      </c>
      <c r="E91" s="36" t="s">
        <v>73</v>
      </c>
      <c r="F91" s="59" t="s">
        <v>143</v>
      </c>
      <c r="G91" s="81">
        <v>42036</v>
      </c>
      <c r="H91" s="57">
        <v>0</v>
      </c>
      <c r="I91"/>
      <c r="J91"/>
      <c r="K91"/>
    </row>
    <row r="92" spans="2:11" x14ac:dyDescent="0.3">
      <c r="B92" s="35" t="s">
        <v>139</v>
      </c>
      <c r="C92" s="35" t="s">
        <v>140</v>
      </c>
      <c r="D92" s="35" t="s">
        <v>141</v>
      </c>
      <c r="E92" s="36" t="s">
        <v>73</v>
      </c>
      <c r="F92" s="59" t="s">
        <v>143</v>
      </c>
      <c r="G92" s="81">
        <v>42036</v>
      </c>
      <c r="H92" s="57">
        <v>0</v>
      </c>
      <c r="I92"/>
      <c r="J92"/>
      <c r="K92"/>
    </row>
    <row r="93" spans="2:11" x14ac:dyDescent="0.3">
      <c r="B93" s="35" t="s">
        <v>139</v>
      </c>
      <c r="C93" s="35" t="s">
        <v>140</v>
      </c>
      <c r="D93" s="35" t="s">
        <v>141</v>
      </c>
      <c r="E93" s="36" t="s">
        <v>73</v>
      </c>
      <c r="F93" s="59" t="s">
        <v>143</v>
      </c>
      <c r="G93" s="81">
        <v>42036</v>
      </c>
      <c r="H93" s="57">
        <v>0</v>
      </c>
      <c r="I93"/>
      <c r="J93"/>
      <c r="K93"/>
    </row>
    <row r="94" spans="2:11" x14ac:dyDescent="0.3">
      <c r="B94" s="35" t="s">
        <v>139</v>
      </c>
      <c r="C94" s="35" t="s">
        <v>140</v>
      </c>
      <c r="D94" s="35" t="s">
        <v>141</v>
      </c>
      <c r="E94" s="36" t="s">
        <v>73</v>
      </c>
      <c r="F94" s="59" t="s">
        <v>143</v>
      </c>
      <c r="G94" s="81">
        <v>42036</v>
      </c>
      <c r="H94" s="57">
        <v>0</v>
      </c>
      <c r="I94"/>
      <c r="J94"/>
      <c r="K94"/>
    </row>
    <row r="95" spans="2:11" x14ac:dyDescent="0.3">
      <c r="B95" s="35" t="s">
        <v>139</v>
      </c>
      <c r="C95" s="35" t="s">
        <v>140</v>
      </c>
      <c r="D95" s="35" t="s">
        <v>141</v>
      </c>
      <c r="E95" s="36" t="s">
        <v>73</v>
      </c>
      <c r="F95" s="59" t="s">
        <v>143</v>
      </c>
      <c r="G95" s="81">
        <v>42036</v>
      </c>
      <c r="H95" s="57">
        <v>0</v>
      </c>
      <c r="I95"/>
      <c r="J95"/>
      <c r="K95"/>
    </row>
    <row r="96" spans="2:11" x14ac:dyDescent="0.3">
      <c r="B96" s="35" t="s">
        <v>139</v>
      </c>
      <c r="C96" s="35" t="s">
        <v>140</v>
      </c>
      <c r="D96" s="35" t="s">
        <v>141</v>
      </c>
      <c r="E96" s="36" t="s">
        <v>73</v>
      </c>
      <c r="F96" s="59" t="s">
        <v>143</v>
      </c>
      <c r="G96" s="81">
        <v>42036</v>
      </c>
      <c r="H96" s="60">
        <v>4027</v>
      </c>
      <c r="I96"/>
      <c r="J96"/>
      <c r="K96"/>
    </row>
    <row r="97" spans="2:11" x14ac:dyDescent="0.3">
      <c r="B97" s="35" t="s">
        <v>139</v>
      </c>
      <c r="C97" s="35" t="s">
        <v>140</v>
      </c>
      <c r="D97" s="35" t="s">
        <v>141</v>
      </c>
      <c r="E97" s="36" t="s">
        <v>73</v>
      </c>
      <c r="F97" s="59" t="s">
        <v>143</v>
      </c>
      <c r="G97" s="81">
        <v>42036</v>
      </c>
      <c r="H97" s="57">
        <v>25</v>
      </c>
      <c r="I97"/>
      <c r="J97"/>
      <c r="K97"/>
    </row>
    <row r="98" spans="2:11" x14ac:dyDescent="0.3">
      <c r="B98" s="35" t="s">
        <v>139</v>
      </c>
      <c r="C98" s="35" t="s">
        <v>140</v>
      </c>
      <c r="D98" s="35" t="s">
        <v>141</v>
      </c>
      <c r="E98" s="36" t="s">
        <v>73</v>
      </c>
      <c r="F98" s="59" t="s">
        <v>143</v>
      </c>
      <c r="G98" s="81">
        <v>42036</v>
      </c>
      <c r="H98" s="57">
        <v>61</v>
      </c>
      <c r="I98"/>
      <c r="J98"/>
      <c r="K98"/>
    </row>
    <row r="99" spans="2:11" x14ac:dyDescent="0.3">
      <c r="B99" s="35" t="s">
        <v>139</v>
      </c>
      <c r="C99" s="35" t="s">
        <v>140</v>
      </c>
      <c r="D99" s="35" t="s">
        <v>141</v>
      </c>
      <c r="E99" s="36" t="s">
        <v>73</v>
      </c>
      <c r="F99" s="59" t="s">
        <v>143</v>
      </c>
      <c r="G99" s="81">
        <v>42036</v>
      </c>
      <c r="H99" s="57">
        <v>15</v>
      </c>
      <c r="I99"/>
      <c r="J99"/>
      <c r="K99"/>
    </row>
    <row r="100" spans="2:11" x14ac:dyDescent="0.3">
      <c r="B100" s="35" t="s">
        <v>139</v>
      </c>
      <c r="C100" s="35" t="s">
        <v>140</v>
      </c>
      <c r="D100" s="35" t="s">
        <v>141</v>
      </c>
      <c r="E100" s="36" t="s">
        <v>73</v>
      </c>
      <c r="F100" s="59" t="s">
        <v>143</v>
      </c>
      <c r="G100" s="81">
        <v>42036</v>
      </c>
      <c r="H100" s="57">
        <v>6</v>
      </c>
      <c r="I100"/>
      <c r="J100"/>
      <c r="K100"/>
    </row>
    <row r="101" spans="2:11" x14ac:dyDescent="0.3">
      <c r="B101" s="35" t="s">
        <v>139</v>
      </c>
      <c r="C101" s="35" t="s">
        <v>140</v>
      </c>
      <c r="D101" s="35" t="s">
        <v>141</v>
      </c>
      <c r="E101" s="36" t="s">
        <v>73</v>
      </c>
      <c r="F101" s="59" t="s">
        <v>143</v>
      </c>
      <c r="G101" s="81">
        <v>42036</v>
      </c>
      <c r="H101" s="57">
        <v>10</v>
      </c>
      <c r="I101"/>
      <c r="J101"/>
      <c r="K101"/>
    </row>
    <row r="102" spans="2:11" x14ac:dyDescent="0.3">
      <c r="B102" s="35" t="s">
        <v>139</v>
      </c>
      <c r="C102" s="35" t="s">
        <v>140</v>
      </c>
      <c r="D102" s="35" t="s">
        <v>141</v>
      </c>
      <c r="E102" s="36" t="s">
        <v>73</v>
      </c>
      <c r="F102" s="59" t="s">
        <v>143</v>
      </c>
      <c r="G102" s="81">
        <v>42036</v>
      </c>
      <c r="H102" s="60">
        <v>1267</v>
      </c>
      <c r="I102"/>
      <c r="J102"/>
      <c r="K102"/>
    </row>
    <row r="103" spans="2:11" x14ac:dyDescent="0.3">
      <c r="B103" s="35" t="s">
        <v>139</v>
      </c>
      <c r="C103" s="35" t="s">
        <v>140</v>
      </c>
      <c r="D103" s="35" t="s">
        <v>141</v>
      </c>
      <c r="E103" s="36" t="s">
        <v>73</v>
      </c>
      <c r="F103" s="59" t="s">
        <v>143</v>
      </c>
      <c r="G103" s="81">
        <v>42036</v>
      </c>
      <c r="H103" s="60">
        <v>752</v>
      </c>
      <c r="I103"/>
      <c r="J103"/>
      <c r="K103"/>
    </row>
    <row r="104" spans="2:11" x14ac:dyDescent="0.3">
      <c r="B104" s="35" t="s">
        <v>139</v>
      </c>
      <c r="C104" s="35" t="s">
        <v>140</v>
      </c>
      <c r="D104" s="35" t="s">
        <v>141</v>
      </c>
      <c r="E104" s="36" t="s">
        <v>73</v>
      </c>
      <c r="F104" s="59" t="s">
        <v>143</v>
      </c>
      <c r="G104" s="81">
        <v>42036</v>
      </c>
      <c r="H104" s="60"/>
      <c r="I104"/>
      <c r="J104"/>
      <c r="K104"/>
    </row>
    <row r="105" spans="2:11" x14ac:dyDescent="0.3">
      <c r="B105" s="35" t="s">
        <v>139</v>
      </c>
      <c r="C105" s="35" t="s">
        <v>140</v>
      </c>
      <c r="D105" s="35" t="s">
        <v>141</v>
      </c>
      <c r="E105" s="36" t="s">
        <v>73</v>
      </c>
      <c r="F105" s="59" t="s">
        <v>143</v>
      </c>
      <c r="G105" s="81">
        <v>42036</v>
      </c>
      <c r="H105" s="60">
        <v>7</v>
      </c>
      <c r="I105"/>
      <c r="J105"/>
      <c r="K105"/>
    </row>
    <row r="106" spans="2:11" x14ac:dyDescent="0.3">
      <c r="B106" s="35" t="s">
        <v>139</v>
      </c>
      <c r="C106" s="35" t="s">
        <v>140</v>
      </c>
      <c r="D106" s="35" t="s">
        <v>141</v>
      </c>
      <c r="E106" s="36" t="s">
        <v>73</v>
      </c>
      <c r="F106" s="59" t="s">
        <v>143</v>
      </c>
      <c r="G106" s="81">
        <v>42036</v>
      </c>
      <c r="H106" s="60">
        <v>393</v>
      </c>
      <c r="I106"/>
      <c r="J106"/>
      <c r="K106"/>
    </row>
    <row r="107" spans="2:11" x14ac:dyDescent="0.3">
      <c r="B107" s="35" t="s">
        <v>139</v>
      </c>
      <c r="C107" s="35" t="s">
        <v>140</v>
      </c>
      <c r="D107" s="35" t="s">
        <v>141</v>
      </c>
      <c r="E107" s="36" t="s">
        <v>73</v>
      </c>
      <c r="F107" s="59" t="s">
        <v>143</v>
      </c>
      <c r="G107" s="81">
        <v>42036</v>
      </c>
      <c r="H107" s="60"/>
      <c r="I107"/>
      <c r="J107"/>
      <c r="K107"/>
    </row>
    <row r="108" spans="2:11" x14ac:dyDescent="0.3">
      <c r="B108" s="35" t="s">
        <v>139</v>
      </c>
      <c r="C108" s="35" t="s">
        <v>140</v>
      </c>
      <c r="D108" s="35" t="s">
        <v>141</v>
      </c>
      <c r="E108" s="36" t="s">
        <v>73</v>
      </c>
      <c r="F108" s="59" t="s">
        <v>143</v>
      </c>
      <c r="G108" s="81">
        <v>42064</v>
      </c>
      <c r="H108" s="57">
        <v>0</v>
      </c>
      <c r="I108"/>
      <c r="J108"/>
      <c r="K108"/>
    </row>
    <row r="109" spans="2:11" x14ac:dyDescent="0.3">
      <c r="B109" s="35" t="s">
        <v>139</v>
      </c>
      <c r="C109" s="35" t="s">
        <v>140</v>
      </c>
      <c r="D109" s="35" t="s">
        <v>141</v>
      </c>
      <c r="E109" s="36" t="s">
        <v>73</v>
      </c>
      <c r="F109" s="59" t="s">
        <v>143</v>
      </c>
      <c r="G109" s="81">
        <v>42064</v>
      </c>
      <c r="H109" s="57">
        <v>0</v>
      </c>
      <c r="I109"/>
      <c r="J109"/>
      <c r="K109"/>
    </row>
    <row r="110" spans="2:11" x14ac:dyDescent="0.3">
      <c r="B110" s="35" t="s">
        <v>139</v>
      </c>
      <c r="C110" s="35" t="s">
        <v>140</v>
      </c>
      <c r="D110" s="35" t="s">
        <v>141</v>
      </c>
      <c r="E110" s="36" t="s">
        <v>73</v>
      </c>
      <c r="F110" s="59" t="s">
        <v>143</v>
      </c>
      <c r="G110" s="81">
        <v>42064</v>
      </c>
      <c r="H110" s="57">
        <v>0</v>
      </c>
      <c r="I110"/>
      <c r="J110"/>
      <c r="K110"/>
    </row>
    <row r="111" spans="2:11" x14ac:dyDescent="0.3">
      <c r="B111" s="35" t="s">
        <v>139</v>
      </c>
      <c r="C111" s="35" t="s">
        <v>140</v>
      </c>
      <c r="D111" s="35" t="s">
        <v>141</v>
      </c>
      <c r="E111" s="36" t="s">
        <v>73</v>
      </c>
      <c r="F111" s="59" t="s">
        <v>143</v>
      </c>
      <c r="G111" s="81">
        <v>42064</v>
      </c>
      <c r="H111" s="57">
        <v>0</v>
      </c>
      <c r="I111"/>
      <c r="J111"/>
      <c r="K111"/>
    </row>
    <row r="112" spans="2:11" x14ac:dyDescent="0.3">
      <c r="B112" s="35" t="s">
        <v>139</v>
      </c>
      <c r="C112" s="35" t="s">
        <v>140</v>
      </c>
      <c r="D112" s="35" t="s">
        <v>141</v>
      </c>
      <c r="E112" s="36" t="s">
        <v>73</v>
      </c>
      <c r="F112" s="59" t="s">
        <v>143</v>
      </c>
      <c r="G112" s="81">
        <v>42064</v>
      </c>
      <c r="H112" s="57">
        <v>0</v>
      </c>
      <c r="I112"/>
      <c r="J112"/>
      <c r="K112"/>
    </row>
    <row r="113" spans="2:11" x14ac:dyDescent="0.3">
      <c r="B113" s="35" t="s">
        <v>139</v>
      </c>
      <c r="C113" s="35" t="s">
        <v>140</v>
      </c>
      <c r="D113" s="35" t="s">
        <v>141</v>
      </c>
      <c r="E113" s="36" t="s">
        <v>73</v>
      </c>
      <c r="F113" s="59" t="s">
        <v>143</v>
      </c>
      <c r="G113" s="81">
        <v>42064</v>
      </c>
      <c r="H113" s="57">
        <v>0</v>
      </c>
      <c r="I113"/>
      <c r="J113"/>
      <c r="K113"/>
    </row>
    <row r="114" spans="2:11" x14ac:dyDescent="0.3">
      <c r="B114" s="35" t="s">
        <v>139</v>
      </c>
      <c r="C114" s="35" t="s">
        <v>140</v>
      </c>
      <c r="D114" s="35" t="s">
        <v>141</v>
      </c>
      <c r="E114" s="36" t="s">
        <v>73</v>
      </c>
      <c r="F114" s="59" t="s">
        <v>143</v>
      </c>
      <c r="G114" s="81">
        <v>42064</v>
      </c>
      <c r="H114" s="57">
        <v>0</v>
      </c>
      <c r="I114"/>
      <c r="J114"/>
      <c r="K114"/>
    </row>
    <row r="115" spans="2:11" x14ac:dyDescent="0.3">
      <c r="B115" s="35" t="s">
        <v>139</v>
      </c>
      <c r="C115" s="35" t="s">
        <v>140</v>
      </c>
      <c r="D115" s="35" t="s">
        <v>141</v>
      </c>
      <c r="E115" s="36" t="s">
        <v>73</v>
      </c>
      <c r="F115" s="59" t="s">
        <v>143</v>
      </c>
      <c r="G115" s="81">
        <v>42064</v>
      </c>
      <c r="H115" s="57">
        <v>0</v>
      </c>
      <c r="I115"/>
      <c r="J115"/>
      <c r="K115"/>
    </row>
    <row r="116" spans="2:11" x14ac:dyDescent="0.3">
      <c r="B116" s="35" t="s">
        <v>139</v>
      </c>
      <c r="C116" s="35" t="s">
        <v>140</v>
      </c>
      <c r="D116" s="35" t="s">
        <v>141</v>
      </c>
      <c r="E116" s="36" t="s">
        <v>73</v>
      </c>
      <c r="F116" s="59" t="s">
        <v>143</v>
      </c>
      <c r="G116" s="81">
        <v>42064</v>
      </c>
      <c r="H116" s="57">
        <v>0</v>
      </c>
      <c r="I116"/>
      <c r="J116"/>
      <c r="K116"/>
    </row>
    <row r="117" spans="2:11" x14ac:dyDescent="0.3">
      <c r="B117" s="35" t="s">
        <v>139</v>
      </c>
      <c r="C117" s="35" t="s">
        <v>140</v>
      </c>
      <c r="D117" s="35" t="s">
        <v>141</v>
      </c>
      <c r="E117" s="36" t="s">
        <v>73</v>
      </c>
      <c r="F117" s="59" t="s">
        <v>143</v>
      </c>
      <c r="G117" s="81">
        <v>42064</v>
      </c>
      <c r="H117" s="60">
        <v>6193</v>
      </c>
      <c r="I117"/>
      <c r="J117"/>
      <c r="K117"/>
    </row>
    <row r="118" spans="2:11" x14ac:dyDescent="0.3">
      <c r="B118" s="35" t="s">
        <v>139</v>
      </c>
      <c r="C118" s="35" t="s">
        <v>140</v>
      </c>
      <c r="D118" s="35" t="s">
        <v>141</v>
      </c>
      <c r="E118" s="36" t="s">
        <v>73</v>
      </c>
      <c r="F118" s="59" t="s">
        <v>143</v>
      </c>
      <c r="G118" s="81">
        <v>42064</v>
      </c>
      <c r="H118" s="57">
        <v>42</v>
      </c>
      <c r="I118"/>
      <c r="J118"/>
      <c r="K118"/>
    </row>
    <row r="119" spans="2:11" x14ac:dyDescent="0.3">
      <c r="B119" s="35" t="s">
        <v>139</v>
      </c>
      <c r="C119" s="35" t="s">
        <v>140</v>
      </c>
      <c r="D119" s="35" t="s">
        <v>141</v>
      </c>
      <c r="E119" s="36" t="s">
        <v>73</v>
      </c>
      <c r="F119" s="59" t="s">
        <v>143</v>
      </c>
      <c r="G119" s="81">
        <v>42064</v>
      </c>
      <c r="H119" s="57">
        <v>103</v>
      </c>
      <c r="I119"/>
      <c r="J119"/>
      <c r="K119"/>
    </row>
    <row r="120" spans="2:11" x14ac:dyDescent="0.3">
      <c r="B120" s="35" t="s">
        <v>139</v>
      </c>
      <c r="C120" s="35" t="s">
        <v>140</v>
      </c>
      <c r="D120" s="35" t="s">
        <v>141</v>
      </c>
      <c r="E120" s="36" t="s">
        <v>73</v>
      </c>
      <c r="F120" s="59" t="s">
        <v>143</v>
      </c>
      <c r="G120" s="81">
        <v>42064</v>
      </c>
      <c r="H120" s="57">
        <v>17</v>
      </c>
      <c r="I120"/>
      <c r="J120"/>
      <c r="K120"/>
    </row>
    <row r="121" spans="2:11" x14ac:dyDescent="0.3">
      <c r="B121" s="35" t="s">
        <v>139</v>
      </c>
      <c r="C121" s="35" t="s">
        <v>140</v>
      </c>
      <c r="D121" s="35" t="s">
        <v>141</v>
      </c>
      <c r="E121" s="36" t="s">
        <v>73</v>
      </c>
      <c r="F121" s="59" t="s">
        <v>143</v>
      </c>
      <c r="G121" s="81">
        <v>42064</v>
      </c>
      <c r="H121" s="57">
        <v>12</v>
      </c>
      <c r="I121"/>
      <c r="J121"/>
      <c r="K121"/>
    </row>
    <row r="122" spans="2:11" x14ac:dyDescent="0.3">
      <c r="B122" s="35" t="s">
        <v>139</v>
      </c>
      <c r="C122" s="35" t="s">
        <v>140</v>
      </c>
      <c r="D122" s="35" t="s">
        <v>141</v>
      </c>
      <c r="E122" s="36" t="s">
        <v>73</v>
      </c>
      <c r="F122" s="59" t="s">
        <v>143</v>
      </c>
      <c r="G122" s="81">
        <v>42064</v>
      </c>
      <c r="H122" s="57">
        <v>10</v>
      </c>
      <c r="I122"/>
      <c r="J122"/>
      <c r="K122"/>
    </row>
    <row r="123" spans="2:11" x14ac:dyDescent="0.3">
      <c r="B123" s="35" t="s">
        <v>139</v>
      </c>
      <c r="C123" s="35" t="s">
        <v>140</v>
      </c>
      <c r="D123" s="35" t="s">
        <v>141</v>
      </c>
      <c r="E123" s="36" t="s">
        <v>73</v>
      </c>
      <c r="F123" s="59" t="s">
        <v>143</v>
      </c>
      <c r="G123" s="81">
        <v>42064</v>
      </c>
      <c r="H123" s="60">
        <v>2027</v>
      </c>
      <c r="I123"/>
      <c r="J123"/>
      <c r="K123"/>
    </row>
    <row r="124" spans="2:11" x14ac:dyDescent="0.3">
      <c r="B124" s="35" t="s">
        <v>139</v>
      </c>
      <c r="C124" s="35" t="s">
        <v>140</v>
      </c>
      <c r="D124" s="35" t="s">
        <v>141</v>
      </c>
      <c r="E124" s="36" t="s">
        <v>73</v>
      </c>
      <c r="F124" s="59" t="s">
        <v>143</v>
      </c>
      <c r="G124" s="81">
        <v>42064</v>
      </c>
      <c r="H124" s="60">
        <v>1286</v>
      </c>
      <c r="I124"/>
      <c r="J124"/>
      <c r="K124"/>
    </row>
    <row r="125" spans="2:11" x14ac:dyDescent="0.3">
      <c r="B125" s="35" t="s">
        <v>139</v>
      </c>
      <c r="C125" s="35" t="s">
        <v>140</v>
      </c>
      <c r="D125" s="35" t="s">
        <v>141</v>
      </c>
      <c r="E125" s="36" t="s">
        <v>73</v>
      </c>
      <c r="F125" s="59" t="s">
        <v>143</v>
      </c>
      <c r="G125" s="81">
        <v>42064</v>
      </c>
      <c r="H125" s="60"/>
      <c r="I125"/>
      <c r="J125"/>
      <c r="K125"/>
    </row>
    <row r="126" spans="2:11" x14ac:dyDescent="0.3">
      <c r="B126" s="35" t="s">
        <v>139</v>
      </c>
      <c r="C126" s="35" t="s">
        <v>140</v>
      </c>
      <c r="D126" s="35" t="s">
        <v>141</v>
      </c>
      <c r="E126" s="36" t="s">
        <v>73</v>
      </c>
      <c r="F126" s="59" t="s">
        <v>143</v>
      </c>
      <c r="G126" s="81">
        <v>42064</v>
      </c>
      <c r="H126" s="60">
        <v>8</v>
      </c>
      <c r="I126"/>
      <c r="J126"/>
      <c r="K126"/>
    </row>
    <row r="127" spans="2:11" x14ac:dyDescent="0.3">
      <c r="B127" s="35" t="s">
        <v>139</v>
      </c>
      <c r="C127" s="35" t="s">
        <v>140</v>
      </c>
      <c r="D127" s="35" t="s">
        <v>141</v>
      </c>
      <c r="E127" s="36" t="s">
        <v>73</v>
      </c>
      <c r="F127" s="59" t="s">
        <v>143</v>
      </c>
      <c r="G127" s="81">
        <v>42064</v>
      </c>
      <c r="H127" s="60">
        <v>525</v>
      </c>
      <c r="I127"/>
      <c r="J127"/>
      <c r="K127"/>
    </row>
    <row r="128" spans="2:11" x14ac:dyDescent="0.3">
      <c r="B128" s="35" t="s">
        <v>139</v>
      </c>
      <c r="C128" s="35" t="s">
        <v>140</v>
      </c>
      <c r="D128" s="35" t="s">
        <v>141</v>
      </c>
      <c r="E128" s="36" t="s">
        <v>73</v>
      </c>
      <c r="F128" s="59" t="s">
        <v>143</v>
      </c>
      <c r="G128" s="81">
        <v>42064</v>
      </c>
      <c r="H128" s="60"/>
      <c r="I128"/>
      <c r="J128"/>
      <c r="K128"/>
    </row>
    <row r="129" spans="2:11" x14ac:dyDescent="0.3">
      <c r="B129" s="35" t="s">
        <v>139</v>
      </c>
      <c r="C129" s="35" t="s">
        <v>140</v>
      </c>
      <c r="D129" s="35" t="s">
        <v>141</v>
      </c>
      <c r="E129" s="36" t="s">
        <v>73</v>
      </c>
      <c r="F129" s="59" t="s">
        <v>143</v>
      </c>
      <c r="G129" s="81">
        <v>42095</v>
      </c>
      <c r="H129" s="57">
        <v>0</v>
      </c>
      <c r="I129"/>
      <c r="J129"/>
      <c r="K129"/>
    </row>
    <row r="130" spans="2:11" x14ac:dyDescent="0.3">
      <c r="B130" s="35" t="s">
        <v>139</v>
      </c>
      <c r="C130" s="35" t="s">
        <v>140</v>
      </c>
      <c r="D130" s="35" t="s">
        <v>141</v>
      </c>
      <c r="E130" s="36" t="s">
        <v>73</v>
      </c>
      <c r="F130" s="59" t="s">
        <v>143</v>
      </c>
      <c r="G130" s="81">
        <v>42095</v>
      </c>
      <c r="H130" s="57">
        <v>0</v>
      </c>
      <c r="I130"/>
      <c r="J130"/>
      <c r="K130"/>
    </row>
    <row r="131" spans="2:11" x14ac:dyDescent="0.3">
      <c r="B131" s="35" t="s">
        <v>139</v>
      </c>
      <c r="C131" s="35" t="s">
        <v>140</v>
      </c>
      <c r="D131" s="35" t="s">
        <v>141</v>
      </c>
      <c r="E131" s="36" t="s">
        <v>73</v>
      </c>
      <c r="F131" s="59" t="s">
        <v>143</v>
      </c>
      <c r="G131" s="81">
        <v>42095</v>
      </c>
      <c r="H131" s="57">
        <v>0</v>
      </c>
      <c r="I131"/>
      <c r="J131"/>
      <c r="K131"/>
    </row>
    <row r="132" spans="2:11" x14ac:dyDescent="0.3">
      <c r="B132" s="35" t="s">
        <v>139</v>
      </c>
      <c r="C132" s="35" t="s">
        <v>140</v>
      </c>
      <c r="D132" s="35" t="s">
        <v>141</v>
      </c>
      <c r="E132" s="36" t="s">
        <v>73</v>
      </c>
      <c r="F132" s="59" t="s">
        <v>143</v>
      </c>
      <c r="G132" s="81">
        <v>42095</v>
      </c>
      <c r="H132" s="57">
        <v>1</v>
      </c>
      <c r="I132"/>
      <c r="J132"/>
      <c r="K132"/>
    </row>
    <row r="133" spans="2:11" x14ac:dyDescent="0.3">
      <c r="B133" s="35" t="s">
        <v>139</v>
      </c>
      <c r="C133" s="35" t="s">
        <v>140</v>
      </c>
      <c r="D133" s="35" t="s">
        <v>141</v>
      </c>
      <c r="E133" s="36" t="s">
        <v>73</v>
      </c>
      <c r="F133" s="59" t="s">
        <v>143</v>
      </c>
      <c r="G133" s="81">
        <v>42095</v>
      </c>
      <c r="H133" s="57">
        <v>1</v>
      </c>
      <c r="I133"/>
      <c r="J133"/>
      <c r="K133"/>
    </row>
    <row r="134" spans="2:11" x14ac:dyDescent="0.3">
      <c r="B134" s="35" t="s">
        <v>139</v>
      </c>
      <c r="C134" s="35" t="s">
        <v>140</v>
      </c>
      <c r="D134" s="35" t="s">
        <v>141</v>
      </c>
      <c r="E134" s="36" t="s">
        <v>73</v>
      </c>
      <c r="F134" s="59" t="s">
        <v>143</v>
      </c>
      <c r="G134" s="81">
        <v>42095</v>
      </c>
      <c r="H134" s="57">
        <v>1</v>
      </c>
      <c r="I134"/>
      <c r="J134"/>
      <c r="K134"/>
    </row>
    <row r="135" spans="2:11" x14ac:dyDescent="0.3">
      <c r="B135" s="35" t="s">
        <v>139</v>
      </c>
      <c r="C135" s="35" t="s">
        <v>140</v>
      </c>
      <c r="D135" s="35" t="s">
        <v>141</v>
      </c>
      <c r="E135" s="36" t="s">
        <v>73</v>
      </c>
      <c r="F135" s="59" t="s">
        <v>143</v>
      </c>
      <c r="G135" s="81">
        <v>42095</v>
      </c>
      <c r="H135" s="57">
        <v>0</v>
      </c>
      <c r="I135"/>
      <c r="J135"/>
      <c r="K135"/>
    </row>
    <row r="136" spans="2:11" x14ac:dyDescent="0.3">
      <c r="B136" s="35" t="s">
        <v>139</v>
      </c>
      <c r="C136" s="35" t="s">
        <v>140</v>
      </c>
      <c r="D136" s="35" t="s">
        <v>141</v>
      </c>
      <c r="E136" s="36" t="s">
        <v>73</v>
      </c>
      <c r="F136" s="59" t="s">
        <v>143</v>
      </c>
      <c r="G136" s="81">
        <v>42095</v>
      </c>
      <c r="H136" s="57">
        <v>2</v>
      </c>
      <c r="I136"/>
      <c r="J136"/>
      <c r="K136"/>
    </row>
    <row r="137" spans="2:11" x14ac:dyDescent="0.3">
      <c r="B137" s="35" t="s">
        <v>139</v>
      </c>
      <c r="C137" s="35" t="s">
        <v>140</v>
      </c>
      <c r="D137" s="35" t="s">
        <v>141</v>
      </c>
      <c r="E137" s="36" t="s">
        <v>73</v>
      </c>
      <c r="F137" s="59" t="s">
        <v>143</v>
      </c>
      <c r="G137" s="81">
        <v>42095</v>
      </c>
      <c r="H137" s="57">
        <v>0</v>
      </c>
      <c r="I137"/>
      <c r="J137"/>
      <c r="K137"/>
    </row>
    <row r="138" spans="2:11" x14ac:dyDescent="0.3">
      <c r="B138" s="35" t="s">
        <v>139</v>
      </c>
      <c r="C138" s="35" t="s">
        <v>140</v>
      </c>
      <c r="D138" s="35" t="s">
        <v>141</v>
      </c>
      <c r="E138" s="36" t="s">
        <v>73</v>
      </c>
      <c r="F138" s="59" t="s">
        <v>143</v>
      </c>
      <c r="G138" s="81">
        <v>42095</v>
      </c>
      <c r="H138" s="60">
        <v>8143</v>
      </c>
      <c r="I138"/>
      <c r="J138"/>
      <c r="K138"/>
    </row>
    <row r="139" spans="2:11" x14ac:dyDescent="0.3">
      <c r="B139" s="35" t="s">
        <v>139</v>
      </c>
      <c r="C139" s="35" t="s">
        <v>140</v>
      </c>
      <c r="D139" s="35" t="s">
        <v>141</v>
      </c>
      <c r="E139" s="36" t="s">
        <v>73</v>
      </c>
      <c r="F139" s="59" t="s">
        <v>143</v>
      </c>
      <c r="G139" s="81">
        <v>42095</v>
      </c>
      <c r="H139" s="57">
        <v>52</v>
      </c>
      <c r="I139"/>
      <c r="J139"/>
      <c r="K139"/>
    </row>
    <row r="140" spans="2:11" x14ac:dyDescent="0.3">
      <c r="B140" s="35" t="s">
        <v>139</v>
      </c>
      <c r="C140" s="35" t="s">
        <v>140</v>
      </c>
      <c r="D140" s="35" t="s">
        <v>141</v>
      </c>
      <c r="E140" s="36" t="s">
        <v>73</v>
      </c>
      <c r="F140" s="59" t="s">
        <v>143</v>
      </c>
      <c r="G140" s="81">
        <v>42095</v>
      </c>
      <c r="H140" s="57">
        <v>142</v>
      </c>
      <c r="I140"/>
      <c r="J140"/>
      <c r="K140"/>
    </row>
    <row r="141" spans="2:11" x14ac:dyDescent="0.3">
      <c r="B141" s="35" t="s">
        <v>139</v>
      </c>
      <c r="C141" s="35" t="s">
        <v>140</v>
      </c>
      <c r="D141" s="35" t="s">
        <v>141</v>
      </c>
      <c r="E141" s="36" t="s">
        <v>73</v>
      </c>
      <c r="F141" s="59" t="s">
        <v>143</v>
      </c>
      <c r="G141" s="81">
        <v>42095</v>
      </c>
      <c r="H141" s="57">
        <v>25</v>
      </c>
      <c r="I141"/>
      <c r="J141"/>
      <c r="K141"/>
    </row>
    <row r="142" spans="2:11" x14ac:dyDescent="0.3">
      <c r="B142" s="35" t="s">
        <v>139</v>
      </c>
      <c r="C142" s="35" t="s">
        <v>140</v>
      </c>
      <c r="D142" s="35" t="s">
        <v>141</v>
      </c>
      <c r="E142" s="36" t="s">
        <v>73</v>
      </c>
      <c r="F142" s="59" t="s">
        <v>143</v>
      </c>
      <c r="G142" s="81">
        <v>42095</v>
      </c>
      <c r="H142" s="57">
        <v>14</v>
      </c>
      <c r="I142"/>
      <c r="J142"/>
      <c r="K142"/>
    </row>
    <row r="143" spans="2:11" x14ac:dyDescent="0.3">
      <c r="B143" s="35" t="s">
        <v>139</v>
      </c>
      <c r="C143" s="35" t="s">
        <v>140</v>
      </c>
      <c r="D143" s="35" t="s">
        <v>141</v>
      </c>
      <c r="E143" s="36" t="s">
        <v>73</v>
      </c>
      <c r="F143" s="59" t="s">
        <v>143</v>
      </c>
      <c r="G143" s="81">
        <v>42095</v>
      </c>
      <c r="H143" s="57">
        <v>12</v>
      </c>
      <c r="I143"/>
      <c r="J143"/>
      <c r="K143"/>
    </row>
    <row r="144" spans="2:11" x14ac:dyDescent="0.3">
      <c r="B144" s="35" t="s">
        <v>139</v>
      </c>
      <c r="C144" s="35" t="s">
        <v>140</v>
      </c>
      <c r="D144" s="35" t="s">
        <v>141</v>
      </c>
      <c r="E144" s="36" t="s">
        <v>73</v>
      </c>
      <c r="F144" s="59" t="s">
        <v>143</v>
      </c>
      <c r="G144" s="81">
        <v>42095</v>
      </c>
      <c r="H144" s="60">
        <v>2663</v>
      </c>
      <c r="I144"/>
      <c r="J144"/>
      <c r="K144"/>
    </row>
    <row r="145" spans="2:11" x14ac:dyDescent="0.3">
      <c r="B145" s="35" t="s">
        <v>139</v>
      </c>
      <c r="C145" s="35" t="s">
        <v>140</v>
      </c>
      <c r="D145" s="35" t="s">
        <v>141</v>
      </c>
      <c r="E145" s="36" t="s">
        <v>73</v>
      </c>
      <c r="F145" s="59" t="s">
        <v>143</v>
      </c>
      <c r="G145" s="81">
        <v>42095</v>
      </c>
      <c r="H145" s="60">
        <v>1810</v>
      </c>
      <c r="I145"/>
      <c r="J145"/>
      <c r="K145"/>
    </row>
    <row r="146" spans="2:11" x14ac:dyDescent="0.3">
      <c r="B146" s="35" t="s">
        <v>139</v>
      </c>
      <c r="C146" s="35" t="s">
        <v>140</v>
      </c>
      <c r="D146" s="35" t="s">
        <v>141</v>
      </c>
      <c r="E146" s="36" t="s">
        <v>73</v>
      </c>
      <c r="F146" s="59" t="s">
        <v>143</v>
      </c>
      <c r="G146" s="81">
        <v>42095</v>
      </c>
      <c r="H146" s="60"/>
      <c r="I146"/>
      <c r="J146"/>
      <c r="K146"/>
    </row>
    <row r="147" spans="2:11" x14ac:dyDescent="0.3">
      <c r="B147" s="35" t="s">
        <v>139</v>
      </c>
      <c r="C147" s="35" t="s">
        <v>140</v>
      </c>
      <c r="D147" s="35" t="s">
        <v>141</v>
      </c>
      <c r="E147" s="36" t="s">
        <v>73</v>
      </c>
      <c r="F147" s="59" t="s">
        <v>143</v>
      </c>
      <c r="G147" s="81">
        <v>42095</v>
      </c>
      <c r="H147" s="60">
        <v>10</v>
      </c>
      <c r="I147"/>
      <c r="J147"/>
      <c r="K147"/>
    </row>
    <row r="148" spans="2:11" x14ac:dyDescent="0.3">
      <c r="B148" s="35" t="s">
        <v>139</v>
      </c>
      <c r="C148" s="35" t="s">
        <v>140</v>
      </c>
      <c r="D148" s="35" t="s">
        <v>141</v>
      </c>
      <c r="E148" s="36" t="s">
        <v>73</v>
      </c>
      <c r="F148" s="59" t="s">
        <v>143</v>
      </c>
      <c r="G148" s="81">
        <v>42095</v>
      </c>
      <c r="H148" s="60">
        <v>706</v>
      </c>
      <c r="I148"/>
      <c r="J148"/>
      <c r="K148"/>
    </row>
    <row r="149" spans="2:11" x14ac:dyDescent="0.3">
      <c r="B149" s="35" t="s">
        <v>139</v>
      </c>
      <c r="C149" s="35" t="s">
        <v>140</v>
      </c>
      <c r="D149" s="35" t="s">
        <v>141</v>
      </c>
      <c r="E149" s="36" t="s">
        <v>73</v>
      </c>
      <c r="F149" s="59" t="s">
        <v>143</v>
      </c>
      <c r="G149" s="81">
        <v>42095</v>
      </c>
      <c r="H149" s="60"/>
      <c r="I149"/>
      <c r="J149"/>
      <c r="K149"/>
    </row>
    <row r="150" spans="2:11" x14ac:dyDescent="0.3">
      <c r="B150" s="35" t="s">
        <v>139</v>
      </c>
      <c r="C150" s="35" t="s">
        <v>140</v>
      </c>
      <c r="D150" s="35" t="s">
        <v>141</v>
      </c>
      <c r="E150" s="36" t="s">
        <v>73</v>
      </c>
      <c r="F150" s="59" t="s">
        <v>143</v>
      </c>
      <c r="G150" s="81">
        <v>42125</v>
      </c>
      <c r="H150" s="57">
        <v>0</v>
      </c>
      <c r="I150"/>
      <c r="J150"/>
      <c r="K150"/>
    </row>
    <row r="151" spans="2:11" x14ac:dyDescent="0.3">
      <c r="B151" s="35" t="s">
        <v>139</v>
      </c>
      <c r="C151" s="35" t="s">
        <v>140</v>
      </c>
      <c r="D151" s="35" t="s">
        <v>141</v>
      </c>
      <c r="E151" s="36" t="s">
        <v>73</v>
      </c>
      <c r="F151" s="59" t="s">
        <v>143</v>
      </c>
      <c r="G151" s="81">
        <v>42125</v>
      </c>
      <c r="H151" s="57">
        <v>0</v>
      </c>
      <c r="I151"/>
      <c r="J151"/>
      <c r="K151"/>
    </row>
    <row r="152" spans="2:11" x14ac:dyDescent="0.3">
      <c r="B152" s="35" t="s">
        <v>139</v>
      </c>
      <c r="C152" s="35" t="s">
        <v>140</v>
      </c>
      <c r="D152" s="35" t="s">
        <v>141</v>
      </c>
      <c r="E152" s="36" t="s">
        <v>73</v>
      </c>
      <c r="F152" s="59" t="s">
        <v>143</v>
      </c>
      <c r="G152" s="81">
        <v>42125</v>
      </c>
      <c r="H152" s="57">
        <v>0</v>
      </c>
      <c r="I152"/>
      <c r="J152"/>
      <c r="K152"/>
    </row>
    <row r="153" spans="2:11" x14ac:dyDescent="0.3">
      <c r="B153" s="35" t="s">
        <v>139</v>
      </c>
      <c r="C153" s="35" t="s">
        <v>140</v>
      </c>
      <c r="D153" s="35" t="s">
        <v>141</v>
      </c>
      <c r="E153" s="36" t="s">
        <v>73</v>
      </c>
      <c r="F153" s="59" t="s">
        <v>143</v>
      </c>
      <c r="G153" s="81">
        <v>42125</v>
      </c>
      <c r="H153" s="57">
        <v>1</v>
      </c>
      <c r="I153"/>
      <c r="J153"/>
      <c r="K153"/>
    </row>
    <row r="154" spans="2:11" x14ac:dyDescent="0.3">
      <c r="B154" s="35" t="s">
        <v>139</v>
      </c>
      <c r="C154" s="35" t="s">
        <v>140</v>
      </c>
      <c r="D154" s="35" t="s">
        <v>141</v>
      </c>
      <c r="E154" s="36" t="s">
        <v>73</v>
      </c>
      <c r="F154" s="59" t="s">
        <v>143</v>
      </c>
      <c r="G154" s="81">
        <v>42125</v>
      </c>
      <c r="H154" s="57">
        <v>1</v>
      </c>
      <c r="I154"/>
      <c r="J154"/>
      <c r="K154"/>
    </row>
    <row r="155" spans="2:11" x14ac:dyDescent="0.3">
      <c r="B155" s="35" t="s">
        <v>139</v>
      </c>
      <c r="C155" s="35" t="s">
        <v>140</v>
      </c>
      <c r="D155" s="35" t="s">
        <v>141</v>
      </c>
      <c r="E155" s="36" t="s">
        <v>73</v>
      </c>
      <c r="F155" s="59" t="s">
        <v>143</v>
      </c>
      <c r="G155" s="81">
        <v>42125</v>
      </c>
      <c r="H155" s="57">
        <v>1</v>
      </c>
      <c r="I155"/>
      <c r="J155"/>
      <c r="K155"/>
    </row>
    <row r="156" spans="2:11" x14ac:dyDescent="0.3">
      <c r="B156" s="35" t="s">
        <v>139</v>
      </c>
      <c r="C156" s="35" t="s">
        <v>140</v>
      </c>
      <c r="D156" s="35" t="s">
        <v>141</v>
      </c>
      <c r="E156" s="36" t="s">
        <v>73</v>
      </c>
      <c r="F156" s="59" t="s">
        <v>143</v>
      </c>
      <c r="G156" s="81">
        <v>42125</v>
      </c>
      <c r="H156" s="57">
        <v>0</v>
      </c>
      <c r="I156"/>
      <c r="J156"/>
      <c r="K156"/>
    </row>
    <row r="157" spans="2:11" x14ac:dyDescent="0.3">
      <c r="B157" s="35" t="s">
        <v>139</v>
      </c>
      <c r="C157" s="35" t="s">
        <v>140</v>
      </c>
      <c r="D157" s="35" t="s">
        <v>141</v>
      </c>
      <c r="E157" s="36" t="s">
        <v>73</v>
      </c>
      <c r="F157" s="59" t="s">
        <v>143</v>
      </c>
      <c r="G157" s="81">
        <v>42125</v>
      </c>
      <c r="H157" s="57">
        <v>2</v>
      </c>
      <c r="I157"/>
      <c r="J157"/>
      <c r="K157"/>
    </row>
    <row r="158" spans="2:11" x14ac:dyDescent="0.3">
      <c r="B158" s="35" t="s">
        <v>139</v>
      </c>
      <c r="C158" s="35" t="s">
        <v>140</v>
      </c>
      <c r="D158" s="35" t="s">
        <v>141</v>
      </c>
      <c r="E158" s="36" t="s">
        <v>73</v>
      </c>
      <c r="F158" s="59" t="s">
        <v>143</v>
      </c>
      <c r="G158" s="81">
        <v>42125</v>
      </c>
      <c r="H158" s="57">
        <v>0</v>
      </c>
      <c r="I158"/>
      <c r="J158"/>
      <c r="K158"/>
    </row>
    <row r="159" spans="2:11" x14ac:dyDescent="0.3">
      <c r="B159" s="35" t="s">
        <v>139</v>
      </c>
      <c r="C159" s="35" t="s">
        <v>140</v>
      </c>
      <c r="D159" s="35" t="s">
        <v>141</v>
      </c>
      <c r="E159" s="36" t="s">
        <v>73</v>
      </c>
      <c r="F159" s="59" t="s">
        <v>143</v>
      </c>
      <c r="G159" s="81">
        <v>42125</v>
      </c>
      <c r="H159" s="60">
        <v>9474</v>
      </c>
      <c r="I159"/>
      <c r="J159"/>
      <c r="K159"/>
    </row>
    <row r="160" spans="2:11" x14ac:dyDescent="0.3">
      <c r="B160" s="35" t="s">
        <v>139</v>
      </c>
      <c r="C160" s="35" t="s">
        <v>140</v>
      </c>
      <c r="D160" s="35" t="s">
        <v>141</v>
      </c>
      <c r="E160" s="36" t="s">
        <v>73</v>
      </c>
      <c r="F160" s="59" t="s">
        <v>143</v>
      </c>
      <c r="G160" s="81">
        <v>42125</v>
      </c>
      <c r="H160" s="57">
        <v>64</v>
      </c>
      <c r="I160"/>
      <c r="J160"/>
      <c r="K160"/>
    </row>
    <row r="161" spans="2:11" x14ac:dyDescent="0.3">
      <c r="B161" s="35" t="s">
        <v>139</v>
      </c>
      <c r="C161" s="35" t="s">
        <v>140</v>
      </c>
      <c r="D161" s="35" t="s">
        <v>141</v>
      </c>
      <c r="E161" s="36" t="s">
        <v>73</v>
      </c>
      <c r="F161" s="59" t="s">
        <v>143</v>
      </c>
      <c r="G161" s="81">
        <v>42125</v>
      </c>
      <c r="H161" s="57">
        <v>161</v>
      </c>
      <c r="I161"/>
      <c r="J161"/>
      <c r="K161"/>
    </row>
    <row r="162" spans="2:11" x14ac:dyDescent="0.3">
      <c r="B162" s="35" t="s">
        <v>139</v>
      </c>
      <c r="C162" s="35" t="s">
        <v>140</v>
      </c>
      <c r="D162" s="35" t="s">
        <v>141</v>
      </c>
      <c r="E162" s="36" t="s">
        <v>73</v>
      </c>
      <c r="F162" s="59" t="s">
        <v>143</v>
      </c>
      <c r="G162" s="81">
        <v>42125</v>
      </c>
      <c r="H162" s="57">
        <v>30</v>
      </c>
      <c r="I162"/>
      <c r="J162"/>
      <c r="K162"/>
    </row>
    <row r="163" spans="2:11" x14ac:dyDescent="0.3">
      <c r="B163" s="35" t="s">
        <v>139</v>
      </c>
      <c r="C163" s="35" t="s">
        <v>140</v>
      </c>
      <c r="D163" s="35" t="s">
        <v>141</v>
      </c>
      <c r="E163" s="36" t="s">
        <v>73</v>
      </c>
      <c r="F163" s="59" t="s">
        <v>143</v>
      </c>
      <c r="G163" s="81">
        <v>42125</v>
      </c>
      <c r="H163" s="57">
        <v>17</v>
      </c>
      <c r="I163"/>
      <c r="J163"/>
      <c r="K163"/>
    </row>
    <row r="164" spans="2:11" x14ac:dyDescent="0.3">
      <c r="B164" s="35" t="s">
        <v>139</v>
      </c>
      <c r="C164" s="35" t="s">
        <v>140</v>
      </c>
      <c r="D164" s="35" t="s">
        <v>141</v>
      </c>
      <c r="E164" s="36" t="s">
        <v>73</v>
      </c>
      <c r="F164" s="59" t="s">
        <v>143</v>
      </c>
      <c r="G164" s="81">
        <v>42125</v>
      </c>
      <c r="H164" s="57">
        <v>16</v>
      </c>
      <c r="I164"/>
      <c r="J164"/>
      <c r="K164"/>
    </row>
    <row r="165" spans="2:11" x14ac:dyDescent="0.3">
      <c r="B165" s="35" t="s">
        <v>139</v>
      </c>
      <c r="C165" s="35" t="s">
        <v>140</v>
      </c>
      <c r="D165" s="35" t="s">
        <v>141</v>
      </c>
      <c r="E165" s="36" t="s">
        <v>73</v>
      </c>
      <c r="F165" s="59" t="s">
        <v>143</v>
      </c>
      <c r="G165" s="81">
        <v>42125</v>
      </c>
      <c r="H165" s="60">
        <v>3288</v>
      </c>
      <c r="I165"/>
      <c r="J165"/>
      <c r="K165"/>
    </row>
    <row r="166" spans="2:11" x14ac:dyDescent="0.3">
      <c r="B166" s="35" t="s">
        <v>139</v>
      </c>
      <c r="C166" s="35" t="s">
        <v>140</v>
      </c>
      <c r="D166" s="35" t="s">
        <v>141</v>
      </c>
      <c r="E166" s="36" t="s">
        <v>73</v>
      </c>
      <c r="F166" s="59" t="s">
        <v>143</v>
      </c>
      <c r="G166" s="81">
        <v>42125</v>
      </c>
      <c r="H166" s="60">
        <v>1909</v>
      </c>
      <c r="I166"/>
      <c r="J166"/>
      <c r="K166"/>
    </row>
    <row r="167" spans="2:11" x14ac:dyDescent="0.3">
      <c r="B167" s="35" t="s">
        <v>139</v>
      </c>
      <c r="C167" s="35" t="s">
        <v>140</v>
      </c>
      <c r="D167" s="35" t="s">
        <v>141</v>
      </c>
      <c r="E167" s="36" t="s">
        <v>73</v>
      </c>
      <c r="F167" s="59" t="s">
        <v>143</v>
      </c>
      <c r="G167" s="81">
        <v>42125</v>
      </c>
      <c r="H167" s="60"/>
      <c r="I167"/>
      <c r="J167"/>
      <c r="K167"/>
    </row>
    <row r="168" spans="2:11" x14ac:dyDescent="0.3">
      <c r="B168" s="35" t="s">
        <v>139</v>
      </c>
      <c r="C168" s="35" t="s">
        <v>140</v>
      </c>
      <c r="D168" s="35" t="s">
        <v>141</v>
      </c>
      <c r="E168" s="36" t="s">
        <v>73</v>
      </c>
      <c r="F168" s="59" t="s">
        <v>143</v>
      </c>
      <c r="G168" s="81">
        <v>42125</v>
      </c>
      <c r="H168" s="60">
        <v>12</v>
      </c>
      <c r="I168"/>
      <c r="J168"/>
      <c r="K168"/>
    </row>
    <row r="169" spans="2:11" x14ac:dyDescent="0.3">
      <c r="B169" s="35" t="s">
        <v>139</v>
      </c>
      <c r="C169" s="35" t="s">
        <v>140</v>
      </c>
      <c r="D169" s="35" t="s">
        <v>141</v>
      </c>
      <c r="E169" s="36" t="s">
        <v>73</v>
      </c>
      <c r="F169" s="59" t="s">
        <v>143</v>
      </c>
      <c r="G169" s="81">
        <v>42125</v>
      </c>
      <c r="H169" s="60">
        <v>848</v>
      </c>
      <c r="I169"/>
      <c r="J169"/>
      <c r="K169"/>
    </row>
    <row r="170" spans="2:11" x14ac:dyDescent="0.3">
      <c r="B170" s="35" t="s">
        <v>139</v>
      </c>
      <c r="C170" s="35" t="s">
        <v>140</v>
      </c>
      <c r="D170" s="35" t="s">
        <v>141</v>
      </c>
      <c r="E170" s="36" t="s">
        <v>73</v>
      </c>
      <c r="F170" s="59" t="s">
        <v>143</v>
      </c>
      <c r="G170" s="81">
        <v>42125</v>
      </c>
      <c r="H170" s="60"/>
      <c r="I170"/>
      <c r="J170"/>
      <c r="K170"/>
    </row>
    <row r="171" spans="2:11" x14ac:dyDescent="0.3">
      <c r="B171" s="35" t="s">
        <v>139</v>
      </c>
      <c r="C171" s="35" t="s">
        <v>140</v>
      </c>
      <c r="D171" s="35" t="s">
        <v>141</v>
      </c>
      <c r="E171" s="36" t="s">
        <v>73</v>
      </c>
      <c r="F171" s="59" t="s">
        <v>143</v>
      </c>
      <c r="G171" s="81">
        <v>42156</v>
      </c>
      <c r="H171" s="57">
        <v>0</v>
      </c>
      <c r="I171"/>
      <c r="J171"/>
      <c r="K171"/>
    </row>
    <row r="172" spans="2:11" x14ac:dyDescent="0.3">
      <c r="B172" s="35" t="s">
        <v>139</v>
      </c>
      <c r="C172" s="35" t="s">
        <v>140</v>
      </c>
      <c r="D172" s="35" t="s">
        <v>141</v>
      </c>
      <c r="E172" s="36" t="s">
        <v>73</v>
      </c>
      <c r="F172" s="59" t="s">
        <v>143</v>
      </c>
      <c r="G172" s="81">
        <v>42156</v>
      </c>
      <c r="H172" s="57">
        <v>1</v>
      </c>
      <c r="I172"/>
      <c r="J172"/>
      <c r="K172"/>
    </row>
    <row r="173" spans="2:11" x14ac:dyDescent="0.3">
      <c r="B173" s="35" t="s">
        <v>139</v>
      </c>
      <c r="C173" s="35" t="s">
        <v>140</v>
      </c>
      <c r="D173" s="35" t="s">
        <v>141</v>
      </c>
      <c r="E173" s="36" t="s">
        <v>73</v>
      </c>
      <c r="F173" s="59" t="s">
        <v>143</v>
      </c>
      <c r="G173" s="81">
        <v>42156</v>
      </c>
      <c r="H173" s="57">
        <v>0</v>
      </c>
      <c r="I173"/>
      <c r="J173"/>
      <c r="K173"/>
    </row>
    <row r="174" spans="2:11" x14ac:dyDescent="0.3">
      <c r="B174" s="35" t="s">
        <v>139</v>
      </c>
      <c r="C174" s="35" t="s">
        <v>140</v>
      </c>
      <c r="D174" s="35" t="s">
        <v>141</v>
      </c>
      <c r="E174" s="36" t="s">
        <v>73</v>
      </c>
      <c r="F174" s="59" t="s">
        <v>143</v>
      </c>
      <c r="G174" s="81">
        <v>42156</v>
      </c>
      <c r="H174" s="57">
        <v>1</v>
      </c>
      <c r="I174"/>
      <c r="J174"/>
      <c r="K174"/>
    </row>
    <row r="175" spans="2:11" x14ac:dyDescent="0.3">
      <c r="B175" s="35" t="s">
        <v>139</v>
      </c>
      <c r="C175" s="35" t="s">
        <v>140</v>
      </c>
      <c r="D175" s="35" t="s">
        <v>141</v>
      </c>
      <c r="E175" s="36" t="s">
        <v>73</v>
      </c>
      <c r="F175" s="59" t="s">
        <v>143</v>
      </c>
      <c r="G175" s="81">
        <v>42156</v>
      </c>
      <c r="H175" s="57">
        <v>1</v>
      </c>
      <c r="I175"/>
      <c r="J175"/>
      <c r="K175"/>
    </row>
    <row r="176" spans="2:11" x14ac:dyDescent="0.3">
      <c r="B176" s="35" t="s">
        <v>139</v>
      </c>
      <c r="C176" s="35" t="s">
        <v>140</v>
      </c>
      <c r="D176" s="35" t="s">
        <v>141</v>
      </c>
      <c r="E176" s="36" t="s">
        <v>73</v>
      </c>
      <c r="F176" s="59" t="s">
        <v>143</v>
      </c>
      <c r="G176" s="81">
        <v>42156</v>
      </c>
      <c r="H176" s="57">
        <v>2</v>
      </c>
      <c r="I176"/>
      <c r="J176"/>
      <c r="K176"/>
    </row>
    <row r="177" spans="2:11" x14ac:dyDescent="0.3">
      <c r="B177" s="35" t="s">
        <v>139</v>
      </c>
      <c r="C177" s="35" t="s">
        <v>140</v>
      </c>
      <c r="D177" s="35" t="s">
        <v>141</v>
      </c>
      <c r="E177" s="36" t="s">
        <v>73</v>
      </c>
      <c r="F177" s="59" t="s">
        <v>143</v>
      </c>
      <c r="G177" s="81">
        <v>42156</v>
      </c>
      <c r="H177" s="57">
        <v>0</v>
      </c>
      <c r="I177"/>
      <c r="J177"/>
      <c r="K177"/>
    </row>
    <row r="178" spans="2:11" x14ac:dyDescent="0.3">
      <c r="B178" s="35" t="s">
        <v>139</v>
      </c>
      <c r="C178" s="35" t="s">
        <v>140</v>
      </c>
      <c r="D178" s="35" t="s">
        <v>141</v>
      </c>
      <c r="E178" s="36" t="s">
        <v>73</v>
      </c>
      <c r="F178" s="59" t="s">
        <v>143</v>
      </c>
      <c r="G178" s="81">
        <v>42156</v>
      </c>
      <c r="H178" s="57">
        <v>2</v>
      </c>
      <c r="I178"/>
      <c r="J178"/>
      <c r="K178"/>
    </row>
    <row r="179" spans="2:11" x14ac:dyDescent="0.3">
      <c r="B179" s="35" t="s">
        <v>139</v>
      </c>
      <c r="C179" s="35" t="s">
        <v>140</v>
      </c>
      <c r="D179" s="35" t="s">
        <v>141</v>
      </c>
      <c r="E179" s="36" t="s">
        <v>73</v>
      </c>
      <c r="F179" s="59" t="s">
        <v>143</v>
      </c>
      <c r="G179" s="81">
        <v>42156</v>
      </c>
      <c r="H179" s="57">
        <v>0</v>
      </c>
      <c r="I179"/>
      <c r="J179"/>
      <c r="K179"/>
    </row>
    <row r="180" spans="2:11" x14ac:dyDescent="0.3">
      <c r="B180" s="35" t="s">
        <v>139</v>
      </c>
      <c r="C180" s="35" t="s">
        <v>140</v>
      </c>
      <c r="D180" s="35" t="s">
        <v>141</v>
      </c>
      <c r="E180" s="36" t="s">
        <v>73</v>
      </c>
      <c r="F180" s="59" t="s">
        <v>143</v>
      </c>
      <c r="G180" s="81">
        <v>42156</v>
      </c>
      <c r="H180" s="60">
        <v>11418</v>
      </c>
      <c r="I180"/>
      <c r="J180"/>
      <c r="K180"/>
    </row>
    <row r="181" spans="2:11" x14ac:dyDescent="0.3">
      <c r="B181" s="35" t="s">
        <v>139</v>
      </c>
      <c r="C181" s="35" t="s">
        <v>140</v>
      </c>
      <c r="D181" s="35" t="s">
        <v>141</v>
      </c>
      <c r="E181" s="36" t="s">
        <v>73</v>
      </c>
      <c r="F181" s="59" t="s">
        <v>143</v>
      </c>
      <c r="G181" s="81">
        <v>42156</v>
      </c>
      <c r="H181" s="57">
        <v>77</v>
      </c>
      <c r="I181"/>
      <c r="J181"/>
      <c r="K181"/>
    </row>
    <row r="182" spans="2:11" x14ac:dyDescent="0.3">
      <c r="B182" s="35" t="s">
        <v>139</v>
      </c>
      <c r="C182" s="35" t="s">
        <v>140</v>
      </c>
      <c r="D182" s="35" t="s">
        <v>141</v>
      </c>
      <c r="E182" s="36" t="s">
        <v>73</v>
      </c>
      <c r="F182" s="59" t="s">
        <v>143</v>
      </c>
      <c r="G182" s="81">
        <v>42156</v>
      </c>
      <c r="H182" s="57">
        <v>226</v>
      </c>
      <c r="I182"/>
      <c r="J182"/>
      <c r="K182"/>
    </row>
    <row r="183" spans="2:11" x14ac:dyDescent="0.3">
      <c r="B183" s="35" t="s">
        <v>139</v>
      </c>
      <c r="C183" s="35" t="s">
        <v>140</v>
      </c>
      <c r="D183" s="35" t="s">
        <v>141</v>
      </c>
      <c r="E183" s="36" t="s">
        <v>73</v>
      </c>
      <c r="F183" s="59" t="s">
        <v>143</v>
      </c>
      <c r="G183" s="81">
        <v>42156</v>
      </c>
      <c r="H183" s="57">
        <v>33</v>
      </c>
      <c r="I183"/>
      <c r="J183"/>
      <c r="K183"/>
    </row>
    <row r="184" spans="2:11" x14ac:dyDescent="0.3">
      <c r="B184" s="35" t="s">
        <v>139</v>
      </c>
      <c r="C184" s="35" t="s">
        <v>140</v>
      </c>
      <c r="D184" s="35" t="s">
        <v>141</v>
      </c>
      <c r="E184" s="36" t="s">
        <v>73</v>
      </c>
      <c r="F184" s="59" t="s">
        <v>143</v>
      </c>
      <c r="G184" s="81">
        <v>42156</v>
      </c>
      <c r="H184" s="57">
        <v>20</v>
      </c>
      <c r="I184"/>
      <c r="J184"/>
      <c r="K184"/>
    </row>
    <row r="185" spans="2:11" x14ac:dyDescent="0.3">
      <c r="B185" s="35" t="s">
        <v>139</v>
      </c>
      <c r="C185" s="35" t="s">
        <v>140</v>
      </c>
      <c r="D185" s="35" t="s">
        <v>141</v>
      </c>
      <c r="E185" s="36" t="s">
        <v>73</v>
      </c>
      <c r="F185" s="59" t="s">
        <v>143</v>
      </c>
      <c r="G185" s="81">
        <v>42156</v>
      </c>
      <c r="H185" s="57">
        <v>19</v>
      </c>
      <c r="I185"/>
      <c r="J185"/>
      <c r="K185"/>
    </row>
    <row r="186" spans="2:11" x14ac:dyDescent="0.3">
      <c r="B186" s="35" t="s">
        <v>139</v>
      </c>
      <c r="C186" s="35" t="s">
        <v>140</v>
      </c>
      <c r="D186" s="35" t="s">
        <v>141</v>
      </c>
      <c r="E186" s="36" t="s">
        <v>73</v>
      </c>
      <c r="F186" s="59" t="s">
        <v>143</v>
      </c>
      <c r="G186" s="81">
        <v>42156</v>
      </c>
      <c r="H186" s="60">
        <v>3936</v>
      </c>
      <c r="I186"/>
      <c r="J186"/>
      <c r="K186"/>
    </row>
    <row r="187" spans="2:11" x14ac:dyDescent="0.3">
      <c r="B187" s="35" t="s">
        <v>139</v>
      </c>
      <c r="C187" s="35" t="s">
        <v>140</v>
      </c>
      <c r="D187" s="35" t="s">
        <v>141</v>
      </c>
      <c r="E187" s="36" t="s">
        <v>73</v>
      </c>
      <c r="F187" s="59" t="s">
        <v>143</v>
      </c>
      <c r="G187" s="81">
        <v>42156</v>
      </c>
      <c r="H187" s="60">
        <v>2090</v>
      </c>
      <c r="I187"/>
      <c r="J187"/>
      <c r="K187"/>
    </row>
    <row r="188" spans="2:11" x14ac:dyDescent="0.3">
      <c r="B188" s="35" t="s">
        <v>139</v>
      </c>
      <c r="C188" s="35" t="s">
        <v>140</v>
      </c>
      <c r="D188" s="35" t="s">
        <v>141</v>
      </c>
      <c r="E188" s="36" t="s">
        <v>73</v>
      </c>
      <c r="F188" s="59" t="s">
        <v>143</v>
      </c>
      <c r="G188" s="81">
        <v>42156</v>
      </c>
      <c r="H188" s="60"/>
      <c r="I188"/>
      <c r="J188"/>
      <c r="K188"/>
    </row>
    <row r="189" spans="2:11" x14ac:dyDescent="0.3">
      <c r="B189" s="35" t="s">
        <v>139</v>
      </c>
      <c r="C189" s="35" t="s">
        <v>140</v>
      </c>
      <c r="D189" s="35" t="s">
        <v>141</v>
      </c>
      <c r="E189" s="36" t="s">
        <v>73</v>
      </c>
      <c r="F189" s="59" t="s">
        <v>143</v>
      </c>
      <c r="G189" s="81">
        <v>42156</v>
      </c>
      <c r="H189" s="60">
        <v>15</v>
      </c>
      <c r="I189"/>
      <c r="J189"/>
      <c r="K189"/>
    </row>
    <row r="190" spans="2:11" x14ac:dyDescent="0.3">
      <c r="B190" s="35" t="s">
        <v>139</v>
      </c>
      <c r="C190" s="35" t="s">
        <v>140</v>
      </c>
      <c r="D190" s="35" t="s">
        <v>141</v>
      </c>
      <c r="E190" s="36" t="s">
        <v>73</v>
      </c>
      <c r="F190" s="59" t="s">
        <v>143</v>
      </c>
      <c r="G190" s="81">
        <v>42156</v>
      </c>
      <c r="H190" s="60">
        <v>1039</v>
      </c>
      <c r="I190"/>
      <c r="J190"/>
      <c r="K190"/>
    </row>
    <row r="191" spans="2:11" x14ac:dyDescent="0.3">
      <c r="B191" s="35" t="s">
        <v>139</v>
      </c>
      <c r="C191" s="35" t="s">
        <v>140</v>
      </c>
      <c r="D191" s="35" t="s">
        <v>141</v>
      </c>
      <c r="E191" s="36" t="s">
        <v>73</v>
      </c>
      <c r="F191" s="59" t="s">
        <v>143</v>
      </c>
      <c r="G191" s="81">
        <v>42156</v>
      </c>
      <c r="H191" s="60"/>
      <c r="I191"/>
      <c r="J191"/>
      <c r="K191"/>
    </row>
    <row r="192" spans="2:11" x14ac:dyDescent="0.3">
      <c r="B192" s="35" t="s">
        <v>139</v>
      </c>
      <c r="C192" s="35" t="s">
        <v>140</v>
      </c>
      <c r="D192" s="35" t="s">
        <v>141</v>
      </c>
      <c r="E192" s="36" t="s">
        <v>73</v>
      </c>
      <c r="F192" s="59" t="s">
        <v>143</v>
      </c>
      <c r="G192" s="81">
        <v>42186</v>
      </c>
      <c r="H192" s="57">
        <v>0</v>
      </c>
      <c r="I192"/>
      <c r="J192"/>
      <c r="K192"/>
    </row>
    <row r="193" spans="2:11" x14ac:dyDescent="0.3">
      <c r="B193" s="35" t="s">
        <v>139</v>
      </c>
      <c r="C193" s="35" t="s">
        <v>140</v>
      </c>
      <c r="D193" s="35" t="s">
        <v>141</v>
      </c>
      <c r="E193" s="36" t="s">
        <v>73</v>
      </c>
      <c r="F193" s="59" t="s">
        <v>143</v>
      </c>
      <c r="G193" s="81">
        <v>42186</v>
      </c>
      <c r="H193" s="57">
        <v>1</v>
      </c>
      <c r="I193"/>
      <c r="J193"/>
      <c r="K193"/>
    </row>
    <row r="194" spans="2:11" x14ac:dyDescent="0.3">
      <c r="B194" s="35" t="s">
        <v>139</v>
      </c>
      <c r="C194" s="35" t="s">
        <v>140</v>
      </c>
      <c r="D194" s="35" t="s">
        <v>141</v>
      </c>
      <c r="E194" s="36" t="s">
        <v>73</v>
      </c>
      <c r="F194" s="59" t="s">
        <v>143</v>
      </c>
      <c r="G194" s="81">
        <v>42186</v>
      </c>
      <c r="H194" s="57">
        <v>0</v>
      </c>
      <c r="I194"/>
      <c r="J194"/>
      <c r="K194"/>
    </row>
    <row r="195" spans="2:11" x14ac:dyDescent="0.3">
      <c r="B195" s="35" t="s">
        <v>139</v>
      </c>
      <c r="C195" s="35" t="s">
        <v>140</v>
      </c>
      <c r="D195" s="35" t="s">
        <v>141</v>
      </c>
      <c r="E195" s="36" t="s">
        <v>73</v>
      </c>
      <c r="F195" s="59" t="s">
        <v>143</v>
      </c>
      <c r="G195" s="81">
        <v>42186</v>
      </c>
      <c r="H195" s="57">
        <v>2</v>
      </c>
      <c r="I195"/>
      <c r="J195"/>
      <c r="K195"/>
    </row>
    <row r="196" spans="2:11" x14ac:dyDescent="0.3">
      <c r="B196" s="35" t="s">
        <v>139</v>
      </c>
      <c r="C196" s="35" t="s">
        <v>140</v>
      </c>
      <c r="D196" s="35" t="s">
        <v>141</v>
      </c>
      <c r="E196" s="36" t="s">
        <v>73</v>
      </c>
      <c r="F196" s="59" t="s">
        <v>143</v>
      </c>
      <c r="G196" s="81">
        <v>42186</v>
      </c>
      <c r="H196" s="57">
        <v>1</v>
      </c>
      <c r="I196"/>
      <c r="J196"/>
      <c r="K196"/>
    </row>
    <row r="197" spans="2:11" x14ac:dyDescent="0.3">
      <c r="B197" s="35" t="s">
        <v>139</v>
      </c>
      <c r="C197" s="35" t="s">
        <v>140</v>
      </c>
      <c r="D197" s="35" t="s">
        <v>141</v>
      </c>
      <c r="E197" s="36" t="s">
        <v>73</v>
      </c>
      <c r="F197" s="59" t="s">
        <v>143</v>
      </c>
      <c r="G197" s="81">
        <v>42186</v>
      </c>
      <c r="H197" s="57">
        <v>4</v>
      </c>
      <c r="I197"/>
      <c r="J197"/>
      <c r="K197"/>
    </row>
    <row r="198" spans="2:11" x14ac:dyDescent="0.3">
      <c r="B198" s="35" t="s">
        <v>139</v>
      </c>
      <c r="C198" s="35" t="s">
        <v>140</v>
      </c>
      <c r="D198" s="35" t="s">
        <v>141</v>
      </c>
      <c r="E198" s="36" t="s">
        <v>73</v>
      </c>
      <c r="F198" s="59" t="s">
        <v>143</v>
      </c>
      <c r="G198" s="81">
        <v>42186</v>
      </c>
      <c r="H198" s="57">
        <v>0</v>
      </c>
      <c r="I198"/>
      <c r="J198"/>
      <c r="K198"/>
    </row>
    <row r="199" spans="2:11" x14ac:dyDescent="0.3">
      <c r="B199" s="35" t="s">
        <v>139</v>
      </c>
      <c r="C199" s="35" t="s">
        <v>140</v>
      </c>
      <c r="D199" s="35" t="s">
        <v>141</v>
      </c>
      <c r="E199" s="36" t="s">
        <v>73</v>
      </c>
      <c r="F199" s="59" t="s">
        <v>143</v>
      </c>
      <c r="G199" s="81">
        <v>42186</v>
      </c>
      <c r="H199" s="57">
        <v>2</v>
      </c>
      <c r="I199"/>
      <c r="J199"/>
      <c r="K199"/>
    </row>
    <row r="200" spans="2:11" x14ac:dyDescent="0.3">
      <c r="B200" s="35" t="s">
        <v>139</v>
      </c>
      <c r="C200" s="35" t="s">
        <v>140</v>
      </c>
      <c r="D200" s="35" t="s">
        <v>141</v>
      </c>
      <c r="E200" s="36" t="s">
        <v>73</v>
      </c>
      <c r="F200" s="59" t="s">
        <v>143</v>
      </c>
      <c r="G200" s="81">
        <v>42186</v>
      </c>
      <c r="H200" s="57">
        <v>2</v>
      </c>
      <c r="I200"/>
      <c r="J200"/>
      <c r="K200"/>
    </row>
    <row r="201" spans="2:11" x14ac:dyDescent="0.3">
      <c r="B201" s="35" t="s">
        <v>139</v>
      </c>
      <c r="C201" s="35" t="s">
        <v>140</v>
      </c>
      <c r="D201" s="35" t="s">
        <v>141</v>
      </c>
      <c r="E201" s="36" t="s">
        <v>73</v>
      </c>
      <c r="F201" s="59" t="s">
        <v>143</v>
      </c>
      <c r="G201" s="81">
        <v>42186</v>
      </c>
      <c r="H201" s="60">
        <v>12618</v>
      </c>
      <c r="I201"/>
      <c r="J201"/>
      <c r="K201"/>
    </row>
    <row r="202" spans="2:11" x14ac:dyDescent="0.3">
      <c r="B202" s="35" t="s">
        <v>139</v>
      </c>
      <c r="C202" s="35" t="s">
        <v>140</v>
      </c>
      <c r="D202" s="35" t="s">
        <v>141</v>
      </c>
      <c r="E202" s="36" t="s">
        <v>73</v>
      </c>
      <c r="F202" s="59" t="s">
        <v>143</v>
      </c>
      <c r="G202" s="81">
        <v>42186</v>
      </c>
      <c r="H202" s="57">
        <v>94</v>
      </c>
      <c r="I202"/>
      <c r="J202"/>
      <c r="K202"/>
    </row>
    <row r="203" spans="2:11" x14ac:dyDescent="0.3">
      <c r="B203" s="35" t="s">
        <v>139</v>
      </c>
      <c r="C203" s="35" t="s">
        <v>140</v>
      </c>
      <c r="D203" s="35" t="s">
        <v>141</v>
      </c>
      <c r="E203" s="36" t="s">
        <v>73</v>
      </c>
      <c r="F203" s="59" t="s">
        <v>143</v>
      </c>
      <c r="G203" s="81">
        <v>42186</v>
      </c>
      <c r="H203" s="57">
        <v>263</v>
      </c>
      <c r="I203"/>
      <c r="J203"/>
      <c r="K203"/>
    </row>
    <row r="204" spans="2:11" x14ac:dyDescent="0.3">
      <c r="B204" s="35" t="s">
        <v>139</v>
      </c>
      <c r="C204" s="35" t="s">
        <v>140</v>
      </c>
      <c r="D204" s="35" t="s">
        <v>141</v>
      </c>
      <c r="E204" s="36" t="s">
        <v>73</v>
      </c>
      <c r="F204" s="59" t="s">
        <v>143</v>
      </c>
      <c r="G204" s="81">
        <v>42186</v>
      </c>
      <c r="H204" s="57">
        <v>37</v>
      </c>
      <c r="I204"/>
      <c r="J204"/>
      <c r="K204"/>
    </row>
    <row r="205" spans="2:11" x14ac:dyDescent="0.3">
      <c r="B205" s="35" t="s">
        <v>139</v>
      </c>
      <c r="C205" s="35" t="s">
        <v>140</v>
      </c>
      <c r="D205" s="35" t="s">
        <v>141</v>
      </c>
      <c r="E205" s="36" t="s">
        <v>73</v>
      </c>
      <c r="F205" s="59" t="s">
        <v>143</v>
      </c>
      <c r="G205" s="81">
        <v>42186</v>
      </c>
      <c r="H205" s="57">
        <v>21</v>
      </c>
      <c r="I205"/>
      <c r="J205"/>
      <c r="K205"/>
    </row>
    <row r="206" spans="2:11" x14ac:dyDescent="0.3">
      <c r="B206" s="35" t="s">
        <v>139</v>
      </c>
      <c r="C206" s="35" t="s">
        <v>140</v>
      </c>
      <c r="D206" s="35" t="s">
        <v>141</v>
      </c>
      <c r="E206" s="36" t="s">
        <v>73</v>
      </c>
      <c r="F206" s="59" t="s">
        <v>143</v>
      </c>
      <c r="G206" s="81">
        <v>42186</v>
      </c>
      <c r="H206" s="57">
        <v>22</v>
      </c>
      <c r="I206"/>
      <c r="J206"/>
      <c r="K206"/>
    </row>
    <row r="207" spans="2:11" x14ac:dyDescent="0.3">
      <c r="B207" s="35" t="s">
        <v>139</v>
      </c>
      <c r="C207" s="35" t="s">
        <v>140</v>
      </c>
      <c r="D207" s="35" t="s">
        <v>141</v>
      </c>
      <c r="E207" s="36" t="s">
        <v>73</v>
      </c>
      <c r="F207" s="59" t="s">
        <v>143</v>
      </c>
      <c r="G207" s="81">
        <v>42186</v>
      </c>
      <c r="H207" s="60">
        <v>4144</v>
      </c>
      <c r="I207"/>
      <c r="J207"/>
      <c r="K207"/>
    </row>
    <row r="208" spans="2:11" x14ac:dyDescent="0.3">
      <c r="B208" s="35" t="s">
        <v>139</v>
      </c>
      <c r="C208" s="35" t="s">
        <v>140</v>
      </c>
      <c r="D208" s="35" t="s">
        <v>141</v>
      </c>
      <c r="E208" s="36" t="s">
        <v>73</v>
      </c>
      <c r="F208" s="59" t="s">
        <v>143</v>
      </c>
      <c r="G208" s="81">
        <v>42186</v>
      </c>
      <c r="H208" s="60">
        <v>2090</v>
      </c>
      <c r="I208"/>
      <c r="J208"/>
      <c r="K208"/>
    </row>
    <row r="209" spans="2:11" x14ac:dyDescent="0.3">
      <c r="B209" s="35" t="s">
        <v>139</v>
      </c>
      <c r="C209" s="35" t="s">
        <v>140</v>
      </c>
      <c r="D209" s="35" t="s">
        <v>141</v>
      </c>
      <c r="E209" s="36" t="s">
        <v>73</v>
      </c>
      <c r="F209" s="59" t="s">
        <v>143</v>
      </c>
      <c r="G209" s="81">
        <v>42186</v>
      </c>
      <c r="H209" s="60"/>
      <c r="I209"/>
      <c r="J209"/>
      <c r="K209"/>
    </row>
    <row r="210" spans="2:11" x14ac:dyDescent="0.3">
      <c r="B210" s="35" t="s">
        <v>139</v>
      </c>
      <c r="C210" s="35" t="s">
        <v>140</v>
      </c>
      <c r="D210" s="35" t="s">
        <v>141</v>
      </c>
      <c r="E210" s="36" t="s">
        <v>73</v>
      </c>
      <c r="F210" s="59" t="s">
        <v>143</v>
      </c>
      <c r="G210" s="81">
        <v>42186</v>
      </c>
      <c r="H210" s="60">
        <v>19</v>
      </c>
      <c r="I210"/>
      <c r="J210"/>
      <c r="K210"/>
    </row>
    <row r="211" spans="2:11" x14ac:dyDescent="0.3">
      <c r="B211" s="35" t="s">
        <v>139</v>
      </c>
      <c r="C211" s="35" t="s">
        <v>140</v>
      </c>
      <c r="D211" s="35" t="s">
        <v>141</v>
      </c>
      <c r="E211" s="36" t="s">
        <v>73</v>
      </c>
      <c r="F211" s="59" t="s">
        <v>143</v>
      </c>
      <c r="G211" s="81">
        <v>42186</v>
      </c>
      <c r="H211" s="60">
        <v>1126</v>
      </c>
      <c r="I211"/>
      <c r="J211"/>
      <c r="K211"/>
    </row>
    <row r="212" spans="2:11" x14ac:dyDescent="0.3">
      <c r="B212" s="35" t="s">
        <v>139</v>
      </c>
      <c r="C212" s="35" t="s">
        <v>140</v>
      </c>
      <c r="D212" s="35" t="s">
        <v>141</v>
      </c>
      <c r="E212" s="36" t="s">
        <v>73</v>
      </c>
      <c r="F212" s="59" t="s">
        <v>143</v>
      </c>
      <c r="G212" s="81">
        <v>42186</v>
      </c>
      <c r="H212" s="60"/>
      <c r="I212"/>
      <c r="J212"/>
      <c r="K212"/>
    </row>
    <row r="213" spans="2:11" x14ac:dyDescent="0.3">
      <c r="B213" s="35" t="s">
        <v>139</v>
      </c>
      <c r="C213" s="35" t="s">
        <v>140</v>
      </c>
      <c r="D213" s="35" t="s">
        <v>141</v>
      </c>
      <c r="E213" s="36" t="s">
        <v>73</v>
      </c>
      <c r="F213" s="59" t="s">
        <v>143</v>
      </c>
      <c r="G213" s="81">
        <v>42217</v>
      </c>
      <c r="H213" s="57">
        <v>0</v>
      </c>
      <c r="I213"/>
      <c r="J213"/>
      <c r="K213"/>
    </row>
    <row r="214" spans="2:11" x14ac:dyDescent="0.3">
      <c r="B214" s="35" t="s">
        <v>139</v>
      </c>
      <c r="C214" s="35" t="s">
        <v>140</v>
      </c>
      <c r="D214" s="35" t="s">
        <v>141</v>
      </c>
      <c r="E214" s="36" t="s">
        <v>73</v>
      </c>
      <c r="F214" s="59" t="s">
        <v>143</v>
      </c>
      <c r="G214" s="81">
        <v>42217</v>
      </c>
      <c r="H214" s="57">
        <v>1</v>
      </c>
      <c r="I214"/>
      <c r="J214"/>
      <c r="K214"/>
    </row>
    <row r="215" spans="2:11" x14ac:dyDescent="0.3">
      <c r="B215" s="35" t="s">
        <v>139</v>
      </c>
      <c r="C215" s="35" t="s">
        <v>140</v>
      </c>
      <c r="D215" s="35" t="s">
        <v>141</v>
      </c>
      <c r="E215" s="36" t="s">
        <v>73</v>
      </c>
      <c r="F215" s="59" t="s">
        <v>143</v>
      </c>
      <c r="G215" s="81">
        <v>42217</v>
      </c>
      <c r="H215" s="57">
        <v>0</v>
      </c>
      <c r="I215"/>
      <c r="J215"/>
      <c r="K215"/>
    </row>
    <row r="216" spans="2:11" x14ac:dyDescent="0.3">
      <c r="B216" s="35" t="s">
        <v>139</v>
      </c>
      <c r="C216" s="35" t="s">
        <v>140</v>
      </c>
      <c r="D216" s="35" t="s">
        <v>141</v>
      </c>
      <c r="E216" s="36" t="s">
        <v>73</v>
      </c>
      <c r="F216" s="59" t="s">
        <v>143</v>
      </c>
      <c r="G216" s="81">
        <v>42217</v>
      </c>
      <c r="H216" s="57">
        <v>2</v>
      </c>
      <c r="I216"/>
      <c r="J216"/>
      <c r="K216"/>
    </row>
    <row r="217" spans="2:11" x14ac:dyDescent="0.3">
      <c r="B217" s="35" t="s">
        <v>139</v>
      </c>
      <c r="C217" s="35" t="s">
        <v>140</v>
      </c>
      <c r="D217" s="35" t="s">
        <v>141</v>
      </c>
      <c r="E217" s="36" t="s">
        <v>73</v>
      </c>
      <c r="F217" s="59" t="s">
        <v>143</v>
      </c>
      <c r="G217" s="81">
        <v>42217</v>
      </c>
      <c r="H217" s="57">
        <v>1</v>
      </c>
      <c r="I217"/>
      <c r="J217"/>
      <c r="K217"/>
    </row>
    <row r="218" spans="2:11" x14ac:dyDescent="0.3">
      <c r="B218" s="35" t="s">
        <v>139</v>
      </c>
      <c r="C218" s="35" t="s">
        <v>140</v>
      </c>
      <c r="D218" s="35" t="s">
        <v>141</v>
      </c>
      <c r="E218" s="36" t="s">
        <v>73</v>
      </c>
      <c r="F218" s="59" t="s">
        <v>143</v>
      </c>
      <c r="G218" s="81">
        <v>42217</v>
      </c>
      <c r="H218" s="57">
        <v>4</v>
      </c>
      <c r="I218"/>
      <c r="J218"/>
      <c r="K218"/>
    </row>
    <row r="219" spans="2:11" x14ac:dyDescent="0.3">
      <c r="B219" s="35" t="s">
        <v>139</v>
      </c>
      <c r="C219" s="35" t="s">
        <v>140</v>
      </c>
      <c r="D219" s="35" t="s">
        <v>141</v>
      </c>
      <c r="E219" s="36" t="s">
        <v>73</v>
      </c>
      <c r="F219" s="59" t="s">
        <v>143</v>
      </c>
      <c r="G219" s="81">
        <v>42217</v>
      </c>
      <c r="H219" s="57">
        <v>0</v>
      </c>
      <c r="I219"/>
      <c r="J219"/>
      <c r="K219"/>
    </row>
    <row r="220" spans="2:11" x14ac:dyDescent="0.3">
      <c r="B220" s="35" t="s">
        <v>139</v>
      </c>
      <c r="C220" s="35" t="s">
        <v>140</v>
      </c>
      <c r="D220" s="35" t="s">
        <v>141</v>
      </c>
      <c r="E220" s="36" t="s">
        <v>73</v>
      </c>
      <c r="F220" s="59" t="s">
        <v>143</v>
      </c>
      <c r="G220" s="81">
        <v>42217</v>
      </c>
      <c r="H220" s="57">
        <v>2</v>
      </c>
      <c r="I220"/>
      <c r="J220"/>
      <c r="K220"/>
    </row>
    <row r="221" spans="2:11" x14ac:dyDescent="0.3">
      <c r="B221" s="35" t="s">
        <v>139</v>
      </c>
      <c r="C221" s="35" t="s">
        <v>140</v>
      </c>
      <c r="D221" s="35" t="s">
        <v>141</v>
      </c>
      <c r="E221" s="36" t="s">
        <v>73</v>
      </c>
      <c r="F221" s="59" t="s">
        <v>143</v>
      </c>
      <c r="G221" s="81">
        <v>42217</v>
      </c>
      <c r="H221" s="57">
        <v>2</v>
      </c>
      <c r="I221"/>
      <c r="J221"/>
      <c r="K221"/>
    </row>
    <row r="222" spans="2:11" x14ac:dyDescent="0.3">
      <c r="B222" s="35" t="s">
        <v>139</v>
      </c>
      <c r="C222" s="35" t="s">
        <v>140</v>
      </c>
      <c r="D222" s="35" t="s">
        <v>141</v>
      </c>
      <c r="E222" s="36" t="s">
        <v>73</v>
      </c>
      <c r="F222" s="59" t="s">
        <v>143</v>
      </c>
      <c r="G222" s="81">
        <v>42217</v>
      </c>
      <c r="H222" s="60">
        <v>13901</v>
      </c>
      <c r="I222"/>
      <c r="J222"/>
      <c r="K222"/>
    </row>
    <row r="223" spans="2:11" x14ac:dyDescent="0.3">
      <c r="B223" s="35" t="s">
        <v>139</v>
      </c>
      <c r="C223" s="35" t="s">
        <v>140</v>
      </c>
      <c r="D223" s="35" t="s">
        <v>141</v>
      </c>
      <c r="E223" s="36" t="s">
        <v>73</v>
      </c>
      <c r="F223" s="59" t="s">
        <v>143</v>
      </c>
      <c r="G223" s="81">
        <v>42217</v>
      </c>
      <c r="H223" s="57">
        <v>99</v>
      </c>
      <c r="I223"/>
      <c r="J223"/>
      <c r="K223"/>
    </row>
    <row r="224" spans="2:11" x14ac:dyDescent="0.3">
      <c r="B224" s="35" t="s">
        <v>139</v>
      </c>
      <c r="C224" s="35" t="s">
        <v>140</v>
      </c>
      <c r="D224" s="35" t="s">
        <v>141</v>
      </c>
      <c r="E224" s="36" t="s">
        <v>73</v>
      </c>
      <c r="F224" s="59" t="s">
        <v>143</v>
      </c>
      <c r="G224" s="81">
        <v>42217</v>
      </c>
      <c r="H224" s="57">
        <v>280</v>
      </c>
      <c r="I224"/>
      <c r="J224"/>
      <c r="K224"/>
    </row>
    <row r="225" spans="2:11" x14ac:dyDescent="0.3">
      <c r="B225" s="35" t="s">
        <v>139</v>
      </c>
      <c r="C225" s="35" t="s">
        <v>140</v>
      </c>
      <c r="D225" s="35" t="s">
        <v>141</v>
      </c>
      <c r="E225" s="36" t="s">
        <v>73</v>
      </c>
      <c r="F225" s="59" t="s">
        <v>143</v>
      </c>
      <c r="G225" s="81">
        <v>42217</v>
      </c>
      <c r="H225" s="57">
        <v>42</v>
      </c>
      <c r="I225"/>
      <c r="J225"/>
      <c r="K225"/>
    </row>
    <row r="226" spans="2:11" x14ac:dyDescent="0.3">
      <c r="B226" s="35" t="s">
        <v>139</v>
      </c>
      <c r="C226" s="35" t="s">
        <v>140</v>
      </c>
      <c r="D226" s="35" t="s">
        <v>141</v>
      </c>
      <c r="E226" s="36" t="s">
        <v>73</v>
      </c>
      <c r="F226" s="59" t="s">
        <v>143</v>
      </c>
      <c r="G226" s="81">
        <v>42217</v>
      </c>
      <c r="H226" s="57">
        <v>24</v>
      </c>
      <c r="I226"/>
      <c r="J226"/>
      <c r="K226"/>
    </row>
    <row r="227" spans="2:11" x14ac:dyDescent="0.3">
      <c r="B227" s="35" t="s">
        <v>139</v>
      </c>
      <c r="C227" s="35" t="s">
        <v>140</v>
      </c>
      <c r="D227" s="35" t="s">
        <v>141</v>
      </c>
      <c r="E227" s="36" t="s">
        <v>73</v>
      </c>
      <c r="F227" s="59" t="s">
        <v>143</v>
      </c>
      <c r="G227" s="81">
        <v>42217</v>
      </c>
      <c r="H227" s="57">
        <v>26</v>
      </c>
      <c r="I227"/>
      <c r="J227"/>
      <c r="K227"/>
    </row>
    <row r="228" spans="2:11" x14ac:dyDescent="0.3">
      <c r="B228" s="35" t="s">
        <v>139</v>
      </c>
      <c r="C228" s="35" t="s">
        <v>140</v>
      </c>
      <c r="D228" s="35" t="s">
        <v>141</v>
      </c>
      <c r="E228" s="36" t="s">
        <v>73</v>
      </c>
      <c r="F228" s="59" t="s">
        <v>143</v>
      </c>
      <c r="G228" s="81">
        <v>42217</v>
      </c>
      <c r="H228" s="60">
        <v>4727</v>
      </c>
      <c r="I228"/>
      <c r="J228"/>
      <c r="K228"/>
    </row>
    <row r="229" spans="2:11" x14ac:dyDescent="0.3">
      <c r="B229" s="35" t="s">
        <v>139</v>
      </c>
      <c r="C229" s="35" t="s">
        <v>140</v>
      </c>
      <c r="D229" s="35" t="s">
        <v>141</v>
      </c>
      <c r="E229" s="36" t="s">
        <v>73</v>
      </c>
      <c r="F229" s="59" t="s">
        <v>143</v>
      </c>
      <c r="G229" s="81">
        <v>42217</v>
      </c>
      <c r="H229" s="60">
        <v>2090</v>
      </c>
      <c r="I229"/>
      <c r="J229"/>
      <c r="K229"/>
    </row>
    <row r="230" spans="2:11" x14ac:dyDescent="0.3">
      <c r="B230" s="35" t="s">
        <v>139</v>
      </c>
      <c r="C230" s="35" t="s">
        <v>140</v>
      </c>
      <c r="D230" s="35" t="s">
        <v>141</v>
      </c>
      <c r="E230" s="36" t="s">
        <v>73</v>
      </c>
      <c r="F230" s="59" t="s">
        <v>143</v>
      </c>
      <c r="G230" s="81">
        <v>42217</v>
      </c>
      <c r="H230" s="60">
        <v>0</v>
      </c>
      <c r="I230"/>
      <c r="J230"/>
      <c r="K230"/>
    </row>
    <row r="231" spans="2:11" x14ac:dyDescent="0.3">
      <c r="B231" s="35" t="s">
        <v>139</v>
      </c>
      <c r="C231" s="35" t="s">
        <v>140</v>
      </c>
      <c r="D231" s="35" t="s">
        <v>141</v>
      </c>
      <c r="E231" s="36" t="s">
        <v>73</v>
      </c>
      <c r="F231" s="59" t="s">
        <v>143</v>
      </c>
      <c r="G231" s="81">
        <v>42217</v>
      </c>
      <c r="H231" s="60">
        <v>21</v>
      </c>
      <c r="I231"/>
      <c r="J231"/>
      <c r="K231"/>
    </row>
    <row r="232" spans="2:11" x14ac:dyDescent="0.3">
      <c r="B232" s="35" t="s">
        <v>139</v>
      </c>
      <c r="C232" s="35" t="s">
        <v>140</v>
      </c>
      <c r="D232" s="35" t="s">
        <v>141</v>
      </c>
      <c r="E232" s="36" t="s">
        <v>73</v>
      </c>
      <c r="F232" s="59" t="s">
        <v>143</v>
      </c>
      <c r="G232" s="81">
        <v>42217</v>
      </c>
      <c r="H232" s="60">
        <v>1250</v>
      </c>
      <c r="I232"/>
      <c r="J232"/>
      <c r="K232"/>
    </row>
    <row r="233" spans="2:11" x14ac:dyDescent="0.3">
      <c r="B233" s="35" t="s">
        <v>139</v>
      </c>
      <c r="C233" s="35" t="s">
        <v>140</v>
      </c>
      <c r="D233" s="35" t="s">
        <v>141</v>
      </c>
      <c r="E233" s="36" t="s">
        <v>73</v>
      </c>
      <c r="F233" s="59" t="s">
        <v>143</v>
      </c>
      <c r="G233" s="81">
        <v>42217</v>
      </c>
      <c r="H233" s="60"/>
      <c r="I233"/>
      <c r="J233"/>
      <c r="K233"/>
    </row>
    <row r="234" spans="2:11" x14ac:dyDescent="0.3">
      <c r="B234" s="35" t="s">
        <v>139</v>
      </c>
      <c r="C234" s="35" t="s">
        <v>140</v>
      </c>
      <c r="D234" s="35" t="s">
        <v>141</v>
      </c>
      <c r="E234" s="36" t="s">
        <v>73</v>
      </c>
      <c r="F234" s="61" t="s">
        <v>32</v>
      </c>
      <c r="G234" s="82">
        <v>42005</v>
      </c>
      <c r="H234" s="62">
        <v>17</v>
      </c>
      <c r="I234"/>
      <c r="J234"/>
      <c r="K234"/>
    </row>
    <row r="235" spans="2:11" x14ac:dyDescent="0.3">
      <c r="B235" s="35" t="s">
        <v>139</v>
      </c>
      <c r="C235" s="35" t="s">
        <v>140</v>
      </c>
      <c r="D235" s="35" t="s">
        <v>141</v>
      </c>
      <c r="E235" s="36" t="s">
        <v>73</v>
      </c>
      <c r="F235" s="61" t="s">
        <v>32</v>
      </c>
      <c r="G235" s="82">
        <v>42005</v>
      </c>
      <c r="H235" s="62">
        <v>25</v>
      </c>
      <c r="I235"/>
      <c r="J235"/>
      <c r="K235"/>
    </row>
    <row r="236" spans="2:11" x14ac:dyDescent="0.3">
      <c r="B236" s="35" t="s">
        <v>139</v>
      </c>
      <c r="C236" s="35" t="s">
        <v>140</v>
      </c>
      <c r="D236" s="35" t="s">
        <v>141</v>
      </c>
      <c r="E236" s="36" t="s">
        <v>73</v>
      </c>
      <c r="F236" s="61" t="s">
        <v>32</v>
      </c>
      <c r="G236" s="82">
        <v>42005</v>
      </c>
      <c r="H236" s="62"/>
      <c r="I236"/>
      <c r="J236"/>
      <c r="K236"/>
    </row>
    <row r="237" spans="2:11" x14ac:dyDescent="0.3">
      <c r="B237" s="35" t="s">
        <v>139</v>
      </c>
      <c r="C237" s="35" t="s">
        <v>140</v>
      </c>
      <c r="D237" s="35" t="s">
        <v>141</v>
      </c>
      <c r="E237" s="36" t="s">
        <v>73</v>
      </c>
      <c r="F237" s="61" t="s">
        <v>32</v>
      </c>
      <c r="G237" s="82">
        <v>42005</v>
      </c>
      <c r="H237" s="62">
        <v>1</v>
      </c>
      <c r="I237"/>
      <c r="J237"/>
      <c r="K237"/>
    </row>
    <row r="238" spans="2:11" x14ac:dyDescent="0.3">
      <c r="B238" s="35" t="s">
        <v>139</v>
      </c>
      <c r="C238" s="35" t="s">
        <v>140</v>
      </c>
      <c r="D238" s="35" t="s">
        <v>141</v>
      </c>
      <c r="E238" s="36" t="s">
        <v>73</v>
      </c>
      <c r="F238" s="61" t="s">
        <v>32</v>
      </c>
      <c r="G238" s="82">
        <v>42005</v>
      </c>
      <c r="H238" s="62">
        <v>33</v>
      </c>
      <c r="I238"/>
      <c r="J238"/>
      <c r="K238"/>
    </row>
    <row r="239" spans="2:11" x14ac:dyDescent="0.3">
      <c r="B239" s="35" t="s">
        <v>139</v>
      </c>
      <c r="C239" s="35" t="s">
        <v>140</v>
      </c>
      <c r="D239" s="35" t="s">
        <v>141</v>
      </c>
      <c r="E239" s="36" t="s">
        <v>73</v>
      </c>
      <c r="F239" s="61" t="s">
        <v>32</v>
      </c>
      <c r="G239" s="82">
        <v>42005</v>
      </c>
      <c r="H239" s="62">
        <v>9</v>
      </c>
      <c r="I239"/>
      <c r="J239"/>
      <c r="K239"/>
    </row>
    <row r="240" spans="2:11" x14ac:dyDescent="0.3">
      <c r="B240" s="35" t="s">
        <v>139</v>
      </c>
      <c r="C240" s="35" t="s">
        <v>140</v>
      </c>
      <c r="D240" s="35" t="s">
        <v>141</v>
      </c>
      <c r="E240" s="36" t="s">
        <v>73</v>
      </c>
      <c r="F240" s="61" t="s">
        <v>32</v>
      </c>
      <c r="G240" s="82">
        <v>42005</v>
      </c>
      <c r="H240" s="62">
        <v>1</v>
      </c>
      <c r="I240"/>
      <c r="J240"/>
      <c r="K240"/>
    </row>
    <row r="241" spans="2:11" x14ac:dyDescent="0.3">
      <c r="B241" s="35" t="s">
        <v>139</v>
      </c>
      <c r="C241" s="35" t="s">
        <v>140</v>
      </c>
      <c r="D241" s="35" t="s">
        <v>141</v>
      </c>
      <c r="E241" s="36" t="s">
        <v>73</v>
      </c>
      <c r="F241" s="61" t="s">
        <v>32</v>
      </c>
      <c r="G241" s="82">
        <v>42005</v>
      </c>
      <c r="H241" s="62">
        <v>0</v>
      </c>
      <c r="I241"/>
      <c r="J241"/>
      <c r="K241"/>
    </row>
    <row r="242" spans="2:11" x14ac:dyDescent="0.3">
      <c r="B242" s="35" t="s">
        <v>139</v>
      </c>
      <c r="C242" s="35" t="s">
        <v>140</v>
      </c>
      <c r="D242" s="35" t="s">
        <v>141</v>
      </c>
      <c r="E242" s="36" t="s">
        <v>73</v>
      </c>
      <c r="F242" s="61" t="s">
        <v>32</v>
      </c>
      <c r="G242" s="82">
        <v>42005</v>
      </c>
      <c r="H242" s="62">
        <v>4</v>
      </c>
      <c r="I242"/>
      <c r="J242"/>
      <c r="K242"/>
    </row>
    <row r="243" spans="2:11" x14ac:dyDescent="0.3">
      <c r="B243" s="35" t="s">
        <v>139</v>
      </c>
      <c r="C243" s="35" t="s">
        <v>140</v>
      </c>
      <c r="D243" s="35" t="s">
        <v>141</v>
      </c>
      <c r="E243" s="36" t="s">
        <v>73</v>
      </c>
      <c r="F243" s="61" t="s">
        <v>32</v>
      </c>
      <c r="G243" s="82">
        <v>42005</v>
      </c>
      <c r="H243" s="62">
        <v>0</v>
      </c>
      <c r="I243"/>
      <c r="J243"/>
      <c r="K243"/>
    </row>
    <row r="244" spans="2:11" x14ac:dyDescent="0.3">
      <c r="B244" s="35" t="s">
        <v>139</v>
      </c>
      <c r="C244" s="35" t="s">
        <v>140</v>
      </c>
      <c r="D244" s="35" t="s">
        <v>141</v>
      </c>
      <c r="E244" s="36" t="s">
        <v>73</v>
      </c>
      <c r="F244" s="61" t="s">
        <v>32</v>
      </c>
      <c r="G244" s="82">
        <v>42005</v>
      </c>
      <c r="H244" s="62">
        <v>0</v>
      </c>
      <c r="I244"/>
      <c r="J244"/>
      <c r="K244"/>
    </row>
    <row r="245" spans="2:11" x14ac:dyDescent="0.3">
      <c r="B245" s="35" t="s">
        <v>139</v>
      </c>
      <c r="C245" s="35" t="s">
        <v>140</v>
      </c>
      <c r="D245" s="35" t="s">
        <v>141</v>
      </c>
      <c r="E245" s="36" t="s">
        <v>73</v>
      </c>
      <c r="F245" s="61" t="s">
        <v>32</v>
      </c>
      <c r="G245" s="82">
        <v>42005</v>
      </c>
      <c r="H245" s="62">
        <v>1</v>
      </c>
      <c r="I245"/>
      <c r="J245"/>
      <c r="K245"/>
    </row>
    <row r="246" spans="2:11" x14ac:dyDescent="0.3">
      <c r="B246" s="35" t="s">
        <v>139</v>
      </c>
      <c r="C246" s="35" t="s">
        <v>140</v>
      </c>
      <c r="D246" s="35" t="s">
        <v>141</v>
      </c>
      <c r="E246" s="36" t="s">
        <v>73</v>
      </c>
      <c r="F246" s="61" t="s">
        <v>32</v>
      </c>
      <c r="G246" s="82">
        <v>42005</v>
      </c>
      <c r="H246" s="62"/>
      <c r="I246"/>
      <c r="J246"/>
      <c r="K246"/>
    </row>
    <row r="247" spans="2:11" x14ac:dyDescent="0.3">
      <c r="B247" s="35" t="s">
        <v>139</v>
      </c>
      <c r="C247" s="35" t="s">
        <v>140</v>
      </c>
      <c r="D247" s="35" t="s">
        <v>141</v>
      </c>
      <c r="E247" s="36" t="s">
        <v>73</v>
      </c>
      <c r="F247" s="61" t="s">
        <v>32</v>
      </c>
      <c r="G247" s="82">
        <v>42005</v>
      </c>
      <c r="H247" s="62">
        <v>16</v>
      </c>
      <c r="I247"/>
      <c r="J247"/>
      <c r="K247"/>
    </row>
    <row r="248" spans="2:11" x14ac:dyDescent="0.3">
      <c r="B248" s="35" t="s">
        <v>139</v>
      </c>
      <c r="C248" s="35" t="s">
        <v>140</v>
      </c>
      <c r="D248" s="35" t="s">
        <v>141</v>
      </c>
      <c r="E248" s="36" t="s">
        <v>73</v>
      </c>
      <c r="F248" s="61" t="s">
        <v>32</v>
      </c>
      <c r="G248" s="82">
        <v>42005</v>
      </c>
      <c r="H248" s="62">
        <v>4</v>
      </c>
      <c r="I248"/>
      <c r="J248"/>
      <c r="K248"/>
    </row>
    <row r="249" spans="2:11" x14ac:dyDescent="0.3">
      <c r="B249" s="35" t="s">
        <v>139</v>
      </c>
      <c r="C249" s="35" t="s">
        <v>140</v>
      </c>
      <c r="D249" s="35" t="s">
        <v>141</v>
      </c>
      <c r="E249" s="36" t="s">
        <v>73</v>
      </c>
      <c r="F249" s="61" t="s">
        <v>32</v>
      </c>
      <c r="G249" s="82">
        <v>42005</v>
      </c>
      <c r="H249" s="62">
        <v>0</v>
      </c>
      <c r="I249"/>
      <c r="J249"/>
      <c r="K249"/>
    </row>
    <row r="250" spans="2:11" x14ac:dyDescent="0.3">
      <c r="B250" s="35" t="s">
        <v>139</v>
      </c>
      <c r="C250" s="35" t="s">
        <v>140</v>
      </c>
      <c r="D250" s="35" t="s">
        <v>141</v>
      </c>
      <c r="E250" s="36" t="s">
        <v>73</v>
      </c>
      <c r="F250" s="61" t="s">
        <v>32</v>
      </c>
      <c r="G250" s="82">
        <v>42005</v>
      </c>
      <c r="H250" s="62">
        <v>0</v>
      </c>
      <c r="I250"/>
      <c r="J250"/>
      <c r="K250"/>
    </row>
    <row r="251" spans="2:11" x14ac:dyDescent="0.3">
      <c r="B251" s="35" t="s">
        <v>139</v>
      </c>
      <c r="C251" s="35" t="s">
        <v>140</v>
      </c>
      <c r="D251" s="35" t="s">
        <v>141</v>
      </c>
      <c r="E251" s="36" t="s">
        <v>73</v>
      </c>
      <c r="F251" s="61" t="s">
        <v>32</v>
      </c>
      <c r="G251" s="82">
        <v>42005</v>
      </c>
      <c r="H251" s="62">
        <v>0</v>
      </c>
      <c r="I251"/>
      <c r="J251"/>
      <c r="K251"/>
    </row>
    <row r="252" spans="2:11" x14ac:dyDescent="0.3">
      <c r="B252" s="35" t="s">
        <v>139</v>
      </c>
      <c r="C252" s="35" t="s">
        <v>140</v>
      </c>
      <c r="D252" s="35" t="s">
        <v>141</v>
      </c>
      <c r="E252" s="36" t="s">
        <v>73</v>
      </c>
      <c r="F252" s="61" t="s">
        <v>32</v>
      </c>
      <c r="G252" s="82">
        <v>42005</v>
      </c>
      <c r="H252" s="63">
        <v>0</v>
      </c>
      <c r="I252"/>
      <c r="J252"/>
      <c r="K252"/>
    </row>
    <row r="253" spans="2:11" x14ac:dyDescent="0.3">
      <c r="B253" s="35" t="s">
        <v>139</v>
      </c>
      <c r="C253" s="35" t="s">
        <v>140</v>
      </c>
      <c r="D253" s="35" t="s">
        <v>141</v>
      </c>
      <c r="E253" s="36" t="s">
        <v>73</v>
      </c>
      <c r="F253" s="61" t="s">
        <v>32</v>
      </c>
      <c r="G253" s="120">
        <v>42036</v>
      </c>
      <c r="H253" s="63">
        <v>30</v>
      </c>
      <c r="I253"/>
      <c r="J253"/>
      <c r="K253"/>
    </row>
    <row r="254" spans="2:11" x14ac:dyDescent="0.3">
      <c r="B254" s="35" t="s">
        <v>139</v>
      </c>
      <c r="C254" s="35" t="s">
        <v>140</v>
      </c>
      <c r="D254" s="35" t="s">
        <v>141</v>
      </c>
      <c r="E254" s="36" t="s">
        <v>73</v>
      </c>
      <c r="F254" s="61" t="s">
        <v>32</v>
      </c>
      <c r="G254" s="120">
        <v>42036</v>
      </c>
      <c r="H254" s="63">
        <v>43</v>
      </c>
      <c r="I254"/>
      <c r="J254"/>
      <c r="K254"/>
    </row>
    <row r="255" spans="2:11" x14ac:dyDescent="0.3">
      <c r="B255" s="35" t="s">
        <v>139</v>
      </c>
      <c r="C255" s="35" t="s">
        <v>140</v>
      </c>
      <c r="D255" s="35" t="s">
        <v>141</v>
      </c>
      <c r="E255" s="36" t="s">
        <v>73</v>
      </c>
      <c r="F255" s="61" t="s">
        <v>32</v>
      </c>
      <c r="G255" s="120">
        <v>42036</v>
      </c>
      <c r="H255" s="63">
        <v>8</v>
      </c>
      <c r="I255"/>
      <c r="J255"/>
      <c r="K255"/>
    </row>
    <row r="256" spans="2:11" x14ac:dyDescent="0.3">
      <c r="B256" s="35" t="s">
        <v>139</v>
      </c>
      <c r="C256" s="35" t="s">
        <v>140</v>
      </c>
      <c r="D256" s="35" t="s">
        <v>141</v>
      </c>
      <c r="E256" s="36" t="s">
        <v>73</v>
      </c>
      <c r="F256" s="61" t="s">
        <v>32</v>
      </c>
      <c r="G256" s="120">
        <v>42036</v>
      </c>
      <c r="H256" s="63">
        <v>6</v>
      </c>
      <c r="I256"/>
      <c r="J256"/>
      <c r="K256"/>
    </row>
    <row r="257" spans="2:11" x14ac:dyDescent="0.3">
      <c r="B257" s="35" t="s">
        <v>139</v>
      </c>
      <c r="C257" s="35" t="s">
        <v>140</v>
      </c>
      <c r="D257" s="35" t="s">
        <v>141</v>
      </c>
      <c r="E257" s="36" t="s">
        <v>73</v>
      </c>
      <c r="F257" s="61" t="s">
        <v>32</v>
      </c>
      <c r="G257" s="120">
        <v>42036</v>
      </c>
      <c r="H257" s="63">
        <v>63</v>
      </c>
      <c r="I257"/>
      <c r="J257"/>
      <c r="K257"/>
    </row>
    <row r="258" spans="2:11" x14ac:dyDescent="0.3">
      <c r="B258" s="35" t="s">
        <v>139</v>
      </c>
      <c r="C258" s="35" t="s">
        <v>140</v>
      </c>
      <c r="D258" s="35" t="s">
        <v>141</v>
      </c>
      <c r="E258" s="36" t="s">
        <v>73</v>
      </c>
      <c r="F258" s="61" t="s">
        <v>32</v>
      </c>
      <c r="G258" s="120">
        <v>42036</v>
      </c>
      <c r="H258" s="63">
        <v>20</v>
      </c>
      <c r="I258"/>
      <c r="J258"/>
      <c r="K258"/>
    </row>
    <row r="259" spans="2:11" x14ac:dyDescent="0.3">
      <c r="B259" s="35" t="s">
        <v>139</v>
      </c>
      <c r="C259" s="35" t="s">
        <v>140</v>
      </c>
      <c r="D259" s="35" t="s">
        <v>141</v>
      </c>
      <c r="E259" s="36" t="s">
        <v>73</v>
      </c>
      <c r="F259" s="61" t="s">
        <v>32</v>
      </c>
      <c r="G259" s="120">
        <v>42036</v>
      </c>
      <c r="H259" s="63">
        <v>1</v>
      </c>
      <c r="I259"/>
      <c r="J259"/>
      <c r="K259"/>
    </row>
    <row r="260" spans="2:11" x14ac:dyDescent="0.3">
      <c r="B260" s="35" t="s">
        <v>139</v>
      </c>
      <c r="C260" s="35" t="s">
        <v>140</v>
      </c>
      <c r="D260" s="35" t="s">
        <v>141</v>
      </c>
      <c r="E260" s="36" t="s">
        <v>73</v>
      </c>
      <c r="F260" s="61" t="s">
        <v>32</v>
      </c>
      <c r="G260" s="120">
        <v>42036</v>
      </c>
      <c r="H260" s="63">
        <v>0</v>
      </c>
      <c r="I260"/>
      <c r="J260"/>
      <c r="K260"/>
    </row>
    <row r="261" spans="2:11" x14ac:dyDescent="0.3">
      <c r="B261" s="35" t="s">
        <v>139</v>
      </c>
      <c r="C261" s="35" t="s">
        <v>140</v>
      </c>
      <c r="D261" s="35" t="s">
        <v>141</v>
      </c>
      <c r="E261" s="36" t="s">
        <v>73</v>
      </c>
      <c r="F261" s="61" t="s">
        <v>32</v>
      </c>
      <c r="G261" s="120">
        <v>42036</v>
      </c>
      <c r="H261" s="63">
        <v>8</v>
      </c>
      <c r="I261"/>
      <c r="J261"/>
      <c r="K261"/>
    </row>
    <row r="262" spans="2:11" x14ac:dyDescent="0.3">
      <c r="B262" s="35" t="s">
        <v>139</v>
      </c>
      <c r="C262" s="35" t="s">
        <v>140</v>
      </c>
      <c r="D262" s="35" t="s">
        <v>141</v>
      </c>
      <c r="E262" s="36" t="s">
        <v>73</v>
      </c>
      <c r="F262" s="61" t="s">
        <v>32</v>
      </c>
      <c r="G262" s="120">
        <v>42036</v>
      </c>
      <c r="H262" s="63">
        <v>1</v>
      </c>
      <c r="I262"/>
      <c r="J262"/>
      <c r="K262"/>
    </row>
    <row r="263" spans="2:11" x14ac:dyDescent="0.3">
      <c r="B263" s="35" t="s">
        <v>139</v>
      </c>
      <c r="C263" s="35" t="s">
        <v>140</v>
      </c>
      <c r="D263" s="35" t="s">
        <v>141</v>
      </c>
      <c r="E263" s="36" t="s">
        <v>73</v>
      </c>
      <c r="F263" s="61" t="s">
        <v>32</v>
      </c>
      <c r="G263" s="120">
        <v>42036</v>
      </c>
      <c r="H263" s="63">
        <v>1</v>
      </c>
      <c r="I263"/>
      <c r="J263"/>
      <c r="K263"/>
    </row>
    <row r="264" spans="2:11" x14ac:dyDescent="0.3">
      <c r="B264" s="35" t="s">
        <v>139</v>
      </c>
      <c r="C264" s="35" t="s">
        <v>140</v>
      </c>
      <c r="D264" s="35" t="s">
        <v>141</v>
      </c>
      <c r="E264" s="36" t="s">
        <v>73</v>
      </c>
      <c r="F264" s="61" t="s">
        <v>32</v>
      </c>
      <c r="G264" s="120">
        <v>42036</v>
      </c>
      <c r="H264" s="63">
        <v>1</v>
      </c>
      <c r="I264"/>
      <c r="J264"/>
      <c r="K264"/>
    </row>
    <row r="265" spans="2:11" x14ac:dyDescent="0.3">
      <c r="B265" s="35" t="s">
        <v>139</v>
      </c>
      <c r="C265" s="35" t="s">
        <v>140</v>
      </c>
      <c r="D265" s="35" t="s">
        <v>141</v>
      </c>
      <c r="E265" s="36" t="s">
        <v>73</v>
      </c>
      <c r="F265" s="61" t="s">
        <v>32</v>
      </c>
      <c r="G265" s="120">
        <v>42036</v>
      </c>
      <c r="H265" s="63">
        <v>0</v>
      </c>
      <c r="I265"/>
      <c r="J265"/>
      <c r="K265"/>
    </row>
    <row r="266" spans="2:11" x14ac:dyDescent="0.3">
      <c r="B266" s="35" t="s">
        <v>139</v>
      </c>
      <c r="C266" s="35" t="s">
        <v>140</v>
      </c>
      <c r="D266" s="35" t="s">
        <v>141</v>
      </c>
      <c r="E266" s="36" t="s">
        <v>73</v>
      </c>
      <c r="F266" s="61" t="s">
        <v>32</v>
      </c>
      <c r="G266" s="120">
        <v>42036</v>
      </c>
      <c r="H266" s="63">
        <v>29</v>
      </c>
      <c r="I266"/>
      <c r="J266"/>
      <c r="K266"/>
    </row>
    <row r="267" spans="2:11" x14ac:dyDescent="0.3">
      <c r="B267" s="35" t="s">
        <v>139</v>
      </c>
      <c r="C267" s="35" t="s">
        <v>140</v>
      </c>
      <c r="D267" s="35" t="s">
        <v>141</v>
      </c>
      <c r="E267" s="36" t="s">
        <v>73</v>
      </c>
      <c r="F267" s="61" t="s">
        <v>32</v>
      </c>
      <c r="G267" s="120">
        <v>42036</v>
      </c>
      <c r="H267" s="63">
        <v>8</v>
      </c>
      <c r="I267"/>
      <c r="J267"/>
      <c r="K267"/>
    </row>
    <row r="268" spans="2:11" x14ac:dyDescent="0.3">
      <c r="B268" s="35" t="s">
        <v>139</v>
      </c>
      <c r="C268" s="35" t="s">
        <v>140</v>
      </c>
      <c r="D268" s="35" t="s">
        <v>141</v>
      </c>
      <c r="E268" s="36" t="s">
        <v>73</v>
      </c>
      <c r="F268" s="61" t="s">
        <v>32</v>
      </c>
      <c r="G268" s="120">
        <v>42036</v>
      </c>
      <c r="H268" s="63">
        <v>0</v>
      </c>
      <c r="I268"/>
      <c r="J268"/>
      <c r="K268"/>
    </row>
    <row r="269" spans="2:11" x14ac:dyDescent="0.3">
      <c r="B269" s="35" t="s">
        <v>139</v>
      </c>
      <c r="C269" s="35" t="s">
        <v>140</v>
      </c>
      <c r="D269" s="35" t="s">
        <v>141</v>
      </c>
      <c r="E269" s="36" t="s">
        <v>73</v>
      </c>
      <c r="F269" s="61" t="s">
        <v>32</v>
      </c>
      <c r="G269" s="120">
        <v>42036</v>
      </c>
      <c r="H269" s="63">
        <v>0</v>
      </c>
      <c r="I269"/>
      <c r="J269"/>
      <c r="K269"/>
    </row>
    <row r="270" spans="2:11" x14ac:dyDescent="0.3">
      <c r="B270" s="35" t="s">
        <v>139</v>
      </c>
      <c r="C270" s="35" t="s">
        <v>140</v>
      </c>
      <c r="D270" s="35" t="s">
        <v>141</v>
      </c>
      <c r="E270" s="36" t="s">
        <v>73</v>
      </c>
      <c r="F270" s="61" t="s">
        <v>32</v>
      </c>
      <c r="G270" s="120">
        <v>42036</v>
      </c>
      <c r="H270" s="63">
        <v>0</v>
      </c>
      <c r="I270"/>
      <c r="J270"/>
      <c r="K270"/>
    </row>
    <row r="271" spans="2:11" x14ac:dyDescent="0.3">
      <c r="B271" s="35" t="s">
        <v>139</v>
      </c>
      <c r="C271" s="35" t="s">
        <v>140</v>
      </c>
      <c r="D271" s="35" t="s">
        <v>141</v>
      </c>
      <c r="E271" s="36" t="s">
        <v>73</v>
      </c>
      <c r="F271" s="61" t="s">
        <v>32</v>
      </c>
      <c r="G271" s="82">
        <v>42036</v>
      </c>
      <c r="H271" s="63">
        <v>0</v>
      </c>
      <c r="I271"/>
      <c r="J271"/>
      <c r="K271"/>
    </row>
    <row r="272" spans="2:11" x14ac:dyDescent="0.3">
      <c r="B272" s="35" t="s">
        <v>139</v>
      </c>
      <c r="C272" s="35" t="s">
        <v>140</v>
      </c>
      <c r="D272" s="35" t="s">
        <v>141</v>
      </c>
      <c r="E272" s="36" t="s">
        <v>73</v>
      </c>
      <c r="F272" s="61" t="s">
        <v>32</v>
      </c>
      <c r="G272" s="82">
        <v>42064</v>
      </c>
      <c r="H272" s="63">
        <v>49</v>
      </c>
      <c r="I272"/>
      <c r="J272"/>
      <c r="K272"/>
    </row>
    <row r="273" spans="2:11" x14ac:dyDescent="0.3">
      <c r="B273" s="35" t="s">
        <v>139</v>
      </c>
      <c r="C273" s="35" t="s">
        <v>140</v>
      </c>
      <c r="D273" s="35" t="s">
        <v>141</v>
      </c>
      <c r="E273" s="36" t="s">
        <v>73</v>
      </c>
      <c r="F273" s="61" t="s">
        <v>32</v>
      </c>
      <c r="G273" s="82">
        <v>42064</v>
      </c>
      <c r="H273" s="63">
        <v>62</v>
      </c>
      <c r="I273"/>
      <c r="J273"/>
      <c r="K273"/>
    </row>
    <row r="274" spans="2:11" x14ac:dyDescent="0.3">
      <c r="B274" s="35" t="s">
        <v>139</v>
      </c>
      <c r="C274" s="35" t="s">
        <v>140</v>
      </c>
      <c r="D274" s="35" t="s">
        <v>141</v>
      </c>
      <c r="E274" s="36" t="s">
        <v>73</v>
      </c>
      <c r="F274" s="61" t="s">
        <v>32</v>
      </c>
      <c r="G274" s="82">
        <v>42064</v>
      </c>
      <c r="H274" s="63">
        <v>19</v>
      </c>
      <c r="I274"/>
      <c r="J274"/>
      <c r="K274"/>
    </row>
    <row r="275" spans="2:11" x14ac:dyDescent="0.3">
      <c r="B275" s="35" t="s">
        <v>139</v>
      </c>
      <c r="C275" s="35" t="s">
        <v>140</v>
      </c>
      <c r="D275" s="35" t="s">
        <v>141</v>
      </c>
      <c r="E275" s="36" t="s">
        <v>73</v>
      </c>
      <c r="F275" s="61" t="s">
        <v>32</v>
      </c>
      <c r="G275" s="82">
        <v>42064</v>
      </c>
      <c r="H275" s="63">
        <v>12</v>
      </c>
      <c r="I275"/>
      <c r="J275"/>
      <c r="K275"/>
    </row>
    <row r="276" spans="2:11" x14ac:dyDescent="0.3">
      <c r="B276" s="35" t="s">
        <v>139</v>
      </c>
      <c r="C276" s="35" t="s">
        <v>140</v>
      </c>
      <c r="D276" s="35" t="s">
        <v>141</v>
      </c>
      <c r="E276" s="36" t="s">
        <v>73</v>
      </c>
      <c r="F276" s="61" t="s">
        <v>32</v>
      </c>
      <c r="G276" s="82">
        <v>42064</v>
      </c>
      <c r="H276" s="63">
        <v>115</v>
      </c>
      <c r="I276"/>
      <c r="J276"/>
      <c r="K276"/>
    </row>
    <row r="277" spans="2:11" x14ac:dyDescent="0.3">
      <c r="B277" s="35" t="s">
        <v>139</v>
      </c>
      <c r="C277" s="35" t="s">
        <v>140</v>
      </c>
      <c r="D277" s="35" t="s">
        <v>141</v>
      </c>
      <c r="E277" s="36" t="s">
        <v>73</v>
      </c>
      <c r="F277" s="61" t="s">
        <v>32</v>
      </c>
      <c r="G277" s="82">
        <v>42064</v>
      </c>
      <c r="H277" s="63">
        <v>44</v>
      </c>
      <c r="I277"/>
      <c r="J277"/>
      <c r="K277"/>
    </row>
    <row r="278" spans="2:11" x14ac:dyDescent="0.3">
      <c r="B278" s="35" t="s">
        <v>139</v>
      </c>
      <c r="C278" s="35" t="s">
        <v>140</v>
      </c>
      <c r="D278" s="35" t="s">
        <v>141</v>
      </c>
      <c r="E278" s="36" t="s">
        <v>73</v>
      </c>
      <c r="F278" s="61" t="s">
        <v>32</v>
      </c>
      <c r="G278" s="82">
        <v>42064</v>
      </c>
      <c r="H278" s="63">
        <v>1</v>
      </c>
      <c r="I278"/>
      <c r="J278"/>
      <c r="K278"/>
    </row>
    <row r="279" spans="2:11" x14ac:dyDescent="0.3">
      <c r="B279" s="35" t="s">
        <v>139</v>
      </c>
      <c r="C279" s="35" t="s">
        <v>140</v>
      </c>
      <c r="D279" s="35" t="s">
        <v>141</v>
      </c>
      <c r="E279" s="36" t="s">
        <v>73</v>
      </c>
      <c r="F279" s="61" t="s">
        <v>32</v>
      </c>
      <c r="G279" s="82">
        <v>42064</v>
      </c>
      <c r="H279" s="63">
        <v>0</v>
      </c>
      <c r="I279"/>
      <c r="J279"/>
      <c r="K279"/>
    </row>
    <row r="280" spans="2:11" x14ac:dyDescent="0.3">
      <c r="B280" s="35" t="s">
        <v>139</v>
      </c>
      <c r="C280" s="35" t="s">
        <v>140</v>
      </c>
      <c r="D280" s="35" t="s">
        <v>141</v>
      </c>
      <c r="E280" s="36" t="s">
        <v>73</v>
      </c>
      <c r="F280" s="61" t="s">
        <v>32</v>
      </c>
      <c r="G280" s="82">
        <v>42064</v>
      </c>
      <c r="H280" s="63">
        <v>15</v>
      </c>
      <c r="I280"/>
      <c r="J280"/>
      <c r="K280"/>
    </row>
    <row r="281" spans="2:11" x14ac:dyDescent="0.3">
      <c r="B281" s="35" t="s">
        <v>139</v>
      </c>
      <c r="C281" s="35" t="s">
        <v>140</v>
      </c>
      <c r="D281" s="35" t="s">
        <v>141</v>
      </c>
      <c r="E281" s="36" t="s">
        <v>73</v>
      </c>
      <c r="F281" s="61" t="s">
        <v>32</v>
      </c>
      <c r="G281" s="82">
        <v>42064</v>
      </c>
      <c r="H281" s="63">
        <v>1</v>
      </c>
      <c r="I281"/>
      <c r="J281"/>
      <c r="K281"/>
    </row>
    <row r="282" spans="2:11" x14ac:dyDescent="0.3">
      <c r="B282" s="35" t="s">
        <v>139</v>
      </c>
      <c r="C282" s="35" t="s">
        <v>140</v>
      </c>
      <c r="D282" s="35" t="s">
        <v>141</v>
      </c>
      <c r="E282" s="36" t="s">
        <v>73</v>
      </c>
      <c r="F282" s="61" t="s">
        <v>32</v>
      </c>
      <c r="G282" s="82">
        <v>42064</v>
      </c>
      <c r="H282" s="63">
        <v>2</v>
      </c>
      <c r="I282"/>
      <c r="J282"/>
      <c r="K282"/>
    </row>
    <row r="283" spans="2:11" x14ac:dyDescent="0.3">
      <c r="B283" s="35" t="s">
        <v>139</v>
      </c>
      <c r="C283" s="35" t="s">
        <v>140</v>
      </c>
      <c r="D283" s="35" t="s">
        <v>141</v>
      </c>
      <c r="E283" s="36" t="s">
        <v>73</v>
      </c>
      <c r="F283" s="61" t="s">
        <v>32</v>
      </c>
      <c r="G283" s="82">
        <v>42064</v>
      </c>
      <c r="H283" s="63">
        <v>5</v>
      </c>
      <c r="I283"/>
      <c r="J283"/>
      <c r="K283"/>
    </row>
    <row r="284" spans="2:11" x14ac:dyDescent="0.3">
      <c r="B284" s="35" t="s">
        <v>139</v>
      </c>
      <c r="C284" s="35" t="s">
        <v>140</v>
      </c>
      <c r="D284" s="35" t="s">
        <v>141</v>
      </c>
      <c r="E284" s="36" t="s">
        <v>73</v>
      </c>
      <c r="F284" s="61" t="s">
        <v>32</v>
      </c>
      <c r="G284" s="82">
        <v>42064</v>
      </c>
      <c r="H284" s="63">
        <v>0</v>
      </c>
      <c r="I284"/>
      <c r="J284"/>
      <c r="K284"/>
    </row>
    <row r="285" spans="2:11" x14ac:dyDescent="0.3">
      <c r="B285" s="35" t="s">
        <v>139</v>
      </c>
      <c r="C285" s="35" t="s">
        <v>140</v>
      </c>
      <c r="D285" s="35" t="s">
        <v>141</v>
      </c>
      <c r="E285" s="36" t="s">
        <v>73</v>
      </c>
      <c r="F285" s="61" t="s">
        <v>32</v>
      </c>
      <c r="G285" s="82">
        <v>42064</v>
      </c>
      <c r="H285" s="63">
        <v>45</v>
      </c>
      <c r="I285"/>
      <c r="J285"/>
      <c r="K285"/>
    </row>
    <row r="286" spans="2:11" x14ac:dyDescent="0.3">
      <c r="B286" s="35" t="s">
        <v>139</v>
      </c>
      <c r="C286" s="35" t="s">
        <v>140</v>
      </c>
      <c r="D286" s="35" t="s">
        <v>141</v>
      </c>
      <c r="E286" s="36" t="s">
        <v>73</v>
      </c>
      <c r="F286" s="61" t="s">
        <v>32</v>
      </c>
      <c r="G286" s="82">
        <v>42064</v>
      </c>
      <c r="H286" s="63">
        <v>25</v>
      </c>
      <c r="I286"/>
      <c r="J286"/>
      <c r="K286"/>
    </row>
    <row r="287" spans="2:11" x14ac:dyDescent="0.3">
      <c r="B287" s="35" t="s">
        <v>139</v>
      </c>
      <c r="C287" s="35" t="s">
        <v>140</v>
      </c>
      <c r="D287" s="35" t="s">
        <v>141</v>
      </c>
      <c r="E287" s="36" t="s">
        <v>73</v>
      </c>
      <c r="F287" s="61" t="s">
        <v>32</v>
      </c>
      <c r="G287" s="82">
        <v>42064</v>
      </c>
      <c r="H287" s="63">
        <v>0</v>
      </c>
      <c r="I287"/>
      <c r="J287"/>
      <c r="K287"/>
    </row>
    <row r="288" spans="2:11" x14ac:dyDescent="0.3">
      <c r="B288" s="35" t="s">
        <v>139</v>
      </c>
      <c r="C288" s="35" t="s">
        <v>140</v>
      </c>
      <c r="D288" s="35" t="s">
        <v>141</v>
      </c>
      <c r="E288" s="36" t="s">
        <v>73</v>
      </c>
      <c r="F288" s="61" t="s">
        <v>32</v>
      </c>
      <c r="G288" s="82">
        <v>42064</v>
      </c>
      <c r="H288" s="63">
        <v>0</v>
      </c>
      <c r="I288"/>
      <c r="J288"/>
      <c r="K288"/>
    </row>
    <row r="289" spans="2:11" x14ac:dyDescent="0.3">
      <c r="B289" s="35" t="s">
        <v>139</v>
      </c>
      <c r="C289" s="35" t="s">
        <v>140</v>
      </c>
      <c r="D289" s="35" t="s">
        <v>141</v>
      </c>
      <c r="E289" s="36" t="s">
        <v>73</v>
      </c>
      <c r="F289" s="61" t="s">
        <v>32</v>
      </c>
      <c r="G289" s="82">
        <v>42064</v>
      </c>
      <c r="H289" s="63">
        <v>0</v>
      </c>
      <c r="I289"/>
      <c r="J289"/>
      <c r="K289"/>
    </row>
    <row r="290" spans="2:11" x14ac:dyDescent="0.3">
      <c r="B290" s="35" t="s">
        <v>139</v>
      </c>
      <c r="C290" s="35" t="s">
        <v>140</v>
      </c>
      <c r="D290" s="35" t="s">
        <v>141</v>
      </c>
      <c r="E290" s="36" t="s">
        <v>73</v>
      </c>
      <c r="F290" s="61" t="s">
        <v>32</v>
      </c>
      <c r="G290" s="82">
        <v>42064</v>
      </c>
      <c r="H290" s="63">
        <v>0</v>
      </c>
      <c r="I290"/>
      <c r="J290"/>
      <c r="K290"/>
    </row>
    <row r="291" spans="2:11" x14ac:dyDescent="0.3">
      <c r="B291" s="35" t="s">
        <v>139</v>
      </c>
      <c r="C291" s="35" t="s">
        <v>140</v>
      </c>
      <c r="D291" s="35" t="s">
        <v>141</v>
      </c>
      <c r="E291" s="36" t="s">
        <v>73</v>
      </c>
      <c r="F291" s="61" t="s">
        <v>32</v>
      </c>
      <c r="G291" s="82">
        <v>42095</v>
      </c>
      <c r="H291" s="63">
        <v>65</v>
      </c>
      <c r="I291"/>
      <c r="J291"/>
      <c r="K291"/>
    </row>
    <row r="292" spans="2:11" x14ac:dyDescent="0.3">
      <c r="B292" s="35" t="s">
        <v>139</v>
      </c>
      <c r="C292" s="35" t="s">
        <v>140</v>
      </c>
      <c r="D292" s="35" t="s">
        <v>141</v>
      </c>
      <c r="E292" s="36" t="s">
        <v>73</v>
      </c>
      <c r="F292" s="61" t="s">
        <v>32</v>
      </c>
      <c r="G292" s="82">
        <v>42095</v>
      </c>
      <c r="H292" s="63">
        <v>82</v>
      </c>
      <c r="I292"/>
      <c r="J292"/>
      <c r="K292"/>
    </row>
    <row r="293" spans="2:11" x14ac:dyDescent="0.3">
      <c r="B293" s="35" t="s">
        <v>139</v>
      </c>
      <c r="C293" s="35" t="s">
        <v>140</v>
      </c>
      <c r="D293" s="35" t="s">
        <v>141</v>
      </c>
      <c r="E293" s="36" t="s">
        <v>73</v>
      </c>
      <c r="F293" s="61" t="s">
        <v>32</v>
      </c>
      <c r="G293" s="82">
        <v>42095</v>
      </c>
      <c r="H293" s="63">
        <v>29</v>
      </c>
      <c r="I293"/>
      <c r="J293"/>
      <c r="K293"/>
    </row>
    <row r="294" spans="2:11" x14ac:dyDescent="0.3">
      <c r="B294" s="35" t="s">
        <v>139</v>
      </c>
      <c r="C294" s="35" t="s">
        <v>140</v>
      </c>
      <c r="D294" s="35" t="s">
        <v>141</v>
      </c>
      <c r="E294" s="36" t="s">
        <v>73</v>
      </c>
      <c r="F294" s="61" t="s">
        <v>32</v>
      </c>
      <c r="G294" s="82">
        <v>42095</v>
      </c>
      <c r="H294" s="63">
        <v>18</v>
      </c>
      <c r="I294"/>
      <c r="J294"/>
      <c r="K294"/>
    </row>
    <row r="295" spans="2:11" x14ac:dyDescent="0.3">
      <c r="B295" s="35" t="s">
        <v>139</v>
      </c>
      <c r="C295" s="35" t="s">
        <v>140</v>
      </c>
      <c r="D295" s="35" t="s">
        <v>141</v>
      </c>
      <c r="E295" s="36" t="s">
        <v>73</v>
      </c>
      <c r="F295" s="61" t="s">
        <v>32</v>
      </c>
      <c r="G295" s="82">
        <v>42095</v>
      </c>
      <c r="H295" s="63">
        <v>155</v>
      </c>
      <c r="I295"/>
      <c r="J295"/>
      <c r="K295"/>
    </row>
    <row r="296" spans="2:11" x14ac:dyDescent="0.3">
      <c r="B296" s="35" t="s">
        <v>139</v>
      </c>
      <c r="C296" s="35" t="s">
        <v>140</v>
      </c>
      <c r="D296" s="35" t="s">
        <v>141</v>
      </c>
      <c r="E296" s="36" t="s">
        <v>73</v>
      </c>
      <c r="F296" s="61" t="s">
        <v>32</v>
      </c>
      <c r="G296" s="82">
        <v>42095</v>
      </c>
      <c r="H296" s="63">
        <v>55</v>
      </c>
      <c r="I296"/>
      <c r="J296"/>
      <c r="K296"/>
    </row>
    <row r="297" spans="2:11" x14ac:dyDescent="0.3">
      <c r="B297" s="35" t="s">
        <v>139</v>
      </c>
      <c r="C297" s="35" t="s">
        <v>140</v>
      </c>
      <c r="D297" s="35" t="s">
        <v>141</v>
      </c>
      <c r="E297" s="36" t="s">
        <v>73</v>
      </c>
      <c r="F297" s="61" t="s">
        <v>32</v>
      </c>
      <c r="G297" s="82">
        <v>42095</v>
      </c>
      <c r="H297" s="63">
        <v>2</v>
      </c>
      <c r="I297"/>
      <c r="J297"/>
      <c r="K297"/>
    </row>
    <row r="298" spans="2:11" x14ac:dyDescent="0.3">
      <c r="B298" s="35" t="s">
        <v>139</v>
      </c>
      <c r="C298" s="35" t="s">
        <v>140</v>
      </c>
      <c r="D298" s="35" t="s">
        <v>141</v>
      </c>
      <c r="E298" s="36" t="s">
        <v>73</v>
      </c>
      <c r="F298" s="61" t="s">
        <v>32</v>
      </c>
      <c r="G298" s="82">
        <v>42095</v>
      </c>
      <c r="H298" s="63">
        <v>3</v>
      </c>
      <c r="I298"/>
      <c r="J298"/>
      <c r="K298"/>
    </row>
    <row r="299" spans="2:11" x14ac:dyDescent="0.3">
      <c r="B299" s="35" t="s">
        <v>139</v>
      </c>
      <c r="C299" s="35" t="s">
        <v>140</v>
      </c>
      <c r="D299" s="35" t="s">
        <v>141</v>
      </c>
      <c r="E299" s="36" t="s">
        <v>73</v>
      </c>
      <c r="F299" s="61" t="s">
        <v>32</v>
      </c>
      <c r="G299" s="82">
        <v>42095</v>
      </c>
      <c r="H299" s="63">
        <v>19</v>
      </c>
      <c r="I299"/>
      <c r="J299"/>
      <c r="K299"/>
    </row>
    <row r="300" spans="2:11" x14ac:dyDescent="0.3">
      <c r="B300" s="35" t="s">
        <v>139</v>
      </c>
      <c r="C300" s="35" t="s">
        <v>140</v>
      </c>
      <c r="D300" s="35" t="s">
        <v>141</v>
      </c>
      <c r="E300" s="36" t="s">
        <v>73</v>
      </c>
      <c r="F300" s="61" t="s">
        <v>32</v>
      </c>
      <c r="G300" s="82">
        <v>42095</v>
      </c>
      <c r="H300" s="63">
        <v>1</v>
      </c>
      <c r="I300"/>
      <c r="J300"/>
      <c r="K300"/>
    </row>
    <row r="301" spans="2:11" x14ac:dyDescent="0.3">
      <c r="B301" s="35" t="s">
        <v>139</v>
      </c>
      <c r="C301" s="35" t="s">
        <v>140</v>
      </c>
      <c r="D301" s="35" t="s">
        <v>141</v>
      </c>
      <c r="E301" s="36" t="s">
        <v>73</v>
      </c>
      <c r="F301" s="61" t="s">
        <v>32</v>
      </c>
      <c r="G301" s="82">
        <v>42095</v>
      </c>
      <c r="H301" s="63">
        <v>2</v>
      </c>
      <c r="I301"/>
      <c r="J301"/>
      <c r="K301"/>
    </row>
    <row r="302" spans="2:11" x14ac:dyDescent="0.3">
      <c r="B302" s="35" t="s">
        <v>139</v>
      </c>
      <c r="C302" s="35" t="s">
        <v>140</v>
      </c>
      <c r="D302" s="35" t="s">
        <v>141</v>
      </c>
      <c r="E302" s="36" t="s">
        <v>73</v>
      </c>
      <c r="F302" s="61" t="s">
        <v>32</v>
      </c>
      <c r="G302" s="82">
        <v>42095</v>
      </c>
      <c r="H302" s="63">
        <v>6</v>
      </c>
      <c r="I302"/>
      <c r="J302"/>
      <c r="K302"/>
    </row>
    <row r="303" spans="2:11" x14ac:dyDescent="0.3">
      <c r="B303" s="35" t="s">
        <v>139</v>
      </c>
      <c r="C303" s="35" t="s">
        <v>140</v>
      </c>
      <c r="D303" s="35" t="s">
        <v>141</v>
      </c>
      <c r="E303" s="36" t="s">
        <v>73</v>
      </c>
      <c r="F303" s="61" t="s">
        <v>32</v>
      </c>
      <c r="G303" s="82">
        <v>42095</v>
      </c>
      <c r="H303" s="63">
        <v>0</v>
      </c>
      <c r="I303"/>
      <c r="J303"/>
      <c r="K303"/>
    </row>
    <row r="304" spans="2:11" x14ac:dyDescent="0.3">
      <c r="B304" s="35" t="s">
        <v>139</v>
      </c>
      <c r="C304" s="35" t="s">
        <v>140</v>
      </c>
      <c r="D304" s="35" t="s">
        <v>141</v>
      </c>
      <c r="E304" s="36" t="s">
        <v>73</v>
      </c>
      <c r="F304" s="61" t="s">
        <v>32</v>
      </c>
      <c r="G304" s="82">
        <v>42095</v>
      </c>
      <c r="H304" s="63">
        <v>58</v>
      </c>
      <c r="I304"/>
      <c r="J304"/>
      <c r="K304"/>
    </row>
    <row r="305" spans="2:11" x14ac:dyDescent="0.3">
      <c r="B305" s="35" t="s">
        <v>139</v>
      </c>
      <c r="C305" s="35" t="s">
        <v>140</v>
      </c>
      <c r="D305" s="35" t="s">
        <v>141</v>
      </c>
      <c r="E305" s="36" t="s">
        <v>73</v>
      </c>
      <c r="F305" s="61" t="s">
        <v>32</v>
      </c>
      <c r="G305" s="82">
        <v>42095</v>
      </c>
      <c r="H305" s="63">
        <v>43</v>
      </c>
      <c r="I305"/>
      <c r="J305"/>
      <c r="K305"/>
    </row>
    <row r="306" spans="2:11" x14ac:dyDescent="0.3">
      <c r="B306" s="35" t="s">
        <v>139</v>
      </c>
      <c r="C306" s="35" t="s">
        <v>140</v>
      </c>
      <c r="D306" s="35" t="s">
        <v>141</v>
      </c>
      <c r="E306" s="36" t="s">
        <v>73</v>
      </c>
      <c r="F306" s="61" t="s">
        <v>32</v>
      </c>
      <c r="G306" s="82">
        <v>42095</v>
      </c>
      <c r="H306" s="63">
        <v>0</v>
      </c>
      <c r="I306"/>
      <c r="J306"/>
      <c r="K306"/>
    </row>
    <row r="307" spans="2:11" x14ac:dyDescent="0.3">
      <c r="B307" s="35" t="s">
        <v>139</v>
      </c>
      <c r="C307" s="35" t="s">
        <v>140</v>
      </c>
      <c r="D307" s="35" t="s">
        <v>141</v>
      </c>
      <c r="E307" s="36" t="s">
        <v>73</v>
      </c>
      <c r="F307" s="61" t="s">
        <v>32</v>
      </c>
      <c r="G307" s="82">
        <v>42095</v>
      </c>
      <c r="H307" s="63">
        <v>0</v>
      </c>
      <c r="I307"/>
      <c r="J307"/>
      <c r="K307"/>
    </row>
    <row r="308" spans="2:11" x14ac:dyDescent="0.3">
      <c r="B308" s="35" t="s">
        <v>139</v>
      </c>
      <c r="C308" s="35" t="s">
        <v>140</v>
      </c>
      <c r="D308" s="35" t="s">
        <v>141</v>
      </c>
      <c r="E308" s="36" t="s">
        <v>73</v>
      </c>
      <c r="F308" s="61" t="s">
        <v>32</v>
      </c>
      <c r="G308" s="82">
        <v>42095</v>
      </c>
      <c r="H308" s="63">
        <v>0</v>
      </c>
      <c r="I308"/>
      <c r="J308"/>
      <c r="K308"/>
    </row>
    <row r="309" spans="2:11" x14ac:dyDescent="0.3">
      <c r="B309" s="35" t="s">
        <v>139</v>
      </c>
      <c r="C309" s="35" t="s">
        <v>140</v>
      </c>
      <c r="D309" s="35" t="s">
        <v>141</v>
      </c>
      <c r="E309" s="36" t="s">
        <v>73</v>
      </c>
      <c r="F309" s="61" t="s">
        <v>32</v>
      </c>
      <c r="G309" s="82">
        <v>42095</v>
      </c>
      <c r="H309" s="63">
        <v>0</v>
      </c>
      <c r="I309"/>
      <c r="J309"/>
      <c r="K309"/>
    </row>
    <row r="310" spans="2:11" x14ac:dyDescent="0.3">
      <c r="B310" s="35" t="s">
        <v>139</v>
      </c>
      <c r="C310" s="35" t="s">
        <v>140</v>
      </c>
      <c r="D310" s="35" t="s">
        <v>141</v>
      </c>
      <c r="E310" s="36" t="s">
        <v>73</v>
      </c>
      <c r="F310" s="61" t="s">
        <v>32</v>
      </c>
      <c r="G310" s="82">
        <v>42125</v>
      </c>
      <c r="H310" s="63">
        <v>80</v>
      </c>
      <c r="I310"/>
      <c r="J310"/>
      <c r="K310"/>
    </row>
    <row r="311" spans="2:11" x14ac:dyDescent="0.3">
      <c r="B311" s="35" t="s">
        <v>139</v>
      </c>
      <c r="C311" s="35" t="s">
        <v>140</v>
      </c>
      <c r="D311" s="35" t="s">
        <v>141</v>
      </c>
      <c r="E311" s="36" t="s">
        <v>73</v>
      </c>
      <c r="F311" s="61" t="s">
        <v>32</v>
      </c>
      <c r="G311" s="82">
        <v>42125</v>
      </c>
      <c r="H311" s="63">
        <v>110</v>
      </c>
      <c r="I311"/>
      <c r="J311"/>
      <c r="K311"/>
    </row>
    <row r="312" spans="2:11" x14ac:dyDescent="0.3">
      <c r="B312" s="35" t="s">
        <v>139</v>
      </c>
      <c r="C312" s="35" t="s">
        <v>140</v>
      </c>
      <c r="D312" s="35" t="s">
        <v>141</v>
      </c>
      <c r="E312" s="36" t="s">
        <v>73</v>
      </c>
      <c r="F312" s="61" t="s">
        <v>32</v>
      </c>
      <c r="G312" s="82">
        <v>42125</v>
      </c>
      <c r="H312" s="63">
        <v>32</v>
      </c>
      <c r="I312"/>
      <c r="J312"/>
      <c r="K312"/>
    </row>
    <row r="313" spans="2:11" x14ac:dyDescent="0.3">
      <c r="B313" s="35" t="s">
        <v>139</v>
      </c>
      <c r="C313" s="35" t="s">
        <v>140</v>
      </c>
      <c r="D313" s="35" t="s">
        <v>141</v>
      </c>
      <c r="E313" s="36" t="s">
        <v>73</v>
      </c>
      <c r="F313" s="61" t="s">
        <v>32</v>
      </c>
      <c r="G313" s="82">
        <v>42125</v>
      </c>
      <c r="H313" s="63">
        <v>22</v>
      </c>
      <c r="I313"/>
      <c r="J313"/>
      <c r="K313"/>
    </row>
    <row r="314" spans="2:11" x14ac:dyDescent="0.3">
      <c r="B314" s="35" t="s">
        <v>139</v>
      </c>
      <c r="C314" s="35" t="s">
        <v>140</v>
      </c>
      <c r="D314" s="35" t="s">
        <v>141</v>
      </c>
      <c r="E314" s="36" t="s">
        <v>73</v>
      </c>
      <c r="F314" s="61" t="s">
        <v>32</v>
      </c>
      <c r="G314" s="82">
        <v>42125</v>
      </c>
      <c r="H314" s="63">
        <v>190</v>
      </c>
      <c r="I314"/>
      <c r="J314"/>
      <c r="K314"/>
    </row>
    <row r="315" spans="2:11" x14ac:dyDescent="0.3">
      <c r="B315" s="35" t="s">
        <v>139</v>
      </c>
      <c r="C315" s="35" t="s">
        <v>140</v>
      </c>
      <c r="D315" s="35" t="s">
        <v>141</v>
      </c>
      <c r="E315" s="36" t="s">
        <v>73</v>
      </c>
      <c r="F315" s="61" t="s">
        <v>32</v>
      </c>
      <c r="G315" s="82">
        <v>42125</v>
      </c>
      <c r="H315" s="63">
        <v>68</v>
      </c>
      <c r="I315"/>
      <c r="J315"/>
      <c r="K315"/>
    </row>
    <row r="316" spans="2:11" x14ac:dyDescent="0.3">
      <c r="B316" s="35" t="s">
        <v>139</v>
      </c>
      <c r="C316" s="35" t="s">
        <v>140</v>
      </c>
      <c r="D316" s="35" t="s">
        <v>141</v>
      </c>
      <c r="E316" s="36" t="s">
        <v>73</v>
      </c>
      <c r="F316" s="61" t="s">
        <v>32</v>
      </c>
      <c r="G316" s="82">
        <v>42125</v>
      </c>
      <c r="H316" s="63">
        <v>5</v>
      </c>
      <c r="I316"/>
      <c r="J316"/>
      <c r="K316"/>
    </row>
    <row r="317" spans="2:11" x14ac:dyDescent="0.3">
      <c r="B317" s="35" t="s">
        <v>139</v>
      </c>
      <c r="C317" s="35" t="s">
        <v>140</v>
      </c>
      <c r="D317" s="35" t="s">
        <v>141</v>
      </c>
      <c r="E317" s="36" t="s">
        <v>73</v>
      </c>
      <c r="F317" s="61" t="s">
        <v>32</v>
      </c>
      <c r="G317" s="82">
        <v>42125</v>
      </c>
      <c r="H317" s="63">
        <v>3</v>
      </c>
      <c r="I317"/>
      <c r="J317"/>
      <c r="K317"/>
    </row>
    <row r="318" spans="2:11" x14ac:dyDescent="0.3">
      <c r="B318" s="35" t="s">
        <v>139</v>
      </c>
      <c r="C318" s="35" t="s">
        <v>140</v>
      </c>
      <c r="D318" s="35" t="s">
        <v>141</v>
      </c>
      <c r="E318" s="36" t="s">
        <v>73</v>
      </c>
      <c r="F318" s="61" t="s">
        <v>32</v>
      </c>
      <c r="G318" s="82">
        <v>42125</v>
      </c>
      <c r="H318" s="63">
        <v>27</v>
      </c>
      <c r="I318"/>
      <c r="J318"/>
      <c r="K318"/>
    </row>
    <row r="319" spans="2:11" x14ac:dyDescent="0.3">
      <c r="B319" s="35" t="s">
        <v>139</v>
      </c>
      <c r="C319" s="35" t="s">
        <v>140</v>
      </c>
      <c r="D319" s="35" t="s">
        <v>141</v>
      </c>
      <c r="E319" s="36" t="s">
        <v>73</v>
      </c>
      <c r="F319" s="61" t="s">
        <v>32</v>
      </c>
      <c r="G319" s="82">
        <v>42125</v>
      </c>
      <c r="H319" s="63">
        <v>2</v>
      </c>
      <c r="I319"/>
      <c r="J319"/>
      <c r="K319"/>
    </row>
    <row r="320" spans="2:11" x14ac:dyDescent="0.3">
      <c r="B320" s="35" t="s">
        <v>139</v>
      </c>
      <c r="C320" s="35" t="s">
        <v>140</v>
      </c>
      <c r="D320" s="35" t="s">
        <v>141</v>
      </c>
      <c r="E320" s="36" t="s">
        <v>73</v>
      </c>
      <c r="F320" s="61" t="s">
        <v>32</v>
      </c>
      <c r="G320" s="82">
        <v>42125</v>
      </c>
      <c r="H320" s="63">
        <v>4</v>
      </c>
      <c r="I320"/>
      <c r="J320"/>
      <c r="K320"/>
    </row>
    <row r="321" spans="2:11" x14ac:dyDescent="0.3">
      <c r="B321" s="35" t="s">
        <v>139</v>
      </c>
      <c r="C321" s="35" t="s">
        <v>140</v>
      </c>
      <c r="D321" s="35" t="s">
        <v>141</v>
      </c>
      <c r="E321" s="36" t="s">
        <v>73</v>
      </c>
      <c r="F321" s="61" t="s">
        <v>32</v>
      </c>
      <c r="G321" s="82">
        <v>42125</v>
      </c>
      <c r="H321" s="63">
        <v>6</v>
      </c>
      <c r="I321"/>
      <c r="J321"/>
      <c r="K321"/>
    </row>
    <row r="322" spans="2:11" x14ac:dyDescent="0.3">
      <c r="B322" s="35" t="s">
        <v>139</v>
      </c>
      <c r="C322" s="35" t="s">
        <v>140</v>
      </c>
      <c r="D322" s="35" t="s">
        <v>141</v>
      </c>
      <c r="E322" s="36" t="s">
        <v>73</v>
      </c>
      <c r="F322" s="61" t="s">
        <v>32</v>
      </c>
      <c r="G322" s="82">
        <v>42125</v>
      </c>
      <c r="H322" s="63">
        <v>0</v>
      </c>
      <c r="I322"/>
      <c r="J322"/>
      <c r="K322"/>
    </row>
    <row r="323" spans="2:11" x14ac:dyDescent="0.3">
      <c r="B323" s="35" t="s">
        <v>139</v>
      </c>
      <c r="C323" s="35" t="s">
        <v>140</v>
      </c>
      <c r="D323" s="35" t="s">
        <v>141</v>
      </c>
      <c r="E323" s="36" t="s">
        <v>73</v>
      </c>
      <c r="F323" s="61" t="s">
        <v>32</v>
      </c>
      <c r="G323" s="82">
        <v>42125</v>
      </c>
      <c r="H323" s="63">
        <v>71</v>
      </c>
      <c r="I323"/>
      <c r="J323"/>
      <c r="K323"/>
    </row>
    <row r="324" spans="2:11" x14ac:dyDescent="0.3">
      <c r="B324" s="35" t="s">
        <v>139</v>
      </c>
      <c r="C324" s="35" t="s">
        <v>140</v>
      </c>
      <c r="D324" s="35" t="s">
        <v>141</v>
      </c>
      <c r="E324" s="36" t="s">
        <v>73</v>
      </c>
      <c r="F324" s="61" t="s">
        <v>32</v>
      </c>
      <c r="G324" s="82">
        <v>42125</v>
      </c>
      <c r="H324" s="63">
        <v>57</v>
      </c>
      <c r="I324"/>
      <c r="J324"/>
      <c r="K324"/>
    </row>
    <row r="325" spans="2:11" x14ac:dyDescent="0.3">
      <c r="B325" s="35" t="s">
        <v>139</v>
      </c>
      <c r="C325" s="35" t="s">
        <v>140</v>
      </c>
      <c r="D325" s="35" t="s">
        <v>141</v>
      </c>
      <c r="E325" s="36" t="s">
        <v>73</v>
      </c>
      <c r="F325" s="61" t="s">
        <v>32</v>
      </c>
      <c r="G325" s="82">
        <v>42125</v>
      </c>
      <c r="H325" s="63">
        <v>0</v>
      </c>
      <c r="I325"/>
      <c r="J325"/>
      <c r="K325"/>
    </row>
    <row r="326" spans="2:11" x14ac:dyDescent="0.3">
      <c r="B326" s="35" t="s">
        <v>139</v>
      </c>
      <c r="C326" s="35" t="s">
        <v>140</v>
      </c>
      <c r="D326" s="35" t="s">
        <v>141</v>
      </c>
      <c r="E326" s="36" t="s">
        <v>73</v>
      </c>
      <c r="F326" s="61" t="s">
        <v>32</v>
      </c>
      <c r="G326" s="82">
        <v>42125</v>
      </c>
      <c r="H326" s="63">
        <v>0</v>
      </c>
      <c r="I326"/>
      <c r="J326"/>
      <c r="K326"/>
    </row>
    <row r="327" spans="2:11" x14ac:dyDescent="0.3">
      <c r="B327" s="35" t="s">
        <v>139</v>
      </c>
      <c r="C327" s="35" t="s">
        <v>140</v>
      </c>
      <c r="D327" s="35" t="s">
        <v>141</v>
      </c>
      <c r="E327" s="36" t="s">
        <v>73</v>
      </c>
      <c r="F327" s="61" t="s">
        <v>32</v>
      </c>
      <c r="G327" s="82">
        <v>42125</v>
      </c>
      <c r="H327" s="63">
        <v>0</v>
      </c>
      <c r="I327"/>
      <c r="J327"/>
      <c r="K327"/>
    </row>
    <row r="328" spans="2:11" x14ac:dyDescent="0.3">
      <c r="B328" s="35" t="s">
        <v>139</v>
      </c>
      <c r="C328" s="35" t="s">
        <v>140</v>
      </c>
      <c r="D328" s="35" t="s">
        <v>141</v>
      </c>
      <c r="E328" s="36" t="s">
        <v>73</v>
      </c>
      <c r="F328" s="61" t="s">
        <v>32</v>
      </c>
      <c r="G328" s="82">
        <v>42125</v>
      </c>
      <c r="H328" s="63">
        <v>0</v>
      </c>
      <c r="I328"/>
      <c r="J328"/>
      <c r="K328"/>
    </row>
    <row r="329" spans="2:11" x14ac:dyDescent="0.3">
      <c r="B329" s="35" t="s">
        <v>139</v>
      </c>
      <c r="C329" s="35" t="s">
        <v>140</v>
      </c>
      <c r="D329" s="35" t="s">
        <v>141</v>
      </c>
      <c r="E329" s="36" t="s">
        <v>73</v>
      </c>
      <c r="F329" s="61" t="s">
        <v>32</v>
      </c>
      <c r="G329" s="82">
        <v>42156</v>
      </c>
      <c r="H329" s="63">
        <v>98</v>
      </c>
      <c r="I329"/>
      <c r="J329"/>
      <c r="K329"/>
    </row>
    <row r="330" spans="2:11" x14ac:dyDescent="0.3">
      <c r="B330" s="35" t="s">
        <v>139</v>
      </c>
      <c r="C330" s="35" t="s">
        <v>140</v>
      </c>
      <c r="D330" s="35" t="s">
        <v>141</v>
      </c>
      <c r="E330" s="36" t="s">
        <v>73</v>
      </c>
      <c r="F330" s="61" t="s">
        <v>32</v>
      </c>
      <c r="G330" s="82">
        <v>42156</v>
      </c>
      <c r="H330" s="63">
        <v>141</v>
      </c>
      <c r="I330"/>
      <c r="J330"/>
      <c r="K330"/>
    </row>
    <row r="331" spans="2:11" x14ac:dyDescent="0.3">
      <c r="B331" s="35" t="s">
        <v>139</v>
      </c>
      <c r="C331" s="35" t="s">
        <v>140</v>
      </c>
      <c r="D331" s="35" t="s">
        <v>141</v>
      </c>
      <c r="E331" s="36" t="s">
        <v>73</v>
      </c>
      <c r="F331" s="61" t="s">
        <v>32</v>
      </c>
      <c r="G331" s="82">
        <v>42156</v>
      </c>
      <c r="H331" s="63">
        <v>40</v>
      </c>
      <c r="I331"/>
      <c r="J331"/>
      <c r="K331"/>
    </row>
    <row r="332" spans="2:11" x14ac:dyDescent="0.3">
      <c r="B332" s="35" t="s">
        <v>139</v>
      </c>
      <c r="C332" s="35" t="s">
        <v>140</v>
      </c>
      <c r="D332" s="35" t="s">
        <v>141</v>
      </c>
      <c r="E332" s="36" t="s">
        <v>73</v>
      </c>
      <c r="F332" s="61" t="s">
        <v>32</v>
      </c>
      <c r="G332" s="82">
        <v>42156</v>
      </c>
      <c r="H332" s="63">
        <v>25</v>
      </c>
      <c r="I332"/>
      <c r="J332"/>
      <c r="K332"/>
    </row>
    <row r="333" spans="2:11" x14ac:dyDescent="0.3">
      <c r="B333" s="35" t="s">
        <v>139</v>
      </c>
      <c r="C333" s="35" t="s">
        <v>140</v>
      </c>
      <c r="D333" s="35" t="s">
        <v>141</v>
      </c>
      <c r="E333" s="36" t="s">
        <v>73</v>
      </c>
      <c r="F333" s="61" t="s">
        <v>32</v>
      </c>
      <c r="G333" s="82">
        <v>42156</v>
      </c>
      <c r="H333" s="63">
        <v>224</v>
      </c>
      <c r="I333"/>
      <c r="J333"/>
      <c r="K333"/>
    </row>
    <row r="334" spans="2:11" x14ac:dyDescent="0.3">
      <c r="B334" s="35" t="s">
        <v>139</v>
      </c>
      <c r="C334" s="35" t="s">
        <v>140</v>
      </c>
      <c r="D334" s="35" t="s">
        <v>141</v>
      </c>
      <c r="E334" s="36" t="s">
        <v>73</v>
      </c>
      <c r="F334" s="61" t="s">
        <v>32</v>
      </c>
      <c r="G334" s="82">
        <v>42156</v>
      </c>
      <c r="H334" s="63">
        <v>86</v>
      </c>
      <c r="I334"/>
      <c r="J334"/>
      <c r="K334"/>
    </row>
    <row r="335" spans="2:11" x14ac:dyDescent="0.3">
      <c r="B335" s="35" t="s">
        <v>139</v>
      </c>
      <c r="C335" s="35" t="s">
        <v>140</v>
      </c>
      <c r="D335" s="35" t="s">
        <v>141</v>
      </c>
      <c r="E335" s="36" t="s">
        <v>73</v>
      </c>
      <c r="F335" s="61" t="s">
        <v>32</v>
      </c>
      <c r="G335" s="82">
        <v>42156</v>
      </c>
      <c r="H335" s="63">
        <v>6</v>
      </c>
      <c r="I335"/>
      <c r="J335"/>
      <c r="K335"/>
    </row>
    <row r="336" spans="2:11" x14ac:dyDescent="0.3">
      <c r="B336" s="35" t="s">
        <v>139</v>
      </c>
      <c r="C336" s="35" t="s">
        <v>140</v>
      </c>
      <c r="D336" s="35" t="s">
        <v>141</v>
      </c>
      <c r="E336" s="36" t="s">
        <v>73</v>
      </c>
      <c r="F336" s="61" t="s">
        <v>32</v>
      </c>
      <c r="G336" s="82">
        <v>42156</v>
      </c>
      <c r="H336" s="63">
        <v>5</v>
      </c>
      <c r="I336"/>
      <c r="J336"/>
      <c r="K336"/>
    </row>
    <row r="337" spans="2:11" x14ac:dyDescent="0.3">
      <c r="B337" s="35" t="s">
        <v>139</v>
      </c>
      <c r="C337" s="35" t="s">
        <v>140</v>
      </c>
      <c r="D337" s="35" t="s">
        <v>141</v>
      </c>
      <c r="E337" s="36" t="s">
        <v>73</v>
      </c>
      <c r="F337" s="61" t="s">
        <v>32</v>
      </c>
      <c r="G337" s="82">
        <v>42156</v>
      </c>
      <c r="H337" s="63">
        <v>30</v>
      </c>
      <c r="I337"/>
      <c r="J337"/>
      <c r="K337"/>
    </row>
    <row r="338" spans="2:11" x14ac:dyDescent="0.3">
      <c r="B338" s="35" t="s">
        <v>139</v>
      </c>
      <c r="C338" s="35" t="s">
        <v>140</v>
      </c>
      <c r="D338" s="35" t="s">
        <v>141</v>
      </c>
      <c r="E338" s="36" t="s">
        <v>73</v>
      </c>
      <c r="F338" s="61" t="s">
        <v>32</v>
      </c>
      <c r="G338" s="82">
        <v>42156</v>
      </c>
      <c r="H338" s="63">
        <v>4</v>
      </c>
      <c r="I338"/>
      <c r="J338"/>
      <c r="K338"/>
    </row>
    <row r="339" spans="2:11" x14ac:dyDescent="0.3">
      <c r="B339" s="35" t="s">
        <v>139</v>
      </c>
      <c r="C339" s="35" t="s">
        <v>140</v>
      </c>
      <c r="D339" s="35" t="s">
        <v>141</v>
      </c>
      <c r="E339" s="36" t="s">
        <v>73</v>
      </c>
      <c r="F339" s="61" t="s">
        <v>32</v>
      </c>
      <c r="G339" s="82">
        <v>42156</v>
      </c>
      <c r="H339" s="63">
        <v>5</v>
      </c>
      <c r="I339"/>
      <c r="J339"/>
      <c r="K339"/>
    </row>
    <row r="340" spans="2:11" x14ac:dyDescent="0.3">
      <c r="B340" s="35" t="s">
        <v>139</v>
      </c>
      <c r="C340" s="35" t="s">
        <v>140</v>
      </c>
      <c r="D340" s="35" t="s">
        <v>141</v>
      </c>
      <c r="E340" s="36" t="s">
        <v>73</v>
      </c>
      <c r="F340" s="61" t="s">
        <v>32</v>
      </c>
      <c r="G340" s="82">
        <v>42156</v>
      </c>
      <c r="H340" s="63">
        <v>7</v>
      </c>
      <c r="I340"/>
      <c r="J340"/>
      <c r="K340"/>
    </row>
    <row r="341" spans="2:11" x14ac:dyDescent="0.3">
      <c r="B341" s="35" t="s">
        <v>139</v>
      </c>
      <c r="C341" s="35" t="s">
        <v>140</v>
      </c>
      <c r="D341" s="35" t="s">
        <v>141</v>
      </c>
      <c r="E341" s="36" t="s">
        <v>73</v>
      </c>
      <c r="F341" s="61" t="s">
        <v>32</v>
      </c>
      <c r="G341" s="82">
        <v>42156</v>
      </c>
      <c r="H341" s="63">
        <v>0</v>
      </c>
      <c r="I341"/>
      <c r="J341"/>
      <c r="K341"/>
    </row>
    <row r="342" spans="2:11" x14ac:dyDescent="0.3">
      <c r="B342" s="35" t="s">
        <v>139</v>
      </c>
      <c r="C342" s="35" t="s">
        <v>140</v>
      </c>
      <c r="D342" s="35" t="s">
        <v>141</v>
      </c>
      <c r="E342" s="36" t="s">
        <v>73</v>
      </c>
      <c r="F342" s="61" t="s">
        <v>32</v>
      </c>
      <c r="G342" s="82">
        <v>42156</v>
      </c>
      <c r="H342" s="63">
        <v>89</v>
      </c>
      <c r="I342"/>
      <c r="J342"/>
      <c r="K342"/>
    </row>
    <row r="343" spans="2:11" x14ac:dyDescent="0.3">
      <c r="B343" s="35" t="s">
        <v>139</v>
      </c>
      <c r="C343" s="35" t="s">
        <v>140</v>
      </c>
      <c r="D343" s="35" t="s">
        <v>141</v>
      </c>
      <c r="E343" s="36" t="s">
        <v>73</v>
      </c>
      <c r="F343" s="61" t="s">
        <v>32</v>
      </c>
      <c r="G343" s="82">
        <v>42156</v>
      </c>
      <c r="H343" s="63">
        <v>72</v>
      </c>
      <c r="I343"/>
      <c r="J343"/>
      <c r="K343"/>
    </row>
    <row r="344" spans="2:11" x14ac:dyDescent="0.3">
      <c r="B344" s="35" t="s">
        <v>139</v>
      </c>
      <c r="C344" s="35" t="s">
        <v>140</v>
      </c>
      <c r="D344" s="35" t="s">
        <v>141</v>
      </c>
      <c r="E344" s="36" t="s">
        <v>73</v>
      </c>
      <c r="F344" s="61" t="s">
        <v>32</v>
      </c>
      <c r="G344" s="82">
        <v>42156</v>
      </c>
      <c r="H344" s="63">
        <v>0</v>
      </c>
      <c r="I344"/>
      <c r="J344"/>
      <c r="K344"/>
    </row>
    <row r="345" spans="2:11" x14ac:dyDescent="0.3">
      <c r="B345" s="35" t="s">
        <v>139</v>
      </c>
      <c r="C345" s="35" t="s">
        <v>140</v>
      </c>
      <c r="D345" s="35" t="s">
        <v>141</v>
      </c>
      <c r="E345" s="36" t="s">
        <v>73</v>
      </c>
      <c r="F345" s="61" t="s">
        <v>32</v>
      </c>
      <c r="G345" s="82">
        <v>42156</v>
      </c>
      <c r="H345" s="63">
        <v>0</v>
      </c>
      <c r="I345"/>
      <c r="J345"/>
      <c r="K345"/>
    </row>
    <row r="346" spans="2:11" x14ac:dyDescent="0.3">
      <c r="B346" s="35" t="s">
        <v>139</v>
      </c>
      <c r="C346" s="35" t="s">
        <v>140</v>
      </c>
      <c r="D346" s="35" t="s">
        <v>141</v>
      </c>
      <c r="E346" s="36" t="s">
        <v>73</v>
      </c>
      <c r="F346" s="61" t="s">
        <v>32</v>
      </c>
      <c r="G346" s="82">
        <v>42156</v>
      </c>
      <c r="H346" s="63">
        <v>0</v>
      </c>
      <c r="I346"/>
      <c r="J346"/>
      <c r="K346"/>
    </row>
    <row r="347" spans="2:11" x14ac:dyDescent="0.3">
      <c r="B347" s="35" t="s">
        <v>139</v>
      </c>
      <c r="C347" s="35" t="s">
        <v>140</v>
      </c>
      <c r="D347" s="35" t="s">
        <v>141</v>
      </c>
      <c r="E347" s="36" t="s">
        <v>73</v>
      </c>
      <c r="F347" s="61" t="s">
        <v>32</v>
      </c>
      <c r="G347" s="82">
        <v>42156</v>
      </c>
      <c r="H347" s="63">
        <v>0</v>
      </c>
      <c r="I347"/>
      <c r="J347"/>
      <c r="K347"/>
    </row>
    <row r="348" spans="2:11" x14ac:dyDescent="0.3">
      <c r="B348" s="35" t="s">
        <v>139</v>
      </c>
      <c r="C348" s="35" t="s">
        <v>140</v>
      </c>
      <c r="D348" s="35" t="s">
        <v>141</v>
      </c>
      <c r="E348" s="36" t="s">
        <v>73</v>
      </c>
      <c r="F348" s="61" t="s">
        <v>32</v>
      </c>
      <c r="G348" s="82">
        <v>42186</v>
      </c>
      <c r="H348" s="63">
        <v>114</v>
      </c>
      <c r="I348"/>
      <c r="J348"/>
      <c r="K348"/>
    </row>
    <row r="349" spans="2:11" x14ac:dyDescent="0.3">
      <c r="B349" s="35" t="s">
        <v>139</v>
      </c>
      <c r="C349" s="35" t="s">
        <v>140</v>
      </c>
      <c r="D349" s="35" t="s">
        <v>141</v>
      </c>
      <c r="E349" s="36" t="s">
        <v>73</v>
      </c>
      <c r="F349" s="61" t="s">
        <v>32</v>
      </c>
      <c r="G349" s="82">
        <v>42186</v>
      </c>
      <c r="H349" s="63">
        <v>154</v>
      </c>
      <c r="I349"/>
      <c r="J349"/>
      <c r="K349"/>
    </row>
    <row r="350" spans="2:11" x14ac:dyDescent="0.3">
      <c r="B350" s="35" t="s">
        <v>139</v>
      </c>
      <c r="C350" s="35" t="s">
        <v>140</v>
      </c>
      <c r="D350" s="35" t="s">
        <v>141</v>
      </c>
      <c r="E350" s="36" t="s">
        <v>73</v>
      </c>
      <c r="F350" s="61" t="s">
        <v>32</v>
      </c>
      <c r="G350" s="82">
        <v>42186</v>
      </c>
      <c r="H350" s="63">
        <v>49</v>
      </c>
      <c r="I350"/>
      <c r="J350"/>
      <c r="K350"/>
    </row>
    <row r="351" spans="2:11" x14ac:dyDescent="0.3">
      <c r="B351" s="35" t="s">
        <v>139</v>
      </c>
      <c r="C351" s="35" t="s">
        <v>140</v>
      </c>
      <c r="D351" s="35" t="s">
        <v>141</v>
      </c>
      <c r="E351" s="36" t="s">
        <v>73</v>
      </c>
      <c r="F351" s="61" t="s">
        <v>32</v>
      </c>
      <c r="G351" s="82">
        <v>42186</v>
      </c>
      <c r="H351" s="63">
        <v>30</v>
      </c>
      <c r="I351"/>
      <c r="J351"/>
      <c r="K351"/>
    </row>
    <row r="352" spans="2:11" x14ac:dyDescent="0.3">
      <c r="B352" s="35" t="s">
        <v>139</v>
      </c>
      <c r="C352" s="35" t="s">
        <v>140</v>
      </c>
      <c r="D352" s="35" t="s">
        <v>141</v>
      </c>
      <c r="E352" s="36" t="s">
        <v>73</v>
      </c>
      <c r="F352" s="61" t="s">
        <v>32</v>
      </c>
      <c r="G352" s="82">
        <v>42186</v>
      </c>
      <c r="H352" s="63">
        <v>267</v>
      </c>
      <c r="I352"/>
      <c r="J352"/>
      <c r="K352"/>
    </row>
    <row r="353" spans="2:11" x14ac:dyDescent="0.3">
      <c r="B353" s="35" t="s">
        <v>139</v>
      </c>
      <c r="C353" s="35" t="s">
        <v>140</v>
      </c>
      <c r="D353" s="35" t="s">
        <v>141</v>
      </c>
      <c r="E353" s="36" t="s">
        <v>73</v>
      </c>
      <c r="F353" s="61" t="s">
        <v>32</v>
      </c>
      <c r="G353" s="82">
        <v>42186</v>
      </c>
      <c r="H353" s="63">
        <v>94</v>
      </c>
      <c r="I353"/>
      <c r="J353"/>
      <c r="K353"/>
    </row>
    <row r="354" spans="2:11" x14ac:dyDescent="0.3">
      <c r="B354" s="35" t="s">
        <v>139</v>
      </c>
      <c r="C354" s="35" t="s">
        <v>140</v>
      </c>
      <c r="D354" s="35" t="s">
        <v>141</v>
      </c>
      <c r="E354" s="36" t="s">
        <v>73</v>
      </c>
      <c r="F354" s="61" t="s">
        <v>32</v>
      </c>
      <c r="G354" s="82">
        <v>42186</v>
      </c>
      <c r="H354" s="63">
        <v>7</v>
      </c>
      <c r="I354"/>
      <c r="J354"/>
      <c r="K354"/>
    </row>
    <row r="355" spans="2:11" x14ac:dyDescent="0.3">
      <c r="B355" s="35" t="s">
        <v>139</v>
      </c>
      <c r="C355" s="35" t="s">
        <v>140</v>
      </c>
      <c r="D355" s="35" t="s">
        <v>141</v>
      </c>
      <c r="E355" s="36" t="s">
        <v>73</v>
      </c>
      <c r="F355" s="61" t="s">
        <v>32</v>
      </c>
      <c r="G355" s="82">
        <v>42186</v>
      </c>
      <c r="H355" s="63">
        <v>6</v>
      </c>
      <c r="I355"/>
      <c r="J355"/>
      <c r="K355"/>
    </row>
    <row r="356" spans="2:11" x14ac:dyDescent="0.3">
      <c r="B356" s="35" t="s">
        <v>139</v>
      </c>
      <c r="C356" s="35" t="s">
        <v>140</v>
      </c>
      <c r="D356" s="35" t="s">
        <v>141</v>
      </c>
      <c r="E356" s="36" t="s">
        <v>73</v>
      </c>
      <c r="F356" s="61" t="s">
        <v>32</v>
      </c>
      <c r="G356" s="82">
        <v>42186</v>
      </c>
      <c r="H356" s="63">
        <v>39</v>
      </c>
      <c r="I356"/>
      <c r="J356"/>
      <c r="K356"/>
    </row>
    <row r="357" spans="2:11" x14ac:dyDescent="0.3">
      <c r="B357" s="35" t="s">
        <v>139</v>
      </c>
      <c r="C357" s="35" t="s">
        <v>140</v>
      </c>
      <c r="D357" s="35" t="s">
        <v>141</v>
      </c>
      <c r="E357" s="36" t="s">
        <v>73</v>
      </c>
      <c r="F357" s="61" t="s">
        <v>32</v>
      </c>
      <c r="G357" s="82">
        <v>42186</v>
      </c>
      <c r="H357" s="63">
        <v>4</v>
      </c>
      <c r="I357"/>
      <c r="J357"/>
      <c r="K357"/>
    </row>
    <row r="358" spans="2:11" x14ac:dyDescent="0.3">
      <c r="B358" s="35" t="s">
        <v>139</v>
      </c>
      <c r="C358" s="35" t="s">
        <v>140</v>
      </c>
      <c r="D358" s="35" t="s">
        <v>141</v>
      </c>
      <c r="E358" s="36" t="s">
        <v>73</v>
      </c>
      <c r="F358" s="61" t="s">
        <v>32</v>
      </c>
      <c r="G358" s="82">
        <v>42186</v>
      </c>
      <c r="H358" s="63">
        <v>5</v>
      </c>
      <c r="I358"/>
      <c r="J358"/>
      <c r="K358"/>
    </row>
    <row r="359" spans="2:11" x14ac:dyDescent="0.3">
      <c r="B359" s="35" t="s">
        <v>139</v>
      </c>
      <c r="C359" s="35" t="s">
        <v>140</v>
      </c>
      <c r="D359" s="35" t="s">
        <v>141</v>
      </c>
      <c r="E359" s="36" t="s">
        <v>73</v>
      </c>
      <c r="F359" s="61" t="s">
        <v>32</v>
      </c>
      <c r="G359" s="82">
        <v>42186</v>
      </c>
      <c r="H359" s="63">
        <v>10</v>
      </c>
      <c r="I359"/>
      <c r="J359"/>
      <c r="K359"/>
    </row>
    <row r="360" spans="2:11" x14ac:dyDescent="0.3">
      <c r="B360" s="35" t="s">
        <v>139</v>
      </c>
      <c r="C360" s="35" t="s">
        <v>140</v>
      </c>
      <c r="D360" s="35" t="s">
        <v>141</v>
      </c>
      <c r="E360" s="36" t="s">
        <v>73</v>
      </c>
      <c r="F360" s="61" t="s">
        <v>32</v>
      </c>
      <c r="G360" s="82">
        <v>42186</v>
      </c>
      <c r="H360" s="63">
        <v>1</v>
      </c>
      <c r="I360"/>
      <c r="J360"/>
      <c r="K360"/>
    </row>
    <row r="361" spans="2:11" x14ac:dyDescent="0.3">
      <c r="B361" s="35" t="s">
        <v>139</v>
      </c>
      <c r="C361" s="35" t="s">
        <v>140</v>
      </c>
      <c r="D361" s="35" t="s">
        <v>141</v>
      </c>
      <c r="E361" s="36" t="s">
        <v>73</v>
      </c>
      <c r="F361" s="61" t="s">
        <v>32</v>
      </c>
      <c r="G361" s="82">
        <v>42186</v>
      </c>
      <c r="H361" s="63">
        <v>116</v>
      </c>
      <c r="I361"/>
      <c r="J361"/>
      <c r="K361"/>
    </row>
    <row r="362" spans="2:11" x14ac:dyDescent="0.3">
      <c r="B362" s="35" t="s">
        <v>139</v>
      </c>
      <c r="C362" s="35" t="s">
        <v>140</v>
      </c>
      <c r="D362" s="35" t="s">
        <v>141</v>
      </c>
      <c r="E362" s="36" t="s">
        <v>73</v>
      </c>
      <c r="F362" s="61" t="s">
        <v>32</v>
      </c>
      <c r="G362" s="82">
        <v>42186</v>
      </c>
      <c r="H362" s="63">
        <v>88</v>
      </c>
      <c r="I362"/>
      <c r="J362"/>
      <c r="K362"/>
    </row>
    <row r="363" spans="2:11" x14ac:dyDescent="0.3">
      <c r="B363" s="35" t="s">
        <v>139</v>
      </c>
      <c r="C363" s="35" t="s">
        <v>140</v>
      </c>
      <c r="D363" s="35" t="s">
        <v>141</v>
      </c>
      <c r="E363" s="36" t="s">
        <v>73</v>
      </c>
      <c r="F363" s="61" t="s">
        <v>32</v>
      </c>
      <c r="G363" s="82">
        <v>42186</v>
      </c>
      <c r="H363" s="63">
        <v>0</v>
      </c>
      <c r="I363"/>
      <c r="J363"/>
      <c r="K363"/>
    </row>
    <row r="364" spans="2:11" x14ac:dyDescent="0.3">
      <c r="B364" s="35" t="s">
        <v>139</v>
      </c>
      <c r="C364" s="35" t="s">
        <v>140</v>
      </c>
      <c r="D364" s="35" t="s">
        <v>141</v>
      </c>
      <c r="E364" s="36" t="s">
        <v>73</v>
      </c>
      <c r="F364" s="61" t="s">
        <v>32</v>
      </c>
      <c r="G364" s="82">
        <v>42186</v>
      </c>
      <c r="H364" s="63">
        <v>0</v>
      </c>
      <c r="I364"/>
      <c r="J364"/>
      <c r="K364"/>
    </row>
    <row r="365" spans="2:11" x14ac:dyDescent="0.3">
      <c r="B365" s="35" t="s">
        <v>139</v>
      </c>
      <c r="C365" s="35" t="s">
        <v>140</v>
      </c>
      <c r="D365" s="35" t="s">
        <v>141</v>
      </c>
      <c r="E365" s="36" t="s">
        <v>73</v>
      </c>
      <c r="F365" s="61" t="s">
        <v>32</v>
      </c>
      <c r="G365" s="82">
        <v>42186</v>
      </c>
      <c r="H365" s="63">
        <v>0</v>
      </c>
      <c r="I365"/>
      <c r="J365"/>
      <c r="K365"/>
    </row>
    <row r="366" spans="2:11" x14ac:dyDescent="0.3">
      <c r="B366" s="35" t="s">
        <v>139</v>
      </c>
      <c r="C366" s="35" t="s">
        <v>140</v>
      </c>
      <c r="D366" s="35" t="s">
        <v>141</v>
      </c>
      <c r="E366" s="36" t="s">
        <v>73</v>
      </c>
      <c r="F366" s="61" t="s">
        <v>32</v>
      </c>
      <c r="G366" s="82">
        <v>42186</v>
      </c>
      <c r="H366" s="63">
        <v>2</v>
      </c>
      <c r="I366"/>
      <c r="J366"/>
      <c r="K366"/>
    </row>
    <row r="367" spans="2:11" x14ac:dyDescent="0.3">
      <c r="B367" s="35" t="s">
        <v>139</v>
      </c>
      <c r="C367" s="35" t="s">
        <v>140</v>
      </c>
      <c r="D367" s="35" t="s">
        <v>141</v>
      </c>
      <c r="E367" s="36" t="s">
        <v>73</v>
      </c>
      <c r="F367" s="61" t="s">
        <v>32</v>
      </c>
      <c r="G367" s="82">
        <v>42217</v>
      </c>
      <c r="H367" s="63">
        <v>124</v>
      </c>
      <c r="I367"/>
      <c r="J367"/>
      <c r="K367"/>
    </row>
    <row r="368" spans="2:11" x14ac:dyDescent="0.3">
      <c r="B368" s="35" t="s">
        <v>139</v>
      </c>
      <c r="C368" s="35" t="s">
        <v>140</v>
      </c>
      <c r="D368" s="35" t="s">
        <v>141</v>
      </c>
      <c r="E368" s="36" t="s">
        <v>73</v>
      </c>
      <c r="F368" s="61" t="s">
        <v>32</v>
      </c>
      <c r="G368" s="82">
        <v>42217</v>
      </c>
      <c r="H368" s="63">
        <v>168</v>
      </c>
      <c r="I368"/>
      <c r="J368"/>
      <c r="K368"/>
    </row>
    <row r="369" spans="2:11" x14ac:dyDescent="0.3">
      <c r="B369" s="35" t="s">
        <v>139</v>
      </c>
      <c r="C369" s="35" t="s">
        <v>140</v>
      </c>
      <c r="D369" s="35" t="s">
        <v>141</v>
      </c>
      <c r="E369" s="36" t="s">
        <v>73</v>
      </c>
      <c r="F369" s="61" t="s">
        <v>32</v>
      </c>
      <c r="G369" s="82">
        <v>42217</v>
      </c>
      <c r="H369" s="63">
        <v>56</v>
      </c>
      <c r="I369"/>
      <c r="J369"/>
      <c r="K369"/>
    </row>
    <row r="370" spans="2:11" x14ac:dyDescent="0.3">
      <c r="B370" s="35" t="s">
        <v>139</v>
      </c>
      <c r="C370" s="35" t="s">
        <v>140</v>
      </c>
      <c r="D370" s="35" t="s">
        <v>141</v>
      </c>
      <c r="E370" s="36" t="s">
        <v>73</v>
      </c>
      <c r="F370" s="61" t="s">
        <v>32</v>
      </c>
      <c r="G370" s="82">
        <v>42217</v>
      </c>
      <c r="H370" s="63">
        <v>33</v>
      </c>
      <c r="I370"/>
      <c r="J370"/>
      <c r="K370"/>
    </row>
    <row r="371" spans="2:11" x14ac:dyDescent="0.3">
      <c r="B371" s="35" t="s">
        <v>139</v>
      </c>
      <c r="C371" s="35" t="s">
        <v>140</v>
      </c>
      <c r="D371" s="35" t="s">
        <v>141</v>
      </c>
      <c r="E371" s="36" t="s">
        <v>73</v>
      </c>
      <c r="F371" s="61" t="s">
        <v>32</v>
      </c>
      <c r="G371" s="82">
        <v>42217</v>
      </c>
      <c r="H371" s="63">
        <v>295</v>
      </c>
      <c r="I371"/>
      <c r="J371"/>
      <c r="K371"/>
    </row>
    <row r="372" spans="2:11" x14ac:dyDescent="0.3">
      <c r="B372" s="35" t="s">
        <v>139</v>
      </c>
      <c r="C372" s="35" t="s">
        <v>140</v>
      </c>
      <c r="D372" s="35" t="s">
        <v>141</v>
      </c>
      <c r="E372" s="36" t="s">
        <v>73</v>
      </c>
      <c r="F372" s="61" t="s">
        <v>32</v>
      </c>
      <c r="G372" s="82">
        <v>42217</v>
      </c>
      <c r="H372" s="63">
        <v>110</v>
      </c>
      <c r="I372"/>
      <c r="J372"/>
      <c r="K372"/>
    </row>
    <row r="373" spans="2:11" x14ac:dyDescent="0.3">
      <c r="B373" s="35" t="s">
        <v>139</v>
      </c>
      <c r="C373" s="35" t="s">
        <v>140</v>
      </c>
      <c r="D373" s="35" t="s">
        <v>141</v>
      </c>
      <c r="E373" s="36" t="s">
        <v>73</v>
      </c>
      <c r="F373" s="61" t="s">
        <v>32</v>
      </c>
      <c r="G373" s="82">
        <v>42217</v>
      </c>
      <c r="H373" s="63">
        <v>9</v>
      </c>
      <c r="I373"/>
      <c r="J373"/>
      <c r="K373"/>
    </row>
    <row r="374" spans="2:11" x14ac:dyDescent="0.3">
      <c r="B374" s="35" t="s">
        <v>139</v>
      </c>
      <c r="C374" s="35" t="s">
        <v>140</v>
      </c>
      <c r="D374" s="35" t="s">
        <v>141</v>
      </c>
      <c r="E374" s="36" t="s">
        <v>73</v>
      </c>
      <c r="F374" s="61" t="s">
        <v>32</v>
      </c>
      <c r="G374" s="82">
        <v>42217</v>
      </c>
      <c r="H374" s="63">
        <v>7</v>
      </c>
      <c r="I374"/>
      <c r="J374"/>
      <c r="K374"/>
    </row>
    <row r="375" spans="2:11" x14ac:dyDescent="0.3">
      <c r="B375" s="35" t="s">
        <v>139</v>
      </c>
      <c r="C375" s="35" t="s">
        <v>140</v>
      </c>
      <c r="D375" s="35" t="s">
        <v>141</v>
      </c>
      <c r="E375" s="36" t="s">
        <v>73</v>
      </c>
      <c r="F375" s="61" t="s">
        <v>32</v>
      </c>
      <c r="G375" s="82">
        <v>42217</v>
      </c>
      <c r="H375" s="63">
        <v>44</v>
      </c>
      <c r="I375"/>
      <c r="J375"/>
      <c r="K375"/>
    </row>
    <row r="376" spans="2:11" x14ac:dyDescent="0.3">
      <c r="B376" s="35" t="s">
        <v>139</v>
      </c>
      <c r="C376" s="35" t="s">
        <v>140</v>
      </c>
      <c r="D376" s="35" t="s">
        <v>141</v>
      </c>
      <c r="E376" s="36" t="s">
        <v>73</v>
      </c>
      <c r="F376" s="61" t="s">
        <v>32</v>
      </c>
      <c r="G376" s="82">
        <v>42217</v>
      </c>
      <c r="H376" s="63">
        <v>5</v>
      </c>
      <c r="I376"/>
      <c r="J376"/>
      <c r="K376"/>
    </row>
    <row r="377" spans="2:11" x14ac:dyDescent="0.3">
      <c r="B377" s="35" t="s">
        <v>139</v>
      </c>
      <c r="C377" s="35" t="s">
        <v>140</v>
      </c>
      <c r="D377" s="35" t="s">
        <v>141</v>
      </c>
      <c r="E377" s="36" t="s">
        <v>73</v>
      </c>
      <c r="F377" s="61" t="s">
        <v>32</v>
      </c>
      <c r="G377" s="82">
        <v>42217</v>
      </c>
      <c r="H377" s="63">
        <v>5</v>
      </c>
      <c r="I377"/>
      <c r="J377"/>
      <c r="K377"/>
    </row>
    <row r="378" spans="2:11" x14ac:dyDescent="0.3">
      <c r="B378" s="35" t="s">
        <v>139</v>
      </c>
      <c r="C378" s="35" t="s">
        <v>140</v>
      </c>
      <c r="D378" s="35" t="s">
        <v>141</v>
      </c>
      <c r="E378" s="36" t="s">
        <v>73</v>
      </c>
      <c r="F378" s="61" t="s">
        <v>32</v>
      </c>
      <c r="G378" s="82">
        <v>42217</v>
      </c>
      <c r="H378" s="63">
        <v>13</v>
      </c>
      <c r="I378"/>
      <c r="J378"/>
      <c r="K378"/>
    </row>
    <row r="379" spans="2:11" x14ac:dyDescent="0.3">
      <c r="B379" s="35" t="s">
        <v>139</v>
      </c>
      <c r="C379" s="35" t="s">
        <v>140</v>
      </c>
      <c r="D379" s="35" t="s">
        <v>141</v>
      </c>
      <c r="E379" s="36" t="s">
        <v>73</v>
      </c>
      <c r="F379" s="61" t="s">
        <v>32</v>
      </c>
      <c r="G379" s="82">
        <v>42217</v>
      </c>
      <c r="H379" s="63">
        <v>1</v>
      </c>
      <c r="I379"/>
      <c r="J379"/>
      <c r="K379"/>
    </row>
    <row r="380" spans="2:11" x14ac:dyDescent="0.3">
      <c r="B380" s="35" t="s">
        <v>139</v>
      </c>
      <c r="C380" s="35" t="s">
        <v>140</v>
      </c>
      <c r="D380" s="35" t="s">
        <v>141</v>
      </c>
      <c r="E380" s="36" t="s">
        <v>73</v>
      </c>
      <c r="F380" s="61" t="s">
        <v>32</v>
      </c>
      <c r="G380" s="82">
        <v>42217</v>
      </c>
      <c r="H380" s="63">
        <v>126</v>
      </c>
      <c r="I380"/>
      <c r="J380"/>
      <c r="K380"/>
    </row>
    <row r="381" spans="2:11" x14ac:dyDescent="0.3">
      <c r="B381" s="35" t="s">
        <v>139</v>
      </c>
      <c r="C381" s="35" t="s">
        <v>140</v>
      </c>
      <c r="D381" s="35" t="s">
        <v>141</v>
      </c>
      <c r="E381" s="36" t="s">
        <v>73</v>
      </c>
      <c r="F381" s="61" t="s">
        <v>32</v>
      </c>
      <c r="G381" s="82">
        <v>42217</v>
      </c>
      <c r="H381" s="63">
        <v>96</v>
      </c>
      <c r="I381"/>
      <c r="J381"/>
      <c r="K381"/>
    </row>
    <row r="382" spans="2:11" x14ac:dyDescent="0.3">
      <c r="B382" s="35" t="s">
        <v>139</v>
      </c>
      <c r="C382" s="35" t="s">
        <v>140</v>
      </c>
      <c r="D382" s="35" t="s">
        <v>141</v>
      </c>
      <c r="E382" s="36" t="s">
        <v>73</v>
      </c>
      <c r="F382" s="61" t="s">
        <v>32</v>
      </c>
      <c r="G382" s="82">
        <v>42217</v>
      </c>
      <c r="H382" s="63">
        <v>0</v>
      </c>
      <c r="I382"/>
      <c r="J382"/>
      <c r="K382"/>
    </row>
    <row r="383" spans="2:11" x14ac:dyDescent="0.3">
      <c r="B383" s="35" t="s">
        <v>139</v>
      </c>
      <c r="C383" s="35" t="s">
        <v>140</v>
      </c>
      <c r="D383" s="35" t="s">
        <v>141</v>
      </c>
      <c r="E383" s="36" t="s">
        <v>73</v>
      </c>
      <c r="F383" s="61" t="s">
        <v>32</v>
      </c>
      <c r="G383" s="82">
        <v>42217</v>
      </c>
      <c r="H383" s="63">
        <v>0</v>
      </c>
      <c r="I383"/>
      <c r="J383"/>
      <c r="K383"/>
    </row>
    <row r="384" spans="2:11" x14ac:dyDescent="0.3">
      <c r="B384" s="35" t="s">
        <v>139</v>
      </c>
      <c r="C384" s="35" t="s">
        <v>140</v>
      </c>
      <c r="D384" s="35" t="s">
        <v>141</v>
      </c>
      <c r="E384" s="36" t="s">
        <v>73</v>
      </c>
      <c r="F384" s="61" t="s">
        <v>32</v>
      </c>
      <c r="G384" s="82">
        <v>42217</v>
      </c>
      <c r="H384" s="63">
        <v>0</v>
      </c>
      <c r="I384"/>
      <c r="J384"/>
      <c r="K384"/>
    </row>
    <row r="385" spans="2:11" x14ac:dyDescent="0.3">
      <c r="B385" s="35" t="s">
        <v>139</v>
      </c>
      <c r="C385" s="35" t="s">
        <v>140</v>
      </c>
      <c r="D385" s="35" t="s">
        <v>141</v>
      </c>
      <c r="E385" s="36" t="s">
        <v>73</v>
      </c>
      <c r="F385" s="61" t="s">
        <v>32</v>
      </c>
      <c r="G385" s="82">
        <v>42217</v>
      </c>
      <c r="H385" s="63">
        <v>5</v>
      </c>
      <c r="I385"/>
      <c r="J385"/>
      <c r="K385"/>
    </row>
    <row r="386" spans="2:11" x14ac:dyDescent="0.3">
      <c r="B386" s="35" t="s">
        <v>139</v>
      </c>
      <c r="C386" s="35" t="s">
        <v>140</v>
      </c>
      <c r="D386" s="35" t="s">
        <v>141</v>
      </c>
      <c r="E386" s="36" t="s">
        <v>73</v>
      </c>
      <c r="F386" s="64" t="s">
        <v>144</v>
      </c>
      <c r="G386" s="83">
        <v>42005</v>
      </c>
      <c r="H386" s="65"/>
      <c r="I386"/>
      <c r="J386"/>
      <c r="K386"/>
    </row>
    <row r="387" spans="2:11" x14ac:dyDescent="0.3">
      <c r="B387" s="35" t="s">
        <v>139</v>
      </c>
      <c r="C387" s="35" t="s">
        <v>140</v>
      </c>
      <c r="D387" s="35" t="s">
        <v>141</v>
      </c>
      <c r="E387" s="36" t="s">
        <v>73</v>
      </c>
      <c r="F387" s="64" t="s">
        <v>144</v>
      </c>
      <c r="G387" s="83">
        <v>42005</v>
      </c>
      <c r="H387" s="65"/>
      <c r="I387"/>
      <c r="J387"/>
      <c r="K387"/>
    </row>
    <row r="388" spans="2:11" x14ac:dyDescent="0.3">
      <c r="B388" s="35" t="s">
        <v>139</v>
      </c>
      <c r="C388" s="35" t="s">
        <v>140</v>
      </c>
      <c r="D388" s="35" t="s">
        <v>141</v>
      </c>
      <c r="E388" s="36" t="s">
        <v>73</v>
      </c>
      <c r="F388" s="64" t="s">
        <v>144</v>
      </c>
      <c r="G388" s="83">
        <v>42005</v>
      </c>
      <c r="H388" s="65"/>
      <c r="I388"/>
      <c r="J388"/>
      <c r="K388"/>
    </row>
    <row r="389" spans="2:11" x14ac:dyDescent="0.3">
      <c r="B389" s="35" t="s">
        <v>139</v>
      </c>
      <c r="C389" s="35" t="s">
        <v>140</v>
      </c>
      <c r="D389" s="35" t="s">
        <v>141</v>
      </c>
      <c r="E389" s="36" t="s">
        <v>73</v>
      </c>
      <c r="F389" s="64" t="s">
        <v>144</v>
      </c>
      <c r="G389" s="83">
        <v>42005</v>
      </c>
      <c r="H389" s="65">
        <v>2</v>
      </c>
      <c r="I389"/>
      <c r="J389"/>
      <c r="K389"/>
    </row>
    <row r="390" spans="2:11" x14ac:dyDescent="0.3">
      <c r="B390" s="35" t="s">
        <v>139</v>
      </c>
      <c r="C390" s="35" t="s">
        <v>140</v>
      </c>
      <c r="D390" s="35" t="s">
        <v>141</v>
      </c>
      <c r="E390" s="36" t="s">
        <v>73</v>
      </c>
      <c r="F390" s="64" t="s">
        <v>144</v>
      </c>
      <c r="G390" s="83">
        <v>42005</v>
      </c>
      <c r="H390" s="65"/>
      <c r="I390"/>
      <c r="J390"/>
      <c r="K390"/>
    </row>
    <row r="391" spans="2:11" x14ac:dyDescent="0.3">
      <c r="B391" s="35" t="s">
        <v>139</v>
      </c>
      <c r="C391" s="35" t="s">
        <v>140</v>
      </c>
      <c r="D391" s="35" t="s">
        <v>141</v>
      </c>
      <c r="E391" s="36" t="s">
        <v>73</v>
      </c>
      <c r="F391" s="64" t="s">
        <v>144</v>
      </c>
      <c r="G391" s="83">
        <v>42005</v>
      </c>
      <c r="H391" s="65"/>
      <c r="I391"/>
      <c r="J391"/>
      <c r="K391"/>
    </row>
    <row r="392" spans="2:11" x14ac:dyDescent="0.3">
      <c r="B392" s="35" t="s">
        <v>139</v>
      </c>
      <c r="C392" s="35" t="s">
        <v>140</v>
      </c>
      <c r="D392" s="35" t="s">
        <v>141</v>
      </c>
      <c r="E392" s="36" t="s">
        <v>73</v>
      </c>
      <c r="F392" s="64" t="s">
        <v>144</v>
      </c>
      <c r="G392" s="83">
        <v>42005</v>
      </c>
      <c r="H392" s="65"/>
      <c r="I392"/>
      <c r="J392"/>
      <c r="K392"/>
    </row>
    <row r="393" spans="2:11" x14ac:dyDescent="0.3">
      <c r="B393" s="35" t="s">
        <v>139</v>
      </c>
      <c r="C393" s="35" t="s">
        <v>140</v>
      </c>
      <c r="D393" s="35" t="s">
        <v>141</v>
      </c>
      <c r="E393" s="36" t="s">
        <v>73</v>
      </c>
      <c r="F393" s="64" t="s">
        <v>144</v>
      </c>
      <c r="G393" s="83">
        <v>42005</v>
      </c>
      <c r="H393" s="65"/>
      <c r="I393"/>
      <c r="J393"/>
      <c r="K393"/>
    </row>
    <row r="394" spans="2:11" x14ac:dyDescent="0.3">
      <c r="B394" s="35" t="s">
        <v>139</v>
      </c>
      <c r="C394" s="35" t="s">
        <v>140</v>
      </c>
      <c r="D394" s="35" t="s">
        <v>141</v>
      </c>
      <c r="E394" s="36" t="s">
        <v>73</v>
      </c>
      <c r="F394" s="64" t="s">
        <v>144</v>
      </c>
      <c r="G394" s="83">
        <v>42005</v>
      </c>
      <c r="H394" s="65"/>
      <c r="I394"/>
      <c r="J394"/>
      <c r="K394"/>
    </row>
    <row r="395" spans="2:11" x14ac:dyDescent="0.3">
      <c r="B395" s="35" t="s">
        <v>139</v>
      </c>
      <c r="C395" s="35" t="s">
        <v>140</v>
      </c>
      <c r="D395" s="35" t="s">
        <v>141</v>
      </c>
      <c r="E395" s="36" t="s">
        <v>73</v>
      </c>
      <c r="F395" s="64" t="s">
        <v>144</v>
      </c>
      <c r="G395" s="83">
        <v>42005</v>
      </c>
      <c r="H395" s="65">
        <v>1</v>
      </c>
      <c r="I395"/>
      <c r="J395"/>
      <c r="K395"/>
    </row>
    <row r="396" spans="2:11" x14ac:dyDescent="0.3">
      <c r="B396" s="35" t="s">
        <v>139</v>
      </c>
      <c r="C396" s="35" t="s">
        <v>140</v>
      </c>
      <c r="D396" s="35" t="s">
        <v>141</v>
      </c>
      <c r="E396" s="36" t="s">
        <v>73</v>
      </c>
      <c r="F396" s="64" t="s">
        <v>144</v>
      </c>
      <c r="G396" s="83">
        <v>42005</v>
      </c>
      <c r="H396" s="67">
        <v>1</v>
      </c>
      <c r="I396"/>
      <c r="J396"/>
      <c r="K396"/>
    </row>
    <row r="397" spans="2:11" x14ac:dyDescent="0.3">
      <c r="B397" s="35" t="s">
        <v>139</v>
      </c>
      <c r="C397" s="35" t="s">
        <v>140</v>
      </c>
      <c r="D397" s="35" t="s">
        <v>141</v>
      </c>
      <c r="E397" s="36" t="s">
        <v>73</v>
      </c>
      <c r="F397" s="64" t="s">
        <v>144</v>
      </c>
      <c r="G397" s="83">
        <v>42005</v>
      </c>
      <c r="H397" s="67">
        <v>1</v>
      </c>
      <c r="I397"/>
      <c r="J397"/>
      <c r="K397"/>
    </row>
    <row r="398" spans="2:11" x14ac:dyDescent="0.3">
      <c r="B398" s="35" t="s">
        <v>139</v>
      </c>
      <c r="C398" s="35" t="s">
        <v>140</v>
      </c>
      <c r="D398" s="35" t="s">
        <v>141</v>
      </c>
      <c r="E398" s="36" t="s">
        <v>73</v>
      </c>
      <c r="F398" s="64" t="s">
        <v>144</v>
      </c>
      <c r="G398" s="83">
        <v>42005</v>
      </c>
      <c r="H398" s="67">
        <v>1</v>
      </c>
      <c r="I398"/>
      <c r="J398"/>
      <c r="K398"/>
    </row>
    <row r="399" spans="2:11" x14ac:dyDescent="0.3">
      <c r="B399" s="35" t="s">
        <v>139</v>
      </c>
      <c r="C399" s="35" t="s">
        <v>140</v>
      </c>
      <c r="D399" s="35" t="s">
        <v>141</v>
      </c>
      <c r="E399" s="36" t="s">
        <v>73</v>
      </c>
      <c r="F399" s="64" t="s">
        <v>144</v>
      </c>
      <c r="G399" s="83">
        <v>42005</v>
      </c>
      <c r="H399" s="65"/>
      <c r="I399"/>
      <c r="J399"/>
      <c r="K399"/>
    </row>
    <row r="400" spans="2:11" x14ac:dyDescent="0.3">
      <c r="B400" s="35" t="s">
        <v>139</v>
      </c>
      <c r="C400" s="35" t="s">
        <v>140</v>
      </c>
      <c r="D400" s="35" t="s">
        <v>141</v>
      </c>
      <c r="E400" s="36" t="s">
        <v>73</v>
      </c>
      <c r="F400" s="64" t="s">
        <v>144</v>
      </c>
      <c r="G400" s="83">
        <v>42005</v>
      </c>
      <c r="H400" s="65">
        <v>1</v>
      </c>
      <c r="I400"/>
      <c r="J400"/>
      <c r="K400"/>
    </row>
    <row r="401" spans="2:11" x14ac:dyDescent="0.3">
      <c r="B401" s="35" t="s">
        <v>139</v>
      </c>
      <c r="C401" s="35" t="s">
        <v>140</v>
      </c>
      <c r="D401" s="35" t="s">
        <v>141</v>
      </c>
      <c r="E401" s="36" t="s">
        <v>73</v>
      </c>
      <c r="F401" s="64" t="s">
        <v>144</v>
      </c>
      <c r="G401" s="83">
        <v>42005</v>
      </c>
      <c r="H401" s="65"/>
      <c r="I401"/>
      <c r="J401"/>
      <c r="K401"/>
    </row>
    <row r="402" spans="2:11" x14ac:dyDescent="0.3">
      <c r="B402" s="35" t="s">
        <v>139</v>
      </c>
      <c r="C402" s="35" t="s">
        <v>140</v>
      </c>
      <c r="D402" s="35" t="s">
        <v>141</v>
      </c>
      <c r="E402" s="36" t="s">
        <v>73</v>
      </c>
      <c r="F402" s="64" t="s">
        <v>144</v>
      </c>
      <c r="G402" s="83">
        <v>42005</v>
      </c>
      <c r="H402" s="65">
        <v>3</v>
      </c>
      <c r="I402"/>
      <c r="J402"/>
      <c r="K402"/>
    </row>
    <row r="403" spans="2:11" x14ac:dyDescent="0.3">
      <c r="B403" s="35" t="s">
        <v>139</v>
      </c>
      <c r="C403" s="35" t="s">
        <v>140</v>
      </c>
      <c r="D403" s="35" t="s">
        <v>141</v>
      </c>
      <c r="E403" s="36" t="s">
        <v>73</v>
      </c>
      <c r="F403" s="64" t="s">
        <v>144</v>
      </c>
      <c r="G403" s="83">
        <v>42005</v>
      </c>
      <c r="H403" s="65">
        <v>2</v>
      </c>
      <c r="I403"/>
      <c r="J403"/>
      <c r="K403"/>
    </row>
    <row r="404" spans="2:11" x14ac:dyDescent="0.3">
      <c r="B404" s="35" t="s">
        <v>139</v>
      </c>
      <c r="C404" s="35" t="s">
        <v>140</v>
      </c>
      <c r="D404" s="35" t="s">
        <v>141</v>
      </c>
      <c r="E404" s="36" t="s">
        <v>73</v>
      </c>
      <c r="F404" s="69" t="s">
        <v>144</v>
      </c>
      <c r="G404" s="83">
        <v>42005</v>
      </c>
      <c r="H404" s="67"/>
      <c r="I404"/>
      <c r="J404"/>
      <c r="K404"/>
    </row>
    <row r="405" spans="2:11" x14ac:dyDescent="0.3">
      <c r="B405" s="35" t="s">
        <v>139</v>
      </c>
      <c r="C405" s="35" t="s">
        <v>140</v>
      </c>
      <c r="D405" s="35" t="s">
        <v>141</v>
      </c>
      <c r="E405" s="36" t="s">
        <v>73</v>
      </c>
      <c r="F405" s="69" t="s">
        <v>144</v>
      </c>
      <c r="G405" s="83">
        <v>42005</v>
      </c>
      <c r="H405" s="67">
        <v>200</v>
      </c>
      <c r="I405"/>
      <c r="J405"/>
      <c r="K405"/>
    </row>
    <row r="406" spans="2:11" x14ac:dyDescent="0.3">
      <c r="B406" s="35" t="s">
        <v>139</v>
      </c>
      <c r="C406" s="35" t="s">
        <v>140</v>
      </c>
      <c r="D406" s="35" t="s">
        <v>141</v>
      </c>
      <c r="E406" s="36" t="s">
        <v>73</v>
      </c>
      <c r="F406" s="69" t="s">
        <v>144</v>
      </c>
      <c r="G406" s="83">
        <v>42005</v>
      </c>
      <c r="H406" s="71">
        <v>0.60299999999999998</v>
      </c>
      <c r="I406"/>
      <c r="J406"/>
      <c r="K406"/>
    </row>
    <row r="407" spans="2:11" x14ac:dyDescent="0.3">
      <c r="B407" s="35" t="s">
        <v>139</v>
      </c>
      <c r="C407" s="35" t="s">
        <v>140</v>
      </c>
      <c r="D407" s="35" t="s">
        <v>141</v>
      </c>
      <c r="E407" s="36" t="s">
        <v>73</v>
      </c>
      <c r="F407" s="69" t="s">
        <v>144</v>
      </c>
      <c r="G407" s="83">
        <v>42005</v>
      </c>
      <c r="H407" s="67">
        <v>39.030303030303031</v>
      </c>
      <c r="I407"/>
      <c r="J407"/>
      <c r="K407"/>
    </row>
    <row r="408" spans="2:11" x14ac:dyDescent="0.3">
      <c r="B408" s="35" t="s">
        <v>139</v>
      </c>
      <c r="C408" s="35" t="s">
        <v>140</v>
      </c>
      <c r="D408" s="35" t="s">
        <v>141</v>
      </c>
      <c r="E408" s="36" t="s">
        <v>73</v>
      </c>
      <c r="F408" s="69" t="s">
        <v>144</v>
      </c>
      <c r="G408" s="83">
        <v>42005</v>
      </c>
      <c r="H408" s="67">
        <v>280</v>
      </c>
      <c r="I408"/>
      <c r="J408"/>
      <c r="K408"/>
    </row>
    <row r="409" spans="2:11" x14ac:dyDescent="0.3">
      <c r="B409" s="35" t="s">
        <v>139</v>
      </c>
      <c r="C409" s="35" t="s">
        <v>140</v>
      </c>
      <c r="D409" s="35" t="s">
        <v>141</v>
      </c>
      <c r="E409" s="36" t="s">
        <v>73</v>
      </c>
      <c r="F409" s="69" t="s">
        <v>144</v>
      </c>
      <c r="G409" s="83">
        <v>42005</v>
      </c>
      <c r="H409" s="72">
        <v>0.96664110429447858</v>
      </c>
      <c r="I409"/>
      <c r="J409"/>
      <c r="K409"/>
    </row>
    <row r="410" spans="2:11" x14ac:dyDescent="0.3">
      <c r="B410" s="35" t="s">
        <v>139</v>
      </c>
      <c r="C410" s="35" t="s">
        <v>140</v>
      </c>
      <c r="D410" s="35" t="s">
        <v>141</v>
      </c>
      <c r="E410" s="36" t="s">
        <v>73</v>
      </c>
      <c r="F410" s="69" t="s">
        <v>144</v>
      </c>
      <c r="G410" s="83">
        <v>42005</v>
      </c>
      <c r="H410" s="67"/>
      <c r="I410"/>
      <c r="J410"/>
      <c r="K410"/>
    </row>
    <row r="411" spans="2:11" x14ac:dyDescent="0.3">
      <c r="B411" s="35" t="s">
        <v>139</v>
      </c>
      <c r="C411" s="35" t="s">
        <v>140</v>
      </c>
      <c r="D411" s="35" t="s">
        <v>141</v>
      </c>
      <c r="E411" s="36" t="s">
        <v>73</v>
      </c>
      <c r="F411" s="69" t="s">
        <v>144</v>
      </c>
      <c r="G411" s="83">
        <v>42005</v>
      </c>
      <c r="H411" s="67"/>
      <c r="I411"/>
      <c r="J411"/>
      <c r="K411"/>
    </row>
    <row r="412" spans="2:11" x14ac:dyDescent="0.3">
      <c r="B412" s="35" t="s">
        <v>139</v>
      </c>
      <c r="C412" s="35" t="s">
        <v>140</v>
      </c>
      <c r="D412" s="35" t="s">
        <v>141</v>
      </c>
      <c r="E412" s="36" t="s">
        <v>73</v>
      </c>
      <c r="F412" s="69" t="s">
        <v>144</v>
      </c>
      <c r="G412" s="83">
        <v>42005</v>
      </c>
      <c r="H412" s="67">
        <v>2</v>
      </c>
      <c r="I412"/>
      <c r="J412"/>
      <c r="K412"/>
    </row>
    <row r="413" spans="2:11" x14ac:dyDescent="0.3">
      <c r="B413" s="35" t="s">
        <v>139</v>
      </c>
      <c r="C413" s="35" t="s">
        <v>140</v>
      </c>
      <c r="D413" s="35" t="s">
        <v>141</v>
      </c>
      <c r="E413" s="36" t="s">
        <v>73</v>
      </c>
      <c r="F413" s="69" t="s">
        <v>144</v>
      </c>
      <c r="G413" s="83">
        <v>42005</v>
      </c>
      <c r="H413" s="67"/>
      <c r="I413"/>
      <c r="J413"/>
      <c r="K413"/>
    </row>
    <row r="414" spans="2:11" x14ac:dyDescent="0.3">
      <c r="B414" s="35" t="s">
        <v>139</v>
      </c>
      <c r="C414" s="35" t="s">
        <v>140</v>
      </c>
      <c r="D414" s="35" t="s">
        <v>141</v>
      </c>
      <c r="E414" s="36" t="s">
        <v>73</v>
      </c>
      <c r="F414" s="69" t="s">
        <v>144</v>
      </c>
      <c r="G414" s="83">
        <v>42005</v>
      </c>
      <c r="H414" s="67"/>
      <c r="I414"/>
      <c r="J414"/>
      <c r="K414"/>
    </row>
    <row r="415" spans="2:11" x14ac:dyDescent="0.3">
      <c r="B415" s="35" t="s">
        <v>139</v>
      </c>
      <c r="C415" s="35" t="s">
        <v>140</v>
      </c>
      <c r="D415" s="35" t="s">
        <v>141</v>
      </c>
      <c r="E415" s="36" t="s">
        <v>73</v>
      </c>
      <c r="F415" s="69" t="s">
        <v>144</v>
      </c>
      <c r="G415" s="83">
        <v>42005</v>
      </c>
      <c r="H415" s="67">
        <v>1</v>
      </c>
      <c r="I415"/>
      <c r="J415"/>
      <c r="K415"/>
    </row>
    <row r="416" spans="2:11" x14ac:dyDescent="0.3">
      <c r="B416" s="35" t="s">
        <v>139</v>
      </c>
      <c r="C416" s="35" t="s">
        <v>140</v>
      </c>
      <c r="D416" s="35" t="s">
        <v>141</v>
      </c>
      <c r="E416" s="36" t="s">
        <v>73</v>
      </c>
      <c r="F416" s="69" t="s">
        <v>144</v>
      </c>
      <c r="G416" s="83">
        <v>42005</v>
      </c>
      <c r="H416" s="67"/>
      <c r="I416"/>
      <c r="J416"/>
      <c r="K416"/>
    </row>
    <row r="417" spans="2:11" x14ac:dyDescent="0.3">
      <c r="B417" s="35" t="s">
        <v>139</v>
      </c>
      <c r="C417" s="35" t="s">
        <v>140</v>
      </c>
      <c r="D417" s="35" t="s">
        <v>141</v>
      </c>
      <c r="E417" s="36" t="s">
        <v>73</v>
      </c>
      <c r="F417" s="69" t="s">
        <v>144</v>
      </c>
      <c r="G417" s="83">
        <v>42005</v>
      </c>
      <c r="H417" s="67">
        <v>1</v>
      </c>
      <c r="I417"/>
      <c r="J417"/>
      <c r="K417"/>
    </row>
    <row r="418" spans="2:11" x14ac:dyDescent="0.3">
      <c r="B418" s="35" t="s">
        <v>139</v>
      </c>
      <c r="C418" s="35" t="s">
        <v>140</v>
      </c>
      <c r="D418" s="35" t="s">
        <v>141</v>
      </c>
      <c r="E418" s="36" t="s">
        <v>73</v>
      </c>
      <c r="F418" s="69" t="s">
        <v>144</v>
      </c>
      <c r="G418" s="83">
        <v>42005</v>
      </c>
      <c r="H418" s="67">
        <v>1</v>
      </c>
      <c r="I418"/>
      <c r="J418"/>
      <c r="K418"/>
    </row>
    <row r="419" spans="2:11" x14ac:dyDescent="0.3">
      <c r="B419" s="35" t="s">
        <v>139</v>
      </c>
      <c r="C419" s="35" t="s">
        <v>140</v>
      </c>
      <c r="D419" s="35" t="s">
        <v>141</v>
      </c>
      <c r="E419" s="36" t="s">
        <v>73</v>
      </c>
      <c r="F419" s="69" t="s">
        <v>144</v>
      </c>
      <c r="G419" s="83">
        <v>42005</v>
      </c>
      <c r="H419" s="67">
        <v>2</v>
      </c>
      <c r="I419"/>
      <c r="J419"/>
      <c r="K419"/>
    </row>
    <row r="420" spans="2:11" x14ac:dyDescent="0.3">
      <c r="B420" s="35" t="s">
        <v>139</v>
      </c>
      <c r="C420" s="35" t="s">
        <v>140</v>
      </c>
      <c r="D420" s="35" t="s">
        <v>141</v>
      </c>
      <c r="E420" s="36" t="s">
        <v>73</v>
      </c>
      <c r="F420" s="69" t="s">
        <v>144</v>
      </c>
      <c r="G420" s="83">
        <v>42005</v>
      </c>
      <c r="H420" s="67"/>
      <c r="I420"/>
      <c r="J420"/>
      <c r="K420"/>
    </row>
    <row r="421" spans="2:11" x14ac:dyDescent="0.3">
      <c r="B421" s="35" t="s">
        <v>139</v>
      </c>
      <c r="C421" s="35" t="s">
        <v>140</v>
      </c>
      <c r="D421" s="35" t="s">
        <v>141</v>
      </c>
      <c r="E421" s="36" t="s">
        <v>73</v>
      </c>
      <c r="F421" s="69" t="s">
        <v>144</v>
      </c>
      <c r="G421" s="83">
        <v>42005</v>
      </c>
      <c r="H421" s="67"/>
      <c r="I421"/>
      <c r="J421"/>
      <c r="K421"/>
    </row>
    <row r="422" spans="2:11" x14ac:dyDescent="0.3">
      <c r="B422" s="35" t="s">
        <v>139</v>
      </c>
      <c r="C422" s="35" t="s">
        <v>140</v>
      </c>
      <c r="D422" s="35" t="s">
        <v>141</v>
      </c>
      <c r="E422" s="36" t="s">
        <v>73</v>
      </c>
      <c r="F422" s="69" t="s">
        <v>144</v>
      </c>
      <c r="G422" s="83">
        <v>42005</v>
      </c>
      <c r="H422" s="67"/>
      <c r="I422"/>
      <c r="J422"/>
      <c r="K422"/>
    </row>
    <row r="423" spans="2:11" x14ac:dyDescent="0.3">
      <c r="B423" s="35" t="s">
        <v>139</v>
      </c>
      <c r="C423" s="35" t="s">
        <v>140</v>
      </c>
      <c r="D423" s="35" t="s">
        <v>141</v>
      </c>
      <c r="E423" s="36" t="s">
        <v>73</v>
      </c>
      <c r="F423" s="69" t="s">
        <v>144</v>
      </c>
      <c r="G423" s="83">
        <v>42005</v>
      </c>
      <c r="H423" s="67"/>
      <c r="I423"/>
      <c r="J423"/>
      <c r="K423"/>
    </row>
    <row r="424" spans="2:11" x14ac:dyDescent="0.3">
      <c r="B424" s="35" t="s">
        <v>139</v>
      </c>
      <c r="C424" s="35" t="s">
        <v>140</v>
      </c>
      <c r="D424" s="35" t="s">
        <v>141</v>
      </c>
      <c r="E424" s="36" t="s">
        <v>73</v>
      </c>
      <c r="F424" s="69" t="s">
        <v>144</v>
      </c>
      <c r="G424" s="83">
        <v>42005</v>
      </c>
      <c r="H424" s="67"/>
      <c r="I424"/>
      <c r="J424"/>
      <c r="K424"/>
    </row>
    <row r="425" spans="2:11" x14ac:dyDescent="0.3">
      <c r="B425" s="35" t="s">
        <v>139</v>
      </c>
      <c r="C425" s="35" t="s">
        <v>140</v>
      </c>
      <c r="D425" s="35" t="s">
        <v>141</v>
      </c>
      <c r="E425" s="36" t="s">
        <v>73</v>
      </c>
      <c r="F425" s="69" t="s">
        <v>144</v>
      </c>
      <c r="G425" s="83">
        <v>42005</v>
      </c>
      <c r="H425" s="67"/>
      <c r="I425"/>
      <c r="J425"/>
      <c r="K425"/>
    </row>
    <row r="426" spans="2:11" x14ac:dyDescent="0.3">
      <c r="B426" s="35" t="s">
        <v>139</v>
      </c>
      <c r="C426" s="35" t="s">
        <v>140</v>
      </c>
      <c r="D426" s="35" t="s">
        <v>141</v>
      </c>
      <c r="E426" s="36" t="s">
        <v>73</v>
      </c>
      <c r="F426" s="69" t="s">
        <v>144</v>
      </c>
      <c r="G426" s="83">
        <v>42005</v>
      </c>
      <c r="H426" s="67"/>
      <c r="I426"/>
      <c r="J426"/>
      <c r="K426"/>
    </row>
    <row r="427" spans="2:11" x14ac:dyDescent="0.3">
      <c r="B427" s="35" t="s">
        <v>139</v>
      </c>
      <c r="C427" s="35" t="s">
        <v>140</v>
      </c>
      <c r="D427" s="35" t="s">
        <v>141</v>
      </c>
      <c r="E427" s="36" t="s">
        <v>73</v>
      </c>
      <c r="F427" s="69" t="s">
        <v>144</v>
      </c>
      <c r="G427" s="83">
        <v>42005</v>
      </c>
      <c r="H427" s="67"/>
      <c r="I427"/>
      <c r="J427"/>
      <c r="K427"/>
    </row>
    <row r="428" spans="2:11" x14ac:dyDescent="0.3">
      <c r="B428" s="35" t="s">
        <v>139</v>
      </c>
      <c r="C428" s="35" t="s">
        <v>140</v>
      </c>
      <c r="D428" s="35" t="s">
        <v>141</v>
      </c>
      <c r="E428" s="36" t="s">
        <v>73</v>
      </c>
      <c r="F428" s="69" t="s">
        <v>144</v>
      </c>
      <c r="G428" s="83">
        <v>42005</v>
      </c>
      <c r="H428" s="67"/>
      <c r="I428"/>
      <c r="J428"/>
      <c r="K428"/>
    </row>
    <row r="429" spans="2:11" x14ac:dyDescent="0.3">
      <c r="B429" s="35" t="s">
        <v>139</v>
      </c>
      <c r="C429" s="35" t="s">
        <v>140</v>
      </c>
      <c r="D429" s="35" t="s">
        <v>141</v>
      </c>
      <c r="E429" s="36" t="s">
        <v>73</v>
      </c>
      <c r="F429" s="69" t="s">
        <v>144</v>
      </c>
      <c r="G429" s="83">
        <v>42005</v>
      </c>
      <c r="H429" s="67"/>
      <c r="I429"/>
      <c r="J429"/>
      <c r="K429"/>
    </row>
    <row r="430" spans="2:11" x14ac:dyDescent="0.3">
      <c r="B430" s="35" t="s">
        <v>139</v>
      </c>
      <c r="C430" s="35" t="s">
        <v>140</v>
      </c>
      <c r="D430" s="35" t="s">
        <v>141</v>
      </c>
      <c r="E430" s="36" t="s">
        <v>73</v>
      </c>
      <c r="F430" s="69" t="s">
        <v>144</v>
      </c>
      <c r="G430" s="83">
        <v>42005</v>
      </c>
      <c r="H430" s="67"/>
      <c r="I430"/>
      <c r="J430"/>
      <c r="K430"/>
    </row>
    <row r="431" spans="2:11" x14ac:dyDescent="0.3">
      <c r="B431" s="35" t="s">
        <v>139</v>
      </c>
      <c r="C431" s="35" t="s">
        <v>140</v>
      </c>
      <c r="D431" s="35" t="s">
        <v>141</v>
      </c>
      <c r="E431" s="36" t="s">
        <v>73</v>
      </c>
      <c r="F431" s="69" t="s">
        <v>144</v>
      </c>
      <c r="G431" s="83">
        <v>42005</v>
      </c>
      <c r="H431" s="67"/>
      <c r="I431"/>
      <c r="J431"/>
      <c r="K431"/>
    </row>
    <row r="432" spans="2:11" x14ac:dyDescent="0.3">
      <c r="B432" s="35" t="s">
        <v>139</v>
      </c>
      <c r="C432" s="35" t="s">
        <v>140</v>
      </c>
      <c r="D432" s="35" t="s">
        <v>141</v>
      </c>
      <c r="E432" s="36" t="s">
        <v>73</v>
      </c>
      <c r="F432" s="69" t="s">
        <v>144</v>
      </c>
      <c r="G432" s="83">
        <v>42005</v>
      </c>
      <c r="H432" s="67"/>
      <c r="I432"/>
      <c r="J432"/>
      <c r="K432"/>
    </row>
    <row r="433" spans="2:11" x14ac:dyDescent="0.3">
      <c r="B433" s="35" t="s">
        <v>139</v>
      </c>
      <c r="C433" s="35" t="s">
        <v>140</v>
      </c>
      <c r="D433" s="35" t="s">
        <v>141</v>
      </c>
      <c r="E433" s="36" t="s">
        <v>73</v>
      </c>
      <c r="F433" s="64" t="s">
        <v>144</v>
      </c>
      <c r="G433" s="83">
        <v>42036</v>
      </c>
      <c r="H433" s="65"/>
      <c r="I433"/>
      <c r="J433"/>
      <c r="K433"/>
    </row>
    <row r="434" spans="2:11" x14ac:dyDescent="0.3">
      <c r="B434" s="35" t="s">
        <v>139</v>
      </c>
      <c r="C434" s="35" t="s">
        <v>140</v>
      </c>
      <c r="D434" s="35" t="s">
        <v>141</v>
      </c>
      <c r="E434" s="36" t="s">
        <v>73</v>
      </c>
      <c r="F434" s="64" t="s">
        <v>144</v>
      </c>
      <c r="G434" s="83">
        <v>42036</v>
      </c>
      <c r="H434" s="65"/>
      <c r="I434"/>
      <c r="J434"/>
      <c r="K434"/>
    </row>
    <row r="435" spans="2:11" x14ac:dyDescent="0.3">
      <c r="B435" s="35" t="s">
        <v>139</v>
      </c>
      <c r="C435" s="35" t="s">
        <v>140</v>
      </c>
      <c r="D435" s="35" t="s">
        <v>141</v>
      </c>
      <c r="E435" s="36" t="s">
        <v>73</v>
      </c>
      <c r="F435" s="64" t="s">
        <v>144</v>
      </c>
      <c r="G435" s="83">
        <v>42036</v>
      </c>
      <c r="H435" s="65"/>
      <c r="I435"/>
      <c r="J435"/>
      <c r="K435"/>
    </row>
    <row r="436" spans="2:11" x14ac:dyDescent="0.3">
      <c r="B436" s="35" t="s">
        <v>139</v>
      </c>
      <c r="C436" s="35" t="s">
        <v>140</v>
      </c>
      <c r="D436" s="35" t="s">
        <v>141</v>
      </c>
      <c r="E436" s="36" t="s">
        <v>73</v>
      </c>
      <c r="F436" s="64" t="s">
        <v>144</v>
      </c>
      <c r="G436" s="83">
        <v>42036</v>
      </c>
      <c r="H436" s="65">
        <v>3</v>
      </c>
      <c r="I436"/>
      <c r="J436"/>
      <c r="K436"/>
    </row>
    <row r="437" spans="2:11" x14ac:dyDescent="0.3">
      <c r="B437" s="35" t="s">
        <v>139</v>
      </c>
      <c r="C437" s="35" t="s">
        <v>140</v>
      </c>
      <c r="D437" s="35" t="s">
        <v>141</v>
      </c>
      <c r="E437" s="36" t="s">
        <v>73</v>
      </c>
      <c r="F437" s="64" t="s">
        <v>144</v>
      </c>
      <c r="G437" s="83">
        <v>42036</v>
      </c>
      <c r="H437" s="65"/>
      <c r="I437"/>
      <c r="J437"/>
      <c r="K437"/>
    </row>
    <row r="438" spans="2:11" x14ac:dyDescent="0.3">
      <c r="B438" s="35" t="s">
        <v>139</v>
      </c>
      <c r="C438" s="35" t="s">
        <v>140</v>
      </c>
      <c r="D438" s="35" t="s">
        <v>141</v>
      </c>
      <c r="E438" s="36" t="s">
        <v>73</v>
      </c>
      <c r="F438" s="64" t="s">
        <v>144</v>
      </c>
      <c r="G438" s="83">
        <v>42036</v>
      </c>
      <c r="H438" s="65">
        <v>1</v>
      </c>
      <c r="I438"/>
      <c r="J438"/>
      <c r="K438"/>
    </row>
    <row r="439" spans="2:11" x14ac:dyDescent="0.3">
      <c r="B439" s="35" t="s">
        <v>139</v>
      </c>
      <c r="C439" s="35" t="s">
        <v>140</v>
      </c>
      <c r="D439" s="35" t="s">
        <v>141</v>
      </c>
      <c r="E439" s="36" t="s">
        <v>73</v>
      </c>
      <c r="F439" s="64" t="s">
        <v>144</v>
      </c>
      <c r="G439" s="83">
        <v>42036</v>
      </c>
      <c r="H439" s="65"/>
      <c r="I439"/>
      <c r="J439"/>
      <c r="K439"/>
    </row>
    <row r="440" spans="2:11" x14ac:dyDescent="0.3">
      <c r="B440" s="35" t="s">
        <v>139</v>
      </c>
      <c r="C440" s="35" t="s">
        <v>140</v>
      </c>
      <c r="D440" s="35" t="s">
        <v>141</v>
      </c>
      <c r="E440" s="36" t="s">
        <v>73</v>
      </c>
      <c r="F440" s="64" t="s">
        <v>144</v>
      </c>
      <c r="G440" s="83">
        <v>42036</v>
      </c>
      <c r="H440" s="65"/>
      <c r="I440"/>
      <c r="J440"/>
      <c r="K440"/>
    </row>
    <row r="441" spans="2:11" x14ac:dyDescent="0.3">
      <c r="B441" s="35" t="s">
        <v>139</v>
      </c>
      <c r="C441" s="35" t="s">
        <v>140</v>
      </c>
      <c r="D441" s="35" t="s">
        <v>141</v>
      </c>
      <c r="E441" s="36" t="s">
        <v>73</v>
      </c>
      <c r="F441" s="64" t="s">
        <v>144</v>
      </c>
      <c r="G441" s="83">
        <v>42036</v>
      </c>
      <c r="H441" s="65">
        <v>1</v>
      </c>
      <c r="I441"/>
      <c r="J441"/>
      <c r="K441"/>
    </row>
    <row r="442" spans="2:11" x14ac:dyDescent="0.3">
      <c r="B442" s="35" t="s">
        <v>139</v>
      </c>
      <c r="C442" s="35" t="s">
        <v>140</v>
      </c>
      <c r="D442" s="35" t="s">
        <v>141</v>
      </c>
      <c r="E442" s="36" t="s">
        <v>73</v>
      </c>
      <c r="F442" s="64" t="s">
        <v>144</v>
      </c>
      <c r="G442" s="83">
        <v>42036</v>
      </c>
      <c r="H442" s="65">
        <v>1</v>
      </c>
      <c r="I442"/>
      <c r="J442"/>
      <c r="K442"/>
    </row>
    <row r="443" spans="2:11" x14ac:dyDescent="0.3">
      <c r="B443" s="35" t="s">
        <v>139</v>
      </c>
      <c r="C443" s="35" t="s">
        <v>140</v>
      </c>
      <c r="D443" s="35" t="s">
        <v>141</v>
      </c>
      <c r="E443" s="36" t="s">
        <v>73</v>
      </c>
      <c r="F443" s="64" t="s">
        <v>144</v>
      </c>
      <c r="G443" s="83">
        <v>42036</v>
      </c>
      <c r="H443" s="65">
        <v>1</v>
      </c>
      <c r="I443"/>
      <c r="J443"/>
      <c r="K443"/>
    </row>
    <row r="444" spans="2:11" x14ac:dyDescent="0.3">
      <c r="B444" s="35" t="s">
        <v>139</v>
      </c>
      <c r="C444" s="35" t="s">
        <v>140</v>
      </c>
      <c r="D444" s="35" t="s">
        <v>141</v>
      </c>
      <c r="E444" s="36" t="s">
        <v>73</v>
      </c>
      <c r="F444" s="64" t="s">
        <v>144</v>
      </c>
      <c r="G444" s="83">
        <v>42036</v>
      </c>
      <c r="H444" s="65">
        <v>2</v>
      </c>
      <c r="I444"/>
      <c r="J444"/>
      <c r="K444"/>
    </row>
    <row r="445" spans="2:11" x14ac:dyDescent="0.3">
      <c r="B445" s="35" t="s">
        <v>139</v>
      </c>
      <c r="C445" s="35" t="s">
        <v>140</v>
      </c>
      <c r="D445" s="35" t="s">
        <v>141</v>
      </c>
      <c r="E445" s="36" t="s">
        <v>73</v>
      </c>
      <c r="F445" s="64" t="s">
        <v>144</v>
      </c>
      <c r="G445" s="83">
        <v>42036</v>
      </c>
      <c r="H445" s="65">
        <v>1</v>
      </c>
      <c r="I445"/>
      <c r="J445"/>
      <c r="K445"/>
    </row>
    <row r="446" spans="2:11" x14ac:dyDescent="0.3">
      <c r="B446" s="35" t="s">
        <v>139</v>
      </c>
      <c r="C446" s="35" t="s">
        <v>140</v>
      </c>
      <c r="D446" s="35" t="s">
        <v>141</v>
      </c>
      <c r="E446" s="36" t="s">
        <v>73</v>
      </c>
      <c r="F446" s="64" t="s">
        <v>144</v>
      </c>
      <c r="G446" s="83">
        <v>42036</v>
      </c>
      <c r="H446" s="65">
        <v>3</v>
      </c>
      <c r="I446"/>
      <c r="J446"/>
      <c r="K446"/>
    </row>
    <row r="447" spans="2:11" x14ac:dyDescent="0.3">
      <c r="B447" s="35" t="s">
        <v>139</v>
      </c>
      <c r="C447" s="35" t="s">
        <v>140</v>
      </c>
      <c r="D447" s="35" t="s">
        <v>141</v>
      </c>
      <c r="E447" s="36" t="s">
        <v>73</v>
      </c>
      <c r="F447" s="64" t="s">
        <v>144</v>
      </c>
      <c r="G447" s="83">
        <v>42036</v>
      </c>
      <c r="H447" s="65">
        <v>1</v>
      </c>
      <c r="I447"/>
      <c r="J447"/>
      <c r="K447"/>
    </row>
    <row r="448" spans="2:11" x14ac:dyDescent="0.3">
      <c r="B448" s="35" t="s">
        <v>139</v>
      </c>
      <c r="C448" s="35" t="s">
        <v>140</v>
      </c>
      <c r="D448" s="35" t="s">
        <v>141</v>
      </c>
      <c r="E448" s="36" t="s">
        <v>73</v>
      </c>
      <c r="F448" s="64" t="s">
        <v>144</v>
      </c>
      <c r="G448" s="83">
        <v>42036</v>
      </c>
      <c r="H448" s="65"/>
      <c r="I448"/>
      <c r="J448"/>
      <c r="K448"/>
    </row>
    <row r="449" spans="2:11" x14ac:dyDescent="0.3">
      <c r="B449" s="35" t="s">
        <v>139</v>
      </c>
      <c r="C449" s="35" t="s">
        <v>140</v>
      </c>
      <c r="D449" s="35" t="s">
        <v>141</v>
      </c>
      <c r="E449" s="36" t="s">
        <v>73</v>
      </c>
      <c r="F449" s="64" t="s">
        <v>144</v>
      </c>
      <c r="G449" s="83">
        <v>42036</v>
      </c>
      <c r="H449" s="65">
        <v>7</v>
      </c>
      <c r="I449"/>
      <c r="J449"/>
      <c r="K449"/>
    </row>
    <row r="450" spans="2:11" x14ac:dyDescent="0.3">
      <c r="B450" s="35" t="s">
        <v>139</v>
      </c>
      <c r="C450" s="35" t="s">
        <v>140</v>
      </c>
      <c r="D450" s="35" t="s">
        <v>141</v>
      </c>
      <c r="E450" s="36" t="s">
        <v>73</v>
      </c>
      <c r="F450" s="64" t="s">
        <v>144</v>
      </c>
      <c r="G450" s="83">
        <v>42036</v>
      </c>
      <c r="H450" s="65">
        <v>3</v>
      </c>
      <c r="I450"/>
      <c r="J450"/>
      <c r="K450"/>
    </row>
    <row r="451" spans="2:11" x14ac:dyDescent="0.3">
      <c r="B451" s="35" t="s">
        <v>139</v>
      </c>
      <c r="C451" s="35" t="s">
        <v>140</v>
      </c>
      <c r="D451" s="35" t="s">
        <v>141</v>
      </c>
      <c r="E451" s="36" t="s">
        <v>73</v>
      </c>
      <c r="F451" s="69" t="s">
        <v>144</v>
      </c>
      <c r="G451" s="83">
        <v>42036</v>
      </c>
      <c r="H451" s="67">
        <v>1</v>
      </c>
      <c r="I451"/>
      <c r="J451"/>
      <c r="K451"/>
    </row>
    <row r="452" spans="2:11" x14ac:dyDescent="0.3">
      <c r="B452" s="35" t="s">
        <v>139</v>
      </c>
      <c r="C452" s="35" t="s">
        <v>140</v>
      </c>
      <c r="D452" s="35" t="s">
        <v>141</v>
      </c>
      <c r="E452" s="36" t="s">
        <v>73</v>
      </c>
      <c r="F452" s="69" t="s">
        <v>144</v>
      </c>
      <c r="G452" s="83">
        <v>42036</v>
      </c>
      <c r="H452" s="67">
        <v>402</v>
      </c>
      <c r="I452"/>
      <c r="J452"/>
      <c r="K452"/>
    </row>
    <row r="453" spans="2:11" x14ac:dyDescent="0.3">
      <c r="B453" s="35" t="s">
        <v>139</v>
      </c>
      <c r="C453" s="35" t="s">
        <v>140</v>
      </c>
      <c r="D453" s="35" t="s">
        <v>141</v>
      </c>
      <c r="E453" s="36" t="s">
        <v>73</v>
      </c>
      <c r="F453" s="69" t="s">
        <v>144</v>
      </c>
      <c r="G453" s="83">
        <v>42036</v>
      </c>
      <c r="H453" s="71">
        <v>0.752</v>
      </c>
      <c r="I453"/>
      <c r="J453"/>
      <c r="K453"/>
    </row>
    <row r="454" spans="2:11" x14ac:dyDescent="0.3">
      <c r="B454" s="35" t="s">
        <v>139</v>
      </c>
      <c r="C454" s="35" t="s">
        <v>140</v>
      </c>
      <c r="D454" s="35" t="s">
        <v>141</v>
      </c>
      <c r="E454" s="36" t="s">
        <v>73</v>
      </c>
      <c r="F454" s="69" t="s">
        <v>144</v>
      </c>
      <c r="G454" s="83">
        <v>42036</v>
      </c>
      <c r="H454" s="67">
        <v>23.35483870967742</v>
      </c>
      <c r="I454"/>
      <c r="J454"/>
      <c r="K454"/>
    </row>
    <row r="455" spans="2:11" x14ac:dyDescent="0.3">
      <c r="B455" s="35" t="s">
        <v>139</v>
      </c>
      <c r="C455" s="35" t="s">
        <v>140</v>
      </c>
      <c r="D455" s="35" t="s">
        <v>141</v>
      </c>
      <c r="E455" s="36" t="s">
        <v>73</v>
      </c>
      <c r="F455" s="69" t="s">
        <v>144</v>
      </c>
      <c r="G455" s="83">
        <v>42036</v>
      </c>
      <c r="H455" s="67">
        <v>525</v>
      </c>
      <c r="I455"/>
      <c r="J455"/>
      <c r="K455"/>
    </row>
    <row r="456" spans="2:11" x14ac:dyDescent="0.3">
      <c r="B456" s="35" t="s">
        <v>139</v>
      </c>
      <c r="C456" s="35" t="s">
        <v>140</v>
      </c>
      <c r="D456" s="35" t="s">
        <v>141</v>
      </c>
      <c r="E456" s="36" t="s">
        <v>73</v>
      </c>
      <c r="F456" s="69" t="s">
        <v>144</v>
      </c>
      <c r="G456" s="83">
        <v>42036</v>
      </c>
      <c r="H456" s="72">
        <v>0.95590490797546002</v>
      </c>
      <c r="I456"/>
      <c r="J456"/>
      <c r="K456"/>
    </row>
    <row r="457" spans="2:11" x14ac:dyDescent="0.3">
      <c r="B457" s="35" t="s">
        <v>139</v>
      </c>
      <c r="C457" s="35" t="s">
        <v>140</v>
      </c>
      <c r="D457" s="35" t="s">
        <v>141</v>
      </c>
      <c r="E457" s="36" t="s">
        <v>73</v>
      </c>
      <c r="F457" s="69" t="s">
        <v>144</v>
      </c>
      <c r="G457" s="83">
        <v>42036</v>
      </c>
      <c r="H457" s="67"/>
      <c r="I457"/>
      <c r="J457"/>
      <c r="K457"/>
    </row>
    <row r="458" spans="2:11" x14ac:dyDescent="0.3">
      <c r="B458" s="35" t="s">
        <v>139</v>
      </c>
      <c r="C458" s="35" t="s">
        <v>140</v>
      </c>
      <c r="D458" s="35" t="s">
        <v>141</v>
      </c>
      <c r="E458" s="36" t="s">
        <v>73</v>
      </c>
      <c r="F458" s="69" t="s">
        <v>144</v>
      </c>
      <c r="G458" s="83">
        <v>42036</v>
      </c>
      <c r="H458" s="67"/>
      <c r="I458"/>
      <c r="J458"/>
      <c r="K458"/>
    </row>
    <row r="459" spans="2:11" x14ac:dyDescent="0.3">
      <c r="B459" s="35" t="s">
        <v>139</v>
      </c>
      <c r="C459" s="35" t="s">
        <v>140</v>
      </c>
      <c r="D459" s="35" t="s">
        <v>141</v>
      </c>
      <c r="E459" s="36" t="s">
        <v>73</v>
      </c>
      <c r="F459" s="69" t="s">
        <v>144</v>
      </c>
      <c r="G459" s="83">
        <v>42036</v>
      </c>
      <c r="H459" s="67">
        <v>2</v>
      </c>
      <c r="I459"/>
      <c r="J459"/>
      <c r="K459"/>
    </row>
    <row r="460" spans="2:11" x14ac:dyDescent="0.3">
      <c r="B460" s="35" t="s">
        <v>139</v>
      </c>
      <c r="C460" s="35" t="s">
        <v>140</v>
      </c>
      <c r="D460" s="35" t="s">
        <v>141</v>
      </c>
      <c r="E460" s="36" t="s">
        <v>73</v>
      </c>
      <c r="F460" s="69" t="s">
        <v>144</v>
      </c>
      <c r="G460" s="83">
        <v>42036</v>
      </c>
      <c r="H460" s="67"/>
      <c r="I460"/>
      <c r="J460"/>
      <c r="K460"/>
    </row>
    <row r="461" spans="2:11" x14ac:dyDescent="0.3">
      <c r="B461" s="35" t="s">
        <v>139</v>
      </c>
      <c r="C461" s="35" t="s">
        <v>140</v>
      </c>
      <c r="D461" s="35" t="s">
        <v>141</v>
      </c>
      <c r="E461" s="36" t="s">
        <v>73</v>
      </c>
      <c r="F461" s="69" t="s">
        <v>144</v>
      </c>
      <c r="G461" s="83">
        <v>42036</v>
      </c>
      <c r="H461" s="67"/>
      <c r="I461"/>
      <c r="J461"/>
      <c r="K461"/>
    </row>
    <row r="462" spans="2:11" x14ac:dyDescent="0.3">
      <c r="B462" s="35" t="s">
        <v>139</v>
      </c>
      <c r="C462" s="35" t="s">
        <v>140</v>
      </c>
      <c r="D462" s="35" t="s">
        <v>141</v>
      </c>
      <c r="E462" s="36" t="s">
        <v>73</v>
      </c>
      <c r="F462" s="69" t="s">
        <v>144</v>
      </c>
      <c r="G462" s="83">
        <v>42036</v>
      </c>
      <c r="H462" s="67">
        <v>3</v>
      </c>
      <c r="I462"/>
      <c r="J462"/>
      <c r="K462"/>
    </row>
    <row r="463" spans="2:11" x14ac:dyDescent="0.3">
      <c r="B463" s="35" t="s">
        <v>139</v>
      </c>
      <c r="C463" s="35" t="s">
        <v>140</v>
      </c>
      <c r="D463" s="35" t="s">
        <v>141</v>
      </c>
      <c r="E463" s="36" t="s">
        <v>73</v>
      </c>
      <c r="F463" s="69" t="s">
        <v>144</v>
      </c>
      <c r="G463" s="83">
        <v>42036</v>
      </c>
      <c r="H463" s="67"/>
      <c r="I463"/>
      <c r="J463"/>
      <c r="K463"/>
    </row>
    <row r="464" spans="2:11" x14ac:dyDescent="0.3">
      <c r="B464" s="35" t="s">
        <v>139</v>
      </c>
      <c r="C464" s="35" t="s">
        <v>140</v>
      </c>
      <c r="D464" s="35" t="s">
        <v>141</v>
      </c>
      <c r="E464" s="36" t="s">
        <v>73</v>
      </c>
      <c r="F464" s="69" t="s">
        <v>144</v>
      </c>
      <c r="G464" s="83">
        <v>42036</v>
      </c>
      <c r="H464" s="67">
        <v>1</v>
      </c>
      <c r="I464"/>
      <c r="J464"/>
      <c r="K464"/>
    </row>
    <row r="465" spans="2:11" x14ac:dyDescent="0.3">
      <c r="B465" s="35" t="s">
        <v>139</v>
      </c>
      <c r="C465" s="35" t="s">
        <v>140</v>
      </c>
      <c r="D465" s="35" t="s">
        <v>141</v>
      </c>
      <c r="E465" s="36" t="s">
        <v>73</v>
      </c>
      <c r="F465" s="69" t="s">
        <v>144</v>
      </c>
      <c r="G465" s="83">
        <v>42036</v>
      </c>
      <c r="H465" s="67">
        <v>1</v>
      </c>
      <c r="I465"/>
      <c r="J465"/>
      <c r="K465"/>
    </row>
    <row r="466" spans="2:11" x14ac:dyDescent="0.3">
      <c r="B466" s="35" t="s">
        <v>139</v>
      </c>
      <c r="C466" s="35" t="s">
        <v>140</v>
      </c>
      <c r="D466" s="35" t="s">
        <v>141</v>
      </c>
      <c r="E466" s="36" t="s">
        <v>73</v>
      </c>
      <c r="F466" s="69" t="s">
        <v>144</v>
      </c>
      <c r="G466" s="83">
        <v>42036</v>
      </c>
      <c r="H466" s="67">
        <v>3</v>
      </c>
      <c r="I466"/>
      <c r="J466"/>
      <c r="K466"/>
    </row>
    <row r="467" spans="2:11" x14ac:dyDescent="0.3">
      <c r="B467" s="35" t="s">
        <v>139</v>
      </c>
      <c r="C467" s="35" t="s">
        <v>140</v>
      </c>
      <c r="D467" s="35" t="s">
        <v>141</v>
      </c>
      <c r="E467" s="36" t="s">
        <v>73</v>
      </c>
      <c r="F467" s="69" t="s">
        <v>144</v>
      </c>
      <c r="G467" s="83">
        <v>42036</v>
      </c>
      <c r="H467" s="67"/>
      <c r="I467"/>
      <c r="J467"/>
      <c r="K467"/>
    </row>
    <row r="468" spans="2:11" x14ac:dyDescent="0.3">
      <c r="B468" s="35" t="s">
        <v>139</v>
      </c>
      <c r="C468" s="35" t="s">
        <v>140</v>
      </c>
      <c r="D468" s="35" t="s">
        <v>141</v>
      </c>
      <c r="E468" s="36" t="s">
        <v>73</v>
      </c>
      <c r="F468" s="69" t="s">
        <v>144</v>
      </c>
      <c r="G468" s="83">
        <v>42036</v>
      </c>
      <c r="H468" s="67"/>
      <c r="I468"/>
      <c r="J468"/>
      <c r="K468"/>
    </row>
    <row r="469" spans="2:11" x14ac:dyDescent="0.3">
      <c r="B469" s="35" t="s">
        <v>139</v>
      </c>
      <c r="C469" s="35" t="s">
        <v>140</v>
      </c>
      <c r="D469" s="35" t="s">
        <v>141</v>
      </c>
      <c r="E469" s="36" t="s">
        <v>73</v>
      </c>
      <c r="F469" s="69" t="s">
        <v>144</v>
      </c>
      <c r="G469" s="83">
        <v>42036</v>
      </c>
      <c r="H469" s="67"/>
      <c r="I469"/>
      <c r="J469"/>
      <c r="K469"/>
    </row>
    <row r="470" spans="2:11" x14ac:dyDescent="0.3">
      <c r="B470" s="35" t="s">
        <v>139</v>
      </c>
      <c r="C470" s="35" t="s">
        <v>140</v>
      </c>
      <c r="D470" s="35" t="s">
        <v>141</v>
      </c>
      <c r="E470" s="36" t="s">
        <v>73</v>
      </c>
      <c r="F470" s="69" t="s">
        <v>144</v>
      </c>
      <c r="G470" s="83">
        <v>42036</v>
      </c>
      <c r="H470" s="67"/>
      <c r="I470"/>
      <c r="J470"/>
      <c r="K470"/>
    </row>
    <row r="471" spans="2:11" x14ac:dyDescent="0.3">
      <c r="B471" s="35" t="s">
        <v>139</v>
      </c>
      <c r="C471" s="35" t="s">
        <v>140</v>
      </c>
      <c r="D471" s="35" t="s">
        <v>141</v>
      </c>
      <c r="E471" s="36" t="s">
        <v>73</v>
      </c>
      <c r="F471" s="69" t="s">
        <v>144</v>
      </c>
      <c r="G471" s="83">
        <v>42036</v>
      </c>
      <c r="H471" s="67">
        <v>2</v>
      </c>
      <c r="I471"/>
      <c r="J471"/>
      <c r="K471"/>
    </row>
    <row r="472" spans="2:11" x14ac:dyDescent="0.3">
      <c r="B472" s="35" t="s">
        <v>139</v>
      </c>
      <c r="C472" s="35" t="s">
        <v>140</v>
      </c>
      <c r="D472" s="35" t="s">
        <v>141</v>
      </c>
      <c r="E472" s="36" t="s">
        <v>73</v>
      </c>
      <c r="F472" s="69" t="s">
        <v>144</v>
      </c>
      <c r="G472" s="83">
        <v>42036</v>
      </c>
      <c r="H472" s="67"/>
      <c r="I472"/>
      <c r="J472"/>
      <c r="K472"/>
    </row>
    <row r="473" spans="2:11" x14ac:dyDescent="0.3">
      <c r="B473" s="35" t="s">
        <v>139</v>
      </c>
      <c r="C473" s="35" t="s">
        <v>140</v>
      </c>
      <c r="D473" s="35" t="s">
        <v>141</v>
      </c>
      <c r="E473" s="36" t="s">
        <v>73</v>
      </c>
      <c r="F473" s="69" t="s">
        <v>144</v>
      </c>
      <c r="G473" s="83">
        <v>42036</v>
      </c>
      <c r="H473" s="67"/>
      <c r="I473"/>
      <c r="J473"/>
      <c r="K473"/>
    </row>
    <row r="474" spans="2:11" x14ac:dyDescent="0.3">
      <c r="B474" s="35" t="s">
        <v>139</v>
      </c>
      <c r="C474" s="35" t="s">
        <v>140</v>
      </c>
      <c r="D474" s="35" t="s">
        <v>141</v>
      </c>
      <c r="E474" s="36" t="s">
        <v>73</v>
      </c>
      <c r="F474" s="69" t="s">
        <v>144</v>
      </c>
      <c r="G474" s="83">
        <v>42036</v>
      </c>
      <c r="H474" s="67"/>
      <c r="I474"/>
      <c r="J474"/>
      <c r="K474"/>
    </row>
    <row r="475" spans="2:11" x14ac:dyDescent="0.3">
      <c r="B475" s="35" t="s">
        <v>139</v>
      </c>
      <c r="C475" s="35" t="s">
        <v>140</v>
      </c>
      <c r="D475" s="35" t="s">
        <v>141</v>
      </c>
      <c r="E475" s="36" t="s">
        <v>73</v>
      </c>
      <c r="F475" s="69" t="s">
        <v>144</v>
      </c>
      <c r="G475" s="83">
        <v>42036</v>
      </c>
      <c r="H475" s="67"/>
      <c r="I475"/>
      <c r="J475"/>
      <c r="K475"/>
    </row>
    <row r="476" spans="2:11" x14ac:dyDescent="0.3">
      <c r="B476" s="35" t="s">
        <v>139</v>
      </c>
      <c r="C476" s="35" t="s">
        <v>140</v>
      </c>
      <c r="D476" s="35" t="s">
        <v>141</v>
      </c>
      <c r="E476" s="36" t="s">
        <v>73</v>
      </c>
      <c r="F476" s="69" t="s">
        <v>144</v>
      </c>
      <c r="G476" s="83">
        <v>42036</v>
      </c>
      <c r="H476" s="67"/>
      <c r="I476"/>
      <c r="J476"/>
      <c r="K476"/>
    </row>
    <row r="477" spans="2:11" x14ac:dyDescent="0.3">
      <c r="B477" s="35" t="s">
        <v>139</v>
      </c>
      <c r="C477" s="35" t="s">
        <v>140</v>
      </c>
      <c r="D477" s="35" t="s">
        <v>141</v>
      </c>
      <c r="E477" s="36" t="s">
        <v>73</v>
      </c>
      <c r="F477" s="69" t="s">
        <v>144</v>
      </c>
      <c r="G477" s="83">
        <v>42036</v>
      </c>
      <c r="H477" s="67">
        <v>1</v>
      </c>
      <c r="I477"/>
      <c r="J477"/>
      <c r="K477"/>
    </row>
    <row r="478" spans="2:11" x14ac:dyDescent="0.3">
      <c r="B478" s="35" t="s">
        <v>139</v>
      </c>
      <c r="C478" s="35" t="s">
        <v>140</v>
      </c>
      <c r="D478" s="35" t="s">
        <v>141</v>
      </c>
      <c r="E478" s="36" t="s">
        <v>73</v>
      </c>
      <c r="F478" s="69" t="s">
        <v>144</v>
      </c>
      <c r="G478" s="83">
        <v>42036</v>
      </c>
      <c r="H478" s="67"/>
      <c r="I478"/>
      <c r="J478"/>
      <c r="K478"/>
    </row>
    <row r="479" spans="2:11" x14ac:dyDescent="0.3">
      <c r="B479" s="35" t="s">
        <v>139</v>
      </c>
      <c r="C479" s="35" t="s">
        <v>140</v>
      </c>
      <c r="D479" s="35" t="s">
        <v>141</v>
      </c>
      <c r="E479" s="36" t="s">
        <v>73</v>
      </c>
      <c r="F479" s="69" t="s">
        <v>144</v>
      </c>
      <c r="G479" s="83">
        <v>42036</v>
      </c>
      <c r="H479" s="67"/>
      <c r="I479"/>
      <c r="J479"/>
      <c r="K479"/>
    </row>
    <row r="480" spans="2:11" x14ac:dyDescent="0.3">
      <c r="B480" s="35" t="s">
        <v>139</v>
      </c>
      <c r="C480" s="35" t="s">
        <v>140</v>
      </c>
      <c r="D480" s="35" t="s">
        <v>141</v>
      </c>
      <c r="E480" s="36" t="s">
        <v>73</v>
      </c>
      <c r="F480" s="64" t="s">
        <v>144</v>
      </c>
      <c r="G480" s="83">
        <v>42064</v>
      </c>
      <c r="H480" s="65">
        <v>1</v>
      </c>
      <c r="I480"/>
      <c r="J480"/>
      <c r="K480"/>
    </row>
    <row r="481" spans="2:11" x14ac:dyDescent="0.3">
      <c r="B481" s="35" t="s">
        <v>139</v>
      </c>
      <c r="C481" s="35" t="s">
        <v>140</v>
      </c>
      <c r="D481" s="35" t="s">
        <v>141</v>
      </c>
      <c r="E481" s="36" t="s">
        <v>73</v>
      </c>
      <c r="F481" s="64" t="s">
        <v>144</v>
      </c>
      <c r="G481" s="83">
        <v>42064</v>
      </c>
      <c r="H481" s="65">
        <v>1</v>
      </c>
      <c r="I481"/>
      <c r="J481"/>
      <c r="K481"/>
    </row>
    <row r="482" spans="2:11" x14ac:dyDescent="0.3">
      <c r="B482" s="35" t="s">
        <v>139</v>
      </c>
      <c r="C482" s="35" t="s">
        <v>140</v>
      </c>
      <c r="D482" s="35" t="s">
        <v>141</v>
      </c>
      <c r="E482" s="36" t="s">
        <v>73</v>
      </c>
      <c r="F482" s="64" t="s">
        <v>144</v>
      </c>
      <c r="G482" s="83">
        <v>42064</v>
      </c>
      <c r="H482" s="65"/>
      <c r="I482"/>
      <c r="J482"/>
      <c r="K482"/>
    </row>
    <row r="483" spans="2:11" x14ac:dyDescent="0.3">
      <c r="B483" s="35" t="s">
        <v>139</v>
      </c>
      <c r="C483" s="35" t="s">
        <v>140</v>
      </c>
      <c r="D483" s="35" t="s">
        <v>141</v>
      </c>
      <c r="E483" s="36" t="s">
        <v>73</v>
      </c>
      <c r="F483" s="64" t="s">
        <v>144</v>
      </c>
      <c r="G483" s="83">
        <v>42064</v>
      </c>
      <c r="H483" s="65">
        <v>3</v>
      </c>
      <c r="I483"/>
      <c r="J483"/>
      <c r="K483"/>
    </row>
    <row r="484" spans="2:11" x14ac:dyDescent="0.3">
      <c r="B484" s="35" t="s">
        <v>139</v>
      </c>
      <c r="C484" s="35" t="s">
        <v>140</v>
      </c>
      <c r="D484" s="35" t="s">
        <v>141</v>
      </c>
      <c r="E484" s="36" t="s">
        <v>73</v>
      </c>
      <c r="F484" s="64" t="s">
        <v>144</v>
      </c>
      <c r="G484" s="83">
        <v>42064</v>
      </c>
      <c r="H484" s="65"/>
      <c r="I484"/>
      <c r="J484"/>
      <c r="K484"/>
    </row>
    <row r="485" spans="2:11" x14ac:dyDescent="0.3">
      <c r="B485" s="35" t="s">
        <v>139</v>
      </c>
      <c r="C485" s="35" t="s">
        <v>140</v>
      </c>
      <c r="D485" s="35" t="s">
        <v>141</v>
      </c>
      <c r="E485" s="36" t="s">
        <v>73</v>
      </c>
      <c r="F485" s="64" t="s">
        <v>144</v>
      </c>
      <c r="G485" s="83">
        <v>42064</v>
      </c>
      <c r="H485" s="65">
        <v>2</v>
      </c>
      <c r="I485"/>
      <c r="J485"/>
      <c r="K485"/>
    </row>
    <row r="486" spans="2:11" x14ac:dyDescent="0.3">
      <c r="B486" s="35" t="s">
        <v>139</v>
      </c>
      <c r="C486" s="35" t="s">
        <v>140</v>
      </c>
      <c r="D486" s="35" t="s">
        <v>141</v>
      </c>
      <c r="E486" s="36" t="s">
        <v>73</v>
      </c>
      <c r="F486" s="64" t="s">
        <v>144</v>
      </c>
      <c r="G486" s="83">
        <v>42064</v>
      </c>
      <c r="H486" s="65">
        <v>1</v>
      </c>
      <c r="I486"/>
      <c r="J486"/>
      <c r="K486"/>
    </row>
    <row r="487" spans="2:11" x14ac:dyDescent="0.3">
      <c r="B487" s="35" t="s">
        <v>139</v>
      </c>
      <c r="C487" s="35" t="s">
        <v>140</v>
      </c>
      <c r="D487" s="35" t="s">
        <v>141</v>
      </c>
      <c r="E487" s="36" t="s">
        <v>73</v>
      </c>
      <c r="F487" s="64" t="s">
        <v>144</v>
      </c>
      <c r="G487" s="83">
        <v>42064</v>
      </c>
      <c r="H487" s="65"/>
      <c r="I487"/>
      <c r="J487"/>
      <c r="K487"/>
    </row>
    <row r="488" spans="2:11" x14ac:dyDescent="0.3">
      <c r="B488" s="35" t="s">
        <v>139</v>
      </c>
      <c r="C488" s="35" t="s">
        <v>140</v>
      </c>
      <c r="D488" s="35" t="s">
        <v>141</v>
      </c>
      <c r="E488" s="36" t="s">
        <v>73</v>
      </c>
      <c r="F488" s="64" t="s">
        <v>144</v>
      </c>
      <c r="G488" s="83">
        <v>42064</v>
      </c>
      <c r="H488" s="65">
        <v>1</v>
      </c>
      <c r="I488"/>
      <c r="J488"/>
      <c r="K488"/>
    </row>
    <row r="489" spans="2:11" x14ac:dyDescent="0.3">
      <c r="B489" s="35" t="s">
        <v>139</v>
      </c>
      <c r="C489" s="35" t="s">
        <v>140</v>
      </c>
      <c r="D489" s="35" t="s">
        <v>141</v>
      </c>
      <c r="E489" s="36" t="s">
        <v>73</v>
      </c>
      <c r="F489" s="64" t="s">
        <v>144</v>
      </c>
      <c r="G489" s="83">
        <v>42064</v>
      </c>
      <c r="H489" s="65">
        <v>1</v>
      </c>
      <c r="I489"/>
      <c r="J489"/>
      <c r="K489"/>
    </row>
    <row r="490" spans="2:11" x14ac:dyDescent="0.3">
      <c r="B490" s="35" t="s">
        <v>139</v>
      </c>
      <c r="C490" s="35" t="s">
        <v>140</v>
      </c>
      <c r="D490" s="35" t="s">
        <v>141</v>
      </c>
      <c r="E490" s="36" t="s">
        <v>73</v>
      </c>
      <c r="F490" s="64" t="s">
        <v>144</v>
      </c>
      <c r="G490" s="83">
        <v>42064</v>
      </c>
      <c r="H490" s="65">
        <v>1</v>
      </c>
      <c r="I490"/>
      <c r="J490"/>
      <c r="K490"/>
    </row>
    <row r="491" spans="2:11" x14ac:dyDescent="0.3">
      <c r="B491" s="35" t="s">
        <v>139</v>
      </c>
      <c r="C491" s="35" t="s">
        <v>140</v>
      </c>
      <c r="D491" s="35" t="s">
        <v>141</v>
      </c>
      <c r="E491" s="36" t="s">
        <v>73</v>
      </c>
      <c r="F491" s="64" t="s">
        <v>144</v>
      </c>
      <c r="G491" s="83">
        <v>42064</v>
      </c>
      <c r="H491" s="65">
        <v>4</v>
      </c>
      <c r="I491"/>
      <c r="J491"/>
      <c r="K491"/>
    </row>
    <row r="492" spans="2:11" x14ac:dyDescent="0.3">
      <c r="B492" s="35" t="s">
        <v>139</v>
      </c>
      <c r="C492" s="35" t="s">
        <v>140</v>
      </c>
      <c r="D492" s="35" t="s">
        <v>141</v>
      </c>
      <c r="E492" s="36" t="s">
        <v>73</v>
      </c>
      <c r="F492" s="64" t="s">
        <v>144</v>
      </c>
      <c r="G492" s="83">
        <v>42064</v>
      </c>
      <c r="H492" s="65">
        <v>1</v>
      </c>
      <c r="I492"/>
      <c r="J492"/>
      <c r="K492"/>
    </row>
    <row r="493" spans="2:11" x14ac:dyDescent="0.3">
      <c r="B493" s="35" t="s">
        <v>139</v>
      </c>
      <c r="C493" s="35" t="s">
        <v>140</v>
      </c>
      <c r="D493" s="35" t="s">
        <v>141</v>
      </c>
      <c r="E493" s="36" t="s">
        <v>73</v>
      </c>
      <c r="F493" s="64" t="s">
        <v>144</v>
      </c>
      <c r="G493" s="83">
        <v>42064</v>
      </c>
      <c r="H493" s="65">
        <v>4</v>
      </c>
      <c r="I493"/>
      <c r="J493"/>
      <c r="K493"/>
    </row>
    <row r="494" spans="2:11" x14ac:dyDescent="0.3">
      <c r="B494" s="35" t="s">
        <v>139</v>
      </c>
      <c r="C494" s="35" t="s">
        <v>140</v>
      </c>
      <c r="D494" s="35" t="s">
        <v>141</v>
      </c>
      <c r="E494" s="36" t="s">
        <v>73</v>
      </c>
      <c r="F494" s="64" t="s">
        <v>144</v>
      </c>
      <c r="G494" s="83">
        <v>42064</v>
      </c>
      <c r="H494" s="65">
        <v>1</v>
      </c>
      <c r="I494"/>
      <c r="J494"/>
      <c r="K494"/>
    </row>
    <row r="495" spans="2:11" x14ac:dyDescent="0.3">
      <c r="B495" s="35" t="s">
        <v>139</v>
      </c>
      <c r="C495" s="35" t="s">
        <v>140</v>
      </c>
      <c r="D495" s="35" t="s">
        <v>141</v>
      </c>
      <c r="E495" s="36" t="s">
        <v>73</v>
      </c>
      <c r="F495" s="64" t="s">
        <v>144</v>
      </c>
      <c r="G495" s="83">
        <v>42064</v>
      </c>
      <c r="H495" s="65"/>
      <c r="I495"/>
      <c r="J495"/>
      <c r="K495"/>
    </row>
    <row r="496" spans="2:11" x14ac:dyDescent="0.3">
      <c r="B496" s="35" t="s">
        <v>139</v>
      </c>
      <c r="C496" s="35" t="s">
        <v>140</v>
      </c>
      <c r="D496" s="35" t="s">
        <v>141</v>
      </c>
      <c r="E496" s="36" t="s">
        <v>73</v>
      </c>
      <c r="F496" s="64" t="s">
        <v>144</v>
      </c>
      <c r="G496" s="83">
        <v>42064</v>
      </c>
      <c r="H496" s="65">
        <v>10</v>
      </c>
      <c r="I496"/>
      <c r="J496"/>
      <c r="K496"/>
    </row>
    <row r="497" spans="2:11" x14ac:dyDescent="0.3">
      <c r="B497" s="35" t="s">
        <v>139</v>
      </c>
      <c r="C497" s="35" t="s">
        <v>140</v>
      </c>
      <c r="D497" s="35" t="s">
        <v>141</v>
      </c>
      <c r="E497" s="36" t="s">
        <v>73</v>
      </c>
      <c r="F497" s="64" t="s">
        <v>144</v>
      </c>
      <c r="G497" s="83">
        <v>42064</v>
      </c>
      <c r="H497" s="65">
        <v>4</v>
      </c>
      <c r="I497"/>
      <c r="J497"/>
      <c r="K497"/>
    </row>
    <row r="498" spans="2:11" x14ac:dyDescent="0.3">
      <c r="B498" s="35" t="s">
        <v>139</v>
      </c>
      <c r="C498" s="35" t="s">
        <v>140</v>
      </c>
      <c r="D498" s="35" t="s">
        <v>141</v>
      </c>
      <c r="E498" s="36" t="s">
        <v>73</v>
      </c>
      <c r="F498" s="69" t="s">
        <v>144</v>
      </c>
      <c r="G498" s="83">
        <v>42064</v>
      </c>
      <c r="H498" s="67">
        <v>1</v>
      </c>
      <c r="I498"/>
      <c r="J498"/>
      <c r="K498"/>
    </row>
    <row r="499" spans="2:11" x14ac:dyDescent="0.3">
      <c r="B499" s="35" t="s">
        <v>139</v>
      </c>
      <c r="C499" s="35" t="s">
        <v>140</v>
      </c>
      <c r="D499" s="35" t="s">
        <v>141</v>
      </c>
      <c r="E499" s="36" t="s">
        <v>73</v>
      </c>
      <c r="F499" s="69" t="s">
        <v>144</v>
      </c>
      <c r="G499" s="83">
        <v>42064</v>
      </c>
      <c r="H499" s="67">
        <v>591</v>
      </c>
      <c r="I499"/>
      <c r="J499"/>
      <c r="K499"/>
    </row>
    <row r="500" spans="2:11" x14ac:dyDescent="0.3">
      <c r="B500" s="35" t="s">
        <v>139</v>
      </c>
      <c r="C500" s="35" t="s">
        <v>140</v>
      </c>
      <c r="D500" s="35" t="s">
        <v>141</v>
      </c>
      <c r="E500" s="36" t="s">
        <v>73</v>
      </c>
      <c r="F500" s="69" t="s">
        <v>144</v>
      </c>
      <c r="G500" s="83">
        <v>42064</v>
      </c>
      <c r="H500" s="71">
        <v>0.80300000000000005</v>
      </c>
      <c r="I500"/>
      <c r="J500"/>
      <c r="K500"/>
    </row>
    <row r="501" spans="2:11" x14ac:dyDescent="0.3">
      <c r="B501" s="35" t="s">
        <v>139</v>
      </c>
      <c r="C501" s="35" t="s">
        <v>140</v>
      </c>
      <c r="D501" s="35" t="s">
        <v>141</v>
      </c>
      <c r="E501" s="36" t="s">
        <v>73</v>
      </c>
      <c r="F501" s="69" t="s">
        <v>144</v>
      </c>
      <c r="G501" s="83">
        <v>42064</v>
      </c>
      <c r="H501" s="67">
        <v>24.095744680851062</v>
      </c>
      <c r="I501"/>
      <c r="J501"/>
      <c r="K501"/>
    </row>
    <row r="502" spans="2:11" x14ac:dyDescent="0.3">
      <c r="B502" s="35" t="s">
        <v>139</v>
      </c>
      <c r="C502" s="35" t="s">
        <v>140</v>
      </c>
      <c r="D502" s="35" t="s">
        <v>141</v>
      </c>
      <c r="E502" s="36" t="s">
        <v>73</v>
      </c>
      <c r="F502" s="69" t="s">
        <v>144</v>
      </c>
      <c r="G502" s="83">
        <v>42064</v>
      </c>
      <c r="H502" s="67">
        <v>913</v>
      </c>
      <c r="I502"/>
      <c r="J502"/>
      <c r="K502"/>
    </row>
    <row r="503" spans="2:11" x14ac:dyDescent="0.3">
      <c r="B503" s="35" t="s">
        <v>139</v>
      </c>
      <c r="C503" s="35" t="s">
        <v>140</v>
      </c>
      <c r="D503" s="35" t="s">
        <v>141</v>
      </c>
      <c r="E503" s="36" t="s">
        <v>73</v>
      </c>
      <c r="F503" s="69" t="s">
        <v>144</v>
      </c>
      <c r="G503" s="83">
        <v>42064</v>
      </c>
      <c r="H503" s="72">
        <v>0.95678549710087146</v>
      </c>
      <c r="I503"/>
      <c r="J503"/>
      <c r="K503"/>
    </row>
    <row r="504" spans="2:11" x14ac:dyDescent="0.3">
      <c r="B504" s="35" t="s">
        <v>139</v>
      </c>
      <c r="C504" s="35" t="s">
        <v>140</v>
      </c>
      <c r="D504" s="35" t="s">
        <v>141</v>
      </c>
      <c r="E504" s="36" t="s">
        <v>73</v>
      </c>
      <c r="F504" s="69" t="s">
        <v>144</v>
      </c>
      <c r="G504" s="83">
        <v>42064</v>
      </c>
      <c r="H504" s="67"/>
      <c r="I504"/>
      <c r="J504"/>
      <c r="K504"/>
    </row>
    <row r="505" spans="2:11" x14ac:dyDescent="0.3">
      <c r="B505" s="35" t="s">
        <v>139</v>
      </c>
      <c r="C505" s="35" t="s">
        <v>140</v>
      </c>
      <c r="D505" s="35" t="s">
        <v>141</v>
      </c>
      <c r="E505" s="36" t="s">
        <v>73</v>
      </c>
      <c r="F505" s="69" t="s">
        <v>144</v>
      </c>
      <c r="G505" s="83">
        <v>42064</v>
      </c>
      <c r="H505" s="67"/>
      <c r="I505"/>
      <c r="J505"/>
      <c r="K505"/>
    </row>
    <row r="506" spans="2:11" x14ac:dyDescent="0.3">
      <c r="B506" s="35" t="s">
        <v>139</v>
      </c>
      <c r="C506" s="35" t="s">
        <v>140</v>
      </c>
      <c r="D506" s="35" t="s">
        <v>141</v>
      </c>
      <c r="E506" s="36" t="s">
        <v>73</v>
      </c>
      <c r="F506" s="69" t="s">
        <v>144</v>
      </c>
      <c r="G506" s="83">
        <v>42064</v>
      </c>
      <c r="H506" s="67">
        <v>2</v>
      </c>
      <c r="I506"/>
      <c r="J506"/>
      <c r="K506"/>
    </row>
    <row r="507" spans="2:11" x14ac:dyDescent="0.3">
      <c r="B507" s="35" t="s">
        <v>139</v>
      </c>
      <c r="C507" s="35" t="s">
        <v>140</v>
      </c>
      <c r="D507" s="35" t="s">
        <v>141</v>
      </c>
      <c r="E507" s="36" t="s">
        <v>73</v>
      </c>
      <c r="F507" s="69" t="s">
        <v>144</v>
      </c>
      <c r="G507" s="83">
        <v>42064</v>
      </c>
      <c r="H507" s="67"/>
      <c r="I507"/>
      <c r="J507"/>
      <c r="K507"/>
    </row>
    <row r="508" spans="2:11" x14ac:dyDescent="0.3">
      <c r="B508" s="35" t="s">
        <v>139</v>
      </c>
      <c r="C508" s="35" t="s">
        <v>140</v>
      </c>
      <c r="D508" s="35" t="s">
        <v>141</v>
      </c>
      <c r="E508" s="36" t="s">
        <v>73</v>
      </c>
      <c r="F508" s="69" t="s">
        <v>144</v>
      </c>
      <c r="G508" s="83">
        <v>42064</v>
      </c>
      <c r="H508" s="67"/>
      <c r="I508"/>
      <c r="J508"/>
      <c r="K508"/>
    </row>
    <row r="509" spans="2:11" x14ac:dyDescent="0.3">
      <c r="B509" s="35" t="s">
        <v>139</v>
      </c>
      <c r="C509" s="35" t="s">
        <v>140</v>
      </c>
      <c r="D509" s="35" t="s">
        <v>141</v>
      </c>
      <c r="E509" s="36" t="s">
        <v>73</v>
      </c>
      <c r="F509" s="69" t="s">
        <v>144</v>
      </c>
      <c r="G509" s="83">
        <v>42064</v>
      </c>
      <c r="H509" s="67">
        <v>3</v>
      </c>
      <c r="I509"/>
      <c r="J509"/>
      <c r="K509"/>
    </row>
    <row r="510" spans="2:11" x14ac:dyDescent="0.3">
      <c r="B510" s="35" t="s">
        <v>139</v>
      </c>
      <c r="C510" s="35" t="s">
        <v>140</v>
      </c>
      <c r="D510" s="35" t="s">
        <v>141</v>
      </c>
      <c r="E510" s="36" t="s">
        <v>73</v>
      </c>
      <c r="F510" s="69" t="s">
        <v>144</v>
      </c>
      <c r="G510" s="83">
        <v>42064</v>
      </c>
      <c r="H510" s="67">
        <v>1</v>
      </c>
      <c r="I510"/>
      <c r="J510"/>
      <c r="K510"/>
    </row>
    <row r="511" spans="2:11" x14ac:dyDescent="0.3">
      <c r="B511" s="35" t="s">
        <v>139</v>
      </c>
      <c r="C511" s="35" t="s">
        <v>140</v>
      </c>
      <c r="D511" s="35" t="s">
        <v>141</v>
      </c>
      <c r="E511" s="36" t="s">
        <v>73</v>
      </c>
      <c r="F511" s="69" t="s">
        <v>144</v>
      </c>
      <c r="G511" s="83">
        <v>42064</v>
      </c>
      <c r="H511" s="67">
        <v>2</v>
      </c>
      <c r="I511"/>
      <c r="J511"/>
      <c r="K511"/>
    </row>
    <row r="512" spans="2:11" x14ac:dyDescent="0.3">
      <c r="B512" s="35" t="s">
        <v>139</v>
      </c>
      <c r="C512" s="35" t="s">
        <v>140</v>
      </c>
      <c r="D512" s="35" t="s">
        <v>141</v>
      </c>
      <c r="E512" s="36" t="s">
        <v>73</v>
      </c>
      <c r="F512" s="69" t="s">
        <v>144</v>
      </c>
      <c r="G512" s="83">
        <v>42064</v>
      </c>
      <c r="H512" s="67">
        <v>1</v>
      </c>
      <c r="I512"/>
      <c r="J512"/>
      <c r="K512"/>
    </row>
    <row r="513" spans="2:11" x14ac:dyDescent="0.3">
      <c r="B513" s="35" t="s">
        <v>139</v>
      </c>
      <c r="C513" s="35" t="s">
        <v>140</v>
      </c>
      <c r="D513" s="35" t="s">
        <v>141</v>
      </c>
      <c r="E513" s="36" t="s">
        <v>73</v>
      </c>
      <c r="F513" s="69" t="s">
        <v>144</v>
      </c>
      <c r="G513" s="83">
        <v>42064</v>
      </c>
      <c r="H513" s="67">
        <v>5</v>
      </c>
      <c r="I513"/>
      <c r="J513"/>
      <c r="K513"/>
    </row>
    <row r="514" spans="2:11" x14ac:dyDescent="0.3">
      <c r="B514" s="35" t="s">
        <v>139</v>
      </c>
      <c r="C514" s="35" t="s">
        <v>140</v>
      </c>
      <c r="D514" s="35" t="s">
        <v>141</v>
      </c>
      <c r="E514" s="36" t="s">
        <v>73</v>
      </c>
      <c r="F514" s="69" t="s">
        <v>144</v>
      </c>
      <c r="G514" s="83">
        <v>42064</v>
      </c>
      <c r="H514" s="67"/>
      <c r="I514"/>
      <c r="J514"/>
      <c r="K514"/>
    </row>
    <row r="515" spans="2:11" x14ac:dyDescent="0.3">
      <c r="B515" s="35" t="s">
        <v>139</v>
      </c>
      <c r="C515" s="35" t="s">
        <v>140</v>
      </c>
      <c r="D515" s="35" t="s">
        <v>141</v>
      </c>
      <c r="E515" s="36" t="s">
        <v>73</v>
      </c>
      <c r="F515" s="69" t="s">
        <v>144</v>
      </c>
      <c r="G515" s="83">
        <v>42064</v>
      </c>
      <c r="H515" s="67"/>
      <c r="I515"/>
      <c r="J515"/>
      <c r="K515"/>
    </row>
    <row r="516" spans="2:11" x14ac:dyDescent="0.3">
      <c r="B516" s="35" t="s">
        <v>139</v>
      </c>
      <c r="C516" s="35" t="s">
        <v>140</v>
      </c>
      <c r="D516" s="35" t="s">
        <v>141</v>
      </c>
      <c r="E516" s="36" t="s">
        <v>73</v>
      </c>
      <c r="F516" s="69" t="s">
        <v>144</v>
      </c>
      <c r="G516" s="83">
        <v>42064</v>
      </c>
      <c r="H516" s="67"/>
      <c r="I516"/>
      <c r="J516"/>
      <c r="K516"/>
    </row>
    <row r="517" spans="2:11" x14ac:dyDescent="0.3">
      <c r="B517" s="35" t="s">
        <v>139</v>
      </c>
      <c r="C517" s="35" t="s">
        <v>140</v>
      </c>
      <c r="D517" s="35" t="s">
        <v>141</v>
      </c>
      <c r="E517" s="36" t="s">
        <v>73</v>
      </c>
      <c r="F517" s="69" t="s">
        <v>144</v>
      </c>
      <c r="G517" s="83">
        <v>42064</v>
      </c>
      <c r="H517" s="67"/>
      <c r="I517"/>
      <c r="J517"/>
      <c r="K517"/>
    </row>
    <row r="518" spans="2:11" x14ac:dyDescent="0.3">
      <c r="B518" s="35" t="s">
        <v>139</v>
      </c>
      <c r="C518" s="35" t="s">
        <v>140</v>
      </c>
      <c r="D518" s="35" t="s">
        <v>141</v>
      </c>
      <c r="E518" s="36" t="s">
        <v>73</v>
      </c>
      <c r="F518" s="69" t="s">
        <v>144</v>
      </c>
      <c r="G518" s="83">
        <v>42064</v>
      </c>
      <c r="H518" s="67">
        <v>4</v>
      </c>
      <c r="I518"/>
      <c r="J518"/>
      <c r="K518"/>
    </row>
    <row r="519" spans="2:11" x14ac:dyDescent="0.3">
      <c r="B519" s="35" t="s">
        <v>139</v>
      </c>
      <c r="C519" s="35" t="s">
        <v>140</v>
      </c>
      <c r="D519" s="35" t="s">
        <v>141</v>
      </c>
      <c r="E519" s="36" t="s">
        <v>73</v>
      </c>
      <c r="F519" s="69" t="s">
        <v>144</v>
      </c>
      <c r="G519" s="83">
        <v>42064</v>
      </c>
      <c r="H519" s="67"/>
      <c r="I519"/>
      <c r="J519"/>
      <c r="K519"/>
    </row>
    <row r="520" spans="2:11" x14ac:dyDescent="0.3">
      <c r="B520" s="35" t="s">
        <v>139</v>
      </c>
      <c r="C520" s="35" t="s">
        <v>140</v>
      </c>
      <c r="D520" s="35" t="s">
        <v>141</v>
      </c>
      <c r="E520" s="36" t="s">
        <v>73</v>
      </c>
      <c r="F520" s="69" t="s">
        <v>144</v>
      </c>
      <c r="G520" s="83">
        <v>42064</v>
      </c>
      <c r="H520" s="67"/>
      <c r="I520"/>
      <c r="J520"/>
      <c r="K520"/>
    </row>
    <row r="521" spans="2:11" x14ac:dyDescent="0.3">
      <c r="B521" s="35" t="s">
        <v>139</v>
      </c>
      <c r="C521" s="35" t="s">
        <v>140</v>
      </c>
      <c r="D521" s="35" t="s">
        <v>141</v>
      </c>
      <c r="E521" s="36" t="s">
        <v>73</v>
      </c>
      <c r="F521" s="69" t="s">
        <v>144</v>
      </c>
      <c r="G521" s="83">
        <v>42064</v>
      </c>
      <c r="H521" s="67"/>
      <c r="I521"/>
      <c r="J521"/>
      <c r="K521"/>
    </row>
    <row r="522" spans="2:11" x14ac:dyDescent="0.3">
      <c r="B522" s="35" t="s">
        <v>139</v>
      </c>
      <c r="C522" s="35" t="s">
        <v>140</v>
      </c>
      <c r="D522" s="35" t="s">
        <v>141</v>
      </c>
      <c r="E522" s="36" t="s">
        <v>73</v>
      </c>
      <c r="F522" s="69" t="s">
        <v>144</v>
      </c>
      <c r="G522" s="83">
        <v>42064</v>
      </c>
      <c r="H522" s="67"/>
      <c r="I522"/>
      <c r="J522"/>
      <c r="K522"/>
    </row>
    <row r="523" spans="2:11" x14ac:dyDescent="0.3">
      <c r="B523" s="35" t="s">
        <v>139</v>
      </c>
      <c r="C523" s="35" t="s">
        <v>140</v>
      </c>
      <c r="D523" s="35" t="s">
        <v>141</v>
      </c>
      <c r="E523" s="36" t="s">
        <v>73</v>
      </c>
      <c r="F523" s="69" t="s">
        <v>144</v>
      </c>
      <c r="G523" s="83">
        <v>42064</v>
      </c>
      <c r="H523" s="67"/>
      <c r="I523"/>
      <c r="J523"/>
      <c r="K523"/>
    </row>
    <row r="524" spans="2:11" x14ac:dyDescent="0.3">
      <c r="B524" s="35" t="s">
        <v>139</v>
      </c>
      <c r="C524" s="35" t="s">
        <v>140</v>
      </c>
      <c r="D524" s="35" t="s">
        <v>141</v>
      </c>
      <c r="E524" s="36" t="s">
        <v>73</v>
      </c>
      <c r="F524" s="69" t="s">
        <v>144</v>
      </c>
      <c r="G524" s="83">
        <v>42064</v>
      </c>
      <c r="H524" s="67">
        <v>1</v>
      </c>
      <c r="I524"/>
      <c r="J524"/>
      <c r="K524"/>
    </row>
    <row r="525" spans="2:11" x14ac:dyDescent="0.3">
      <c r="B525" s="35" t="s">
        <v>139</v>
      </c>
      <c r="C525" s="35" t="s">
        <v>140</v>
      </c>
      <c r="D525" s="35" t="s">
        <v>141</v>
      </c>
      <c r="E525" s="36" t="s">
        <v>73</v>
      </c>
      <c r="F525" s="69" t="s">
        <v>144</v>
      </c>
      <c r="G525" s="83">
        <v>42064</v>
      </c>
      <c r="H525" s="67"/>
      <c r="I525"/>
      <c r="J525"/>
      <c r="K525"/>
    </row>
    <row r="526" spans="2:11" x14ac:dyDescent="0.3">
      <c r="B526" s="35" t="s">
        <v>139</v>
      </c>
      <c r="C526" s="35" t="s">
        <v>140</v>
      </c>
      <c r="D526" s="35" t="s">
        <v>141</v>
      </c>
      <c r="E526" s="36" t="s">
        <v>73</v>
      </c>
      <c r="F526" s="69" t="s">
        <v>144</v>
      </c>
      <c r="G526" s="83">
        <v>42064</v>
      </c>
      <c r="H526" s="67"/>
      <c r="I526"/>
      <c r="J526"/>
      <c r="K526"/>
    </row>
    <row r="527" spans="2:11" x14ac:dyDescent="0.3">
      <c r="B527" s="35" t="s">
        <v>139</v>
      </c>
      <c r="C527" s="35" t="s">
        <v>140</v>
      </c>
      <c r="D527" s="35" t="s">
        <v>141</v>
      </c>
      <c r="E527" s="36" t="s">
        <v>73</v>
      </c>
      <c r="F527" s="64" t="s">
        <v>144</v>
      </c>
      <c r="G527" s="83">
        <v>42095</v>
      </c>
      <c r="H527" s="65">
        <v>1</v>
      </c>
      <c r="I527"/>
      <c r="J527"/>
      <c r="K527"/>
    </row>
    <row r="528" spans="2:11" x14ac:dyDescent="0.3">
      <c r="B528" s="35" t="s">
        <v>139</v>
      </c>
      <c r="C528" s="35" t="s">
        <v>140</v>
      </c>
      <c r="D528" s="35" t="s">
        <v>141</v>
      </c>
      <c r="E528" s="36" t="s">
        <v>73</v>
      </c>
      <c r="F528" s="64" t="s">
        <v>144</v>
      </c>
      <c r="G528" s="83">
        <v>42095</v>
      </c>
      <c r="H528" s="65">
        <v>1</v>
      </c>
      <c r="I528"/>
      <c r="J528"/>
      <c r="K528"/>
    </row>
    <row r="529" spans="2:11" x14ac:dyDescent="0.3">
      <c r="B529" s="35" t="s">
        <v>139</v>
      </c>
      <c r="C529" s="35" t="s">
        <v>140</v>
      </c>
      <c r="D529" s="35" t="s">
        <v>141</v>
      </c>
      <c r="E529" s="36" t="s">
        <v>73</v>
      </c>
      <c r="F529" s="64" t="s">
        <v>144</v>
      </c>
      <c r="G529" s="83">
        <v>42095</v>
      </c>
      <c r="H529" s="65">
        <v>1</v>
      </c>
      <c r="I529"/>
      <c r="J529"/>
      <c r="K529"/>
    </row>
    <row r="530" spans="2:11" x14ac:dyDescent="0.3">
      <c r="B530" s="35" t="s">
        <v>139</v>
      </c>
      <c r="C530" s="35" t="s">
        <v>140</v>
      </c>
      <c r="D530" s="35" t="s">
        <v>141</v>
      </c>
      <c r="E530" s="36" t="s">
        <v>73</v>
      </c>
      <c r="F530" s="64" t="s">
        <v>144</v>
      </c>
      <c r="G530" s="83">
        <v>42095</v>
      </c>
      <c r="H530" s="65">
        <v>3</v>
      </c>
      <c r="I530"/>
      <c r="J530"/>
      <c r="K530"/>
    </row>
    <row r="531" spans="2:11" x14ac:dyDescent="0.3">
      <c r="B531" s="35" t="s">
        <v>139</v>
      </c>
      <c r="C531" s="35" t="s">
        <v>140</v>
      </c>
      <c r="D531" s="35" t="s">
        <v>141</v>
      </c>
      <c r="E531" s="36" t="s">
        <v>73</v>
      </c>
      <c r="F531" s="64" t="s">
        <v>144</v>
      </c>
      <c r="G531" s="83">
        <v>42095</v>
      </c>
      <c r="H531" s="65"/>
      <c r="I531"/>
      <c r="J531"/>
      <c r="K531"/>
    </row>
    <row r="532" spans="2:11" x14ac:dyDescent="0.3">
      <c r="B532" s="35" t="s">
        <v>139</v>
      </c>
      <c r="C532" s="35" t="s">
        <v>140</v>
      </c>
      <c r="D532" s="35" t="s">
        <v>141</v>
      </c>
      <c r="E532" s="36" t="s">
        <v>73</v>
      </c>
      <c r="F532" s="64" t="s">
        <v>144</v>
      </c>
      <c r="G532" s="83">
        <v>42095</v>
      </c>
      <c r="H532" s="65">
        <v>3</v>
      </c>
      <c r="I532"/>
      <c r="J532"/>
      <c r="K532"/>
    </row>
    <row r="533" spans="2:11" x14ac:dyDescent="0.3">
      <c r="B533" s="35" t="s">
        <v>139</v>
      </c>
      <c r="C533" s="35" t="s">
        <v>140</v>
      </c>
      <c r="D533" s="35" t="s">
        <v>141</v>
      </c>
      <c r="E533" s="36" t="s">
        <v>73</v>
      </c>
      <c r="F533" s="64" t="s">
        <v>144</v>
      </c>
      <c r="G533" s="83">
        <v>42095</v>
      </c>
      <c r="H533" s="65">
        <v>1</v>
      </c>
      <c r="I533"/>
      <c r="J533"/>
      <c r="K533"/>
    </row>
    <row r="534" spans="2:11" x14ac:dyDescent="0.3">
      <c r="B534" s="35" t="s">
        <v>139</v>
      </c>
      <c r="C534" s="35" t="s">
        <v>140</v>
      </c>
      <c r="D534" s="35" t="s">
        <v>141</v>
      </c>
      <c r="E534" s="36" t="s">
        <v>73</v>
      </c>
      <c r="F534" s="64" t="s">
        <v>144</v>
      </c>
      <c r="G534" s="83">
        <v>42095</v>
      </c>
      <c r="H534" s="65"/>
      <c r="I534"/>
      <c r="J534"/>
      <c r="K534"/>
    </row>
    <row r="535" spans="2:11" x14ac:dyDescent="0.3">
      <c r="B535" s="35" t="s">
        <v>139</v>
      </c>
      <c r="C535" s="35" t="s">
        <v>140</v>
      </c>
      <c r="D535" s="35" t="s">
        <v>141</v>
      </c>
      <c r="E535" s="36" t="s">
        <v>73</v>
      </c>
      <c r="F535" s="64" t="s">
        <v>144</v>
      </c>
      <c r="G535" s="83">
        <v>42095</v>
      </c>
      <c r="H535" s="65">
        <v>1</v>
      </c>
      <c r="I535"/>
      <c r="J535"/>
      <c r="K535"/>
    </row>
    <row r="536" spans="2:11" x14ac:dyDescent="0.3">
      <c r="B536" s="35" t="s">
        <v>139</v>
      </c>
      <c r="C536" s="35" t="s">
        <v>140</v>
      </c>
      <c r="D536" s="35" t="s">
        <v>141</v>
      </c>
      <c r="E536" s="36" t="s">
        <v>73</v>
      </c>
      <c r="F536" s="64" t="s">
        <v>144</v>
      </c>
      <c r="G536" s="83">
        <v>42095</v>
      </c>
      <c r="H536" s="65">
        <v>1</v>
      </c>
      <c r="I536"/>
      <c r="J536"/>
      <c r="K536"/>
    </row>
    <row r="537" spans="2:11" x14ac:dyDescent="0.3">
      <c r="B537" s="35" t="s">
        <v>139</v>
      </c>
      <c r="C537" s="35" t="s">
        <v>140</v>
      </c>
      <c r="D537" s="35" t="s">
        <v>141</v>
      </c>
      <c r="E537" s="36" t="s">
        <v>73</v>
      </c>
      <c r="F537" s="64" t="s">
        <v>144</v>
      </c>
      <c r="G537" s="83">
        <v>42095</v>
      </c>
      <c r="H537" s="65">
        <v>2</v>
      </c>
      <c r="I537"/>
      <c r="J537"/>
      <c r="K537"/>
    </row>
    <row r="538" spans="2:11" x14ac:dyDescent="0.3">
      <c r="B538" s="35" t="s">
        <v>139</v>
      </c>
      <c r="C538" s="35" t="s">
        <v>140</v>
      </c>
      <c r="D538" s="35" t="s">
        <v>141</v>
      </c>
      <c r="E538" s="36" t="s">
        <v>73</v>
      </c>
      <c r="F538" s="64" t="s">
        <v>144</v>
      </c>
      <c r="G538" s="83">
        <v>42095</v>
      </c>
      <c r="H538" s="65">
        <v>6</v>
      </c>
      <c r="I538"/>
      <c r="J538"/>
      <c r="K538"/>
    </row>
    <row r="539" spans="2:11" x14ac:dyDescent="0.3">
      <c r="B539" s="35" t="s">
        <v>139</v>
      </c>
      <c r="C539" s="35" t="s">
        <v>140</v>
      </c>
      <c r="D539" s="35" t="s">
        <v>141</v>
      </c>
      <c r="E539" s="36" t="s">
        <v>73</v>
      </c>
      <c r="F539" s="64" t="s">
        <v>144</v>
      </c>
      <c r="G539" s="83">
        <v>42095</v>
      </c>
      <c r="H539" s="65">
        <v>1</v>
      </c>
      <c r="I539"/>
      <c r="J539"/>
      <c r="K539"/>
    </row>
    <row r="540" spans="2:11" x14ac:dyDescent="0.3">
      <c r="B540" s="35" t="s">
        <v>139</v>
      </c>
      <c r="C540" s="35" t="s">
        <v>140</v>
      </c>
      <c r="D540" s="35" t="s">
        <v>141</v>
      </c>
      <c r="E540" s="36" t="s">
        <v>73</v>
      </c>
      <c r="F540" s="64" t="s">
        <v>144</v>
      </c>
      <c r="G540" s="83">
        <v>42095</v>
      </c>
      <c r="H540" s="68">
        <v>4</v>
      </c>
      <c r="I540"/>
      <c r="J540"/>
      <c r="K540"/>
    </row>
    <row r="541" spans="2:11" x14ac:dyDescent="0.3">
      <c r="B541" s="35" t="s">
        <v>139</v>
      </c>
      <c r="C541" s="35" t="s">
        <v>140</v>
      </c>
      <c r="D541" s="35" t="s">
        <v>141</v>
      </c>
      <c r="E541" s="36" t="s">
        <v>73</v>
      </c>
      <c r="F541" s="64" t="s">
        <v>144</v>
      </c>
      <c r="G541" s="83">
        <v>42095</v>
      </c>
      <c r="H541" s="68">
        <v>1</v>
      </c>
      <c r="I541"/>
      <c r="J541"/>
      <c r="K541"/>
    </row>
    <row r="542" spans="2:11" x14ac:dyDescent="0.3">
      <c r="B542" s="35" t="s">
        <v>139</v>
      </c>
      <c r="C542" s="35" t="s">
        <v>140</v>
      </c>
      <c r="D542" s="35" t="s">
        <v>141</v>
      </c>
      <c r="E542" s="36" t="s">
        <v>73</v>
      </c>
      <c r="F542" s="64" t="s">
        <v>144</v>
      </c>
      <c r="G542" s="83">
        <v>42095</v>
      </c>
      <c r="H542" s="68"/>
      <c r="I542"/>
      <c r="J542"/>
      <c r="K542"/>
    </row>
    <row r="543" spans="2:11" x14ac:dyDescent="0.3">
      <c r="B543" s="35" t="s">
        <v>139</v>
      </c>
      <c r="C543" s="35" t="s">
        <v>140</v>
      </c>
      <c r="D543" s="35" t="s">
        <v>141</v>
      </c>
      <c r="E543" s="36" t="s">
        <v>73</v>
      </c>
      <c r="F543" s="64" t="s">
        <v>144</v>
      </c>
      <c r="G543" s="83">
        <v>42095</v>
      </c>
      <c r="H543" s="68">
        <v>14</v>
      </c>
      <c r="I543"/>
      <c r="J543"/>
      <c r="K543"/>
    </row>
    <row r="544" spans="2:11" x14ac:dyDescent="0.3">
      <c r="B544" s="35" t="s">
        <v>139</v>
      </c>
      <c r="C544" s="35" t="s">
        <v>140</v>
      </c>
      <c r="D544" s="35" t="s">
        <v>141</v>
      </c>
      <c r="E544" s="36" t="s">
        <v>73</v>
      </c>
      <c r="F544" s="64" t="s">
        <v>144</v>
      </c>
      <c r="G544" s="83">
        <v>42095</v>
      </c>
      <c r="H544" s="68">
        <v>4</v>
      </c>
      <c r="I544"/>
      <c r="J544"/>
      <c r="K544"/>
    </row>
    <row r="545" spans="2:11" x14ac:dyDescent="0.3">
      <c r="B545" s="35" t="s">
        <v>139</v>
      </c>
      <c r="C545" s="35" t="s">
        <v>140</v>
      </c>
      <c r="D545" s="35" t="s">
        <v>141</v>
      </c>
      <c r="E545" s="36" t="s">
        <v>73</v>
      </c>
      <c r="F545" s="69" t="s">
        <v>144</v>
      </c>
      <c r="G545" s="83">
        <v>42095</v>
      </c>
      <c r="H545" s="67">
        <v>1</v>
      </c>
      <c r="I545"/>
      <c r="J545"/>
      <c r="K545"/>
    </row>
    <row r="546" spans="2:11" x14ac:dyDescent="0.3">
      <c r="B546" s="35" t="s">
        <v>139</v>
      </c>
      <c r="C546" s="35" t="s">
        <v>140</v>
      </c>
      <c r="D546" s="35" t="s">
        <v>141</v>
      </c>
      <c r="E546" s="36" t="s">
        <v>73</v>
      </c>
      <c r="F546" s="69" t="s">
        <v>144</v>
      </c>
      <c r="G546" s="83">
        <v>42095</v>
      </c>
      <c r="H546" s="67">
        <v>839</v>
      </c>
      <c r="I546"/>
      <c r="J546"/>
      <c r="K546"/>
    </row>
    <row r="547" spans="2:11" x14ac:dyDescent="0.3">
      <c r="B547" s="35" t="s">
        <v>139</v>
      </c>
      <c r="C547" s="35" t="s">
        <v>140</v>
      </c>
      <c r="D547" s="35" t="s">
        <v>141</v>
      </c>
      <c r="E547" s="36" t="s">
        <v>73</v>
      </c>
      <c r="F547" s="69" t="s">
        <v>144</v>
      </c>
      <c r="G547" s="83">
        <v>42095</v>
      </c>
      <c r="H547" s="71">
        <v>0.872</v>
      </c>
      <c r="I547"/>
      <c r="J547"/>
      <c r="K547"/>
    </row>
    <row r="548" spans="2:11" x14ac:dyDescent="0.3">
      <c r="B548" s="35" t="s">
        <v>139</v>
      </c>
      <c r="C548" s="35" t="s">
        <v>140</v>
      </c>
      <c r="D548" s="35" t="s">
        <v>141</v>
      </c>
      <c r="E548" s="36" t="s">
        <v>73</v>
      </c>
      <c r="F548" s="69" t="s">
        <v>144</v>
      </c>
      <c r="G548" s="83">
        <v>42095</v>
      </c>
      <c r="H548" s="67">
        <v>23.23076923076923</v>
      </c>
      <c r="I548"/>
      <c r="J548"/>
      <c r="K548"/>
    </row>
    <row r="549" spans="2:11" x14ac:dyDescent="0.3">
      <c r="B549" s="35" t="s">
        <v>139</v>
      </c>
      <c r="C549" s="35" t="s">
        <v>140</v>
      </c>
      <c r="D549" s="35" t="s">
        <v>141</v>
      </c>
      <c r="E549" s="36" t="s">
        <v>73</v>
      </c>
      <c r="F549" s="69" t="s">
        <v>144</v>
      </c>
      <c r="G549" s="83">
        <v>42095</v>
      </c>
      <c r="H549" s="67">
        <v>1246</v>
      </c>
      <c r="I549"/>
      <c r="J549"/>
      <c r="K549"/>
    </row>
    <row r="550" spans="2:11" x14ac:dyDescent="0.3">
      <c r="B550" s="35" t="s">
        <v>139</v>
      </c>
      <c r="C550" s="35" t="s">
        <v>140</v>
      </c>
      <c r="D550" s="35" t="s">
        <v>141</v>
      </c>
      <c r="E550" s="36" t="s">
        <v>73</v>
      </c>
      <c r="F550" s="69" t="s">
        <v>144</v>
      </c>
      <c r="G550" s="83">
        <v>42095</v>
      </c>
      <c r="H550" s="72">
        <v>0.96178343949044598</v>
      </c>
      <c r="I550"/>
      <c r="J550"/>
      <c r="K550"/>
    </row>
    <row r="551" spans="2:11" x14ac:dyDescent="0.3">
      <c r="B551" s="35" t="s">
        <v>139</v>
      </c>
      <c r="C551" s="35" t="s">
        <v>140</v>
      </c>
      <c r="D551" s="35" t="s">
        <v>141</v>
      </c>
      <c r="E551" s="36" t="s">
        <v>73</v>
      </c>
      <c r="F551" s="69" t="s">
        <v>144</v>
      </c>
      <c r="G551" s="83">
        <v>42095</v>
      </c>
      <c r="H551" s="67"/>
      <c r="I551"/>
      <c r="J551"/>
      <c r="K551"/>
    </row>
    <row r="552" spans="2:11" x14ac:dyDescent="0.3">
      <c r="B552" s="35" t="s">
        <v>139</v>
      </c>
      <c r="C552" s="35" t="s">
        <v>140</v>
      </c>
      <c r="D552" s="35" t="s">
        <v>141</v>
      </c>
      <c r="E552" s="36" t="s">
        <v>73</v>
      </c>
      <c r="F552" s="69" t="s">
        <v>144</v>
      </c>
      <c r="G552" s="83">
        <v>42095</v>
      </c>
      <c r="H552" s="67"/>
      <c r="I552"/>
      <c r="J552"/>
      <c r="K552"/>
    </row>
    <row r="553" spans="2:11" x14ac:dyDescent="0.3">
      <c r="B553" s="35" t="s">
        <v>139</v>
      </c>
      <c r="C553" s="35" t="s">
        <v>140</v>
      </c>
      <c r="D553" s="35" t="s">
        <v>141</v>
      </c>
      <c r="E553" s="36" t="s">
        <v>73</v>
      </c>
      <c r="F553" s="69" t="s">
        <v>144</v>
      </c>
      <c r="G553" s="83">
        <v>42095</v>
      </c>
      <c r="H553" s="67">
        <v>2</v>
      </c>
      <c r="I553"/>
      <c r="J553"/>
      <c r="K553"/>
    </row>
    <row r="554" spans="2:11" x14ac:dyDescent="0.3">
      <c r="B554" s="35" t="s">
        <v>139</v>
      </c>
      <c r="C554" s="35" t="s">
        <v>140</v>
      </c>
      <c r="D554" s="35" t="s">
        <v>141</v>
      </c>
      <c r="E554" s="36" t="s">
        <v>73</v>
      </c>
      <c r="F554" s="69" t="s">
        <v>144</v>
      </c>
      <c r="G554" s="83">
        <v>42095</v>
      </c>
      <c r="H554" s="67"/>
      <c r="I554"/>
      <c r="J554"/>
      <c r="K554"/>
    </row>
    <row r="555" spans="2:11" x14ac:dyDescent="0.3">
      <c r="B555" s="35" t="s">
        <v>139</v>
      </c>
      <c r="C555" s="35" t="s">
        <v>140</v>
      </c>
      <c r="D555" s="35" t="s">
        <v>141</v>
      </c>
      <c r="E555" s="36" t="s">
        <v>73</v>
      </c>
      <c r="F555" s="69" t="s">
        <v>144</v>
      </c>
      <c r="G555" s="83">
        <v>42095</v>
      </c>
      <c r="H555" s="67"/>
      <c r="I555"/>
      <c r="J555"/>
      <c r="K555"/>
    </row>
    <row r="556" spans="2:11" x14ac:dyDescent="0.3">
      <c r="B556" s="35" t="s">
        <v>139</v>
      </c>
      <c r="C556" s="35" t="s">
        <v>140</v>
      </c>
      <c r="D556" s="35" t="s">
        <v>141</v>
      </c>
      <c r="E556" s="36" t="s">
        <v>73</v>
      </c>
      <c r="F556" s="69" t="s">
        <v>144</v>
      </c>
      <c r="G556" s="83">
        <v>42095</v>
      </c>
      <c r="H556" s="67">
        <v>4</v>
      </c>
      <c r="I556"/>
      <c r="J556"/>
      <c r="K556"/>
    </row>
    <row r="557" spans="2:11" x14ac:dyDescent="0.3">
      <c r="B557" s="35" t="s">
        <v>139</v>
      </c>
      <c r="C557" s="35" t="s">
        <v>140</v>
      </c>
      <c r="D557" s="35" t="s">
        <v>141</v>
      </c>
      <c r="E557" s="36" t="s">
        <v>73</v>
      </c>
      <c r="F557" s="69" t="s">
        <v>144</v>
      </c>
      <c r="G557" s="83">
        <v>42095</v>
      </c>
      <c r="H557" s="67">
        <v>1</v>
      </c>
      <c r="I557"/>
      <c r="J557"/>
      <c r="K557"/>
    </row>
    <row r="558" spans="2:11" x14ac:dyDescent="0.3">
      <c r="B558" s="35" t="s">
        <v>139</v>
      </c>
      <c r="C558" s="35" t="s">
        <v>140</v>
      </c>
      <c r="D558" s="35" t="s">
        <v>141</v>
      </c>
      <c r="E558" s="36" t="s">
        <v>73</v>
      </c>
      <c r="F558" s="69" t="s">
        <v>144</v>
      </c>
      <c r="G558" s="83">
        <v>42095</v>
      </c>
      <c r="H558" s="67">
        <v>4</v>
      </c>
      <c r="I558"/>
      <c r="J558"/>
      <c r="K558"/>
    </row>
    <row r="559" spans="2:11" x14ac:dyDescent="0.3">
      <c r="B559" s="35" t="s">
        <v>139</v>
      </c>
      <c r="C559" s="35" t="s">
        <v>140</v>
      </c>
      <c r="D559" s="35" t="s">
        <v>141</v>
      </c>
      <c r="E559" s="36" t="s">
        <v>73</v>
      </c>
      <c r="F559" s="69" t="s">
        <v>144</v>
      </c>
      <c r="G559" s="83">
        <v>42095</v>
      </c>
      <c r="H559" s="67">
        <v>1</v>
      </c>
      <c r="I559"/>
      <c r="J559"/>
      <c r="K559"/>
    </row>
    <row r="560" spans="2:11" x14ac:dyDescent="0.3">
      <c r="B560" s="35" t="s">
        <v>139</v>
      </c>
      <c r="C560" s="35" t="s">
        <v>140</v>
      </c>
      <c r="D560" s="35" t="s">
        <v>141</v>
      </c>
      <c r="E560" s="36" t="s">
        <v>73</v>
      </c>
      <c r="F560" s="69" t="s">
        <v>144</v>
      </c>
      <c r="G560" s="83">
        <v>42095</v>
      </c>
      <c r="H560" s="67">
        <v>8</v>
      </c>
      <c r="I560"/>
      <c r="J560"/>
      <c r="K560"/>
    </row>
    <row r="561" spans="2:11" x14ac:dyDescent="0.3">
      <c r="B561" s="35" t="s">
        <v>139</v>
      </c>
      <c r="C561" s="35" t="s">
        <v>140</v>
      </c>
      <c r="D561" s="35" t="s">
        <v>141</v>
      </c>
      <c r="E561" s="36" t="s">
        <v>73</v>
      </c>
      <c r="F561" s="69" t="s">
        <v>144</v>
      </c>
      <c r="G561" s="83">
        <v>42095</v>
      </c>
      <c r="H561" s="67"/>
      <c r="I561"/>
      <c r="J561"/>
      <c r="K561"/>
    </row>
    <row r="562" spans="2:11" x14ac:dyDescent="0.3">
      <c r="B562" s="35" t="s">
        <v>139</v>
      </c>
      <c r="C562" s="35" t="s">
        <v>140</v>
      </c>
      <c r="D562" s="35" t="s">
        <v>141</v>
      </c>
      <c r="E562" s="36" t="s">
        <v>73</v>
      </c>
      <c r="F562" s="69" t="s">
        <v>144</v>
      </c>
      <c r="G562" s="83">
        <v>42095</v>
      </c>
      <c r="H562" s="67"/>
      <c r="I562"/>
      <c r="J562"/>
      <c r="K562"/>
    </row>
    <row r="563" spans="2:11" x14ac:dyDescent="0.3">
      <c r="B563" s="35" t="s">
        <v>139</v>
      </c>
      <c r="C563" s="35" t="s">
        <v>140</v>
      </c>
      <c r="D563" s="35" t="s">
        <v>141</v>
      </c>
      <c r="E563" s="36" t="s">
        <v>73</v>
      </c>
      <c r="F563" s="69" t="s">
        <v>144</v>
      </c>
      <c r="G563" s="83">
        <v>42095</v>
      </c>
      <c r="H563" s="67"/>
      <c r="I563"/>
      <c r="J563"/>
      <c r="K563"/>
    </row>
    <row r="564" spans="2:11" x14ac:dyDescent="0.3">
      <c r="B564" s="35" t="s">
        <v>139</v>
      </c>
      <c r="C564" s="35" t="s">
        <v>140</v>
      </c>
      <c r="D564" s="35" t="s">
        <v>141</v>
      </c>
      <c r="E564" s="36" t="s">
        <v>73</v>
      </c>
      <c r="F564" s="69" t="s">
        <v>144</v>
      </c>
      <c r="G564" s="83">
        <v>42095</v>
      </c>
      <c r="H564" s="67"/>
      <c r="I564"/>
      <c r="J564"/>
      <c r="K564"/>
    </row>
    <row r="565" spans="2:11" x14ac:dyDescent="0.3">
      <c r="B565" s="35" t="s">
        <v>139</v>
      </c>
      <c r="C565" s="35" t="s">
        <v>140</v>
      </c>
      <c r="D565" s="35" t="s">
        <v>141</v>
      </c>
      <c r="E565" s="36" t="s">
        <v>73</v>
      </c>
      <c r="F565" s="69" t="s">
        <v>144</v>
      </c>
      <c r="G565" s="83">
        <v>42095</v>
      </c>
      <c r="H565" s="67">
        <v>5</v>
      </c>
      <c r="I565"/>
      <c r="J565"/>
      <c r="K565"/>
    </row>
    <row r="566" spans="2:11" x14ac:dyDescent="0.3">
      <c r="B566" s="35" t="s">
        <v>139</v>
      </c>
      <c r="C566" s="35" t="s">
        <v>140</v>
      </c>
      <c r="D566" s="35" t="s">
        <v>141</v>
      </c>
      <c r="E566" s="36" t="s">
        <v>73</v>
      </c>
      <c r="F566" s="69" t="s">
        <v>144</v>
      </c>
      <c r="G566" s="83">
        <v>42095</v>
      </c>
      <c r="H566" s="67"/>
      <c r="I566"/>
      <c r="J566"/>
      <c r="K566"/>
    </row>
    <row r="567" spans="2:11" x14ac:dyDescent="0.3">
      <c r="B567" s="35" t="s">
        <v>139</v>
      </c>
      <c r="C567" s="35" t="s">
        <v>140</v>
      </c>
      <c r="D567" s="35" t="s">
        <v>141</v>
      </c>
      <c r="E567" s="36" t="s">
        <v>73</v>
      </c>
      <c r="F567" s="69" t="s">
        <v>144</v>
      </c>
      <c r="G567" s="83">
        <v>42095</v>
      </c>
      <c r="H567" s="67"/>
      <c r="I567"/>
      <c r="J567"/>
      <c r="K567"/>
    </row>
    <row r="568" spans="2:11" x14ac:dyDescent="0.3">
      <c r="B568" s="35" t="s">
        <v>139</v>
      </c>
      <c r="C568" s="35" t="s">
        <v>140</v>
      </c>
      <c r="D568" s="35" t="s">
        <v>141</v>
      </c>
      <c r="E568" s="36" t="s">
        <v>73</v>
      </c>
      <c r="F568" s="69" t="s">
        <v>144</v>
      </c>
      <c r="G568" s="83">
        <v>42095</v>
      </c>
      <c r="H568" s="67"/>
      <c r="I568"/>
      <c r="J568"/>
      <c r="K568"/>
    </row>
    <row r="569" spans="2:11" x14ac:dyDescent="0.3">
      <c r="B569" s="35" t="s">
        <v>139</v>
      </c>
      <c r="C569" s="35" t="s">
        <v>140</v>
      </c>
      <c r="D569" s="35" t="s">
        <v>141</v>
      </c>
      <c r="E569" s="36" t="s">
        <v>73</v>
      </c>
      <c r="F569" s="69" t="s">
        <v>144</v>
      </c>
      <c r="G569" s="83">
        <v>42095</v>
      </c>
      <c r="H569" s="67"/>
      <c r="I569"/>
      <c r="J569"/>
      <c r="K569"/>
    </row>
    <row r="570" spans="2:11" x14ac:dyDescent="0.3">
      <c r="B570" s="35" t="s">
        <v>139</v>
      </c>
      <c r="C570" s="35" t="s">
        <v>140</v>
      </c>
      <c r="D570" s="35" t="s">
        <v>141</v>
      </c>
      <c r="E570" s="36" t="s">
        <v>73</v>
      </c>
      <c r="F570" s="69" t="s">
        <v>144</v>
      </c>
      <c r="G570" s="83">
        <v>42095</v>
      </c>
      <c r="H570" s="67"/>
      <c r="I570"/>
      <c r="J570"/>
      <c r="K570"/>
    </row>
    <row r="571" spans="2:11" x14ac:dyDescent="0.3">
      <c r="B571" s="35" t="s">
        <v>139</v>
      </c>
      <c r="C571" s="35" t="s">
        <v>140</v>
      </c>
      <c r="D571" s="35" t="s">
        <v>141</v>
      </c>
      <c r="E571" s="36" t="s">
        <v>73</v>
      </c>
      <c r="F571" s="69" t="s">
        <v>144</v>
      </c>
      <c r="G571" s="83">
        <v>42095</v>
      </c>
      <c r="H571" s="67">
        <v>1</v>
      </c>
      <c r="I571"/>
      <c r="J571"/>
      <c r="K571"/>
    </row>
    <row r="572" spans="2:11" x14ac:dyDescent="0.3">
      <c r="B572" s="35" t="s">
        <v>139</v>
      </c>
      <c r="C572" s="35" t="s">
        <v>140</v>
      </c>
      <c r="D572" s="35" t="s">
        <v>141</v>
      </c>
      <c r="E572" s="36" t="s">
        <v>73</v>
      </c>
      <c r="F572" s="69" t="s">
        <v>144</v>
      </c>
      <c r="G572" s="83">
        <v>42095</v>
      </c>
      <c r="H572" s="67">
        <v>1</v>
      </c>
      <c r="I572"/>
      <c r="J572"/>
      <c r="K572"/>
    </row>
    <row r="573" spans="2:11" x14ac:dyDescent="0.3">
      <c r="B573" s="35" t="s">
        <v>139</v>
      </c>
      <c r="C573" s="35" t="s">
        <v>140</v>
      </c>
      <c r="D573" s="35" t="s">
        <v>141</v>
      </c>
      <c r="E573" s="36" t="s">
        <v>73</v>
      </c>
      <c r="F573" s="69" t="s">
        <v>144</v>
      </c>
      <c r="G573" s="83">
        <v>42095</v>
      </c>
      <c r="H573" s="67"/>
      <c r="I573"/>
      <c r="J573"/>
      <c r="K573"/>
    </row>
    <row r="574" spans="2:11" x14ac:dyDescent="0.3">
      <c r="B574" s="35" t="s">
        <v>139</v>
      </c>
      <c r="C574" s="35" t="s">
        <v>140</v>
      </c>
      <c r="D574" s="35" t="s">
        <v>141</v>
      </c>
      <c r="E574" s="36" t="s">
        <v>73</v>
      </c>
      <c r="F574" s="64" t="s">
        <v>144</v>
      </c>
      <c r="G574" s="83">
        <v>42125</v>
      </c>
      <c r="H574" s="65">
        <v>1</v>
      </c>
      <c r="I574"/>
      <c r="J574"/>
      <c r="K574"/>
    </row>
    <row r="575" spans="2:11" x14ac:dyDescent="0.3">
      <c r="B575" s="35" t="s">
        <v>139</v>
      </c>
      <c r="C575" s="35" t="s">
        <v>140</v>
      </c>
      <c r="D575" s="35" t="s">
        <v>141</v>
      </c>
      <c r="E575" s="36" t="s">
        <v>73</v>
      </c>
      <c r="F575" s="64" t="s">
        <v>144</v>
      </c>
      <c r="G575" s="83">
        <v>42125</v>
      </c>
      <c r="H575" s="65">
        <v>2</v>
      </c>
      <c r="I575"/>
      <c r="J575"/>
      <c r="K575"/>
    </row>
    <row r="576" spans="2:11" x14ac:dyDescent="0.3">
      <c r="B576" s="35" t="s">
        <v>139</v>
      </c>
      <c r="C576" s="35" t="s">
        <v>140</v>
      </c>
      <c r="D576" s="35" t="s">
        <v>141</v>
      </c>
      <c r="E576" s="36" t="s">
        <v>73</v>
      </c>
      <c r="F576" s="64" t="s">
        <v>144</v>
      </c>
      <c r="G576" s="83">
        <v>42125</v>
      </c>
      <c r="H576" s="65">
        <v>1</v>
      </c>
      <c r="I576"/>
      <c r="J576"/>
      <c r="K576"/>
    </row>
    <row r="577" spans="2:11" x14ac:dyDescent="0.3">
      <c r="B577" s="35" t="s">
        <v>139</v>
      </c>
      <c r="C577" s="35" t="s">
        <v>140</v>
      </c>
      <c r="D577" s="35" t="s">
        <v>141</v>
      </c>
      <c r="E577" s="36" t="s">
        <v>73</v>
      </c>
      <c r="F577" s="64" t="s">
        <v>144</v>
      </c>
      <c r="G577" s="83">
        <v>42125</v>
      </c>
      <c r="H577" s="65">
        <v>4</v>
      </c>
      <c r="I577"/>
      <c r="J577"/>
      <c r="K577"/>
    </row>
    <row r="578" spans="2:11" x14ac:dyDescent="0.3">
      <c r="B578" s="35" t="s">
        <v>139</v>
      </c>
      <c r="C578" s="35" t="s">
        <v>140</v>
      </c>
      <c r="D578" s="35" t="s">
        <v>141</v>
      </c>
      <c r="E578" s="36" t="s">
        <v>73</v>
      </c>
      <c r="F578" s="64" t="s">
        <v>144</v>
      </c>
      <c r="G578" s="83">
        <v>42125</v>
      </c>
      <c r="H578" s="65"/>
      <c r="I578"/>
      <c r="J578"/>
      <c r="K578"/>
    </row>
    <row r="579" spans="2:11" x14ac:dyDescent="0.3">
      <c r="B579" s="35" t="s">
        <v>139</v>
      </c>
      <c r="C579" s="35" t="s">
        <v>140</v>
      </c>
      <c r="D579" s="35" t="s">
        <v>141</v>
      </c>
      <c r="E579" s="36" t="s">
        <v>73</v>
      </c>
      <c r="F579" s="64" t="s">
        <v>144</v>
      </c>
      <c r="G579" s="83">
        <v>42125</v>
      </c>
      <c r="H579" s="65">
        <v>4</v>
      </c>
      <c r="I579"/>
      <c r="J579"/>
      <c r="K579"/>
    </row>
    <row r="580" spans="2:11" x14ac:dyDescent="0.3">
      <c r="B580" s="35" t="s">
        <v>139</v>
      </c>
      <c r="C580" s="35" t="s">
        <v>140</v>
      </c>
      <c r="D580" s="35" t="s">
        <v>141</v>
      </c>
      <c r="E580" s="36" t="s">
        <v>73</v>
      </c>
      <c r="F580" s="64" t="s">
        <v>144</v>
      </c>
      <c r="G580" s="83">
        <v>42125</v>
      </c>
      <c r="H580" s="65">
        <v>1</v>
      </c>
      <c r="I580"/>
      <c r="J580"/>
      <c r="K580"/>
    </row>
    <row r="581" spans="2:11" x14ac:dyDescent="0.3">
      <c r="B581" s="35" t="s">
        <v>139</v>
      </c>
      <c r="C581" s="35" t="s">
        <v>140</v>
      </c>
      <c r="D581" s="35" t="s">
        <v>141</v>
      </c>
      <c r="E581" s="36" t="s">
        <v>73</v>
      </c>
      <c r="F581" s="64" t="s">
        <v>144</v>
      </c>
      <c r="G581" s="83">
        <v>42125</v>
      </c>
      <c r="H581" s="65"/>
      <c r="I581"/>
      <c r="J581"/>
      <c r="K581"/>
    </row>
    <row r="582" spans="2:11" x14ac:dyDescent="0.3">
      <c r="B582" s="35" t="s">
        <v>139</v>
      </c>
      <c r="C582" s="35" t="s">
        <v>140</v>
      </c>
      <c r="D582" s="35" t="s">
        <v>141</v>
      </c>
      <c r="E582" s="36" t="s">
        <v>73</v>
      </c>
      <c r="F582" s="64" t="s">
        <v>144</v>
      </c>
      <c r="G582" s="83">
        <v>42125</v>
      </c>
      <c r="H582" s="65">
        <v>1</v>
      </c>
      <c r="I582"/>
      <c r="J582"/>
      <c r="K582"/>
    </row>
    <row r="583" spans="2:11" x14ac:dyDescent="0.3">
      <c r="B583" s="35" t="s">
        <v>139</v>
      </c>
      <c r="C583" s="35" t="s">
        <v>140</v>
      </c>
      <c r="D583" s="35" t="s">
        <v>141</v>
      </c>
      <c r="E583" s="36" t="s">
        <v>73</v>
      </c>
      <c r="F583" s="64" t="s">
        <v>144</v>
      </c>
      <c r="G583" s="83">
        <v>42125</v>
      </c>
      <c r="H583" s="65">
        <v>1</v>
      </c>
      <c r="I583"/>
      <c r="J583"/>
      <c r="K583"/>
    </row>
    <row r="584" spans="2:11" x14ac:dyDescent="0.3">
      <c r="B584" s="35" t="s">
        <v>139</v>
      </c>
      <c r="C584" s="35" t="s">
        <v>140</v>
      </c>
      <c r="D584" s="35" t="s">
        <v>141</v>
      </c>
      <c r="E584" s="36" t="s">
        <v>73</v>
      </c>
      <c r="F584" s="64" t="s">
        <v>144</v>
      </c>
      <c r="G584" s="83">
        <v>42125</v>
      </c>
      <c r="H584" s="65">
        <v>2</v>
      </c>
      <c r="I584"/>
      <c r="J584"/>
      <c r="K584"/>
    </row>
    <row r="585" spans="2:11" x14ac:dyDescent="0.3">
      <c r="B585" s="35" t="s">
        <v>139</v>
      </c>
      <c r="C585" s="35" t="s">
        <v>140</v>
      </c>
      <c r="D585" s="35" t="s">
        <v>141</v>
      </c>
      <c r="E585" s="36" t="s">
        <v>73</v>
      </c>
      <c r="F585" s="64" t="s">
        <v>144</v>
      </c>
      <c r="G585" s="83">
        <v>42125</v>
      </c>
      <c r="H585" s="65">
        <v>6</v>
      </c>
      <c r="I585"/>
      <c r="J585"/>
      <c r="K585"/>
    </row>
    <row r="586" spans="2:11" x14ac:dyDescent="0.3">
      <c r="B586" s="35" t="s">
        <v>139</v>
      </c>
      <c r="C586" s="35" t="s">
        <v>140</v>
      </c>
      <c r="D586" s="35" t="s">
        <v>141</v>
      </c>
      <c r="E586" s="36" t="s">
        <v>73</v>
      </c>
      <c r="F586" s="64" t="s">
        <v>144</v>
      </c>
      <c r="G586" s="83">
        <v>42125</v>
      </c>
      <c r="H586" s="65">
        <v>1</v>
      </c>
      <c r="I586"/>
      <c r="J586"/>
      <c r="K586"/>
    </row>
    <row r="587" spans="2:11" x14ac:dyDescent="0.3">
      <c r="B587" s="35" t="s">
        <v>139</v>
      </c>
      <c r="C587" s="35" t="s">
        <v>140</v>
      </c>
      <c r="D587" s="35" t="s">
        <v>141</v>
      </c>
      <c r="E587" s="36" t="s">
        <v>73</v>
      </c>
      <c r="F587" s="64" t="s">
        <v>144</v>
      </c>
      <c r="G587" s="83">
        <v>42125</v>
      </c>
      <c r="H587" s="65">
        <v>6</v>
      </c>
      <c r="I587"/>
      <c r="J587"/>
      <c r="K587"/>
    </row>
    <row r="588" spans="2:11" x14ac:dyDescent="0.3">
      <c r="B588" s="35" t="s">
        <v>139</v>
      </c>
      <c r="C588" s="35" t="s">
        <v>140</v>
      </c>
      <c r="D588" s="35" t="s">
        <v>141</v>
      </c>
      <c r="E588" s="36" t="s">
        <v>73</v>
      </c>
      <c r="F588" s="64" t="s">
        <v>144</v>
      </c>
      <c r="G588" s="83">
        <v>42125</v>
      </c>
      <c r="H588" s="65">
        <v>2</v>
      </c>
      <c r="I588"/>
      <c r="J588"/>
      <c r="K588"/>
    </row>
    <row r="589" spans="2:11" x14ac:dyDescent="0.3">
      <c r="B589" s="35" t="s">
        <v>139</v>
      </c>
      <c r="C589" s="35" t="s">
        <v>140</v>
      </c>
      <c r="D589" s="35" t="s">
        <v>141</v>
      </c>
      <c r="E589" s="36" t="s">
        <v>73</v>
      </c>
      <c r="F589" s="64" t="s">
        <v>144</v>
      </c>
      <c r="G589" s="83">
        <v>42125</v>
      </c>
      <c r="H589" s="65"/>
      <c r="I589"/>
      <c r="J589"/>
      <c r="K589"/>
    </row>
    <row r="590" spans="2:11" x14ac:dyDescent="0.3">
      <c r="B590" s="35" t="s">
        <v>139</v>
      </c>
      <c r="C590" s="35" t="s">
        <v>140</v>
      </c>
      <c r="D590" s="35" t="s">
        <v>141</v>
      </c>
      <c r="E590" s="36" t="s">
        <v>73</v>
      </c>
      <c r="F590" s="64" t="s">
        <v>144</v>
      </c>
      <c r="G590" s="83">
        <v>42125</v>
      </c>
      <c r="H590" s="65">
        <v>17</v>
      </c>
      <c r="I590"/>
      <c r="J590"/>
      <c r="K590"/>
    </row>
    <row r="591" spans="2:11" x14ac:dyDescent="0.3">
      <c r="B591" s="35" t="s">
        <v>139</v>
      </c>
      <c r="C591" s="35" t="s">
        <v>140</v>
      </c>
      <c r="D591" s="35" t="s">
        <v>141</v>
      </c>
      <c r="E591" s="36" t="s">
        <v>73</v>
      </c>
      <c r="F591" s="64" t="s">
        <v>144</v>
      </c>
      <c r="G591" s="83">
        <v>42125</v>
      </c>
      <c r="H591" s="65">
        <v>5</v>
      </c>
      <c r="I591"/>
      <c r="J591"/>
      <c r="K591"/>
    </row>
    <row r="592" spans="2:11" x14ac:dyDescent="0.3">
      <c r="B592" s="35" t="s">
        <v>139</v>
      </c>
      <c r="C592" s="35" t="s">
        <v>140</v>
      </c>
      <c r="D592" s="35" t="s">
        <v>141</v>
      </c>
      <c r="E592" s="36" t="s">
        <v>73</v>
      </c>
      <c r="F592" s="69" t="s">
        <v>144</v>
      </c>
      <c r="G592" s="83">
        <v>42125</v>
      </c>
      <c r="H592" s="67">
        <v>2</v>
      </c>
      <c r="I592"/>
      <c r="J592"/>
      <c r="K592"/>
    </row>
    <row r="593" spans="2:11" x14ac:dyDescent="0.3">
      <c r="B593" s="35" t="s">
        <v>139</v>
      </c>
      <c r="C593" s="35" t="s">
        <v>140</v>
      </c>
      <c r="D593" s="35" t="s">
        <v>141</v>
      </c>
      <c r="E593" s="36" t="s">
        <v>73</v>
      </c>
      <c r="F593" s="69" t="s">
        <v>144</v>
      </c>
      <c r="G593" s="83">
        <v>42125</v>
      </c>
      <c r="H593" s="67">
        <v>983</v>
      </c>
      <c r="I593"/>
      <c r="J593"/>
      <c r="K593"/>
    </row>
    <row r="594" spans="2:11" x14ac:dyDescent="0.3">
      <c r="B594" s="35" t="s">
        <v>139</v>
      </c>
      <c r="C594" s="35" t="s">
        <v>140</v>
      </c>
      <c r="D594" s="35" t="s">
        <v>141</v>
      </c>
      <c r="E594" s="36" t="s">
        <v>73</v>
      </c>
      <c r="F594" s="69" t="s">
        <v>144</v>
      </c>
      <c r="G594" s="83">
        <v>42125</v>
      </c>
      <c r="H594" s="71">
        <v>0.85</v>
      </c>
      <c r="I594"/>
      <c r="J594"/>
      <c r="K594"/>
    </row>
    <row r="595" spans="2:11" x14ac:dyDescent="0.3">
      <c r="B595" s="35" t="s">
        <v>139</v>
      </c>
      <c r="C595" s="35" t="s">
        <v>140</v>
      </c>
      <c r="D595" s="35" t="s">
        <v>141</v>
      </c>
      <c r="E595" s="36" t="s">
        <v>73</v>
      </c>
      <c r="F595" s="69" t="s">
        <v>144</v>
      </c>
      <c r="G595" s="83">
        <v>42125</v>
      </c>
      <c r="H595" s="67">
        <v>25.283333333333335</v>
      </c>
      <c r="I595"/>
      <c r="J595"/>
      <c r="K595"/>
    </row>
    <row r="596" spans="2:11" x14ac:dyDescent="0.3">
      <c r="B596" s="35" t="s">
        <v>139</v>
      </c>
      <c r="C596" s="35" t="s">
        <v>140</v>
      </c>
      <c r="D596" s="35" t="s">
        <v>141</v>
      </c>
      <c r="E596" s="36" t="s">
        <v>73</v>
      </c>
      <c r="F596" s="69" t="s">
        <v>144</v>
      </c>
      <c r="G596" s="83">
        <v>42125</v>
      </c>
      <c r="H596" s="67">
        <v>1527</v>
      </c>
      <c r="I596"/>
      <c r="J596"/>
      <c r="K596"/>
    </row>
    <row r="597" spans="2:11" x14ac:dyDescent="0.3">
      <c r="B597" s="35" t="s">
        <v>139</v>
      </c>
      <c r="C597" s="35" t="s">
        <v>140</v>
      </c>
      <c r="D597" s="35" t="s">
        <v>141</v>
      </c>
      <c r="E597" s="36" t="s">
        <v>73</v>
      </c>
      <c r="F597" s="69" t="s">
        <v>144</v>
      </c>
      <c r="G597" s="83">
        <v>42125</v>
      </c>
      <c r="H597" s="72">
        <v>0.96019108280254772</v>
      </c>
      <c r="I597"/>
      <c r="J597"/>
      <c r="K597"/>
    </row>
    <row r="598" spans="2:11" x14ac:dyDescent="0.3">
      <c r="B598" s="35" t="s">
        <v>139</v>
      </c>
      <c r="C598" s="35" t="s">
        <v>140</v>
      </c>
      <c r="D598" s="35" t="s">
        <v>141</v>
      </c>
      <c r="E598" s="36" t="s">
        <v>73</v>
      </c>
      <c r="F598" s="69" t="s">
        <v>144</v>
      </c>
      <c r="G598" s="83">
        <v>42125</v>
      </c>
      <c r="H598" s="67"/>
      <c r="I598"/>
      <c r="J598"/>
      <c r="K598"/>
    </row>
    <row r="599" spans="2:11" x14ac:dyDescent="0.3">
      <c r="B599" s="35" t="s">
        <v>139</v>
      </c>
      <c r="C599" s="35" t="s">
        <v>140</v>
      </c>
      <c r="D599" s="35" t="s">
        <v>141</v>
      </c>
      <c r="E599" s="36" t="s">
        <v>73</v>
      </c>
      <c r="F599" s="69" t="s">
        <v>144</v>
      </c>
      <c r="G599" s="83">
        <v>42125</v>
      </c>
      <c r="H599" s="67"/>
      <c r="I599"/>
      <c r="J599"/>
      <c r="K599"/>
    </row>
    <row r="600" spans="2:11" x14ac:dyDescent="0.3">
      <c r="B600" s="35" t="s">
        <v>139</v>
      </c>
      <c r="C600" s="35" t="s">
        <v>140</v>
      </c>
      <c r="D600" s="35" t="s">
        <v>141</v>
      </c>
      <c r="E600" s="36" t="s">
        <v>73</v>
      </c>
      <c r="F600" s="69" t="s">
        <v>144</v>
      </c>
      <c r="G600" s="83">
        <v>42125</v>
      </c>
      <c r="H600" s="67">
        <v>2</v>
      </c>
      <c r="I600"/>
      <c r="J600"/>
      <c r="K600"/>
    </row>
    <row r="601" spans="2:11" x14ac:dyDescent="0.3">
      <c r="B601" s="35" t="s">
        <v>139</v>
      </c>
      <c r="C601" s="35" t="s">
        <v>140</v>
      </c>
      <c r="D601" s="35" t="s">
        <v>141</v>
      </c>
      <c r="E601" s="36" t="s">
        <v>73</v>
      </c>
      <c r="F601" s="69" t="s">
        <v>144</v>
      </c>
      <c r="G601" s="83">
        <v>42125</v>
      </c>
      <c r="H601" s="67"/>
      <c r="I601"/>
      <c r="J601"/>
      <c r="K601"/>
    </row>
    <row r="602" spans="2:11" x14ac:dyDescent="0.3">
      <c r="B602" s="35" t="s">
        <v>139</v>
      </c>
      <c r="C602" s="35" t="s">
        <v>140</v>
      </c>
      <c r="D602" s="35" t="s">
        <v>141</v>
      </c>
      <c r="E602" s="36" t="s">
        <v>73</v>
      </c>
      <c r="F602" s="69" t="s">
        <v>144</v>
      </c>
      <c r="G602" s="83">
        <v>42125</v>
      </c>
      <c r="H602" s="67"/>
      <c r="I602"/>
      <c r="J602"/>
      <c r="K602"/>
    </row>
    <row r="603" spans="2:11" x14ac:dyDescent="0.3">
      <c r="B603" s="35" t="s">
        <v>139</v>
      </c>
      <c r="C603" s="35" t="s">
        <v>140</v>
      </c>
      <c r="D603" s="35" t="s">
        <v>141</v>
      </c>
      <c r="E603" s="36" t="s">
        <v>73</v>
      </c>
      <c r="F603" s="69" t="s">
        <v>144</v>
      </c>
      <c r="G603" s="83">
        <v>42125</v>
      </c>
      <c r="H603" s="67">
        <v>6</v>
      </c>
      <c r="I603"/>
      <c r="J603"/>
      <c r="K603"/>
    </row>
    <row r="604" spans="2:11" x14ac:dyDescent="0.3">
      <c r="B604" s="35" t="s">
        <v>139</v>
      </c>
      <c r="C604" s="35" t="s">
        <v>140</v>
      </c>
      <c r="D604" s="35" t="s">
        <v>141</v>
      </c>
      <c r="E604" s="36" t="s">
        <v>73</v>
      </c>
      <c r="F604" s="69" t="s">
        <v>144</v>
      </c>
      <c r="G604" s="83">
        <v>42125</v>
      </c>
      <c r="H604" s="67">
        <v>1</v>
      </c>
      <c r="I604"/>
      <c r="J604"/>
      <c r="K604"/>
    </row>
    <row r="605" spans="2:11" x14ac:dyDescent="0.3">
      <c r="B605" s="35" t="s">
        <v>139</v>
      </c>
      <c r="C605" s="35" t="s">
        <v>140</v>
      </c>
      <c r="D605" s="35" t="s">
        <v>141</v>
      </c>
      <c r="E605" s="36" t="s">
        <v>73</v>
      </c>
      <c r="F605" s="69" t="s">
        <v>144</v>
      </c>
      <c r="G605" s="83">
        <v>42125</v>
      </c>
      <c r="H605" s="67">
        <v>4</v>
      </c>
      <c r="I605"/>
      <c r="J605"/>
      <c r="K605"/>
    </row>
    <row r="606" spans="2:11" x14ac:dyDescent="0.3">
      <c r="B606" s="35" t="s">
        <v>139</v>
      </c>
      <c r="C606" s="35" t="s">
        <v>140</v>
      </c>
      <c r="D606" s="35" t="s">
        <v>141</v>
      </c>
      <c r="E606" s="36" t="s">
        <v>73</v>
      </c>
      <c r="F606" s="69" t="s">
        <v>144</v>
      </c>
      <c r="G606" s="83">
        <v>42125</v>
      </c>
      <c r="H606" s="67">
        <v>1</v>
      </c>
      <c r="I606"/>
      <c r="J606"/>
      <c r="K606"/>
    </row>
    <row r="607" spans="2:11" x14ac:dyDescent="0.3">
      <c r="B607" s="35" t="s">
        <v>139</v>
      </c>
      <c r="C607" s="35" t="s">
        <v>140</v>
      </c>
      <c r="D607" s="35" t="s">
        <v>141</v>
      </c>
      <c r="E607" s="36" t="s">
        <v>73</v>
      </c>
      <c r="F607" s="69" t="s">
        <v>144</v>
      </c>
      <c r="G607" s="83">
        <v>42125</v>
      </c>
      <c r="H607" s="67">
        <v>8</v>
      </c>
      <c r="I607"/>
      <c r="J607"/>
      <c r="K607"/>
    </row>
    <row r="608" spans="2:11" x14ac:dyDescent="0.3">
      <c r="B608" s="35" t="s">
        <v>139</v>
      </c>
      <c r="C608" s="35" t="s">
        <v>140</v>
      </c>
      <c r="D608" s="35" t="s">
        <v>141</v>
      </c>
      <c r="E608" s="36" t="s">
        <v>73</v>
      </c>
      <c r="F608" s="69" t="s">
        <v>144</v>
      </c>
      <c r="G608" s="83">
        <v>42125</v>
      </c>
      <c r="H608" s="67"/>
      <c r="I608"/>
      <c r="J608"/>
      <c r="K608"/>
    </row>
    <row r="609" spans="2:11" x14ac:dyDescent="0.3">
      <c r="B609" s="35" t="s">
        <v>139</v>
      </c>
      <c r="C609" s="35" t="s">
        <v>140</v>
      </c>
      <c r="D609" s="35" t="s">
        <v>141</v>
      </c>
      <c r="E609" s="36" t="s">
        <v>73</v>
      </c>
      <c r="F609" s="69" t="s">
        <v>144</v>
      </c>
      <c r="G609" s="83">
        <v>42125</v>
      </c>
      <c r="H609" s="67"/>
      <c r="I609"/>
      <c r="J609"/>
      <c r="K609"/>
    </row>
    <row r="610" spans="2:11" x14ac:dyDescent="0.3">
      <c r="B610" s="35" t="s">
        <v>139</v>
      </c>
      <c r="C610" s="35" t="s">
        <v>140</v>
      </c>
      <c r="D610" s="35" t="s">
        <v>141</v>
      </c>
      <c r="E610" s="36" t="s">
        <v>73</v>
      </c>
      <c r="F610" s="69" t="s">
        <v>144</v>
      </c>
      <c r="G610" s="83">
        <v>42125</v>
      </c>
      <c r="H610" s="67"/>
      <c r="I610"/>
      <c r="J610"/>
      <c r="K610"/>
    </row>
    <row r="611" spans="2:11" x14ac:dyDescent="0.3">
      <c r="B611" s="35" t="s">
        <v>139</v>
      </c>
      <c r="C611" s="35" t="s">
        <v>140</v>
      </c>
      <c r="D611" s="35" t="s">
        <v>141</v>
      </c>
      <c r="E611" s="36" t="s">
        <v>73</v>
      </c>
      <c r="F611" s="69" t="s">
        <v>144</v>
      </c>
      <c r="G611" s="83">
        <v>42125</v>
      </c>
      <c r="H611" s="67"/>
      <c r="I611"/>
      <c r="J611"/>
      <c r="K611"/>
    </row>
    <row r="612" spans="2:11" x14ac:dyDescent="0.3">
      <c r="B612" s="35" t="s">
        <v>139</v>
      </c>
      <c r="C612" s="35" t="s">
        <v>140</v>
      </c>
      <c r="D612" s="35" t="s">
        <v>141</v>
      </c>
      <c r="E612" s="36" t="s">
        <v>73</v>
      </c>
      <c r="F612" s="69" t="s">
        <v>144</v>
      </c>
      <c r="G612" s="83">
        <v>42125</v>
      </c>
      <c r="H612" s="67">
        <v>6</v>
      </c>
      <c r="I612"/>
      <c r="J612"/>
      <c r="K612"/>
    </row>
    <row r="613" spans="2:11" x14ac:dyDescent="0.3">
      <c r="B613" s="35" t="s">
        <v>139</v>
      </c>
      <c r="C613" s="35" t="s">
        <v>140</v>
      </c>
      <c r="D613" s="35" t="s">
        <v>141</v>
      </c>
      <c r="E613" s="36" t="s">
        <v>73</v>
      </c>
      <c r="F613" s="69" t="s">
        <v>144</v>
      </c>
      <c r="G613" s="83">
        <v>42125</v>
      </c>
      <c r="H613" s="67"/>
      <c r="I613"/>
      <c r="J613"/>
      <c r="K613"/>
    </row>
    <row r="614" spans="2:11" x14ac:dyDescent="0.3">
      <c r="B614" s="35" t="s">
        <v>139</v>
      </c>
      <c r="C614" s="35" t="s">
        <v>140</v>
      </c>
      <c r="D614" s="35" t="s">
        <v>141</v>
      </c>
      <c r="E614" s="36" t="s">
        <v>73</v>
      </c>
      <c r="F614" s="69" t="s">
        <v>144</v>
      </c>
      <c r="G614" s="83">
        <v>42125</v>
      </c>
      <c r="H614" s="67"/>
      <c r="I614"/>
      <c r="J614"/>
      <c r="K614"/>
    </row>
    <row r="615" spans="2:11" x14ac:dyDescent="0.3">
      <c r="B615" s="35" t="s">
        <v>139</v>
      </c>
      <c r="C615" s="35" t="s">
        <v>140</v>
      </c>
      <c r="D615" s="35" t="s">
        <v>141</v>
      </c>
      <c r="E615" s="36" t="s">
        <v>73</v>
      </c>
      <c r="F615" s="69" t="s">
        <v>144</v>
      </c>
      <c r="G615" s="83">
        <v>42125</v>
      </c>
      <c r="H615" s="67"/>
      <c r="I615"/>
      <c r="J615"/>
      <c r="K615"/>
    </row>
    <row r="616" spans="2:11" x14ac:dyDescent="0.3">
      <c r="B616" s="35" t="s">
        <v>139</v>
      </c>
      <c r="C616" s="35" t="s">
        <v>140</v>
      </c>
      <c r="D616" s="35" t="s">
        <v>141</v>
      </c>
      <c r="E616" s="36" t="s">
        <v>73</v>
      </c>
      <c r="F616" s="69" t="s">
        <v>144</v>
      </c>
      <c r="G616" s="83">
        <v>42125</v>
      </c>
      <c r="H616" s="67"/>
      <c r="I616"/>
      <c r="J616"/>
      <c r="K616"/>
    </row>
    <row r="617" spans="2:11" x14ac:dyDescent="0.3">
      <c r="B617" s="35" t="s">
        <v>139</v>
      </c>
      <c r="C617" s="35" t="s">
        <v>140</v>
      </c>
      <c r="D617" s="35" t="s">
        <v>141</v>
      </c>
      <c r="E617" s="36" t="s">
        <v>73</v>
      </c>
      <c r="F617" s="69" t="s">
        <v>144</v>
      </c>
      <c r="G617" s="83">
        <v>42125</v>
      </c>
      <c r="H617" s="67"/>
      <c r="I617"/>
      <c r="J617"/>
      <c r="K617"/>
    </row>
    <row r="618" spans="2:11" x14ac:dyDescent="0.3">
      <c r="B618" s="35" t="s">
        <v>139</v>
      </c>
      <c r="C618" s="35" t="s">
        <v>140</v>
      </c>
      <c r="D618" s="35" t="s">
        <v>141</v>
      </c>
      <c r="E618" s="36" t="s">
        <v>73</v>
      </c>
      <c r="F618" s="69" t="s">
        <v>144</v>
      </c>
      <c r="G618" s="83">
        <v>42125</v>
      </c>
      <c r="H618" s="67">
        <v>2</v>
      </c>
      <c r="I618"/>
      <c r="J618"/>
      <c r="K618"/>
    </row>
    <row r="619" spans="2:11" x14ac:dyDescent="0.3">
      <c r="B619" s="35" t="s">
        <v>139</v>
      </c>
      <c r="C619" s="35" t="s">
        <v>140</v>
      </c>
      <c r="D619" s="35" t="s">
        <v>141</v>
      </c>
      <c r="E619" s="36" t="s">
        <v>73</v>
      </c>
      <c r="F619" s="69" t="s">
        <v>144</v>
      </c>
      <c r="G619" s="83">
        <v>42125</v>
      </c>
      <c r="H619" s="67">
        <v>2</v>
      </c>
      <c r="I619"/>
      <c r="J619"/>
      <c r="K619"/>
    </row>
    <row r="620" spans="2:11" x14ac:dyDescent="0.3">
      <c r="B620" s="35" t="s">
        <v>139</v>
      </c>
      <c r="C620" s="35" t="s">
        <v>140</v>
      </c>
      <c r="D620" s="35" t="s">
        <v>141</v>
      </c>
      <c r="E620" s="36" t="s">
        <v>73</v>
      </c>
      <c r="F620" s="69" t="s">
        <v>144</v>
      </c>
      <c r="G620" s="83">
        <v>42125</v>
      </c>
      <c r="H620" s="67"/>
      <c r="I620"/>
      <c r="J620"/>
      <c r="K620"/>
    </row>
    <row r="621" spans="2:11" x14ac:dyDescent="0.3">
      <c r="B621" s="35" t="s">
        <v>139</v>
      </c>
      <c r="C621" s="35" t="s">
        <v>140</v>
      </c>
      <c r="D621" s="35" t="s">
        <v>141</v>
      </c>
      <c r="E621" s="36" t="s">
        <v>73</v>
      </c>
      <c r="F621" s="64" t="s">
        <v>144</v>
      </c>
      <c r="G621" s="83">
        <v>42156</v>
      </c>
      <c r="H621" s="65">
        <v>1</v>
      </c>
      <c r="I621"/>
      <c r="J621"/>
      <c r="K621"/>
    </row>
    <row r="622" spans="2:11" x14ac:dyDescent="0.3">
      <c r="B622" s="35" t="s">
        <v>139</v>
      </c>
      <c r="C622" s="35" t="s">
        <v>140</v>
      </c>
      <c r="D622" s="35" t="s">
        <v>141</v>
      </c>
      <c r="E622" s="36" t="s">
        <v>73</v>
      </c>
      <c r="F622" s="64" t="s">
        <v>144</v>
      </c>
      <c r="G622" s="83">
        <v>42156</v>
      </c>
      <c r="H622" s="65">
        <v>2</v>
      </c>
      <c r="I622"/>
      <c r="J622"/>
      <c r="K622"/>
    </row>
    <row r="623" spans="2:11" x14ac:dyDescent="0.3">
      <c r="B623" s="35" t="s">
        <v>139</v>
      </c>
      <c r="C623" s="35" t="s">
        <v>140</v>
      </c>
      <c r="D623" s="35" t="s">
        <v>141</v>
      </c>
      <c r="E623" s="36" t="s">
        <v>73</v>
      </c>
      <c r="F623" s="64" t="s">
        <v>144</v>
      </c>
      <c r="G623" s="83">
        <v>42156</v>
      </c>
      <c r="H623" s="65">
        <v>1</v>
      </c>
      <c r="I623"/>
      <c r="J623"/>
      <c r="K623"/>
    </row>
    <row r="624" spans="2:11" x14ac:dyDescent="0.3">
      <c r="B624" s="35" t="s">
        <v>139</v>
      </c>
      <c r="C624" s="35" t="s">
        <v>140</v>
      </c>
      <c r="D624" s="35" t="s">
        <v>141</v>
      </c>
      <c r="E624" s="36" t="s">
        <v>73</v>
      </c>
      <c r="F624" s="64" t="s">
        <v>144</v>
      </c>
      <c r="G624" s="83">
        <v>42156</v>
      </c>
      <c r="H624" s="65">
        <v>5</v>
      </c>
      <c r="I624"/>
      <c r="J624"/>
      <c r="K624"/>
    </row>
    <row r="625" spans="2:11" x14ac:dyDescent="0.3">
      <c r="B625" s="35" t="s">
        <v>139</v>
      </c>
      <c r="C625" s="35" t="s">
        <v>140</v>
      </c>
      <c r="D625" s="35" t="s">
        <v>141</v>
      </c>
      <c r="E625" s="36" t="s">
        <v>73</v>
      </c>
      <c r="F625" s="64" t="s">
        <v>144</v>
      </c>
      <c r="G625" s="83">
        <v>42156</v>
      </c>
      <c r="H625" s="65"/>
      <c r="I625"/>
      <c r="J625"/>
      <c r="K625"/>
    </row>
    <row r="626" spans="2:11" x14ac:dyDescent="0.3">
      <c r="B626" s="35" t="s">
        <v>139</v>
      </c>
      <c r="C626" s="35" t="s">
        <v>140</v>
      </c>
      <c r="D626" s="35" t="s">
        <v>141</v>
      </c>
      <c r="E626" s="36" t="s">
        <v>73</v>
      </c>
      <c r="F626" s="64" t="s">
        <v>144</v>
      </c>
      <c r="G626" s="83">
        <v>42156</v>
      </c>
      <c r="H626" s="65">
        <v>5</v>
      </c>
      <c r="I626"/>
      <c r="J626"/>
      <c r="K626"/>
    </row>
    <row r="627" spans="2:11" x14ac:dyDescent="0.3">
      <c r="B627" s="35" t="s">
        <v>139</v>
      </c>
      <c r="C627" s="35" t="s">
        <v>140</v>
      </c>
      <c r="D627" s="35" t="s">
        <v>141</v>
      </c>
      <c r="E627" s="36" t="s">
        <v>73</v>
      </c>
      <c r="F627" s="64" t="s">
        <v>144</v>
      </c>
      <c r="G627" s="83">
        <v>42156</v>
      </c>
      <c r="H627" s="65">
        <v>2</v>
      </c>
      <c r="I627"/>
      <c r="J627"/>
      <c r="K627"/>
    </row>
    <row r="628" spans="2:11" x14ac:dyDescent="0.3">
      <c r="B628" s="35" t="s">
        <v>139</v>
      </c>
      <c r="C628" s="35" t="s">
        <v>140</v>
      </c>
      <c r="D628" s="35" t="s">
        <v>141</v>
      </c>
      <c r="E628" s="36" t="s">
        <v>73</v>
      </c>
      <c r="F628" s="64" t="s">
        <v>144</v>
      </c>
      <c r="G628" s="83">
        <v>42156</v>
      </c>
      <c r="H628" s="65"/>
      <c r="I628"/>
      <c r="J628"/>
      <c r="K628"/>
    </row>
    <row r="629" spans="2:11" x14ac:dyDescent="0.3">
      <c r="B629" s="35" t="s">
        <v>139</v>
      </c>
      <c r="C629" s="35" t="s">
        <v>140</v>
      </c>
      <c r="D629" s="35" t="s">
        <v>141</v>
      </c>
      <c r="E629" s="36" t="s">
        <v>73</v>
      </c>
      <c r="F629" s="64" t="s">
        <v>144</v>
      </c>
      <c r="G629" s="83">
        <v>42156</v>
      </c>
      <c r="H629" s="65">
        <v>1</v>
      </c>
      <c r="I629"/>
      <c r="J629"/>
      <c r="K629"/>
    </row>
    <row r="630" spans="2:11" x14ac:dyDescent="0.3">
      <c r="B630" s="35" t="s">
        <v>139</v>
      </c>
      <c r="C630" s="35" t="s">
        <v>140</v>
      </c>
      <c r="D630" s="35" t="s">
        <v>141</v>
      </c>
      <c r="E630" s="36" t="s">
        <v>73</v>
      </c>
      <c r="F630" s="64" t="s">
        <v>144</v>
      </c>
      <c r="G630" s="83">
        <v>42156</v>
      </c>
      <c r="H630" s="65">
        <v>1</v>
      </c>
      <c r="I630"/>
      <c r="J630"/>
      <c r="K630"/>
    </row>
    <row r="631" spans="2:11" x14ac:dyDescent="0.3">
      <c r="B631" s="35" t="s">
        <v>139</v>
      </c>
      <c r="C631" s="35" t="s">
        <v>140</v>
      </c>
      <c r="D631" s="35" t="s">
        <v>141</v>
      </c>
      <c r="E631" s="36" t="s">
        <v>73</v>
      </c>
      <c r="F631" s="64" t="s">
        <v>144</v>
      </c>
      <c r="G631" s="83">
        <v>42156</v>
      </c>
      <c r="H631" s="65">
        <v>3</v>
      </c>
      <c r="I631"/>
      <c r="J631"/>
      <c r="K631"/>
    </row>
    <row r="632" spans="2:11" x14ac:dyDescent="0.3">
      <c r="B632" s="35" t="s">
        <v>139</v>
      </c>
      <c r="C632" s="35" t="s">
        <v>140</v>
      </c>
      <c r="D632" s="35" t="s">
        <v>141</v>
      </c>
      <c r="E632" s="36" t="s">
        <v>73</v>
      </c>
      <c r="F632" s="64" t="s">
        <v>144</v>
      </c>
      <c r="G632" s="83">
        <v>42156</v>
      </c>
      <c r="H632" s="65">
        <v>7</v>
      </c>
      <c r="I632"/>
      <c r="J632"/>
      <c r="K632"/>
    </row>
    <row r="633" spans="2:11" x14ac:dyDescent="0.3">
      <c r="B633" s="35" t="s">
        <v>139</v>
      </c>
      <c r="C633" s="35" t="s">
        <v>140</v>
      </c>
      <c r="D633" s="35" t="s">
        <v>141</v>
      </c>
      <c r="E633" s="36" t="s">
        <v>73</v>
      </c>
      <c r="F633" s="64" t="s">
        <v>144</v>
      </c>
      <c r="G633" s="83">
        <v>42156</v>
      </c>
      <c r="H633" s="65">
        <v>2</v>
      </c>
      <c r="I633"/>
      <c r="J633"/>
      <c r="K633"/>
    </row>
    <row r="634" spans="2:11" x14ac:dyDescent="0.3">
      <c r="B634" s="35" t="s">
        <v>139</v>
      </c>
      <c r="C634" s="35" t="s">
        <v>140</v>
      </c>
      <c r="D634" s="35" t="s">
        <v>141</v>
      </c>
      <c r="E634" s="36" t="s">
        <v>73</v>
      </c>
      <c r="F634" s="64" t="s">
        <v>144</v>
      </c>
      <c r="G634" s="83">
        <v>42156</v>
      </c>
      <c r="H634" s="65">
        <v>10</v>
      </c>
      <c r="I634"/>
      <c r="J634"/>
      <c r="K634"/>
    </row>
    <row r="635" spans="2:11" x14ac:dyDescent="0.3">
      <c r="B635" s="35" t="s">
        <v>139</v>
      </c>
      <c r="C635" s="35" t="s">
        <v>140</v>
      </c>
      <c r="D635" s="35" t="s">
        <v>141</v>
      </c>
      <c r="E635" s="36" t="s">
        <v>73</v>
      </c>
      <c r="F635" s="64" t="s">
        <v>144</v>
      </c>
      <c r="G635" s="83">
        <v>42156</v>
      </c>
      <c r="H635" s="65">
        <v>4</v>
      </c>
      <c r="I635"/>
      <c r="J635"/>
      <c r="K635"/>
    </row>
    <row r="636" spans="2:11" x14ac:dyDescent="0.3">
      <c r="B636" s="35" t="s">
        <v>139</v>
      </c>
      <c r="C636" s="35" t="s">
        <v>140</v>
      </c>
      <c r="D636" s="35" t="s">
        <v>141</v>
      </c>
      <c r="E636" s="36" t="s">
        <v>73</v>
      </c>
      <c r="F636" s="64" t="s">
        <v>144</v>
      </c>
      <c r="G636" s="83">
        <v>42156</v>
      </c>
      <c r="H636" s="65">
        <v>1</v>
      </c>
      <c r="I636"/>
      <c r="J636"/>
      <c r="K636"/>
    </row>
    <row r="637" spans="2:11" x14ac:dyDescent="0.3">
      <c r="B637" s="35" t="s">
        <v>139</v>
      </c>
      <c r="C637" s="35" t="s">
        <v>140</v>
      </c>
      <c r="D637" s="35" t="s">
        <v>141</v>
      </c>
      <c r="E637" s="36" t="s">
        <v>73</v>
      </c>
      <c r="F637" s="64" t="s">
        <v>144</v>
      </c>
      <c r="G637" s="83">
        <v>42156</v>
      </c>
      <c r="H637" s="65">
        <v>18</v>
      </c>
      <c r="I637"/>
      <c r="J637"/>
      <c r="K637"/>
    </row>
    <row r="638" spans="2:11" x14ac:dyDescent="0.3">
      <c r="B638" s="35" t="s">
        <v>139</v>
      </c>
      <c r="C638" s="35" t="s">
        <v>140</v>
      </c>
      <c r="D638" s="35" t="s">
        <v>141</v>
      </c>
      <c r="E638" s="36" t="s">
        <v>73</v>
      </c>
      <c r="F638" s="64" t="s">
        <v>144</v>
      </c>
      <c r="G638" s="83">
        <v>42156</v>
      </c>
      <c r="H638" s="65">
        <v>6</v>
      </c>
      <c r="I638"/>
      <c r="J638"/>
      <c r="K638"/>
    </row>
    <row r="639" spans="2:11" x14ac:dyDescent="0.3">
      <c r="B639" s="35" t="s">
        <v>139</v>
      </c>
      <c r="C639" s="35" t="s">
        <v>140</v>
      </c>
      <c r="D639" s="35" t="s">
        <v>141</v>
      </c>
      <c r="E639" s="36" t="s">
        <v>73</v>
      </c>
      <c r="F639" s="69" t="s">
        <v>144</v>
      </c>
      <c r="G639" s="83">
        <v>42156</v>
      </c>
      <c r="H639" s="67">
        <v>2</v>
      </c>
      <c r="I639"/>
      <c r="J639"/>
      <c r="K639"/>
    </row>
    <row r="640" spans="2:11" x14ac:dyDescent="0.3">
      <c r="B640" s="35" t="s">
        <v>139</v>
      </c>
      <c r="C640" s="35" t="s">
        <v>140</v>
      </c>
      <c r="D640" s="35" t="s">
        <v>141</v>
      </c>
      <c r="E640" s="36" t="s">
        <v>73</v>
      </c>
      <c r="F640" s="69" t="s">
        <v>144</v>
      </c>
      <c r="G640" s="83">
        <v>42156</v>
      </c>
      <c r="H640" s="67" t="s">
        <v>79</v>
      </c>
      <c r="I640"/>
      <c r="J640"/>
      <c r="K640"/>
    </row>
    <row r="641" spans="2:11" x14ac:dyDescent="0.3">
      <c r="B641" s="35" t="s">
        <v>139</v>
      </c>
      <c r="C641" s="35" t="s">
        <v>140</v>
      </c>
      <c r="D641" s="35" t="s">
        <v>141</v>
      </c>
      <c r="E641" s="36" t="s">
        <v>73</v>
      </c>
      <c r="F641" s="69" t="s">
        <v>144</v>
      </c>
      <c r="G641" s="83">
        <v>42156</v>
      </c>
      <c r="H641" s="67" t="s">
        <v>79</v>
      </c>
      <c r="I641"/>
      <c r="J641"/>
      <c r="K641"/>
    </row>
    <row r="642" spans="2:11" x14ac:dyDescent="0.3">
      <c r="B642" s="35" t="s">
        <v>139</v>
      </c>
      <c r="C642" s="35" t="s">
        <v>140</v>
      </c>
      <c r="D642" s="35" t="s">
        <v>141</v>
      </c>
      <c r="E642" s="36" t="s">
        <v>73</v>
      </c>
      <c r="F642" s="69" t="s">
        <v>144</v>
      </c>
      <c r="G642" s="83">
        <v>42156</v>
      </c>
      <c r="H642" s="67" t="s">
        <v>79</v>
      </c>
      <c r="I642"/>
      <c r="J642"/>
      <c r="K642"/>
    </row>
    <row r="643" spans="2:11" x14ac:dyDescent="0.3">
      <c r="B643" s="35" t="s">
        <v>139</v>
      </c>
      <c r="C643" s="35" t="s">
        <v>140</v>
      </c>
      <c r="D643" s="35" t="s">
        <v>141</v>
      </c>
      <c r="E643" s="36" t="s">
        <v>73</v>
      </c>
      <c r="F643" s="69" t="s">
        <v>144</v>
      </c>
      <c r="G643" s="83">
        <v>42156</v>
      </c>
      <c r="H643" s="67" t="s">
        <v>79</v>
      </c>
      <c r="I643"/>
      <c r="J643"/>
      <c r="K643"/>
    </row>
    <row r="644" spans="2:11" x14ac:dyDescent="0.3">
      <c r="B644" s="35" t="s">
        <v>139</v>
      </c>
      <c r="C644" s="35" t="s">
        <v>140</v>
      </c>
      <c r="D644" s="35" t="s">
        <v>141</v>
      </c>
      <c r="E644" s="36" t="s">
        <v>73</v>
      </c>
      <c r="F644" s="69" t="s">
        <v>144</v>
      </c>
      <c r="G644" s="83">
        <v>42156</v>
      </c>
      <c r="H644" s="72">
        <v>0.97089314194577347</v>
      </c>
      <c r="I644"/>
      <c r="J644"/>
      <c r="K644"/>
    </row>
    <row r="645" spans="2:11" x14ac:dyDescent="0.3">
      <c r="B645" s="35" t="s">
        <v>139</v>
      </c>
      <c r="C645" s="35" t="s">
        <v>140</v>
      </c>
      <c r="D645" s="35" t="s">
        <v>141</v>
      </c>
      <c r="E645" s="36" t="s">
        <v>73</v>
      </c>
      <c r="F645" s="69" t="s">
        <v>144</v>
      </c>
      <c r="G645" s="83">
        <v>42156</v>
      </c>
      <c r="H645" s="67"/>
      <c r="I645"/>
      <c r="J645"/>
      <c r="K645"/>
    </row>
    <row r="646" spans="2:11" x14ac:dyDescent="0.3">
      <c r="B646" s="35" t="s">
        <v>139</v>
      </c>
      <c r="C646" s="35" t="s">
        <v>140</v>
      </c>
      <c r="D646" s="35" t="s">
        <v>141</v>
      </c>
      <c r="E646" s="36" t="s">
        <v>73</v>
      </c>
      <c r="F646" s="69" t="s">
        <v>144</v>
      </c>
      <c r="G646" s="83">
        <v>42156</v>
      </c>
      <c r="H646" s="67"/>
      <c r="I646"/>
      <c r="J646"/>
      <c r="K646"/>
    </row>
    <row r="647" spans="2:11" x14ac:dyDescent="0.3">
      <c r="B647" s="35" t="s">
        <v>139</v>
      </c>
      <c r="C647" s="35" t="s">
        <v>140</v>
      </c>
      <c r="D647" s="35" t="s">
        <v>141</v>
      </c>
      <c r="E647" s="36" t="s">
        <v>73</v>
      </c>
      <c r="F647" s="69" t="s">
        <v>144</v>
      </c>
      <c r="G647" s="83">
        <v>42156</v>
      </c>
      <c r="H647" s="67">
        <v>3</v>
      </c>
      <c r="I647"/>
      <c r="J647"/>
      <c r="K647"/>
    </row>
    <row r="648" spans="2:11" x14ac:dyDescent="0.3">
      <c r="B648" s="35" t="s">
        <v>139</v>
      </c>
      <c r="C648" s="35" t="s">
        <v>140</v>
      </c>
      <c r="D648" s="35" t="s">
        <v>141</v>
      </c>
      <c r="E648" s="36" t="s">
        <v>73</v>
      </c>
      <c r="F648" s="69" t="s">
        <v>144</v>
      </c>
      <c r="G648" s="83">
        <v>42156</v>
      </c>
      <c r="H648" s="67"/>
      <c r="I648"/>
      <c r="J648"/>
      <c r="K648"/>
    </row>
    <row r="649" spans="2:11" x14ac:dyDescent="0.3">
      <c r="B649" s="35" t="s">
        <v>139</v>
      </c>
      <c r="C649" s="35" t="s">
        <v>140</v>
      </c>
      <c r="D649" s="35" t="s">
        <v>141</v>
      </c>
      <c r="E649" s="36" t="s">
        <v>73</v>
      </c>
      <c r="F649" s="69" t="s">
        <v>144</v>
      </c>
      <c r="G649" s="83">
        <v>42156</v>
      </c>
      <c r="H649" s="67"/>
      <c r="I649"/>
      <c r="J649"/>
      <c r="K649"/>
    </row>
    <row r="650" spans="2:11" x14ac:dyDescent="0.3">
      <c r="B650" s="35" t="s">
        <v>139</v>
      </c>
      <c r="C650" s="35" t="s">
        <v>140</v>
      </c>
      <c r="D650" s="35" t="s">
        <v>141</v>
      </c>
      <c r="E650" s="36" t="s">
        <v>73</v>
      </c>
      <c r="F650" s="69" t="s">
        <v>144</v>
      </c>
      <c r="G650" s="83">
        <v>42156</v>
      </c>
      <c r="H650" s="67">
        <v>8</v>
      </c>
      <c r="I650"/>
      <c r="J650"/>
      <c r="K650"/>
    </row>
    <row r="651" spans="2:11" x14ac:dyDescent="0.3">
      <c r="B651" s="35" t="s">
        <v>139</v>
      </c>
      <c r="C651" s="35" t="s">
        <v>140</v>
      </c>
      <c r="D651" s="35" t="s">
        <v>141</v>
      </c>
      <c r="E651" s="36" t="s">
        <v>73</v>
      </c>
      <c r="F651" s="69" t="s">
        <v>144</v>
      </c>
      <c r="G651" s="83">
        <v>42156</v>
      </c>
      <c r="H651" s="67">
        <v>2</v>
      </c>
      <c r="I651"/>
      <c r="J651"/>
      <c r="K651"/>
    </row>
    <row r="652" spans="2:11" x14ac:dyDescent="0.3">
      <c r="B652" s="35" t="s">
        <v>139</v>
      </c>
      <c r="C652" s="35" t="s">
        <v>140</v>
      </c>
      <c r="D652" s="35" t="s">
        <v>141</v>
      </c>
      <c r="E652" s="36" t="s">
        <v>73</v>
      </c>
      <c r="F652" s="69" t="s">
        <v>144</v>
      </c>
      <c r="G652" s="83">
        <v>42156</v>
      </c>
      <c r="H652" s="67">
        <v>6</v>
      </c>
      <c r="I652"/>
      <c r="J652"/>
      <c r="K652"/>
    </row>
    <row r="653" spans="2:11" x14ac:dyDescent="0.3">
      <c r="B653" s="35" t="s">
        <v>139</v>
      </c>
      <c r="C653" s="35" t="s">
        <v>140</v>
      </c>
      <c r="D653" s="35" t="s">
        <v>141</v>
      </c>
      <c r="E653" s="36" t="s">
        <v>73</v>
      </c>
      <c r="F653" s="69" t="s">
        <v>144</v>
      </c>
      <c r="G653" s="83">
        <v>42156</v>
      </c>
      <c r="H653" s="67">
        <v>1</v>
      </c>
      <c r="I653"/>
      <c r="J653"/>
      <c r="K653"/>
    </row>
    <row r="654" spans="2:11" x14ac:dyDescent="0.3">
      <c r="B654" s="35" t="s">
        <v>139</v>
      </c>
      <c r="C654" s="35" t="s">
        <v>140</v>
      </c>
      <c r="D654" s="35" t="s">
        <v>141</v>
      </c>
      <c r="E654" s="36" t="s">
        <v>73</v>
      </c>
      <c r="F654" s="69" t="s">
        <v>144</v>
      </c>
      <c r="G654" s="83">
        <v>42156</v>
      </c>
      <c r="H654" s="67">
        <v>10</v>
      </c>
      <c r="I654"/>
      <c r="J654"/>
      <c r="K654"/>
    </row>
    <row r="655" spans="2:11" x14ac:dyDescent="0.3">
      <c r="B655" s="35" t="s">
        <v>139</v>
      </c>
      <c r="C655" s="35" t="s">
        <v>140</v>
      </c>
      <c r="D655" s="35" t="s">
        <v>141</v>
      </c>
      <c r="E655" s="36" t="s">
        <v>73</v>
      </c>
      <c r="F655" s="69" t="s">
        <v>144</v>
      </c>
      <c r="G655" s="83">
        <v>42156</v>
      </c>
      <c r="H655" s="67"/>
      <c r="I655"/>
      <c r="J655"/>
      <c r="K655"/>
    </row>
    <row r="656" spans="2:11" x14ac:dyDescent="0.3">
      <c r="B656" s="35" t="s">
        <v>139</v>
      </c>
      <c r="C656" s="35" t="s">
        <v>140</v>
      </c>
      <c r="D656" s="35" t="s">
        <v>141</v>
      </c>
      <c r="E656" s="36" t="s">
        <v>73</v>
      </c>
      <c r="F656" s="69" t="s">
        <v>144</v>
      </c>
      <c r="G656" s="83">
        <v>42156</v>
      </c>
      <c r="H656" s="67"/>
      <c r="I656"/>
      <c r="J656"/>
      <c r="K656"/>
    </row>
    <row r="657" spans="2:11" x14ac:dyDescent="0.3">
      <c r="B657" s="35" t="s">
        <v>139</v>
      </c>
      <c r="C657" s="35" t="s">
        <v>140</v>
      </c>
      <c r="D657" s="35" t="s">
        <v>141</v>
      </c>
      <c r="E657" s="36" t="s">
        <v>73</v>
      </c>
      <c r="F657" s="69" t="s">
        <v>144</v>
      </c>
      <c r="G657" s="83">
        <v>42156</v>
      </c>
      <c r="H657" s="67"/>
      <c r="I657"/>
      <c r="J657"/>
      <c r="K657"/>
    </row>
    <row r="658" spans="2:11" x14ac:dyDescent="0.3">
      <c r="B658" s="35" t="s">
        <v>139</v>
      </c>
      <c r="C658" s="35" t="s">
        <v>140</v>
      </c>
      <c r="D658" s="35" t="s">
        <v>141</v>
      </c>
      <c r="E658" s="36" t="s">
        <v>73</v>
      </c>
      <c r="F658" s="69" t="s">
        <v>144</v>
      </c>
      <c r="G658" s="83">
        <v>42156</v>
      </c>
      <c r="H658" s="67"/>
      <c r="I658"/>
      <c r="J658"/>
      <c r="K658"/>
    </row>
    <row r="659" spans="2:11" x14ac:dyDescent="0.3">
      <c r="B659" s="35" t="s">
        <v>139</v>
      </c>
      <c r="C659" s="35" t="s">
        <v>140</v>
      </c>
      <c r="D659" s="35" t="s">
        <v>141</v>
      </c>
      <c r="E659" s="36" t="s">
        <v>73</v>
      </c>
      <c r="F659" s="69" t="s">
        <v>144</v>
      </c>
      <c r="G659" s="83">
        <v>42156</v>
      </c>
      <c r="H659" s="67">
        <v>8</v>
      </c>
      <c r="I659"/>
      <c r="J659"/>
      <c r="K659"/>
    </row>
    <row r="660" spans="2:11" x14ac:dyDescent="0.3">
      <c r="B660" s="35" t="s">
        <v>139</v>
      </c>
      <c r="C660" s="35" t="s">
        <v>140</v>
      </c>
      <c r="D660" s="35" t="s">
        <v>141</v>
      </c>
      <c r="E660" s="36" t="s">
        <v>73</v>
      </c>
      <c r="F660" s="69" t="s">
        <v>144</v>
      </c>
      <c r="G660" s="83">
        <v>42156</v>
      </c>
      <c r="H660" s="67"/>
      <c r="I660"/>
      <c r="J660"/>
      <c r="K660"/>
    </row>
    <row r="661" spans="2:11" x14ac:dyDescent="0.3">
      <c r="B661" s="35" t="s">
        <v>139</v>
      </c>
      <c r="C661" s="35" t="s">
        <v>140</v>
      </c>
      <c r="D661" s="35" t="s">
        <v>141</v>
      </c>
      <c r="E661" s="36" t="s">
        <v>73</v>
      </c>
      <c r="F661" s="69" t="s">
        <v>144</v>
      </c>
      <c r="G661" s="83">
        <v>42156</v>
      </c>
      <c r="H661" s="67"/>
      <c r="I661"/>
      <c r="J661"/>
      <c r="K661"/>
    </row>
    <row r="662" spans="2:11" x14ac:dyDescent="0.3">
      <c r="B662" s="35" t="s">
        <v>139</v>
      </c>
      <c r="C662" s="35" t="s">
        <v>140</v>
      </c>
      <c r="D662" s="35" t="s">
        <v>141</v>
      </c>
      <c r="E662" s="36" t="s">
        <v>73</v>
      </c>
      <c r="F662" s="69" t="s">
        <v>144</v>
      </c>
      <c r="G662" s="83">
        <v>42156</v>
      </c>
      <c r="H662" s="67"/>
      <c r="I662"/>
      <c r="J662"/>
      <c r="K662"/>
    </row>
    <row r="663" spans="2:11" x14ac:dyDescent="0.3">
      <c r="B663" s="35" t="s">
        <v>139</v>
      </c>
      <c r="C663" s="35" t="s">
        <v>140</v>
      </c>
      <c r="D663" s="35" t="s">
        <v>141</v>
      </c>
      <c r="E663" s="36" t="s">
        <v>73</v>
      </c>
      <c r="F663" s="69" t="s">
        <v>144</v>
      </c>
      <c r="G663" s="83">
        <v>42156</v>
      </c>
      <c r="H663" s="67"/>
      <c r="I663"/>
      <c r="J663"/>
      <c r="K663"/>
    </row>
    <row r="664" spans="2:11" x14ac:dyDescent="0.3">
      <c r="B664" s="35" t="s">
        <v>139</v>
      </c>
      <c r="C664" s="35" t="s">
        <v>140</v>
      </c>
      <c r="D664" s="35" t="s">
        <v>141</v>
      </c>
      <c r="E664" s="36" t="s">
        <v>73</v>
      </c>
      <c r="F664" s="69" t="s">
        <v>144</v>
      </c>
      <c r="G664" s="83">
        <v>42156</v>
      </c>
      <c r="H664" s="67"/>
      <c r="I664"/>
      <c r="J664"/>
      <c r="K664"/>
    </row>
    <row r="665" spans="2:11" x14ac:dyDescent="0.3">
      <c r="B665" s="35" t="s">
        <v>139</v>
      </c>
      <c r="C665" s="35" t="s">
        <v>140</v>
      </c>
      <c r="D665" s="35" t="s">
        <v>141</v>
      </c>
      <c r="E665" s="36" t="s">
        <v>73</v>
      </c>
      <c r="F665" s="69" t="s">
        <v>144</v>
      </c>
      <c r="G665" s="83">
        <v>42156</v>
      </c>
      <c r="H665" s="67">
        <v>2</v>
      </c>
      <c r="I665"/>
      <c r="J665"/>
      <c r="K665"/>
    </row>
    <row r="666" spans="2:11" x14ac:dyDescent="0.3">
      <c r="B666" s="35" t="s">
        <v>139</v>
      </c>
      <c r="C666" s="35" t="s">
        <v>140</v>
      </c>
      <c r="D666" s="35" t="s">
        <v>141</v>
      </c>
      <c r="E666" s="36" t="s">
        <v>73</v>
      </c>
      <c r="F666" s="69" t="s">
        <v>144</v>
      </c>
      <c r="G666" s="83">
        <v>42156</v>
      </c>
      <c r="H666" s="67">
        <v>2</v>
      </c>
      <c r="I666"/>
      <c r="J666"/>
      <c r="K666"/>
    </row>
    <row r="667" spans="2:11" x14ac:dyDescent="0.3">
      <c r="B667" s="35" t="s">
        <v>139</v>
      </c>
      <c r="C667" s="35" t="s">
        <v>140</v>
      </c>
      <c r="D667" s="35" t="s">
        <v>141</v>
      </c>
      <c r="E667" s="36" t="s">
        <v>73</v>
      </c>
      <c r="F667" s="69" t="s">
        <v>144</v>
      </c>
      <c r="G667" s="83">
        <v>42156</v>
      </c>
      <c r="H667" s="67">
        <v>1</v>
      </c>
      <c r="I667"/>
      <c r="J667"/>
      <c r="K667"/>
    </row>
    <row r="668" spans="2:11" x14ac:dyDescent="0.3">
      <c r="B668" s="35" t="s">
        <v>139</v>
      </c>
      <c r="C668" s="35" t="s">
        <v>140</v>
      </c>
      <c r="D668" s="35" t="s">
        <v>141</v>
      </c>
      <c r="E668" s="36" t="s">
        <v>73</v>
      </c>
      <c r="F668" s="64" t="s">
        <v>144</v>
      </c>
      <c r="G668" s="83">
        <v>42186</v>
      </c>
      <c r="H668" s="65">
        <v>1</v>
      </c>
      <c r="I668"/>
      <c r="J668"/>
      <c r="K668"/>
    </row>
    <row r="669" spans="2:11" x14ac:dyDescent="0.3">
      <c r="B669" s="35" t="s">
        <v>139</v>
      </c>
      <c r="C669" s="35" t="s">
        <v>140</v>
      </c>
      <c r="D669" s="35" t="s">
        <v>141</v>
      </c>
      <c r="E669" s="36" t="s">
        <v>73</v>
      </c>
      <c r="F669" s="64" t="s">
        <v>144</v>
      </c>
      <c r="G669" s="83">
        <v>42186</v>
      </c>
      <c r="H669" s="65">
        <v>3</v>
      </c>
      <c r="I669"/>
      <c r="J669"/>
      <c r="K669"/>
    </row>
    <row r="670" spans="2:11" x14ac:dyDescent="0.3">
      <c r="B670" s="35" t="s">
        <v>139</v>
      </c>
      <c r="C670" s="35" t="s">
        <v>140</v>
      </c>
      <c r="D670" s="35" t="s">
        <v>141</v>
      </c>
      <c r="E670" s="36" t="s">
        <v>73</v>
      </c>
      <c r="F670" s="64" t="s">
        <v>144</v>
      </c>
      <c r="G670" s="83">
        <v>42186</v>
      </c>
      <c r="H670" s="65">
        <v>2</v>
      </c>
      <c r="I670"/>
      <c r="J670"/>
      <c r="K670"/>
    </row>
    <row r="671" spans="2:11" x14ac:dyDescent="0.3">
      <c r="B671" s="35" t="s">
        <v>139</v>
      </c>
      <c r="C671" s="35" t="s">
        <v>140</v>
      </c>
      <c r="D671" s="35" t="s">
        <v>141</v>
      </c>
      <c r="E671" s="36" t="s">
        <v>73</v>
      </c>
      <c r="F671" s="64" t="s">
        <v>144</v>
      </c>
      <c r="G671" s="83">
        <v>42186</v>
      </c>
      <c r="H671" s="65">
        <v>6</v>
      </c>
      <c r="I671"/>
      <c r="J671"/>
      <c r="K671"/>
    </row>
    <row r="672" spans="2:11" x14ac:dyDescent="0.3">
      <c r="B672" s="35" t="s">
        <v>139</v>
      </c>
      <c r="C672" s="35" t="s">
        <v>140</v>
      </c>
      <c r="D672" s="35" t="s">
        <v>141</v>
      </c>
      <c r="E672" s="36" t="s">
        <v>73</v>
      </c>
      <c r="F672" s="64" t="s">
        <v>144</v>
      </c>
      <c r="G672" s="83">
        <v>42186</v>
      </c>
      <c r="H672" s="65">
        <v>0</v>
      </c>
      <c r="I672"/>
      <c r="J672"/>
      <c r="K672"/>
    </row>
    <row r="673" spans="2:11" x14ac:dyDescent="0.3">
      <c r="B673" s="35" t="s">
        <v>139</v>
      </c>
      <c r="C673" s="35" t="s">
        <v>140</v>
      </c>
      <c r="D673" s="35" t="s">
        <v>141</v>
      </c>
      <c r="E673" s="36" t="s">
        <v>73</v>
      </c>
      <c r="F673" s="64" t="s">
        <v>144</v>
      </c>
      <c r="G673" s="83">
        <v>42186</v>
      </c>
      <c r="H673" s="65">
        <v>6</v>
      </c>
      <c r="I673"/>
      <c r="J673"/>
      <c r="K673"/>
    </row>
    <row r="674" spans="2:11" x14ac:dyDescent="0.3">
      <c r="B674" s="35" t="s">
        <v>139</v>
      </c>
      <c r="C674" s="35" t="s">
        <v>140</v>
      </c>
      <c r="D674" s="35" t="s">
        <v>141</v>
      </c>
      <c r="E674" s="36" t="s">
        <v>73</v>
      </c>
      <c r="F674" s="64" t="s">
        <v>144</v>
      </c>
      <c r="G674" s="83">
        <v>42186</v>
      </c>
      <c r="H674" s="65">
        <v>2</v>
      </c>
      <c r="I674"/>
      <c r="J674"/>
      <c r="K674"/>
    </row>
    <row r="675" spans="2:11" x14ac:dyDescent="0.3">
      <c r="B675" s="35" t="s">
        <v>139</v>
      </c>
      <c r="C675" s="35" t="s">
        <v>140</v>
      </c>
      <c r="D675" s="35" t="s">
        <v>141</v>
      </c>
      <c r="E675" s="36" t="s">
        <v>73</v>
      </c>
      <c r="F675" s="64" t="s">
        <v>144</v>
      </c>
      <c r="G675" s="83">
        <v>42186</v>
      </c>
      <c r="H675" s="65">
        <v>0</v>
      </c>
      <c r="I675"/>
      <c r="J675"/>
      <c r="K675"/>
    </row>
    <row r="676" spans="2:11" x14ac:dyDescent="0.3">
      <c r="B676" s="35" t="s">
        <v>139</v>
      </c>
      <c r="C676" s="35" t="s">
        <v>140</v>
      </c>
      <c r="D676" s="35" t="s">
        <v>141</v>
      </c>
      <c r="E676" s="36" t="s">
        <v>73</v>
      </c>
      <c r="F676" s="64" t="s">
        <v>144</v>
      </c>
      <c r="G676" s="83">
        <v>42186</v>
      </c>
      <c r="H676" s="65">
        <v>1</v>
      </c>
      <c r="I676"/>
      <c r="J676"/>
      <c r="K676"/>
    </row>
    <row r="677" spans="2:11" x14ac:dyDescent="0.3">
      <c r="B677" s="35" t="s">
        <v>139</v>
      </c>
      <c r="C677" s="35" t="s">
        <v>140</v>
      </c>
      <c r="D677" s="35" t="s">
        <v>141</v>
      </c>
      <c r="E677" s="36" t="s">
        <v>73</v>
      </c>
      <c r="F677" s="64" t="s">
        <v>144</v>
      </c>
      <c r="G677" s="83">
        <v>42186</v>
      </c>
      <c r="H677" s="65">
        <v>1</v>
      </c>
      <c r="I677"/>
      <c r="J677"/>
      <c r="K677"/>
    </row>
    <row r="678" spans="2:11" x14ac:dyDescent="0.3">
      <c r="B678" s="35" t="s">
        <v>139</v>
      </c>
      <c r="C678" s="35" t="s">
        <v>140</v>
      </c>
      <c r="D678" s="35" t="s">
        <v>141</v>
      </c>
      <c r="E678" s="36" t="s">
        <v>73</v>
      </c>
      <c r="F678" s="64" t="s">
        <v>144</v>
      </c>
      <c r="G678" s="83">
        <v>42186</v>
      </c>
      <c r="H678" s="65">
        <v>3</v>
      </c>
      <c r="I678"/>
      <c r="J678"/>
      <c r="K678"/>
    </row>
    <row r="679" spans="2:11" x14ac:dyDescent="0.3">
      <c r="B679" s="35" t="s">
        <v>139</v>
      </c>
      <c r="C679" s="35" t="s">
        <v>140</v>
      </c>
      <c r="D679" s="35" t="s">
        <v>141</v>
      </c>
      <c r="E679" s="36" t="s">
        <v>73</v>
      </c>
      <c r="F679" s="64" t="s">
        <v>144</v>
      </c>
      <c r="G679" s="83">
        <v>42186</v>
      </c>
      <c r="H679" s="65">
        <v>8</v>
      </c>
      <c r="I679"/>
      <c r="J679"/>
      <c r="K679"/>
    </row>
    <row r="680" spans="2:11" x14ac:dyDescent="0.3">
      <c r="B680" s="35" t="s">
        <v>139</v>
      </c>
      <c r="C680" s="35" t="s">
        <v>140</v>
      </c>
      <c r="D680" s="35" t="s">
        <v>141</v>
      </c>
      <c r="E680" s="36" t="s">
        <v>73</v>
      </c>
      <c r="F680" s="64" t="s">
        <v>144</v>
      </c>
      <c r="G680" s="83">
        <v>42186</v>
      </c>
      <c r="H680" s="65">
        <v>2</v>
      </c>
      <c r="I680"/>
      <c r="J680"/>
      <c r="K680"/>
    </row>
    <row r="681" spans="2:11" x14ac:dyDescent="0.3">
      <c r="B681" s="35" t="s">
        <v>139</v>
      </c>
      <c r="C681" s="35" t="s">
        <v>140</v>
      </c>
      <c r="D681" s="35" t="s">
        <v>141</v>
      </c>
      <c r="E681" s="36" t="s">
        <v>73</v>
      </c>
      <c r="F681" s="64" t="s">
        <v>144</v>
      </c>
      <c r="G681" s="83">
        <v>42186</v>
      </c>
      <c r="H681" s="65">
        <v>12</v>
      </c>
      <c r="I681"/>
      <c r="J681"/>
      <c r="K681"/>
    </row>
    <row r="682" spans="2:11" x14ac:dyDescent="0.3">
      <c r="B682" s="35" t="s">
        <v>139</v>
      </c>
      <c r="C682" s="35" t="s">
        <v>140</v>
      </c>
      <c r="D682" s="35" t="s">
        <v>141</v>
      </c>
      <c r="E682" s="36" t="s">
        <v>73</v>
      </c>
      <c r="F682" s="64" t="s">
        <v>144</v>
      </c>
      <c r="G682" s="83">
        <v>42186</v>
      </c>
      <c r="H682" s="65">
        <v>3</v>
      </c>
      <c r="I682"/>
      <c r="J682"/>
      <c r="K682"/>
    </row>
    <row r="683" spans="2:11" x14ac:dyDescent="0.3">
      <c r="B683" s="35" t="s">
        <v>139</v>
      </c>
      <c r="C683" s="35" t="s">
        <v>140</v>
      </c>
      <c r="D683" s="35" t="s">
        <v>141</v>
      </c>
      <c r="E683" s="36" t="s">
        <v>73</v>
      </c>
      <c r="F683" s="64" t="s">
        <v>144</v>
      </c>
      <c r="G683" s="83">
        <v>42186</v>
      </c>
      <c r="H683" s="65">
        <v>2</v>
      </c>
      <c r="I683"/>
      <c r="J683"/>
      <c r="K683"/>
    </row>
    <row r="684" spans="2:11" x14ac:dyDescent="0.3">
      <c r="B684" s="35" t="s">
        <v>139</v>
      </c>
      <c r="C684" s="35" t="s">
        <v>140</v>
      </c>
      <c r="D684" s="35" t="s">
        <v>141</v>
      </c>
      <c r="E684" s="36" t="s">
        <v>73</v>
      </c>
      <c r="F684" s="64" t="s">
        <v>144</v>
      </c>
      <c r="G684" s="83">
        <v>42186</v>
      </c>
      <c r="H684" s="65">
        <v>19</v>
      </c>
      <c r="I684"/>
      <c r="J684"/>
      <c r="K684"/>
    </row>
    <row r="685" spans="2:11" x14ac:dyDescent="0.3">
      <c r="B685" s="35" t="s">
        <v>139</v>
      </c>
      <c r="C685" s="35" t="s">
        <v>140</v>
      </c>
      <c r="D685" s="35" t="s">
        <v>141</v>
      </c>
      <c r="E685" s="36" t="s">
        <v>73</v>
      </c>
      <c r="F685" s="64" t="s">
        <v>144</v>
      </c>
      <c r="G685" s="83">
        <v>42186</v>
      </c>
      <c r="H685" s="65">
        <v>8</v>
      </c>
      <c r="I685"/>
      <c r="J685"/>
      <c r="K685"/>
    </row>
    <row r="686" spans="2:11" x14ac:dyDescent="0.3">
      <c r="B686" s="35" t="s">
        <v>139</v>
      </c>
      <c r="C686" s="35" t="s">
        <v>140</v>
      </c>
      <c r="D686" s="35" t="s">
        <v>141</v>
      </c>
      <c r="E686" s="36" t="s">
        <v>73</v>
      </c>
      <c r="F686" s="69" t="s">
        <v>144</v>
      </c>
      <c r="G686" s="83">
        <v>42186</v>
      </c>
      <c r="H686" s="65">
        <v>3</v>
      </c>
      <c r="I686"/>
      <c r="J686"/>
      <c r="K686"/>
    </row>
    <row r="687" spans="2:11" x14ac:dyDescent="0.3">
      <c r="B687" s="35" t="s">
        <v>139</v>
      </c>
      <c r="C687" s="35" t="s">
        <v>140</v>
      </c>
      <c r="D687" s="35" t="s">
        <v>141</v>
      </c>
      <c r="E687" s="36" t="s">
        <v>73</v>
      </c>
      <c r="F687" s="69" t="s">
        <v>144</v>
      </c>
      <c r="G687" s="83">
        <v>42186</v>
      </c>
      <c r="H687" s="65">
        <v>1478</v>
      </c>
      <c r="I687"/>
      <c r="J687"/>
      <c r="K687"/>
    </row>
    <row r="688" spans="2:11" x14ac:dyDescent="0.3">
      <c r="B688" s="35" t="s">
        <v>139</v>
      </c>
      <c r="C688" s="35" t="s">
        <v>140</v>
      </c>
      <c r="D688" s="35" t="s">
        <v>141</v>
      </c>
      <c r="E688" s="36" t="s">
        <v>73</v>
      </c>
      <c r="F688" s="69" t="s">
        <v>144</v>
      </c>
      <c r="G688" s="83">
        <v>42186</v>
      </c>
      <c r="H688" s="65" t="s">
        <v>138</v>
      </c>
      <c r="I688"/>
      <c r="J688"/>
      <c r="K688"/>
    </row>
    <row r="689" spans="2:11" x14ac:dyDescent="0.3">
      <c r="B689" s="35" t="s">
        <v>139</v>
      </c>
      <c r="C689" s="35" t="s">
        <v>140</v>
      </c>
      <c r="D689" s="35" t="s">
        <v>141</v>
      </c>
      <c r="E689" s="36" t="s">
        <v>73</v>
      </c>
      <c r="F689" s="69" t="s">
        <v>144</v>
      </c>
      <c r="G689" s="83">
        <v>42186</v>
      </c>
      <c r="H689" s="65">
        <v>23</v>
      </c>
      <c r="I689"/>
      <c r="J689"/>
      <c r="K689"/>
    </row>
    <row r="690" spans="2:11" x14ac:dyDescent="0.3">
      <c r="B690" s="35" t="s">
        <v>139</v>
      </c>
      <c r="C690" s="35" t="s">
        <v>140</v>
      </c>
      <c r="D690" s="35" t="s">
        <v>141</v>
      </c>
      <c r="E690" s="36" t="s">
        <v>73</v>
      </c>
      <c r="F690" s="69" t="s">
        <v>144</v>
      </c>
      <c r="G690" s="83">
        <v>42186</v>
      </c>
      <c r="H690" s="65">
        <v>1930</v>
      </c>
      <c r="I690"/>
      <c r="J690"/>
      <c r="K690"/>
    </row>
    <row r="691" spans="2:11" x14ac:dyDescent="0.3">
      <c r="B691" s="35" t="s">
        <v>139</v>
      </c>
      <c r="C691" s="35" t="s">
        <v>140</v>
      </c>
      <c r="D691" s="35" t="s">
        <v>141</v>
      </c>
      <c r="E691" s="36" t="s">
        <v>73</v>
      </c>
      <c r="F691" s="69" t="s">
        <v>144</v>
      </c>
      <c r="G691" s="83">
        <v>42186</v>
      </c>
      <c r="H691" s="72">
        <v>0.97199999999999998</v>
      </c>
      <c r="I691"/>
      <c r="J691"/>
      <c r="K691"/>
    </row>
    <row r="692" spans="2:11" x14ac:dyDescent="0.3">
      <c r="B692" s="35" t="s">
        <v>139</v>
      </c>
      <c r="C692" s="35" t="s">
        <v>140</v>
      </c>
      <c r="D692" s="35" t="s">
        <v>141</v>
      </c>
      <c r="E692" s="36" t="s">
        <v>73</v>
      </c>
      <c r="F692" s="69" t="s">
        <v>144</v>
      </c>
      <c r="G692" s="83">
        <v>42186</v>
      </c>
      <c r="H692" s="65">
        <v>0</v>
      </c>
      <c r="I692"/>
      <c r="J692"/>
      <c r="K692"/>
    </row>
    <row r="693" spans="2:11" x14ac:dyDescent="0.3">
      <c r="B693" s="35" t="s">
        <v>139</v>
      </c>
      <c r="C693" s="35" t="s">
        <v>140</v>
      </c>
      <c r="D693" s="35" t="s">
        <v>141</v>
      </c>
      <c r="E693" s="36" t="s">
        <v>73</v>
      </c>
      <c r="F693" s="69" t="s">
        <v>144</v>
      </c>
      <c r="G693" s="83">
        <v>42186</v>
      </c>
      <c r="H693" s="65">
        <v>0</v>
      </c>
      <c r="I693"/>
      <c r="J693"/>
      <c r="K693"/>
    </row>
    <row r="694" spans="2:11" x14ac:dyDescent="0.3">
      <c r="B694" s="35" t="s">
        <v>139</v>
      </c>
      <c r="C694" s="35" t="s">
        <v>140</v>
      </c>
      <c r="D694" s="35" t="s">
        <v>141</v>
      </c>
      <c r="E694" s="36" t="s">
        <v>73</v>
      </c>
      <c r="F694" s="69" t="s">
        <v>144</v>
      </c>
      <c r="G694" s="83">
        <v>42186</v>
      </c>
      <c r="H694" s="65">
        <v>4</v>
      </c>
      <c r="I694"/>
      <c r="J694"/>
      <c r="K694"/>
    </row>
    <row r="695" spans="2:11" x14ac:dyDescent="0.3">
      <c r="B695" s="35" t="s">
        <v>139</v>
      </c>
      <c r="C695" s="35" t="s">
        <v>140</v>
      </c>
      <c r="D695" s="35" t="s">
        <v>141</v>
      </c>
      <c r="E695" s="36" t="s">
        <v>73</v>
      </c>
      <c r="F695" s="69" t="s">
        <v>144</v>
      </c>
      <c r="G695" s="83">
        <v>42186</v>
      </c>
      <c r="H695" s="65">
        <v>0</v>
      </c>
      <c r="I695"/>
      <c r="J695"/>
      <c r="K695"/>
    </row>
    <row r="696" spans="2:11" x14ac:dyDescent="0.3">
      <c r="B696" s="35" t="s">
        <v>139</v>
      </c>
      <c r="C696" s="35" t="s">
        <v>140</v>
      </c>
      <c r="D696" s="35" t="s">
        <v>141</v>
      </c>
      <c r="E696" s="36" t="s">
        <v>73</v>
      </c>
      <c r="F696" s="69" t="s">
        <v>144</v>
      </c>
      <c r="G696" s="83">
        <v>42186</v>
      </c>
      <c r="H696" s="65">
        <v>0</v>
      </c>
      <c r="I696"/>
      <c r="J696"/>
      <c r="K696"/>
    </row>
    <row r="697" spans="2:11" x14ac:dyDescent="0.3">
      <c r="B697" s="35" t="s">
        <v>139</v>
      </c>
      <c r="C697" s="35" t="s">
        <v>140</v>
      </c>
      <c r="D697" s="35" t="s">
        <v>141</v>
      </c>
      <c r="E697" s="36" t="s">
        <v>73</v>
      </c>
      <c r="F697" s="69" t="s">
        <v>144</v>
      </c>
      <c r="G697" s="83">
        <v>42186</v>
      </c>
      <c r="H697" s="65">
        <v>9</v>
      </c>
      <c r="I697"/>
      <c r="J697"/>
      <c r="K697"/>
    </row>
    <row r="698" spans="2:11" x14ac:dyDescent="0.3">
      <c r="B698" s="35" t="s">
        <v>139</v>
      </c>
      <c r="C698" s="35" t="s">
        <v>140</v>
      </c>
      <c r="D698" s="35" t="s">
        <v>141</v>
      </c>
      <c r="E698" s="36" t="s">
        <v>73</v>
      </c>
      <c r="F698" s="69" t="s">
        <v>144</v>
      </c>
      <c r="G698" s="83">
        <v>42186</v>
      </c>
      <c r="H698" s="65">
        <v>2</v>
      </c>
      <c r="I698"/>
      <c r="J698"/>
      <c r="K698"/>
    </row>
    <row r="699" spans="2:11" x14ac:dyDescent="0.3">
      <c r="B699" s="35" t="s">
        <v>139</v>
      </c>
      <c r="C699" s="35" t="s">
        <v>140</v>
      </c>
      <c r="D699" s="35" t="s">
        <v>141</v>
      </c>
      <c r="E699" s="36" t="s">
        <v>73</v>
      </c>
      <c r="F699" s="69" t="s">
        <v>144</v>
      </c>
      <c r="G699" s="83">
        <v>42186</v>
      </c>
      <c r="H699" s="65">
        <v>7</v>
      </c>
      <c r="I699"/>
      <c r="J699"/>
      <c r="K699"/>
    </row>
    <row r="700" spans="2:11" x14ac:dyDescent="0.3">
      <c r="B700" s="35" t="s">
        <v>139</v>
      </c>
      <c r="C700" s="35" t="s">
        <v>140</v>
      </c>
      <c r="D700" s="35" t="s">
        <v>141</v>
      </c>
      <c r="E700" s="36" t="s">
        <v>73</v>
      </c>
      <c r="F700" s="69" t="s">
        <v>144</v>
      </c>
      <c r="G700" s="83">
        <v>42186</v>
      </c>
      <c r="H700" s="65">
        <v>2</v>
      </c>
      <c r="I700"/>
      <c r="J700"/>
      <c r="K700"/>
    </row>
    <row r="701" spans="2:11" x14ac:dyDescent="0.3">
      <c r="B701" s="35" t="s">
        <v>139</v>
      </c>
      <c r="C701" s="35" t="s">
        <v>140</v>
      </c>
      <c r="D701" s="35" t="s">
        <v>141</v>
      </c>
      <c r="E701" s="36" t="s">
        <v>73</v>
      </c>
      <c r="F701" s="69" t="s">
        <v>144</v>
      </c>
      <c r="G701" s="83">
        <v>42186</v>
      </c>
      <c r="H701" s="65">
        <v>10</v>
      </c>
      <c r="I701"/>
      <c r="J701"/>
      <c r="K701"/>
    </row>
    <row r="702" spans="2:11" x14ac:dyDescent="0.3">
      <c r="B702" s="35" t="s">
        <v>139</v>
      </c>
      <c r="C702" s="35" t="s">
        <v>140</v>
      </c>
      <c r="D702" s="35" t="s">
        <v>141</v>
      </c>
      <c r="E702" s="36" t="s">
        <v>73</v>
      </c>
      <c r="F702" s="69" t="s">
        <v>144</v>
      </c>
      <c r="G702" s="83">
        <v>42186</v>
      </c>
      <c r="H702" s="65">
        <v>0</v>
      </c>
      <c r="I702"/>
      <c r="J702"/>
      <c r="K702"/>
    </row>
    <row r="703" spans="2:11" x14ac:dyDescent="0.3">
      <c r="B703" s="35" t="s">
        <v>139</v>
      </c>
      <c r="C703" s="35" t="s">
        <v>140</v>
      </c>
      <c r="D703" s="35" t="s">
        <v>141</v>
      </c>
      <c r="E703" s="36" t="s">
        <v>73</v>
      </c>
      <c r="F703" s="69" t="s">
        <v>144</v>
      </c>
      <c r="G703" s="83">
        <v>42186</v>
      </c>
      <c r="H703" s="65">
        <v>0</v>
      </c>
      <c r="I703"/>
      <c r="J703"/>
      <c r="K703"/>
    </row>
    <row r="704" spans="2:11" x14ac:dyDescent="0.3">
      <c r="B704" s="35" t="s">
        <v>139</v>
      </c>
      <c r="C704" s="35" t="s">
        <v>140</v>
      </c>
      <c r="D704" s="35" t="s">
        <v>141</v>
      </c>
      <c r="E704" s="36" t="s">
        <v>73</v>
      </c>
      <c r="F704" s="69" t="s">
        <v>144</v>
      </c>
      <c r="G704" s="83">
        <v>42186</v>
      </c>
      <c r="H704" s="65">
        <v>0</v>
      </c>
      <c r="I704"/>
      <c r="J704"/>
      <c r="K704"/>
    </row>
    <row r="705" spans="2:11" x14ac:dyDescent="0.3">
      <c r="B705" s="35" t="s">
        <v>139</v>
      </c>
      <c r="C705" s="35" t="s">
        <v>140</v>
      </c>
      <c r="D705" s="35" t="s">
        <v>141</v>
      </c>
      <c r="E705" s="36" t="s">
        <v>73</v>
      </c>
      <c r="F705" s="69" t="s">
        <v>144</v>
      </c>
      <c r="G705" s="83">
        <v>42186</v>
      </c>
      <c r="H705" s="65">
        <v>0</v>
      </c>
      <c r="I705"/>
      <c r="J705"/>
      <c r="K705"/>
    </row>
    <row r="706" spans="2:11" x14ac:dyDescent="0.3">
      <c r="B706" s="35" t="s">
        <v>139</v>
      </c>
      <c r="C706" s="35" t="s">
        <v>140</v>
      </c>
      <c r="D706" s="35" t="s">
        <v>141</v>
      </c>
      <c r="E706" s="36" t="s">
        <v>73</v>
      </c>
      <c r="F706" s="69" t="s">
        <v>144</v>
      </c>
      <c r="G706" s="83">
        <v>42186</v>
      </c>
      <c r="H706" s="65">
        <v>10</v>
      </c>
      <c r="I706"/>
      <c r="J706"/>
      <c r="K706"/>
    </row>
    <row r="707" spans="2:11" x14ac:dyDescent="0.3">
      <c r="B707" s="35" t="s">
        <v>139</v>
      </c>
      <c r="C707" s="35" t="s">
        <v>140</v>
      </c>
      <c r="D707" s="35" t="s">
        <v>141</v>
      </c>
      <c r="E707" s="36" t="s">
        <v>73</v>
      </c>
      <c r="F707" s="69" t="s">
        <v>144</v>
      </c>
      <c r="G707" s="83">
        <v>42186</v>
      </c>
      <c r="H707" s="65">
        <v>0</v>
      </c>
      <c r="I707"/>
      <c r="J707"/>
      <c r="K707"/>
    </row>
    <row r="708" spans="2:11" x14ac:dyDescent="0.3">
      <c r="B708" s="35" t="s">
        <v>139</v>
      </c>
      <c r="C708" s="35" t="s">
        <v>140</v>
      </c>
      <c r="D708" s="35" t="s">
        <v>141</v>
      </c>
      <c r="E708" s="36" t="s">
        <v>73</v>
      </c>
      <c r="F708" s="69" t="s">
        <v>144</v>
      </c>
      <c r="G708" s="83">
        <v>42186</v>
      </c>
      <c r="H708" s="65">
        <v>0</v>
      </c>
      <c r="I708"/>
      <c r="J708"/>
      <c r="K708"/>
    </row>
    <row r="709" spans="2:11" x14ac:dyDescent="0.3">
      <c r="B709" s="35" t="s">
        <v>139</v>
      </c>
      <c r="C709" s="35" t="s">
        <v>140</v>
      </c>
      <c r="D709" s="35" t="s">
        <v>141</v>
      </c>
      <c r="E709" s="36" t="s">
        <v>73</v>
      </c>
      <c r="F709" s="69" t="s">
        <v>144</v>
      </c>
      <c r="G709" s="83">
        <v>42186</v>
      </c>
      <c r="H709" s="65">
        <v>0</v>
      </c>
      <c r="I709"/>
      <c r="J709"/>
      <c r="K709"/>
    </row>
    <row r="710" spans="2:11" x14ac:dyDescent="0.3">
      <c r="B710" s="35" t="s">
        <v>139</v>
      </c>
      <c r="C710" s="35" t="s">
        <v>140</v>
      </c>
      <c r="D710" s="35" t="s">
        <v>141</v>
      </c>
      <c r="E710" s="36" t="s">
        <v>73</v>
      </c>
      <c r="F710" s="69" t="s">
        <v>144</v>
      </c>
      <c r="G710" s="83">
        <v>42186</v>
      </c>
      <c r="H710" s="65">
        <v>1</v>
      </c>
      <c r="I710"/>
      <c r="J710"/>
      <c r="K710"/>
    </row>
    <row r="711" spans="2:11" x14ac:dyDescent="0.3">
      <c r="B711" s="35" t="s">
        <v>139</v>
      </c>
      <c r="C711" s="35" t="s">
        <v>140</v>
      </c>
      <c r="D711" s="35" t="s">
        <v>141</v>
      </c>
      <c r="E711" s="36" t="s">
        <v>73</v>
      </c>
      <c r="F711" s="69" t="s">
        <v>144</v>
      </c>
      <c r="G711" s="83">
        <v>42186</v>
      </c>
      <c r="H711" s="65">
        <v>0</v>
      </c>
      <c r="I711"/>
      <c r="J711"/>
      <c r="K711"/>
    </row>
    <row r="712" spans="2:11" x14ac:dyDescent="0.3">
      <c r="B712" s="35" t="s">
        <v>139</v>
      </c>
      <c r="C712" s="35" t="s">
        <v>140</v>
      </c>
      <c r="D712" s="35" t="s">
        <v>141</v>
      </c>
      <c r="E712" s="36" t="s">
        <v>73</v>
      </c>
      <c r="F712" s="69" t="s">
        <v>144</v>
      </c>
      <c r="G712" s="83">
        <v>42186</v>
      </c>
      <c r="H712" s="65">
        <v>4</v>
      </c>
      <c r="I712"/>
      <c r="J712"/>
      <c r="K712"/>
    </row>
    <row r="713" spans="2:11" x14ac:dyDescent="0.3">
      <c r="B713" s="35" t="s">
        <v>139</v>
      </c>
      <c r="C713" s="35" t="s">
        <v>140</v>
      </c>
      <c r="D713" s="35" t="s">
        <v>141</v>
      </c>
      <c r="E713" s="36" t="s">
        <v>73</v>
      </c>
      <c r="F713" s="69" t="s">
        <v>144</v>
      </c>
      <c r="G713" s="83">
        <v>42186</v>
      </c>
      <c r="H713" s="65">
        <v>2</v>
      </c>
      <c r="I713"/>
      <c r="J713"/>
      <c r="K713"/>
    </row>
    <row r="714" spans="2:11" x14ac:dyDescent="0.3">
      <c r="B714" s="35" t="s">
        <v>139</v>
      </c>
      <c r="C714" s="35" t="s">
        <v>140</v>
      </c>
      <c r="D714" s="35" t="s">
        <v>141</v>
      </c>
      <c r="E714" s="36" t="s">
        <v>73</v>
      </c>
      <c r="F714" s="69" t="s">
        <v>144</v>
      </c>
      <c r="G714" s="83">
        <v>42186</v>
      </c>
      <c r="H714" s="65">
        <v>1</v>
      </c>
      <c r="I714"/>
      <c r="J714"/>
      <c r="K714"/>
    </row>
    <row r="715" spans="2:11" x14ac:dyDescent="0.3">
      <c r="B715" s="35" t="s">
        <v>139</v>
      </c>
      <c r="C715" s="35" t="s">
        <v>140</v>
      </c>
      <c r="D715" s="35" t="s">
        <v>141</v>
      </c>
      <c r="E715" s="36" t="s">
        <v>73</v>
      </c>
      <c r="F715" s="64" t="s">
        <v>144</v>
      </c>
      <c r="G715" s="83">
        <v>42217</v>
      </c>
      <c r="H715" s="65">
        <v>1</v>
      </c>
      <c r="I715"/>
      <c r="J715"/>
      <c r="K715"/>
    </row>
    <row r="716" spans="2:11" x14ac:dyDescent="0.3">
      <c r="B716" s="35" t="s">
        <v>139</v>
      </c>
      <c r="C716" s="35" t="s">
        <v>140</v>
      </c>
      <c r="D716" s="35" t="s">
        <v>141</v>
      </c>
      <c r="E716" s="36" t="s">
        <v>73</v>
      </c>
      <c r="F716" s="64" t="s">
        <v>144</v>
      </c>
      <c r="G716" s="83">
        <v>42217</v>
      </c>
      <c r="H716" s="65">
        <v>3</v>
      </c>
      <c r="I716"/>
      <c r="J716"/>
      <c r="K716"/>
    </row>
    <row r="717" spans="2:11" x14ac:dyDescent="0.3">
      <c r="B717" s="35" t="s">
        <v>139</v>
      </c>
      <c r="C717" s="35" t="s">
        <v>140</v>
      </c>
      <c r="D717" s="35" t="s">
        <v>141</v>
      </c>
      <c r="E717" s="36" t="s">
        <v>73</v>
      </c>
      <c r="F717" s="64" t="s">
        <v>144</v>
      </c>
      <c r="G717" s="83">
        <v>42217</v>
      </c>
      <c r="H717" s="65">
        <v>2</v>
      </c>
      <c r="I717"/>
      <c r="J717"/>
      <c r="K717"/>
    </row>
    <row r="718" spans="2:11" x14ac:dyDescent="0.3">
      <c r="B718" s="35" t="s">
        <v>139</v>
      </c>
      <c r="C718" s="35" t="s">
        <v>140</v>
      </c>
      <c r="D718" s="35" t="s">
        <v>141</v>
      </c>
      <c r="E718" s="36" t="s">
        <v>73</v>
      </c>
      <c r="F718" s="64" t="s">
        <v>144</v>
      </c>
      <c r="G718" s="83">
        <v>42217</v>
      </c>
      <c r="H718" s="65">
        <v>7</v>
      </c>
      <c r="I718"/>
      <c r="J718"/>
      <c r="K718"/>
    </row>
    <row r="719" spans="2:11" x14ac:dyDescent="0.3">
      <c r="B719" s="35" t="s">
        <v>139</v>
      </c>
      <c r="C719" s="35" t="s">
        <v>140</v>
      </c>
      <c r="D719" s="35" t="s">
        <v>141</v>
      </c>
      <c r="E719" s="36" t="s">
        <v>73</v>
      </c>
      <c r="F719" s="64" t="s">
        <v>144</v>
      </c>
      <c r="G719" s="83">
        <v>42217</v>
      </c>
      <c r="H719" s="65">
        <v>0</v>
      </c>
      <c r="I719"/>
      <c r="J719"/>
      <c r="K719"/>
    </row>
    <row r="720" spans="2:11" x14ac:dyDescent="0.3">
      <c r="B720" s="35" t="s">
        <v>139</v>
      </c>
      <c r="C720" s="35" t="s">
        <v>140</v>
      </c>
      <c r="D720" s="35" t="s">
        <v>141</v>
      </c>
      <c r="E720" s="36" t="s">
        <v>73</v>
      </c>
      <c r="F720" s="64" t="s">
        <v>144</v>
      </c>
      <c r="G720" s="83">
        <v>42217</v>
      </c>
      <c r="H720" s="65">
        <v>6</v>
      </c>
      <c r="I720"/>
      <c r="J720"/>
      <c r="K720"/>
    </row>
    <row r="721" spans="2:11" x14ac:dyDescent="0.3">
      <c r="B721" s="35" t="s">
        <v>139</v>
      </c>
      <c r="C721" s="35" t="s">
        <v>140</v>
      </c>
      <c r="D721" s="35" t="s">
        <v>141</v>
      </c>
      <c r="E721" s="36" t="s">
        <v>73</v>
      </c>
      <c r="F721" s="64" t="s">
        <v>144</v>
      </c>
      <c r="G721" s="83">
        <v>42217</v>
      </c>
      <c r="H721" s="65">
        <v>2</v>
      </c>
      <c r="I721"/>
      <c r="J721"/>
      <c r="K721"/>
    </row>
    <row r="722" spans="2:11" x14ac:dyDescent="0.3">
      <c r="B722" s="35" t="s">
        <v>139</v>
      </c>
      <c r="C722" s="35" t="s">
        <v>140</v>
      </c>
      <c r="D722" s="35" t="s">
        <v>141</v>
      </c>
      <c r="E722" s="36" t="s">
        <v>73</v>
      </c>
      <c r="F722" s="64" t="s">
        <v>144</v>
      </c>
      <c r="G722" s="83">
        <v>42217</v>
      </c>
      <c r="H722" s="65">
        <v>0</v>
      </c>
      <c r="I722"/>
      <c r="J722"/>
      <c r="K722"/>
    </row>
    <row r="723" spans="2:11" x14ac:dyDescent="0.3">
      <c r="B723" s="35" t="s">
        <v>139</v>
      </c>
      <c r="C723" s="35" t="s">
        <v>140</v>
      </c>
      <c r="D723" s="35" t="s">
        <v>141</v>
      </c>
      <c r="E723" s="36" t="s">
        <v>73</v>
      </c>
      <c r="F723" s="64" t="s">
        <v>144</v>
      </c>
      <c r="G723" s="83">
        <v>42217</v>
      </c>
      <c r="H723" s="65">
        <v>1</v>
      </c>
      <c r="I723"/>
      <c r="J723"/>
      <c r="K723"/>
    </row>
    <row r="724" spans="2:11" x14ac:dyDescent="0.3">
      <c r="B724" s="35" t="s">
        <v>139</v>
      </c>
      <c r="C724" s="35" t="s">
        <v>140</v>
      </c>
      <c r="D724" s="35" t="s">
        <v>141</v>
      </c>
      <c r="E724" s="36" t="s">
        <v>73</v>
      </c>
      <c r="F724" s="64" t="s">
        <v>144</v>
      </c>
      <c r="G724" s="83">
        <v>42217</v>
      </c>
      <c r="H724" s="65">
        <v>1</v>
      </c>
      <c r="I724"/>
      <c r="J724"/>
      <c r="K724"/>
    </row>
    <row r="725" spans="2:11" x14ac:dyDescent="0.3">
      <c r="B725" s="35" t="s">
        <v>139</v>
      </c>
      <c r="C725" s="35" t="s">
        <v>140</v>
      </c>
      <c r="D725" s="35" t="s">
        <v>141</v>
      </c>
      <c r="E725" s="36" t="s">
        <v>73</v>
      </c>
      <c r="F725" s="64" t="s">
        <v>144</v>
      </c>
      <c r="G725" s="83">
        <v>42217</v>
      </c>
      <c r="H725" s="65">
        <v>3</v>
      </c>
      <c r="I725"/>
      <c r="J725"/>
      <c r="K725"/>
    </row>
    <row r="726" spans="2:11" x14ac:dyDescent="0.3">
      <c r="B726" s="35" t="s">
        <v>139</v>
      </c>
      <c r="C726" s="35" t="s">
        <v>140</v>
      </c>
      <c r="D726" s="35" t="s">
        <v>141</v>
      </c>
      <c r="E726" s="36" t="s">
        <v>73</v>
      </c>
      <c r="F726" s="64" t="s">
        <v>144</v>
      </c>
      <c r="G726" s="83">
        <v>42217</v>
      </c>
      <c r="H726" s="65">
        <v>8</v>
      </c>
      <c r="I726"/>
      <c r="J726"/>
      <c r="K726"/>
    </row>
    <row r="727" spans="2:11" x14ac:dyDescent="0.3">
      <c r="B727" s="35" t="s">
        <v>139</v>
      </c>
      <c r="C727" s="35" t="s">
        <v>140</v>
      </c>
      <c r="D727" s="35" t="s">
        <v>141</v>
      </c>
      <c r="E727" s="36" t="s">
        <v>73</v>
      </c>
      <c r="F727" s="64" t="s">
        <v>144</v>
      </c>
      <c r="G727" s="83">
        <v>42217</v>
      </c>
      <c r="H727" s="65">
        <v>2</v>
      </c>
      <c r="I727"/>
      <c r="J727"/>
      <c r="K727"/>
    </row>
    <row r="728" spans="2:11" x14ac:dyDescent="0.3">
      <c r="B728" s="35" t="s">
        <v>139</v>
      </c>
      <c r="C728" s="35" t="s">
        <v>140</v>
      </c>
      <c r="D728" s="35" t="s">
        <v>141</v>
      </c>
      <c r="E728" s="36" t="s">
        <v>73</v>
      </c>
      <c r="F728" s="64" t="s">
        <v>144</v>
      </c>
      <c r="G728" s="83">
        <v>42217</v>
      </c>
      <c r="H728" s="65">
        <v>12</v>
      </c>
      <c r="I728"/>
      <c r="J728"/>
      <c r="K728"/>
    </row>
    <row r="729" spans="2:11" x14ac:dyDescent="0.3">
      <c r="B729" s="35" t="s">
        <v>139</v>
      </c>
      <c r="C729" s="35" t="s">
        <v>140</v>
      </c>
      <c r="D729" s="35" t="s">
        <v>141</v>
      </c>
      <c r="E729" s="36" t="s">
        <v>73</v>
      </c>
      <c r="F729" s="64" t="s">
        <v>144</v>
      </c>
      <c r="G729" s="83">
        <v>42217</v>
      </c>
      <c r="H729" s="65">
        <v>3</v>
      </c>
      <c r="I729"/>
      <c r="J729"/>
      <c r="K729"/>
    </row>
    <row r="730" spans="2:11" x14ac:dyDescent="0.3">
      <c r="B730" s="35" t="s">
        <v>139</v>
      </c>
      <c r="C730" s="35" t="s">
        <v>140</v>
      </c>
      <c r="D730" s="35" t="s">
        <v>141</v>
      </c>
      <c r="E730" s="36" t="s">
        <v>73</v>
      </c>
      <c r="F730" s="64" t="s">
        <v>144</v>
      </c>
      <c r="G730" s="83">
        <v>42217</v>
      </c>
      <c r="H730" s="65">
        <v>2</v>
      </c>
      <c r="I730"/>
      <c r="J730"/>
      <c r="K730"/>
    </row>
    <row r="731" spans="2:11" x14ac:dyDescent="0.3">
      <c r="B731" s="35" t="s">
        <v>139</v>
      </c>
      <c r="C731" s="35" t="s">
        <v>140</v>
      </c>
      <c r="D731" s="35" t="s">
        <v>141</v>
      </c>
      <c r="E731" s="36" t="s">
        <v>73</v>
      </c>
      <c r="F731" s="64" t="s">
        <v>144</v>
      </c>
      <c r="G731" s="83">
        <v>42217</v>
      </c>
      <c r="H731" s="65">
        <v>20</v>
      </c>
      <c r="I731"/>
      <c r="J731"/>
      <c r="K731"/>
    </row>
    <row r="732" spans="2:11" x14ac:dyDescent="0.3">
      <c r="B732" s="35" t="s">
        <v>139</v>
      </c>
      <c r="C732" s="35" t="s">
        <v>140</v>
      </c>
      <c r="D732" s="35" t="s">
        <v>141</v>
      </c>
      <c r="E732" s="36" t="s">
        <v>73</v>
      </c>
      <c r="F732" s="64" t="s">
        <v>144</v>
      </c>
      <c r="G732" s="83">
        <v>42217</v>
      </c>
      <c r="H732" s="65">
        <v>9</v>
      </c>
      <c r="I732"/>
      <c r="J732"/>
      <c r="K732"/>
    </row>
    <row r="733" spans="2:11" x14ac:dyDescent="0.3">
      <c r="B733" s="35" t="s">
        <v>139</v>
      </c>
      <c r="C733" s="35" t="s">
        <v>140</v>
      </c>
      <c r="D733" s="35" t="s">
        <v>141</v>
      </c>
      <c r="E733" s="36" t="s">
        <v>73</v>
      </c>
      <c r="F733" s="69" t="s">
        <v>144</v>
      </c>
      <c r="G733" s="83">
        <v>42217</v>
      </c>
      <c r="H733" s="65">
        <v>3</v>
      </c>
      <c r="I733"/>
      <c r="J733"/>
      <c r="K733"/>
    </row>
    <row r="734" spans="2:11" x14ac:dyDescent="0.3">
      <c r="B734" s="35" t="s">
        <v>139</v>
      </c>
      <c r="C734" s="35" t="s">
        <v>140</v>
      </c>
      <c r="D734" s="35" t="s">
        <v>141</v>
      </c>
      <c r="E734" s="36" t="s">
        <v>73</v>
      </c>
      <c r="F734" s="69" t="s">
        <v>144</v>
      </c>
      <c r="G734" s="83">
        <v>42217</v>
      </c>
      <c r="H734" s="65" t="s">
        <v>137</v>
      </c>
      <c r="I734"/>
      <c r="J734"/>
      <c r="K734"/>
    </row>
    <row r="735" spans="2:11" x14ac:dyDescent="0.3">
      <c r="B735" s="35" t="s">
        <v>139</v>
      </c>
      <c r="C735" s="35" t="s">
        <v>140</v>
      </c>
      <c r="D735" s="35" t="s">
        <v>141</v>
      </c>
      <c r="E735" s="36" t="s">
        <v>73</v>
      </c>
      <c r="F735" s="69" t="s">
        <v>144</v>
      </c>
      <c r="G735" s="83">
        <v>42217</v>
      </c>
      <c r="H735" s="65">
        <v>0</v>
      </c>
      <c r="I735"/>
      <c r="J735"/>
      <c r="K735"/>
    </row>
    <row r="736" spans="2:11" x14ac:dyDescent="0.3">
      <c r="B736" s="35" t="s">
        <v>139</v>
      </c>
      <c r="C736" s="35" t="s">
        <v>140</v>
      </c>
      <c r="D736" s="35" t="s">
        <v>141</v>
      </c>
      <c r="E736" s="36" t="s">
        <v>73</v>
      </c>
      <c r="F736" s="69" t="s">
        <v>144</v>
      </c>
      <c r="G736" s="83">
        <v>42217</v>
      </c>
      <c r="H736" s="65" t="s">
        <v>137</v>
      </c>
      <c r="I736"/>
      <c r="J736"/>
      <c r="K736"/>
    </row>
    <row r="737" spans="2:11" x14ac:dyDescent="0.3">
      <c r="B737" s="35" t="s">
        <v>139</v>
      </c>
      <c r="C737" s="35" t="s">
        <v>140</v>
      </c>
      <c r="D737" s="35" t="s">
        <v>141</v>
      </c>
      <c r="E737" s="36" t="s">
        <v>73</v>
      </c>
      <c r="F737" s="69" t="s">
        <v>144</v>
      </c>
      <c r="G737" s="83">
        <v>42217</v>
      </c>
      <c r="H737" s="65">
        <v>3253</v>
      </c>
      <c r="I737"/>
      <c r="J737"/>
      <c r="K737"/>
    </row>
    <row r="738" spans="2:11" x14ac:dyDescent="0.3">
      <c r="B738" s="35" t="s">
        <v>139</v>
      </c>
      <c r="C738" s="35" t="s">
        <v>140</v>
      </c>
      <c r="D738" s="35" t="s">
        <v>141</v>
      </c>
      <c r="E738" s="36" t="s">
        <v>73</v>
      </c>
      <c r="F738" s="69" t="s">
        <v>144</v>
      </c>
      <c r="G738" s="83">
        <v>42217</v>
      </c>
      <c r="H738" s="72">
        <v>0.96299999999999997</v>
      </c>
      <c r="I738"/>
      <c r="J738"/>
      <c r="K738"/>
    </row>
    <row r="739" spans="2:11" x14ac:dyDescent="0.3">
      <c r="B739" s="35" t="s">
        <v>139</v>
      </c>
      <c r="C739" s="35" t="s">
        <v>140</v>
      </c>
      <c r="D739" s="35" t="s">
        <v>141</v>
      </c>
      <c r="E739" s="36" t="s">
        <v>73</v>
      </c>
      <c r="F739" s="69" t="s">
        <v>144</v>
      </c>
      <c r="G739" s="83">
        <v>42217</v>
      </c>
      <c r="H739" s="65">
        <v>0</v>
      </c>
      <c r="I739"/>
      <c r="J739"/>
      <c r="K739"/>
    </row>
    <row r="740" spans="2:11" x14ac:dyDescent="0.3">
      <c r="B740" s="35" t="s">
        <v>139</v>
      </c>
      <c r="C740" s="35" t="s">
        <v>140</v>
      </c>
      <c r="D740" s="35" t="s">
        <v>141</v>
      </c>
      <c r="E740" s="36" t="s">
        <v>73</v>
      </c>
      <c r="F740" s="69" t="s">
        <v>144</v>
      </c>
      <c r="G740" s="83">
        <v>42217</v>
      </c>
      <c r="H740" s="65">
        <v>0</v>
      </c>
      <c r="I740"/>
      <c r="J740"/>
      <c r="K740"/>
    </row>
    <row r="741" spans="2:11" x14ac:dyDescent="0.3">
      <c r="B741" s="35" t="s">
        <v>139</v>
      </c>
      <c r="C741" s="35" t="s">
        <v>140</v>
      </c>
      <c r="D741" s="35" t="s">
        <v>141</v>
      </c>
      <c r="E741" s="36" t="s">
        <v>73</v>
      </c>
      <c r="F741" s="69" t="s">
        <v>144</v>
      </c>
      <c r="G741" s="83">
        <v>42217</v>
      </c>
      <c r="H741" s="65">
        <v>4</v>
      </c>
      <c r="I741"/>
      <c r="J741"/>
      <c r="K741"/>
    </row>
    <row r="742" spans="2:11" x14ac:dyDescent="0.3">
      <c r="B742" s="35" t="s">
        <v>139</v>
      </c>
      <c r="C742" s="35" t="s">
        <v>140</v>
      </c>
      <c r="D742" s="35" t="s">
        <v>141</v>
      </c>
      <c r="E742" s="36" t="s">
        <v>73</v>
      </c>
      <c r="F742" s="69" t="s">
        <v>144</v>
      </c>
      <c r="G742" s="83">
        <v>42217</v>
      </c>
      <c r="H742" s="65">
        <v>0</v>
      </c>
      <c r="I742"/>
      <c r="J742"/>
      <c r="K742"/>
    </row>
    <row r="743" spans="2:11" x14ac:dyDescent="0.3">
      <c r="B743" s="35" t="s">
        <v>139</v>
      </c>
      <c r="C743" s="35" t="s">
        <v>140</v>
      </c>
      <c r="D743" s="35" t="s">
        <v>141</v>
      </c>
      <c r="E743" s="36" t="s">
        <v>73</v>
      </c>
      <c r="F743" s="69" t="s">
        <v>144</v>
      </c>
      <c r="G743" s="83">
        <v>42217</v>
      </c>
      <c r="H743" s="65">
        <v>0</v>
      </c>
      <c r="I743"/>
      <c r="J743"/>
      <c r="K743"/>
    </row>
    <row r="744" spans="2:11" x14ac:dyDescent="0.3">
      <c r="B744" s="35" t="s">
        <v>139</v>
      </c>
      <c r="C744" s="35" t="s">
        <v>140</v>
      </c>
      <c r="D744" s="35" t="s">
        <v>141</v>
      </c>
      <c r="E744" s="36" t="s">
        <v>73</v>
      </c>
      <c r="F744" s="69" t="s">
        <v>144</v>
      </c>
      <c r="G744" s="83">
        <v>42217</v>
      </c>
      <c r="H744" s="65">
        <v>9</v>
      </c>
      <c r="I744"/>
      <c r="J744"/>
      <c r="K744"/>
    </row>
    <row r="745" spans="2:11" x14ac:dyDescent="0.3">
      <c r="B745" s="35" t="s">
        <v>139</v>
      </c>
      <c r="C745" s="35" t="s">
        <v>140</v>
      </c>
      <c r="D745" s="35" t="s">
        <v>141</v>
      </c>
      <c r="E745" s="36" t="s">
        <v>73</v>
      </c>
      <c r="F745" s="69" t="s">
        <v>144</v>
      </c>
      <c r="G745" s="83">
        <v>42217</v>
      </c>
      <c r="H745" s="65">
        <v>2</v>
      </c>
      <c r="I745"/>
      <c r="J745"/>
      <c r="K745"/>
    </row>
    <row r="746" spans="2:11" x14ac:dyDescent="0.3">
      <c r="B746" s="35" t="s">
        <v>139</v>
      </c>
      <c r="C746" s="35" t="s">
        <v>140</v>
      </c>
      <c r="D746" s="35" t="s">
        <v>141</v>
      </c>
      <c r="E746" s="36" t="s">
        <v>73</v>
      </c>
      <c r="F746" s="69" t="s">
        <v>144</v>
      </c>
      <c r="G746" s="83">
        <v>42217</v>
      </c>
      <c r="H746" s="65">
        <v>7</v>
      </c>
      <c r="I746"/>
      <c r="J746"/>
      <c r="K746"/>
    </row>
    <row r="747" spans="2:11" x14ac:dyDescent="0.3">
      <c r="B747" s="35" t="s">
        <v>139</v>
      </c>
      <c r="C747" s="35" t="s">
        <v>140</v>
      </c>
      <c r="D747" s="35" t="s">
        <v>141</v>
      </c>
      <c r="E747" s="36" t="s">
        <v>73</v>
      </c>
      <c r="F747" s="69" t="s">
        <v>144</v>
      </c>
      <c r="G747" s="83">
        <v>42217</v>
      </c>
      <c r="H747" s="65">
        <v>2</v>
      </c>
      <c r="I747"/>
      <c r="J747"/>
      <c r="K747"/>
    </row>
    <row r="748" spans="2:11" x14ac:dyDescent="0.3">
      <c r="B748" s="35" t="s">
        <v>139</v>
      </c>
      <c r="C748" s="35" t="s">
        <v>140</v>
      </c>
      <c r="D748" s="35" t="s">
        <v>141</v>
      </c>
      <c r="E748" s="36" t="s">
        <v>73</v>
      </c>
      <c r="F748" s="69" t="s">
        <v>144</v>
      </c>
      <c r="G748" s="83">
        <v>42217</v>
      </c>
      <c r="H748" s="65">
        <v>10</v>
      </c>
      <c r="I748"/>
      <c r="J748"/>
      <c r="K748"/>
    </row>
    <row r="749" spans="2:11" x14ac:dyDescent="0.3">
      <c r="B749" s="35" t="s">
        <v>139</v>
      </c>
      <c r="C749" s="35" t="s">
        <v>140</v>
      </c>
      <c r="D749" s="35" t="s">
        <v>141</v>
      </c>
      <c r="E749" s="36" t="s">
        <v>73</v>
      </c>
      <c r="F749" s="69" t="s">
        <v>144</v>
      </c>
      <c r="G749" s="83">
        <v>42217</v>
      </c>
      <c r="H749" s="65">
        <v>0</v>
      </c>
      <c r="I749"/>
      <c r="J749"/>
      <c r="K749"/>
    </row>
    <row r="750" spans="2:11" x14ac:dyDescent="0.3">
      <c r="B750" s="35" t="s">
        <v>139</v>
      </c>
      <c r="C750" s="35" t="s">
        <v>140</v>
      </c>
      <c r="D750" s="35" t="s">
        <v>141</v>
      </c>
      <c r="E750" s="36" t="s">
        <v>73</v>
      </c>
      <c r="F750" s="69" t="s">
        <v>144</v>
      </c>
      <c r="G750" s="83">
        <v>42217</v>
      </c>
      <c r="H750" s="65">
        <v>0</v>
      </c>
      <c r="I750"/>
      <c r="J750"/>
      <c r="K750"/>
    </row>
    <row r="751" spans="2:11" x14ac:dyDescent="0.3">
      <c r="B751" s="35" t="s">
        <v>139</v>
      </c>
      <c r="C751" s="35" t="s">
        <v>140</v>
      </c>
      <c r="D751" s="35" t="s">
        <v>141</v>
      </c>
      <c r="E751" s="36" t="s">
        <v>73</v>
      </c>
      <c r="F751" s="69" t="s">
        <v>144</v>
      </c>
      <c r="G751" s="83">
        <v>42217</v>
      </c>
      <c r="H751" s="65">
        <v>0</v>
      </c>
      <c r="I751"/>
      <c r="J751"/>
      <c r="K751"/>
    </row>
    <row r="752" spans="2:11" x14ac:dyDescent="0.3">
      <c r="B752" s="35" t="s">
        <v>139</v>
      </c>
      <c r="C752" s="35" t="s">
        <v>140</v>
      </c>
      <c r="D752" s="35" t="s">
        <v>141</v>
      </c>
      <c r="E752" s="36" t="s">
        <v>73</v>
      </c>
      <c r="F752" s="69" t="s">
        <v>144</v>
      </c>
      <c r="G752" s="83">
        <v>42217</v>
      </c>
      <c r="H752" s="65">
        <v>0</v>
      </c>
      <c r="I752"/>
      <c r="J752"/>
      <c r="K752"/>
    </row>
    <row r="753" spans="2:11" x14ac:dyDescent="0.3">
      <c r="B753" s="35" t="s">
        <v>139</v>
      </c>
      <c r="C753" s="35" t="s">
        <v>140</v>
      </c>
      <c r="D753" s="35" t="s">
        <v>141</v>
      </c>
      <c r="E753" s="36" t="s">
        <v>73</v>
      </c>
      <c r="F753" s="69" t="s">
        <v>144</v>
      </c>
      <c r="G753" s="83">
        <v>42217</v>
      </c>
      <c r="H753" s="65">
        <v>11</v>
      </c>
      <c r="I753"/>
      <c r="J753"/>
      <c r="K753"/>
    </row>
    <row r="754" spans="2:11" x14ac:dyDescent="0.3">
      <c r="B754" s="35" t="s">
        <v>139</v>
      </c>
      <c r="C754" s="35" t="s">
        <v>140</v>
      </c>
      <c r="D754" s="35" t="s">
        <v>141</v>
      </c>
      <c r="E754" s="36" t="s">
        <v>73</v>
      </c>
      <c r="F754" s="69" t="s">
        <v>144</v>
      </c>
      <c r="G754" s="83">
        <v>42217</v>
      </c>
      <c r="H754" s="65">
        <v>0</v>
      </c>
      <c r="I754"/>
      <c r="J754"/>
      <c r="K754"/>
    </row>
    <row r="755" spans="2:11" x14ac:dyDescent="0.3">
      <c r="B755" s="35" t="s">
        <v>139</v>
      </c>
      <c r="C755" s="35" t="s">
        <v>140</v>
      </c>
      <c r="D755" s="35" t="s">
        <v>141</v>
      </c>
      <c r="E755" s="36" t="s">
        <v>73</v>
      </c>
      <c r="F755" s="69" t="s">
        <v>144</v>
      </c>
      <c r="G755" s="83">
        <v>42217</v>
      </c>
      <c r="H755" s="65">
        <v>0</v>
      </c>
      <c r="I755"/>
      <c r="J755"/>
      <c r="K755"/>
    </row>
    <row r="756" spans="2:11" x14ac:dyDescent="0.3">
      <c r="B756" s="35" t="s">
        <v>139</v>
      </c>
      <c r="C756" s="35" t="s">
        <v>140</v>
      </c>
      <c r="D756" s="35" t="s">
        <v>141</v>
      </c>
      <c r="E756" s="36" t="s">
        <v>73</v>
      </c>
      <c r="F756" s="69" t="s">
        <v>144</v>
      </c>
      <c r="G756" s="83">
        <v>42217</v>
      </c>
      <c r="H756" s="65">
        <v>0</v>
      </c>
      <c r="I756"/>
      <c r="J756"/>
      <c r="K756"/>
    </row>
    <row r="757" spans="2:11" x14ac:dyDescent="0.3">
      <c r="B757" s="35" t="s">
        <v>139</v>
      </c>
      <c r="C757" s="35" t="s">
        <v>140</v>
      </c>
      <c r="D757" s="35" t="s">
        <v>141</v>
      </c>
      <c r="E757" s="36" t="s">
        <v>73</v>
      </c>
      <c r="F757" s="69" t="s">
        <v>144</v>
      </c>
      <c r="G757" s="83">
        <v>42217</v>
      </c>
      <c r="H757" s="65">
        <v>1</v>
      </c>
      <c r="I757"/>
      <c r="J757"/>
      <c r="K757"/>
    </row>
    <row r="758" spans="2:11" x14ac:dyDescent="0.3">
      <c r="B758" s="35" t="s">
        <v>139</v>
      </c>
      <c r="C758" s="35" t="s">
        <v>140</v>
      </c>
      <c r="D758" s="35" t="s">
        <v>141</v>
      </c>
      <c r="E758" s="36" t="s">
        <v>73</v>
      </c>
      <c r="F758" s="69" t="s">
        <v>144</v>
      </c>
      <c r="G758" s="83">
        <v>42217</v>
      </c>
      <c r="H758" s="65">
        <v>0</v>
      </c>
      <c r="I758"/>
      <c r="J758"/>
      <c r="K758"/>
    </row>
    <row r="759" spans="2:11" x14ac:dyDescent="0.3">
      <c r="B759" s="35" t="s">
        <v>139</v>
      </c>
      <c r="C759" s="35" t="s">
        <v>140</v>
      </c>
      <c r="D759" s="35" t="s">
        <v>141</v>
      </c>
      <c r="E759" s="36" t="s">
        <v>73</v>
      </c>
      <c r="F759" s="69" t="s">
        <v>144</v>
      </c>
      <c r="G759" s="83">
        <v>42217</v>
      </c>
      <c r="H759" s="65">
        <v>4</v>
      </c>
      <c r="I759"/>
      <c r="J759"/>
      <c r="K759"/>
    </row>
    <row r="760" spans="2:11" x14ac:dyDescent="0.3">
      <c r="B760" s="35" t="s">
        <v>139</v>
      </c>
      <c r="C760" s="35" t="s">
        <v>140</v>
      </c>
      <c r="D760" s="35" t="s">
        <v>141</v>
      </c>
      <c r="E760" s="36" t="s">
        <v>73</v>
      </c>
      <c r="F760" s="69" t="s">
        <v>144</v>
      </c>
      <c r="G760" s="83">
        <v>42217</v>
      </c>
      <c r="H760" s="65">
        <v>2</v>
      </c>
      <c r="I760"/>
      <c r="J760"/>
      <c r="K760"/>
    </row>
    <row r="761" spans="2:11" x14ac:dyDescent="0.3">
      <c r="B761" s="35" t="s">
        <v>139</v>
      </c>
      <c r="C761" s="35" t="s">
        <v>140</v>
      </c>
      <c r="D761" s="35" t="s">
        <v>141</v>
      </c>
      <c r="E761" s="36" t="s">
        <v>73</v>
      </c>
      <c r="F761" s="69" t="s">
        <v>144</v>
      </c>
      <c r="G761" s="83">
        <v>42217</v>
      </c>
      <c r="H761" s="65">
        <v>1</v>
      </c>
      <c r="I761"/>
      <c r="J761"/>
      <c r="K761"/>
    </row>
    <row r="762" spans="2:11" x14ac:dyDescent="0.3">
      <c r="B762" s="35" t="s">
        <v>139</v>
      </c>
      <c r="C762" s="35" t="s">
        <v>140</v>
      </c>
      <c r="D762" s="35" t="s">
        <v>141</v>
      </c>
      <c r="E762" s="36" t="s">
        <v>73</v>
      </c>
      <c r="F762" s="73" t="s">
        <v>145</v>
      </c>
      <c r="G762" s="84">
        <v>42005</v>
      </c>
      <c r="H762" s="74">
        <v>0</v>
      </c>
      <c r="I762"/>
      <c r="J762"/>
      <c r="K762"/>
    </row>
    <row r="763" spans="2:11" x14ac:dyDescent="0.3">
      <c r="B763" s="35" t="s">
        <v>139</v>
      </c>
      <c r="C763" s="35" t="s">
        <v>140</v>
      </c>
      <c r="D763" s="35" t="s">
        <v>141</v>
      </c>
      <c r="E763" s="36" t="s">
        <v>73</v>
      </c>
      <c r="F763" s="73" t="s">
        <v>145</v>
      </c>
      <c r="G763" s="84">
        <v>42005</v>
      </c>
      <c r="H763" s="76">
        <v>1</v>
      </c>
      <c r="I763"/>
      <c r="J763"/>
      <c r="K763"/>
    </row>
    <row r="764" spans="2:11" x14ac:dyDescent="0.3">
      <c r="B764" s="35" t="s">
        <v>139</v>
      </c>
      <c r="C764" s="35" t="s">
        <v>140</v>
      </c>
      <c r="D764" s="35" t="s">
        <v>141</v>
      </c>
      <c r="E764" s="36" t="s">
        <v>73</v>
      </c>
      <c r="F764" s="73" t="s">
        <v>145</v>
      </c>
      <c r="G764" s="84">
        <v>42005</v>
      </c>
      <c r="H764" s="76"/>
      <c r="I764"/>
      <c r="J764"/>
      <c r="K764"/>
    </row>
    <row r="765" spans="2:11" x14ac:dyDescent="0.3">
      <c r="B765" s="35" t="s">
        <v>139</v>
      </c>
      <c r="C765" s="35" t="s">
        <v>140</v>
      </c>
      <c r="D765" s="35" t="s">
        <v>141</v>
      </c>
      <c r="E765" s="36" t="s">
        <v>73</v>
      </c>
      <c r="F765" s="73" t="s">
        <v>145</v>
      </c>
      <c r="G765" s="84">
        <v>42005</v>
      </c>
      <c r="H765" s="76"/>
      <c r="I765"/>
      <c r="J765"/>
      <c r="K765"/>
    </row>
    <row r="766" spans="2:11" x14ac:dyDescent="0.3">
      <c r="B766" s="35" t="s">
        <v>139</v>
      </c>
      <c r="C766" s="35" t="s">
        <v>140</v>
      </c>
      <c r="D766" s="35" t="s">
        <v>141</v>
      </c>
      <c r="E766" s="36" t="s">
        <v>73</v>
      </c>
      <c r="F766" s="73" t="s">
        <v>145</v>
      </c>
      <c r="G766" s="84">
        <v>42005</v>
      </c>
      <c r="H766" s="76"/>
      <c r="I766"/>
      <c r="J766"/>
      <c r="K766"/>
    </row>
    <row r="767" spans="2:11" x14ac:dyDescent="0.3">
      <c r="B767" s="35" t="s">
        <v>139</v>
      </c>
      <c r="C767" s="35" t="s">
        <v>140</v>
      </c>
      <c r="D767" s="35" t="s">
        <v>141</v>
      </c>
      <c r="E767" s="36" t="s">
        <v>73</v>
      </c>
      <c r="F767" s="73" t="s">
        <v>145</v>
      </c>
      <c r="G767" s="84">
        <v>42005</v>
      </c>
      <c r="H767" s="76"/>
      <c r="I767"/>
      <c r="J767"/>
      <c r="K767"/>
    </row>
    <row r="768" spans="2:11" x14ac:dyDescent="0.3">
      <c r="B768" s="35" t="s">
        <v>139</v>
      </c>
      <c r="C768" s="35" t="s">
        <v>140</v>
      </c>
      <c r="D768" s="35" t="s">
        <v>141</v>
      </c>
      <c r="E768" s="36" t="s">
        <v>73</v>
      </c>
      <c r="F768" s="73" t="s">
        <v>145</v>
      </c>
      <c r="G768" s="84">
        <v>42005</v>
      </c>
      <c r="H768" s="76"/>
      <c r="I768"/>
      <c r="J768"/>
      <c r="K768"/>
    </row>
    <row r="769" spans="2:11" x14ac:dyDescent="0.3">
      <c r="B769" s="35" t="s">
        <v>139</v>
      </c>
      <c r="C769" s="35" t="s">
        <v>140</v>
      </c>
      <c r="D769" s="35" t="s">
        <v>141</v>
      </c>
      <c r="E769" s="36" t="s">
        <v>73</v>
      </c>
      <c r="F769" s="73" t="s">
        <v>145</v>
      </c>
      <c r="G769" s="84">
        <v>42005</v>
      </c>
      <c r="H769" s="76"/>
      <c r="I769"/>
      <c r="J769"/>
      <c r="K769"/>
    </row>
    <row r="770" spans="2:11" x14ac:dyDescent="0.3">
      <c r="B770" s="35" t="s">
        <v>139</v>
      </c>
      <c r="C770" s="35" t="s">
        <v>140</v>
      </c>
      <c r="D770" s="35" t="s">
        <v>141</v>
      </c>
      <c r="E770" s="36" t="s">
        <v>73</v>
      </c>
      <c r="F770" s="73" t="s">
        <v>145</v>
      </c>
      <c r="G770" s="84">
        <v>42005</v>
      </c>
      <c r="H770" s="76"/>
      <c r="I770"/>
      <c r="J770"/>
      <c r="K770"/>
    </row>
    <row r="771" spans="2:11" x14ac:dyDescent="0.3">
      <c r="B771" s="35" t="s">
        <v>139</v>
      </c>
      <c r="C771" s="35" t="s">
        <v>140</v>
      </c>
      <c r="D771" s="35" t="s">
        <v>141</v>
      </c>
      <c r="E771" s="36" t="s">
        <v>73</v>
      </c>
      <c r="F771" s="73" t="s">
        <v>145</v>
      </c>
      <c r="G771" s="84">
        <v>42005</v>
      </c>
      <c r="H771" s="76">
        <v>0</v>
      </c>
      <c r="I771"/>
      <c r="J771"/>
      <c r="K771"/>
    </row>
    <row r="772" spans="2:11" x14ac:dyDescent="0.3">
      <c r="B772" s="35" t="s">
        <v>139</v>
      </c>
      <c r="C772" s="35" t="s">
        <v>140</v>
      </c>
      <c r="D772" s="35" t="s">
        <v>141</v>
      </c>
      <c r="E772" s="36" t="s">
        <v>73</v>
      </c>
      <c r="F772" s="77" t="s">
        <v>145</v>
      </c>
      <c r="G772" s="84">
        <v>42005</v>
      </c>
      <c r="H772" s="74">
        <v>219</v>
      </c>
      <c r="I772"/>
      <c r="J772"/>
      <c r="K772"/>
    </row>
    <row r="773" spans="2:11" x14ac:dyDescent="0.3">
      <c r="B773" s="35" t="s">
        <v>139</v>
      </c>
      <c r="C773" s="35" t="s">
        <v>140</v>
      </c>
      <c r="D773" s="35" t="s">
        <v>141</v>
      </c>
      <c r="E773" s="36" t="s">
        <v>73</v>
      </c>
      <c r="F773" s="77" t="s">
        <v>145</v>
      </c>
      <c r="G773" s="84">
        <v>42005</v>
      </c>
      <c r="H773" s="76">
        <v>3</v>
      </c>
      <c r="I773"/>
      <c r="J773"/>
      <c r="K773"/>
    </row>
    <row r="774" spans="2:11" x14ac:dyDescent="0.3">
      <c r="B774" s="35" t="s">
        <v>139</v>
      </c>
      <c r="C774" s="35" t="s">
        <v>140</v>
      </c>
      <c r="D774" s="35" t="s">
        <v>141</v>
      </c>
      <c r="E774" s="36" t="s">
        <v>73</v>
      </c>
      <c r="F774" s="77" t="s">
        <v>145</v>
      </c>
      <c r="G774" s="84">
        <v>42005</v>
      </c>
      <c r="H774" s="76" t="s">
        <v>85</v>
      </c>
      <c r="I774"/>
      <c r="J774"/>
      <c r="K774"/>
    </row>
    <row r="775" spans="2:11" x14ac:dyDescent="0.3">
      <c r="B775" s="35" t="s">
        <v>139</v>
      </c>
      <c r="C775" s="35" t="s">
        <v>140</v>
      </c>
      <c r="D775" s="35" t="s">
        <v>141</v>
      </c>
      <c r="E775" s="36" t="s">
        <v>73</v>
      </c>
      <c r="F775" s="77" t="s">
        <v>145</v>
      </c>
      <c r="G775" s="84">
        <v>42005</v>
      </c>
      <c r="H775" s="76">
        <v>0</v>
      </c>
      <c r="I775"/>
      <c r="J775"/>
      <c r="K775"/>
    </row>
    <row r="776" spans="2:11" x14ac:dyDescent="0.3">
      <c r="B776" s="35" t="s">
        <v>139</v>
      </c>
      <c r="C776" s="35" t="s">
        <v>140</v>
      </c>
      <c r="D776" s="35" t="s">
        <v>141</v>
      </c>
      <c r="E776" s="36" t="s">
        <v>73</v>
      </c>
      <c r="F776" s="77" t="s">
        <v>145</v>
      </c>
      <c r="G776" s="84">
        <v>42005</v>
      </c>
      <c r="H776" s="76">
        <v>0</v>
      </c>
      <c r="I776"/>
      <c r="J776"/>
      <c r="K776"/>
    </row>
    <row r="777" spans="2:11" x14ac:dyDescent="0.3">
      <c r="B777" s="35" t="s">
        <v>139</v>
      </c>
      <c r="C777" s="35" t="s">
        <v>140</v>
      </c>
      <c r="D777" s="35" t="s">
        <v>141</v>
      </c>
      <c r="E777" s="36" t="s">
        <v>73</v>
      </c>
      <c r="F777" s="77" t="s">
        <v>145</v>
      </c>
      <c r="G777" s="84">
        <v>42005</v>
      </c>
      <c r="H777" s="76">
        <v>506</v>
      </c>
      <c r="I777"/>
      <c r="J777"/>
      <c r="K777"/>
    </row>
    <row r="778" spans="2:11" x14ac:dyDescent="0.3">
      <c r="B778" s="35" t="s">
        <v>139</v>
      </c>
      <c r="C778" s="35" t="s">
        <v>140</v>
      </c>
      <c r="D778" s="35" t="s">
        <v>141</v>
      </c>
      <c r="E778" s="36" t="s">
        <v>73</v>
      </c>
      <c r="F778" s="77" t="s">
        <v>145</v>
      </c>
      <c r="G778" s="84">
        <v>42005</v>
      </c>
      <c r="H778" s="76">
        <v>83</v>
      </c>
      <c r="I778"/>
      <c r="J778"/>
      <c r="K778"/>
    </row>
    <row r="779" spans="2:11" x14ac:dyDescent="0.3">
      <c r="B779" s="35" t="s">
        <v>139</v>
      </c>
      <c r="C779" s="123" t="s">
        <v>140</v>
      </c>
      <c r="D779" s="35" t="s">
        <v>141</v>
      </c>
      <c r="E779" s="36" t="s">
        <v>73</v>
      </c>
      <c r="F779" s="77" t="s">
        <v>145</v>
      </c>
      <c r="G779" s="84">
        <v>42005</v>
      </c>
      <c r="H779" s="76">
        <v>8</v>
      </c>
      <c r="I779"/>
      <c r="J779"/>
      <c r="K779"/>
    </row>
    <row r="780" spans="2:11" x14ac:dyDescent="0.3">
      <c r="B780" s="35" t="s">
        <v>139</v>
      </c>
      <c r="C780" s="35" t="s">
        <v>140</v>
      </c>
      <c r="D780" s="35" t="s">
        <v>141</v>
      </c>
      <c r="E780" s="36" t="s">
        <v>73</v>
      </c>
      <c r="F780" s="77" t="s">
        <v>145</v>
      </c>
      <c r="G780" s="84">
        <v>42005</v>
      </c>
      <c r="H780" s="76"/>
      <c r="I780"/>
      <c r="J780"/>
      <c r="K780"/>
    </row>
    <row r="781" spans="2:11" x14ac:dyDescent="0.3">
      <c r="B781" s="35" t="s">
        <v>139</v>
      </c>
      <c r="C781" s="35" t="s">
        <v>140</v>
      </c>
      <c r="D781" s="35" t="s">
        <v>141</v>
      </c>
      <c r="E781" s="36" t="s">
        <v>73</v>
      </c>
      <c r="F781" s="77" t="s">
        <v>145</v>
      </c>
      <c r="G781" s="84">
        <v>42005</v>
      </c>
      <c r="H781" s="76"/>
      <c r="I781"/>
      <c r="J781"/>
      <c r="K781"/>
    </row>
    <row r="782" spans="2:11" x14ac:dyDescent="0.3">
      <c r="B782" s="35" t="s">
        <v>139</v>
      </c>
      <c r="C782" s="35" t="s">
        <v>140</v>
      </c>
      <c r="D782" s="35" t="s">
        <v>141</v>
      </c>
      <c r="E782" s="36" t="s">
        <v>73</v>
      </c>
      <c r="F782" s="77" t="s">
        <v>145</v>
      </c>
      <c r="G782" s="84">
        <v>42005</v>
      </c>
      <c r="H782" s="76"/>
      <c r="I782"/>
      <c r="J782"/>
      <c r="K782"/>
    </row>
    <row r="783" spans="2:11" x14ac:dyDescent="0.3">
      <c r="B783" s="35" t="s">
        <v>139</v>
      </c>
      <c r="C783" s="35" t="s">
        <v>140</v>
      </c>
      <c r="D783" s="35" t="s">
        <v>141</v>
      </c>
      <c r="E783" s="36" t="s">
        <v>73</v>
      </c>
      <c r="F783" s="77" t="s">
        <v>145</v>
      </c>
      <c r="G783" s="84">
        <v>42005</v>
      </c>
      <c r="H783" s="74"/>
      <c r="I783"/>
      <c r="J783"/>
      <c r="K783"/>
    </row>
    <row r="784" spans="2:11" x14ac:dyDescent="0.3">
      <c r="B784" s="35" t="s">
        <v>139</v>
      </c>
      <c r="C784" s="35" t="s">
        <v>140</v>
      </c>
      <c r="D784" s="35" t="s">
        <v>141</v>
      </c>
      <c r="E784" s="36" t="s">
        <v>73</v>
      </c>
      <c r="F784" s="77" t="s">
        <v>145</v>
      </c>
      <c r="G784" s="84">
        <v>42005</v>
      </c>
      <c r="H784" s="74"/>
      <c r="I784"/>
      <c r="J784"/>
      <c r="K784"/>
    </row>
    <row r="785" spans="2:11" x14ac:dyDescent="0.3">
      <c r="B785" s="35" t="s">
        <v>139</v>
      </c>
      <c r="C785" s="35" t="s">
        <v>140</v>
      </c>
      <c r="D785" s="35" t="s">
        <v>141</v>
      </c>
      <c r="E785" s="36" t="s">
        <v>73</v>
      </c>
      <c r="F785" s="77" t="s">
        <v>145</v>
      </c>
      <c r="G785" s="84">
        <v>42005</v>
      </c>
      <c r="H785" s="74"/>
      <c r="I785"/>
      <c r="J785"/>
      <c r="K785"/>
    </row>
    <row r="786" spans="2:11" x14ac:dyDescent="0.3">
      <c r="B786" s="35" t="s">
        <v>139</v>
      </c>
      <c r="C786" s="35" t="s">
        <v>140</v>
      </c>
      <c r="D786" s="35" t="s">
        <v>141</v>
      </c>
      <c r="E786" s="36" t="s">
        <v>73</v>
      </c>
      <c r="F786" s="77" t="s">
        <v>145</v>
      </c>
      <c r="G786" s="84">
        <v>42005</v>
      </c>
      <c r="H786" s="76"/>
      <c r="I786"/>
      <c r="J786"/>
      <c r="K786"/>
    </row>
    <row r="787" spans="2:11" x14ac:dyDescent="0.3">
      <c r="B787" s="35" t="s">
        <v>139</v>
      </c>
      <c r="C787" s="35" t="s">
        <v>140</v>
      </c>
      <c r="D787" s="35" t="s">
        <v>141</v>
      </c>
      <c r="E787" s="36" t="s">
        <v>73</v>
      </c>
      <c r="F787" s="77" t="s">
        <v>145</v>
      </c>
      <c r="G787" s="84">
        <v>42005</v>
      </c>
      <c r="H787" s="74"/>
      <c r="I787"/>
      <c r="J787"/>
      <c r="K787"/>
    </row>
    <row r="788" spans="2:11" x14ac:dyDescent="0.3">
      <c r="B788" s="35" t="s">
        <v>139</v>
      </c>
      <c r="C788" s="35" t="s">
        <v>140</v>
      </c>
      <c r="D788" s="35" t="s">
        <v>141</v>
      </c>
      <c r="E788" s="36" t="s">
        <v>73</v>
      </c>
      <c r="F788" s="77" t="s">
        <v>145</v>
      </c>
      <c r="G788" s="84">
        <v>42005</v>
      </c>
      <c r="H788" s="74"/>
      <c r="I788"/>
      <c r="J788"/>
      <c r="K788"/>
    </row>
    <row r="789" spans="2:11" x14ac:dyDescent="0.3">
      <c r="B789" s="35" t="s">
        <v>139</v>
      </c>
      <c r="C789" s="35" t="s">
        <v>140</v>
      </c>
      <c r="D789" s="35" t="s">
        <v>141</v>
      </c>
      <c r="E789" s="36" t="s">
        <v>73</v>
      </c>
      <c r="F789" s="77" t="s">
        <v>145</v>
      </c>
      <c r="G789" s="84">
        <v>42005</v>
      </c>
      <c r="H789" s="74"/>
      <c r="I789"/>
      <c r="J789"/>
      <c r="K789"/>
    </row>
    <row r="790" spans="2:11" x14ac:dyDescent="0.3">
      <c r="B790" s="35" t="s">
        <v>139</v>
      </c>
      <c r="C790" s="35" t="s">
        <v>140</v>
      </c>
      <c r="D790" s="35" t="s">
        <v>141</v>
      </c>
      <c r="E790" s="36" t="s">
        <v>73</v>
      </c>
      <c r="F790" s="73" t="s">
        <v>145</v>
      </c>
      <c r="G790" s="84">
        <v>42036</v>
      </c>
      <c r="H790" s="74">
        <v>0</v>
      </c>
      <c r="I790"/>
      <c r="J790"/>
      <c r="K790"/>
    </row>
    <row r="791" spans="2:11" x14ac:dyDescent="0.3">
      <c r="B791" s="35" t="s">
        <v>139</v>
      </c>
      <c r="C791" s="35" t="s">
        <v>140</v>
      </c>
      <c r="D791" s="35" t="s">
        <v>141</v>
      </c>
      <c r="E791" s="36" t="s">
        <v>73</v>
      </c>
      <c r="F791" s="73" t="s">
        <v>145</v>
      </c>
      <c r="G791" s="84">
        <v>42036</v>
      </c>
      <c r="H791" s="76">
        <v>1</v>
      </c>
      <c r="I791"/>
      <c r="J791"/>
      <c r="K791"/>
    </row>
    <row r="792" spans="2:11" x14ac:dyDescent="0.3">
      <c r="B792" s="35" t="s">
        <v>139</v>
      </c>
      <c r="C792" s="35" t="s">
        <v>140</v>
      </c>
      <c r="D792" s="35" t="s">
        <v>141</v>
      </c>
      <c r="E792" s="36" t="s">
        <v>73</v>
      </c>
      <c r="F792" s="73" t="s">
        <v>145</v>
      </c>
      <c r="G792" s="84">
        <v>42036</v>
      </c>
      <c r="H792" s="76"/>
      <c r="I792"/>
      <c r="J792"/>
      <c r="K792"/>
    </row>
    <row r="793" spans="2:11" x14ac:dyDescent="0.3">
      <c r="B793" s="35" t="s">
        <v>139</v>
      </c>
      <c r="C793" s="35" t="s">
        <v>140</v>
      </c>
      <c r="D793" s="35" t="s">
        <v>141</v>
      </c>
      <c r="E793" s="36" t="s">
        <v>73</v>
      </c>
      <c r="F793" s="73" t="s">
        <v>145</v>
      </c>
      <c r="G793" s="84">
        <v>42036</v>
      </c>
      <c r="H793" s="76"/>
      <c r="I793"/>
      <c r="J793"/>
      <c r="K793"/>
    </row>
    <row r="794" spans="2:11" x14ac:dyDescent="0.3">
      <c r="B794" s="35" t="s">
        <v>139</v>
      </c>
      <c r="C794" s="35" t="s">
        <v>140</v>
      </c>
      <c r="D794" s="35" t="s">
        <v>141</v>
      </c>
      <c r="E794" s="36" t="s">
        <v>73</v>
      </c>
      <c r="F794" s="73" t="s">
        <v>145</v>
      </c>
      <c r="G794" s="84">
        <v>42036</v>
      </c>
      <c r="H794" s="76"/>
      <c r="I794"/>
      <c r="J794"/>
      <c r="K794"/>
    </row>
    <row r="795" spans="2:11" x14ac:dyDescent="0.3">
      <c r="B795" s="35" t="s">
        <v>139</v>
      </c>
      <c r="C795" s="35" t="s">
        <v>140</v>
      </c>
      <c r="D795" s="35" t="s">
        <v>141</v>
      </c>
      <c r="E795" s="36" t="s">
        <v>73</v>
      </c>
      <c r="F795" s="73" t="s">
        <v>145</v>
      </c>
      <c r="G795" s="84">
        <v>42036</v>
      </c>
      <c r="H795" s="76"/>
      <c r="I795"/>
      <c r="J795"/>
      <c r="K795"/>
    </row>
    <row r="796" spans="2:11" x14ac:dyDescent="0.3">
      <c r="B796" s="35" t="s">
        <v>139</v>
      </c>
      <c r="C796" s="35" t="s">
        <v>140</v>
      </c>
      <c r="D796" s="35" t="s">
        <v>141</v>
      </c>
      <c r="E796" s="36" t="s">
        <v>73</v>
      </c>
      <c r="F796" s="73" t="s">
        <v>145</v>
      </c>
      <c r="G796" s="84">
        <v>42036</v>
      </c>
      <c r="H796" s="76"/>
      <c r="I796"/>
      <c r="J796"/>
      <c r="K796"/>
    </row>
    <row r="797" spans="2:11" x14ac:dyDescent="0.3">
      <c r="B797" s="35" t="s">
        <v>139</v>
      </c>
      <c r="C797" s="35" t="s">
        <v>140</v>
      </c>
      <c r="D797" s="35" t="s">
        <v>141</v>
      </c>
      <c r="E797" s="36" t="s">
        <v>73</v>
      </c>
      <c r="F797" s="73" t="s">
        <v>145</v>
      </c>
      <c r="G797" s="84">
        <v>42036</v>
      </c>
      <c r="H797" s="76"/>
      <c r="I797"/>
      <c r="J797"/>
      <c r="K797"/>
    </row>
    <row r="798" spans="2:11" x14ac:dyDescent="0.3">
      <c r="B798" s="35" t="s">
        <v>139</v>
      </c>
      <c r="C798" s="35" t="s">
        <v>140</v>
      </c>
      <c r="D798" s="35" t="s">
        <v>141</v>
      </c>
      <c r="E798" s="36" t="s">
        <v>73</v>
      </c>
      <c r="F798" s="73" t="s">
        <v>145</v>
      </c>
      <c r="G798" s="84">
        <v>42036</v>
      </c>
      <c r="H798" s="76"/>
      <c r="I798"/>
      <c r="J798"/>
      <c r="K798"/>
    </row>
    <row r="799" spans="2:11" x14ac:dyDescent="0.3">
      <c r="B799" s="35" t="s">
        <v>139</v>
      </c>
      <c r="C799" s="35" t="s">
        <v>140</v>
      </c>
      <c r="D799" s="35" t="s">
        <v>141</v>
      </c>
      <c r="E799" s="36" t="s">
        <v>73</v>
      </c>
      <c r="F799" s="73" t="s">
        <v>145</v>
      </c>
      <c r="G799" s="84">
        <v>42036</v>
      </c>
      <c r="H799" s="76">
        <v>0</v>
      </c>
      <c r="I799"/>
      <c r="J799"/>
      <c r="K799"/>
    </row>
    <row r="800" spans="2:11" x14ac:dyDescent="0.3">
      <c r="B800" s="35" t="s">
        <v>139</v>
      </c>
      <c r="C800" s="35" t="s">
        <v>140</v>
      </c>
      <c r="D800" s="35" t="s">
        <v>141</v>
      </c>
      <c r="E800" s="36" t="s">
        <v>73</v>
      </c>
      <c r="F800" s="77" t="s">
        <v>145</v>
      </c>
      <c r="G800" s="84">
        <v>42036</v>
      </c>
      <c r="H800" s="74">
        <v>402</v>
      </c>
      <c r="I800"/>
      <c r="J800"/>
      <c r="K800"/>
    </row>
    <row r="801" spans="2:11" x14ac:dyDescent="0.3">
      <c r="B801" s="35" t="s">
        <v>139</v>
      </c>
      <c r="C801" s="35" t="s">
        <v>140</v>
      </c>
      <c r="D801" s="35" t="s">
        <v>141</v>
      </c>
      <c r="E801" s="36" t="s">
        <v>73</v>
      </c>
      <c r="F801" s="77" t="s">
        <v>145</v>
      </c>
      <c r="G801" s="84">
        <v>42036</v>
      </c>
      <c r="H801" s="76">
        <v>10</v>
      </c>
      <c r="I801"/>
      <c r="J801"/>
      <c r="K801"/>
    </row>
    <row r="802" spans="2:11" x14ac:dyDescent="0.3">
      <c r="B802" s="35" t="s">
        <v>139</v>
      </c>
      <c r="C802" s="35" t="s">
        <v>140</v>
      </c>
      <c r="D802" s="35" t="s">
        <v>141</v>
      </c>
      <c r="E802" s="36" t="s">
        <v>73</v>
      </c>
      <c r="F802" s="77" t="s">
        <v>145</v>
      </c>
      <c r="G802" s="84">
        <v>42036</v>
      </c>
      <c r="H802" s="76" t="s">
        <v>85</v>
      </c>
      <c r="I802"/>
      <c r="J802"/>
      <c r="K802"/>
    </row>
    <row r="803" spans="2:11" x14ac:dyDescent="0.3">
      <c r="B803" s="35" t="s">
        <v>139</v>
      </c>
      <c r="C803" s="35" t="s">
        <v>140</v>
      </c>
      <c r="D803" s="35" t="s">
        <v>141</v>
      </c>
      <c r="E803" s="36" t="s">
        <v>73</v>
      </c>
      <c r="F803" s="77" t="s">
        <v>145</v>
      </c>
      <c r="G803" s="84">
        <v>42036</v>
      </c>
      <c r="H803" s="76">
        <v>0</v>
      </c>
      <c r="I803"/>
      <c r="J803"/>
      <c r="K803"/>
    </row>
    <row r="804" spans="2:11" x14ac:dyDescent="0.3">
      <c r="B804" s="35" t="s">
        <v>139</v>
      </c>
      <c r="C804" s="35" t="s">
        <v>140</v>
      </c>
      <c r="D804" s="35" t="s">
        <v>141</v>
      </c>
      <c r="E804" s="36" t="s">
        <v>73</v>
      </c>
      <c r="F804" s="77" t="s">
        <v>145</v>
      </c>
      <c r="G804" s="84">
        <v>42036</v>
      </c>
      <c r="H804" s="76">
        <v>1</v>
      </c>
      <c r="I804"/>
      <c r="J804"/>
      <c r="K804"/>
    </row>
    <row r="805" spans="2:11" x14ac:dyDescent="0.3">
      <c r="B805" s="35" t="s">
        <v>139</v>
      </c>
      <c r="C805" s="35" t="s">
        <v>140</v>
      </c>
      <c r="D805" s="35" t="s">
        <v>141</v>
      </c>
      <c r="E805" s="36" t="s">
        <v>73</v>
      </c>
      <c r="F805" s="77" t="s">
        <v>145</v>
      </c>
      <c r="G805" s="84">
        <v>42036</v>
      </c>
      <c r="H805" s="76">
        <v>995</v>
      </c>
      <c r="I805"/>
      <c r="J805"/>
      <c r="K805"/>
    </row>
    <row r="806" spans="2:11" x14ac:dyDescent="0.3">
      <c r="B806" s="35" t="s">
        <v>139</v>
      </c>
      <c r="C806" s="35" t="s">
        <v>140</v>
      </c>
      <c r="D806" s="35" t="s">
        <v>141</v>
      </c>
      <c r="E806" s="36" t="s">
        <v>73</v>
      </c>
      <c r="F806" s="77" t="s">
        <v>145</v>
      </c>
      <c r="G806" s="84">
        <v>42036</v>
      </c>
      <c r="H806" s="76">
        <v>157</v>
      </c>
      <c r="I806"/>
      <c r="J806"/>
      <c r="K806"/>
    </row>
    <row r="807" spans="2:11" x14ac:dyDescent="0.3">
      <c r="B807" s="35" t="s">
        <v>139</v>
      </c>
      <c r="C807" s="123" t="s">
        <v>140</v>
      </c>
      <c r="D807" s="35" t="s">
        <v>141</v>
      </c>
      <c r="E807" s="36" t="s">
        <v>73</v>
      </c>
      <c r="F807" s="77" t="s">
        <v>145</v>
      </c>
      <c r="G807" s="84">
        <v>42036</v>
      </c>
      <c r="H807" s="76">
        <v>12</v>
      </c>
      <c r="I807"/>
      <c r="J807"/>
      <c r="K807"/>
    </row>
    <row r="808" spans="2:11" x14ac:dyDescent="0.3">
      <c r="B808" s="35" t="s">
        <v>139</v>
      </c>
      <c r="C808" s="35" t="s">
        <v>140</v>
      </c>
      <c r="D808" s="35" t="s">
        <v>141</v>
      </c>
      <c r="E808" s="36" t="s">
        <v>73</v>
      </c>
      <c r="F808" s="77" t="s">
        <v>145</v>
      </c>
      <c r="G808" s="84">
        <v>42036</v>
      </c>
      <c r="H808" s="76"/>
      <c r="I808"/>
      <c r="J808"/>
      <c r="K808"/>
    </row>
    <row r="809" spans="2:11" x14ac:dyDescent="0.3">
      <c r="B809" s="35" t="s">
        <v>139</v>
      </c>
      <c r="C809" s="35" t="s">
        <v>140</v>
      </c>
      <c r="D809" s="35" t="s">
        <v>141</v>
      </c>
      <c r="E809" s="36" t="s">
        <v>73</v>
      </c>
      <c r="F809" s="77" t="s">
        <v>145</v>
      </c>
      <c r="G809" s="84">
        <v>42036</v>
      </c>
      <c r="H809" s="76"/>
      <c r="I809"/>
      <c r="J809"/>
      <c r="K809"/>
    </row>
    <row r="810" spans="2:11" x14ac:dyDescent="0.3">
      <c r="B810" s="35" t="s">
        <v>139</v>
      </c>
      <c r="C810" s="35" t="s">
        <v>140</v>
      </c>
      <c r="D810" s="35" t="s">
        <v>141</v>
      </c>
      <c r="E810" s="36" t="s">
        <v>73</v>
      </c>
      <c r="F810" s="77" t="s">
        <v>145</v>
      </c>
      <c r="G810" s="84">
        <v>42036</v>
      </c>
      <c r="H810" s="76"/>
      <c r="I810"/>
      <c r="J810"/>
      <c r="K810"/>
    </row>
    <row r="811" spans="2:11" x14ac:dyDescent="0.3">
      <c r="B811" s="35" t="s">
        <v>139</v>
      </c>
      <c r="C811" s="35" t="s">
        <v>140</v>
      </c>
      <c r="D811" s="35" t="s">
        <v>141</v>
      </c>
      <c r="E811" s="36" t="s">
        <v>73</v>
      </c>
      <c r="F811" s="77" t="s">
        <v>145</v>
      </c>
      <c r="G811" s="84">
        <v>42036</v>
      </c>
      <c r="H811" s="74"/>
      <c r="I811"/>
      <c r="J811"/>
      <c r="K811"/>
    </row>
    <row r="812" spans="2:11" x14ac:dyDescent="0.3">
      <c r="B812" s="35" t="s">
        <v>139</v>
      </c>
      <c r="C812" s="35" t="s">
        <v>140</v>
      </c>
      <c r="D812" s="35" t="s">
        <v>141</v>
      </c>
      <c r="E812" s="36" t="s">
        <v>73</v>
      </c>
      <c r="F812" s="77" t="s">
        <v>145</v>
      </c>
      <c r="G812" s="84">
        <v>42036</v>
      </c>
      <c r="H812" s="74"/>
      <c r="I812"/>
      <c r="J812"/>
      <c r="K812"/>
    </row>
    <row r="813" spans="2:11" x14ac:dyDescent="0.3">
      <c r="B813" s="35" t="s">
        <v>139</v>
      </c>
      <c r="C813" s="35" t="s">
        <v>140</v>
      </c>
      <c r="D813" s="35" t="s">
        <v>141</v>
      </c>
      <c r="E813" s="36" t="s">
        <v>73</v>
      </c>
      <c r="F813" s="77" t="s">
        <v>145</v>
      </c>
      <c r="G813" s="84">
        <v>42036</v>
      </c>
      <c r="H813" s="74"/>
      <c r="I813"/>
      <c r="J813"/>
      <c r="K813"/>
    </row>
    <row r="814" spans="2:11" x14ac:dyDescent="0.3">
      <c r="B814" s="35" t="s">
        <v>139</v>
      </c>
      <c r="C814" s="35" t="s">
        <v>140</v>
      </c>
      <c r="D814" s="35" t="s">
        <v>141</v>
      </c>
      <c r="E814" s="36" t="s">
        <v>73</v>
      </c>
      <c r="F814" s="77" t="s">
        <v>145</v>
      </c>
      <c r="G814" s="84">
        <v>42036</v>
      </c>
      <c r="H814" s="76"/>
      <c r="I814"/>
      <c r="J814"/>
      <c r="K814"/>
    </row>
    <row r="815" spans="2:11" x14ac:dyDescent="0.3">
      <c r="B815" s="35" t="s">
        <v>139</v>
      </c>
      <c r="C815" s="35" t="s">
        <v>140</v>
      </c>
      <c r="D815" s="35" t="s">
        <v>141</v>
      </c>
      <c r="E815" s="36" t="s">
        <v>73</v>
      </c>
      <c r="F815" s="77" t="s">
        <v>145</v>
      </c>
      <c r="G815" s="84">
        <v>42036</v>
      </c>
      <c r="H815" s="74"/>
      <c r="I815"/>
      <c r="J815"/>
      <c r="K815"/>
    </row>
    <row r="816" spans="2:11" x14ac:dyDescent="0.3">
      <c r="B816" s="35" t="s">
        <v>139</v>
      </c>
      <c r="C816" s="35" t="s">
        <v>140</v>
      </c>
      <c r="D816" s="35" t="s">
        <v>141</v>
      </c>
      <c r="E816" s="36" t="s">
        <v>73</v>
      </c>
      <c r="F816" s="77" t="s">
        <v>145</v>
      </c>
      <c r="G816" s="84">
        <v>42036</v>
      </c>
      <c r="H816" s="74"/>
      <c r="I816"/>
      <c r="J816"/>
      <c r="K816"/>
    </row>
    <row r="817" spans="2:11" x14ac:dyDescent="0.3">
      <c r="B817" s="35" t="s">
        <v>139</v>
      </c>
      <c r="C817" s="35" t="s">
        <v>140</v>
      </c>
      <c r="D817" s="35" t="s">
        <v>141</v>
      </c>
      <c r="E817" s="36" t="s">
        <v>73</v>
      </c>
      <c r="F817" s="77" t="s">
        <v>145</v>
      </c>
      <c r="G817" s="84">
        <v>42036</v>
      </c>
      <c r="H817" s="74"/>
      <c r="I817"/>
      <c r="J817"/>
      <c r="K817"/>
    </row>
    <row r="818" spans="2:11" x14ac:dyDescent="0.3">
      <c r="B818" s="35" t="s">
        <v>139</v>
      </c>
      <c r="C818" s="35" t="s">
        <v>140</v>
      </c>
      <c r="D818" s="35" t="s">
        <v>141</v>
      </c>
      <c r="E818" s="36" t="s">
        <v>73</v>
      </c>
      <c r="F818" s="73" t="s">
        <v>145</v>
      </c>
      <c r="G818" s="84">
        <v>42064</v>
      </c>
      <c r="H818" s="74">
        <v>0</v>
      </c>
      <c r="I818"/>
      <c r="J818"/>
      <c r="K818"/>
    </row>
    <row r="819" spans="2:11" x14ac:dyDescent="0.3">
      <c r="B819" s="35" t="s">
        <v>139</v>
      </c>
      <c r="C819" s="35" t="s">
        <v>140</v>
      </c>
      <c r="D819" s="35" t="s">
        <v>141</v>
      </c>
      <c r="E819" s="36" t="s">
        <v>73</v>
      </c>
      <c r="F819" s="73" t="s">
        <v>145</v>
      </c>
      <c r="G819" s="84">
        <v>42064</v>
      </c>
      <c r="H819" s="76">
        <v>1</v>
      </c>
      <c r="I819"/>
      <c r="J819"/>
      <c r="K819"/>
    </row>
    <row r="820" spans="2:11" x14ac:dyDescent="0.3">
      <c r="B820" s="35" t="s">
        <v>139</v>
      </c>
      <c r="C820" s="35" t="s">
        <v>140</v>
      </c>
      <c r="D820" s="35" t="s">
        <v>141</v>
      </c>
      <c r="E820" s="36" t="s">
        <v>73</v>
      </c>
      <c r="F820" s="73" t="s">
        <v>145</v>
      </c>
      <c r="G820" s="84">
        <v>42064</v>
      </c>
      <c r="H820" s="76"/>
      <c r="I820"/>
      <c r="J820"/>
      <c r="K820"/>
    </row>
    <row r="821" spans="2:11" x14ac:dyDescent="0.3">
      <c r="B821" s="35" t="s">
        <v>139</v>
      </c>
      <c r="C821" s="35" t="s">
        <v>140</v>
      </c>
      <c r="D821" s="35" t="s">
        <v>141</v>
      </c>
      <c r="E821" s="36" t="s">
        <v>73</v>
      </c>
      <c r="F821" s="73" t="s">
        <v>145</v>
      </c>
      <c r="G821" s="84">
        <v>42064</v>
      </c>
      <c r="H821" s="76"/>
      <c r="I821"/>
      <c r="J821"/>
      <c r="K821"/>
    </row>
    <row r="822" spans="2:11" x14ac:dyDescent="0.3">
      <c r="B822" s="35" t="s">
        <v>139</v>
      </c>
      <c r="C822" s="35" t="s">
        <v>140</v>
      </c>
      <c r="D822" s="35" t="s">
        <v>141</v>
      </c>
      <c r="E822" s="36" t="s">
        <v>73</v>
      </c>
      <c r="F822" s="73" t="s">
        <v>145</v>
      </c>
      <c r="G822" s="84">
        <v>42064</v>
      </c>
      <c r="H822" s="76">
        <v>1</v>
      </c>
      <c r="I822"/>
      <c r="J822"/>
      <c r="K822"/>
    </row>
    <row r="823" spans="2:11" x14ac:dyDescent="0.3">
      <c r="B823" s="35" t="s">
        <v>139</v>
      </c>
      <c r="C823" s="35" t="s">
        <v>140</v>
      </c>
      <c r="D823" s="35" t="s">
        <v>141</v>
      </c>
      <c r="E823" s="36" t="s">
        <v>73</v>
      </c>
      <c r="F823" s="73" t="s">
        <v>145</v>
      </c>
      <c r="G823" s="84">
        <v>42064</v>
      </c>
      <c r="H823" s="76"/>
      <c r="I823"/>
      <c r="J823"/>
      <c r="K823"/>
    </row>
    <row r="824" spans="2:11" x14ac:dyDescent="0.3">
      <c r="B824" s="35" t="s">
        <v>139</v>
      </c>
      <c r="C824" s="35" t="s">
        <v>140</v>
      </c>
      <c r="D824" s="35" t="s">
        <v>141</v>
      </c>
      <c r="E824" s="36" t="s">
        <v>73</v>
      </c>
      <c r="F824" s="73" t="s">
        <v>145</v>
      </c>
      <c r="G824" s="84">
        <v>42064</v>
      </c>
      <c r="H824" s="76"/>
      <c r="I824"/>
      <c r="J824"/>
      <c r="K824"/>
    </row>
    <row r="825" spans="2:11" x14ac:dyDescent="0.3">
      <c r="B825" s="35" t="s">
        <v>139</v>
      </c>
      <c r="C825" s="35" t="s">
        <v>140</v>
      </c>
      <c r="D825" s="35" t="s">
        <v>141</v>
      </c>
      <c r="E825" s="36" t="s">
        <v>73</v>
      </c>
      <c r="F825" s="73" t="s">
        <v>145</v>
      </c>
      <c r="G825" s="84">
        <v>42064</v>
      </c>
      <c r="H825" s="76"/>
      <c r="I825"/>
      <c r="J825"/>
      <c r="K825"/>
    </row>
    <row r="826" spans="2:11" x14ac:dyDescent="0.3">
      <c r="B826" s="35" t="s">
        <v>139</v>
      </c>
      <c r="C826" s="35" t="s">
        <v>140</v>
      </c>
      <c r="D826" s="35" t="s">
        <v>141</v>
      </c>
      <c r="E826" s="36" t="s">
        <v>73</v>
      </c>
      <c r="F826" s="73" t="s">
        <v>145</v>
      </c>
      <c r="G826" s="84">
        <v>42064</v>
      </c>
      <c r="H826" s="76"/>
      <c r="I826"/>
      <c r="J826"/>
      <c r="K826"/>
    </row>
    <row r="827" spans="2:11" x14ac:dyDescent="0.3">
      <c r="B827" s="35" t="s">
        <v>139</v>
      </c>
      <c r="C827" s="35" t="s">
        <v>140</v>
      </c>
      <c r="D827" s="35" t="s">
        <v>141</v>
      </c>
      <c r="E827" s="36" t="s">
        <v>73</v>
      </c>
      <c r="F827" s="73" t="s">
        <v>145</v>
      </c>
      <c r="G827" s="84">
        <v>42064</v>
      </c>
      <c r="H827" s="76">
        <v>0</v>
      </c>
      <c r="I827"/>
      <c r="J827"/>
      <c r="K827"/>
    </row>
    <row r="828" spans="2:11" x14ac:dyDescent="0.3">
      <c r="B828" s="35" t="s">
        <v>139</v>
      </c>
      <c r="C828" s="35" t="s">
        <v>140</v>
      </c>
      <c r="D828" s="35" t="s">
        <v>141</v>
      </c>
      <c r="E828" s="36" t="s">
        <v>73</v>
      </c>
      <c r="F828" s="77" t="s">
        <v>145</v>
      </c>
      <c r="G828" s="84">
        <v>42064</v>
      </c>
      <c r="H828" s="74">
        <v>615</v>
      </c>
      <c r="I828"/>
      <c r="J828"/>
      <c r="K828"/>
    </row>
    <row r="829" spans="2:11" x14ac:dyDescent="0.3">
      <c r="B829" s="35" t="s">
        <v>139</v>
      </c>
      <c r="C829" s="35" t="s">
        <v>140</v>
      </c>
      <c r="D829" s="35" t="s">
        <v>141</v>
      </c>
      <c r="E829" s="36" t="s">
        <v>73</v>
      </c>
      <c r="F829" s="77" t="s">
        <v>145</v>
      </c>
      <c r="G829" s="84">
        <v>42064</v>
      </c>
      <c r="H829" s="76">
        <v>18</v>
      </c>
      <c r="I829"/>
      <c r="J829"/>
      <c r="K829"/>
    </row>
    <row r="830" spans="2:11" x14ac:dyDescent="0.3">
      <c r="B830" s="35" t="s">
        <v>139</v>
      </c>
      <c r="C830" s="35" t="s">
        <v>140</v>
      </c>
      <c r="D830" s="35" t="s">
        <v>141</v>
      </c>
      <c r="E830" s="36" t="s">
        <v>73</v>
      </c>
      <c r="F830" s="77" t="s">
        <v>145</v>
      </c>
      <c r="G830" s="84">
        <v>42064</v>
      </c>
      <c r="H830" s="76" t="s">
        <v>85</v>
      </c>
      <c r="I830"/>
      <c r="J830"/>
      <c r="K830"/>
    </row>
    <row r="831" spans="2:11" x14ac:dyDescent="0.3">
      <c r="B831" s="35" t="s">
        <v>139</v>
      </c>
      <c r="C831" s="35" t="s">
        <v>140</v>
      </c>
      <c r="D831" s="35" t="s">
        <v>141</v>
      </c>
      <c r="E831" s="36" t="s">
        <v>73</v>
      </c>
      <c r="F831" s="77" t="s">
        <v>145</v>
      </c>
      <c r="G831" s="84">
        <v>42064</v>
      </c>
      <c r="H831" s="76">
        <v>2</v>
      </c>
      <c r="I831"/>
      <c r="J831"/>
      <c r="K831"/>
    </row>
    <row r="832" spans="2:11" x14ac:dyDescent="0.3">
      <c r="B832" s="35" t="s">
        <v>139</v>
      </c>
      <c r="C832" s="35" t="s">
        <v>140</v>
      </c>
      <c r="D832" s="35" t="s">
        <v>141</v>
      </c>
      <c r="E832" s="36" t="s">
        <v>73</v>
      </c>
      <c r="F832" s="77" t="s">
        <v>145</v>
      </c>
      <c r="G832" s="84">
        <v>42064</v>
      </c>
      <c r="H832" s="76">
        <v>1</v>
      </c>
      <c r="I832"/>
      <c r="J832"/>
      <c r="K832"/>
    </row>
    <row r="833" spans="2:11" x14ac:dyDescent="0.3">
      <c r="B833" s="35" t="s">
        <v>139</v>
      </c>
      <c r="C833" s="35" t="s">
        <v>140</v>
      </c>
      <c r="D833" s="35" t="s">
        <v>141</v>
      </c>
      <c r="E833" s="36" t="s">
        <v>73</v>
      </c>
      <c r="F833" s="77" t="s">
        <v>145</v>
      </c>
      <c r="G833" s="84">
        <v>42064</v>
      </c>
      <c r="H833" s="76">
        <v>1857</v>
      </c>
      <c r="I833"/>
      <c r="J833"/>
      <c r="K833"/>
    </row>
    <row r="834" spans="2:11" x14ac:dyDescent="0.3">
      <c r="B834" s="35" t="s">
        <v>139</v>
      </c>
      <c r="C834" s="35" t="s">
        <v>140</v>
      </c>
      <c r="D834" s="35" t="s">
        <v>141</v>
      </c>
      <c r="E834" s="36" t="s">
        <v>73</v>
      </c>
      <c r="F834" s="77" t="s">
        <v>145</v>
      </c>
      <c r="G834" s="84">
        <v>42064</v>
      </c>
      <c r="H834" s="76">
        <v>269</v>
      </c>
      <c r="I834"/>
      <c r="J834"/>
      <c r="K834"/>
    </row>
    <row r="835" spans="2:11" x14ac:dyDescent="0.3">
      <c r="B835" s="35" t="s">
        <v>139</v>
      </c>
      <c r="C835" s="123" t="s">
        <v>140</v>
      </c>
      <c r="D835" s="35" t="s">
        <v>141</v>
      </c>
      <c r="E835" s="36" t="s">
        <v>73</v>
      </c>
      <c r="F835" s="77" t="s">
        <v>145</v>
      </c>
      <c r="G835" s="84">
        <v>42064</v>
      </c>
      <c r="H835" s="76">
        <v>16</v>
      </c>
      <c r="I835"/>
      <c r="J835"/>
      <c r="K835"/>
    </row>
    <row r="836" spans="2:11" x14ac:dyDescent="0.3">
      <c r="B836" s="35" t="s">
        <v>139</v>
      </c>
      <c r="C836" s="35" t="s">
        <v>140</v>
      </c>
      <c r="D836" s="35" t="s">
        <v>141</v>
      </c>
      <c r="E836" s="36" t="s">
        <v>73</v>
      </c>
      <c r="F836" s="77" t="s">
        <v>145</v>
      </c>
      <c r="G836" s="84">
        <v>42064</v>
      </c>
      <c r="H836" s="76"/>
      <c r="I836"/>
      <c r="J836"/>
      <c r="K836"/>
    </row>
    <row r="837" spans="2:11" x14ac:dyDescent="0.3">
      <c r="B837" s="35" t="s">
        <v>139</v>
      </c>
      <c r="C837" s="35" t="s">
        <v>140</v>
      </c>
      <c r="D837" s="35" t="s">
        <v>141</v>
      </c>
      <c r="E837" s="36" t="s">
        <v>73</v>
      </c>
      <c r="F837" s="77" t="s">
        <v>145</v>
      </c>
      <c r="G837" s="84">
        <v>42064</v>
      </c>
      <c r="H837" s="76"/>
      <c r="I837"/>
      <c r="J837"/>
      <c r="K837"/>
    </row>
    <row r="838" spans="2:11" x14ac:dyDescent="0.3">
      <c r="B838" s="35" t="s">
        <v>139</v>
      </c>
      <c r="C838" s="35" t="s">
        <v>140</v>
      </c>
      <c r="D838" s="35" t="s">
        <v>141</v>
      </c>
      <c r="E838" s="36" t="s">
        <v>73</v>
      </c>
      <c r="F838" s="77" t="s">
        <v>145</v>
      </c>
      <c r="G838" s="84">
        <v>42064</v>
      </c>
      <c r="H838" s="76"/>
      <c r="I838"/>
      <c r="J838"/>
      <c r="K838"/>
    </row>
    <row r="839" spans="2:11" x14ac:dyDescent="0.3">
      <c r="B839" s="35" t="s">
        <v>139</v>
      </c>
      <c r="C839" s="35" t="s">
        <v>140</v>
      </c>
      <c r="D839" s="35" t="s">
        <v>141</v>
      </c>
      <c r="E839" s="36" t="s">
        <v>73</v>
      </c>
      <c r="F839" s="77" t="s">
        <v>145</v>
      </c>
      <c r="G839" s="84">
        <v>42064</v>
      </c>
      <c r="H839" s="74"/>
      <c r="I839"/>
      <c r="J839"/>
      <c r="K839"/>
    </row>
    <row r="840" spans="2:11" x14ac:dyDescent="0.3">
      <c r="B840" s="35" t="s">
        <v>139</v>
      </c>
      <c r="C840" s="35" t="s">
        <v>140</v>
      </c>
      <c r="D840" s="35" t="s">
        <v>141</v>
      </c>
      <c r="E840" s="36" t="s">
        <v>73</v>
      </c>
      <c r="F840" s="77" t="s">
        <v>145</v>
      </c>
      <c r="G840" s="84">
        <v>42064</v>
      </c>
      <c r="H840" s="74">
        <v>1</v>
      </c>
      <c r="I840"/>
      <c r="J840"/>
      <c r="K840"/>
    </row>
    <row r="841" spans="2:11" x14ac:dyDescent="0.3">
      <c r="B841" s="35" t="s">
        <v>139</v>
      </c>
      <c r="C841" s="35" t="s">
        <v>140</v>
      </c>
      <c r="D841" s="35" t="s">
        <v>141</v>
      </c>
      <c r="E841" s="36" t="s">
        <v>73</v>
      </c>
      <c r="F841" s="77" t="s">
        <v>145</v>
      </c>
      <c r="G841" s="84">
        <v>42064</v>
      </c>
      <c r="H841" s="74"/>
      <c r="I841"/>
      <c r="J841"/>
      <c r="K841"/>
    </row>
    <row r="842" spans="2:11" x14ac:dyDescent="0.3">
      <c r="B842" s="35" t="s">
        <v>139</v>
      </c>
      <c r="C842" s="35" t="s">
        <v>140</v>
      </c>
      <c r="D842" s="35" t="s">
        <v>141</v>
      </c>
      <c r="E842" s="36" t="s">
        <v>73</v>
      </c>
      <c r="F842" s="77" t="s">
        <v>145</v>
      </c>
      <c r="G842" s="84">
        <v>42064</v>
      </c>
      <c r="H842" s="76"/>
      <c r="I842"/>
      <c r="J842"/>
      <c r="K842"/>
    </row>
    <row r="843" spans="2:11" x14ac:dyDescent="0.3">
      <c r="B843" s="35" t="s">
        <v>139</v>
      </c>
      <c r="C843" s="35" t="s">
        <v>140</v>
      </c>
      <c r="D843" s="35" t="s">
        <v>141</v>
      </c>
      <c r="E843" s="36" t="s">
        <v>73</v>
      </c>
      <c r="F843" s="77" t="s">
        <v>145</v>
      </c>
      <c r="G843" s="84">
        <v>42064</v>
      </c>
      <c r="H843" s="74"/>
      <c r="I843"/>
      <c r="J843"/>
      <c r="K843"/>
    </row>
    <row r="844" spans="2:11" x14ac:dyDescent="0.3">
      <c r="B844" s="35" t="s">
        <v>139</v>
      </c>
      <c r="C844" s="35" t="s">
        <v>140</v>
      </c>
      <c r="D844" s="35" t="s">
        <v>141</v>
      </c>
      <c r="E844" s="36" t="s">
        <v>73</v>
      </c>
      <c r="F844" s="77" t="s">
        <v>145</v>
      </c>
      <c r="G844" s="84">
        <v>42064</v>
      </c>
      <c r="H844" s="74"/>
      <c r="I844"/>
      <c r="J844"/>
      <c r="K844"/>
    </row>
    <row r="845" spans="2:11" x14ac:dyDescent="0.3">
      <c r="B845" s="35" t="s">
        <v>139</v>
      </c>
      <c r="C845" s="35" t="s">
        <v>140</v>
      </c>
      <c r="D845" s="35" t="s">
        <v>141</v>
      </c>
      <c r="E845" s="36" t="s">
        <v>73</v>
      </c>
      <c r="F845" s="77" t="s">
        <v>145</v>
      </c>
      <c r="G845" s="84">
        <v>42064</v>
      </c>
      <c r="H845" s="74"/>
      <c r="I845"/>
      <c r="J845"/>
      <c r="K845"/>
    </row>
    <row r="846" spans="2:11" x14ac:dyDescent="0.3">
      <c r="B846" s="35" t="s">
        <v>139</v>
      </c>
      <c r="C846" s="35" t="s">
        <v>140</v>
      </c>
      <c r="D846" s="35" t="s">
        <v>141</v>
      </c>
      <c r="E846" s="36" t="s">
        <v>73</v>
      </c>
      <c r="F846" s="73" t="s">
        <v>145</v>
      </c>
      <c r="G846" s="84">
        <v>42095</v>
      </c>
      <c r="H846" s="74">
        <v>0</v>
      </c>
      <c r="I846"/>
      <c r="J846"/>
      <c r="K846"/>
    </row>
    <row r="847" spans="2:11" x14ac:dyDescent="0.3">
      <c r="B847" s="35" t="s">
        <v>139</v>
      </c>
      <c r="C847" s="35" t="s">
        <v>140</v>
      </c>
      <c r="D847" s="35" t="s">
        <v>141</v>
      </c>
      <c r="E847" s="36" t="s">
        <v>73</v>
      </c>
      <c r="F847" s="73" t="s">
        <v>145</v>
      </c>
      <c r="G847" s="84">
        <v>42095</v>
      </c>
      <c r="H847" s="76">
        <v>1</v>
      </c>
      <c r="I847"/>
      <c r="J847"/>
      <c r="K847"/>
    </row>
    <row r="848" spans="2:11" x14ac:dyDescent="0.3">
      <c r="B848" s="35" t="s">
        <v>139</v>
      </c>
      <c r="C848" s="35" t="s">
        <v>140</v>
      </c>
      <c r="D848" s="35" t="s">
        <v>141</v>
      </c>
      <c r="E848" s="36" t="s">
        <v>73</v>
      </c>
      <c r="F848" s="73" t="s">
        <v>145</v>
      </c>
      <c r="G848" s="84">
        <v>42095</v>
      </c>
      <c r="H848" s="76"/>
      <c r="I848"/>
      <c r="J848"/>
      <c r="K848"/>
    </row>
    <row r="849" spans="2:11" x14ac:dyDescent="0.3">
      <c r="B849" s="35" t="s">
        <v>139</v>
      </c>
      <c r="C849" s="35" t="s">
        <v>140</v>
      </c>
      <c r="D849" s="35" t="s">
        <v>141</v>
      </c>
      <c r="E849" s="36" t="s">
        <v>73</v>
      </c>
      <c r="F849" s="73" t="s">
        <v>145</v>
      </c>
      <c r="G849" s="84">
        <v>42095</v>
      </c>
      <c r="H849" s="76"/>
      <c r="I849"/>
      <c r="J849"/>
      <c r="K849"/>
    </row>
    <row r="850" spans="2:11" x14ac:dyDescent="0.3">
      <c r="B850" s="35" t="s">
        <v>139</v>
      </c>
      <c r="C850" s="35" t="s">
        <v>140</v>
      </c>
      <c r="D850" s="35" t="s">
        <v>141</v>
      </c>
      <c r="E850" s="36" t="s">
        <v>73</v>
      </c>
      <c r="F850" s="73" t="s">
        <v>145</v>
      </c>
      <c r="G850" s="84">
        <v>42095</v>
      </c>
      <c r="H850" s="76">
        <v>1</v>
      </c>
      <c r="I850"/>
      <c r="J850"/>
      <c r="K850"/>
    </row>
    <row r="851" spans="2:11" x14ac:dyDescent="0.3">
      <c r="B851" s="35" t="s">
        <v>139</v>
      </c>
      <c r="C851" s="35" t="s">
        <v>140</v>
      </c>
      <c r="D851" s="35" t="s">
        <v>141</v>
      </c>
      <c r="E851" s="36" t="s">
        <v>73</v>
      </c>
      <c r="F851" s="73" t="s">
        <v>145</v>
      </c>
      <c r="G851" s="84">
        <v>42095</v>
      </c>
      <c r="H851" s="76"/>
      <c r="I851"/>
      <c r="J851"/>
      <c r="K851"/>
    </row>
    <row r="852" spans="2:11" x14ac:dyDescent="0.3">
      <c r="B852" s="35" t="s">
        <v>139</v>
      </c>
      <c r="C852" s="35" t="s">
        <v>140</v>
      </c>
      <c r="D852" s="35" t="s">
        <v>141</v>
      </c>
      <c r="E852" s="36" t="s">
        <v>73</v>
      </c>
      <c r="F852" s="73" t="s">
        <v>145</v>
      </c>
      <c r="G852" s="84">
        <v>42095</v>
      </c>
      <c r="H852" s="76">
        <v>1</v>
      </c>
      <c r="I852"/>
      <c r="J852"/>
      <c r="K852"/>
    </row>
    <row r="853" spans="2:11" x14ac:dyDescent="0.3">
      <c r="B853" s="35" t="s">
        <v>139</v>
      </c>
      <c r="C853" s="35" t="s">
        <v>140</v>
      </c>
      <c r="D853" s="35" t="s">
        <v>141</v>
      </c>
      <c r="E853" s="36" t="s">
        <v>73</v>
      </c>
      <c r="F853" s="73" t="s">
        <v>145</v>
      </c>
      <c r="G853" s="84">
        <v>42095</v>
      </c>
      <c r="H853" s="76">
        <v>1</v>
      </c>
      <c r="I853"/>
      <c r="J853"/>
      <c r="K853"/>
    </row>
    <row r="854" spans="2:11" x14ac:dyDescent="0.3">
      <c r="B854" s="35" t="s">
        <v>139</v>
      </c>
      <c r="C854" s="35" t="s">
        <v>140</v>
      </c>
      <c r="D854" s="35" t="s">
        <v>141</v>
      </c>
      <c r="E854" s="36" t="s">
        <v>73</v>
      </c>
      <c r="F854" s="73" t="s">
        <v>145</v>
      </c>
      <c r="G854" s="84">
        <v>42095</v>
      </c>
      <c r="H854" s="76"/>
      <c r="I854"/>
      <c r="J854"/>
      <c r="K854"/>
    </row>
    <row r="855" spans="2:11" x14ac:dyDescent="0.3">
      <c r="B855" s="35" t="s">
        <v>139</v>
      </c>
      <c r="C855" s="35" t="s">
        <v>140</v>
      </c>
      <c r="D855" s="35" t="s">
        <v>141</v>
      </c>
      <c r="E855" s="36" t="s">
        <v>73</v>
      </c>
      <c r="F855" s="73" t="s">
        <v>145</v>
      </c>
      <c r="G855" s="84">
        <v>42095</v>
      </c>
      <c r="H855" s="76">
        <v>0</v>
      </c>
      <c r="I855"/>
      <c r="J855"/>
      <c r="K855"/>
    </row>
    <row r="856" spans="2:11" x14ac:dyDescent="0.3">
      <c r="B856" s="35" t="s">
        <v>139</v>
      </c>
      <c r="C856" s="35" t="s">
        <v>140</v>
      </c>
      <c r="D856" s="35" t="s">
        <v>141</v>
      </c>
      <c r="E856" s="36" t="s">
        <v>73</v>
      </c>
      <c r="F856" s="77" t="s">
        <v>145</v>
      </c>
      <c r="G856" s="84">
        <v>42095</v>
      </c>
      <c r="H856" s="74">
        <v>851</v>
      </c>
      <c r="I856"/>
      <c r="J856"/>
      <c r="K856"/>
    </row>
    <row r="857" spans="2:11" x14ac:dyDescent="0.3">
      <c r="B857" s="35" t="s">
        <v>139</v>
      </c>
      <c r="C857" s="35" t="s">
        <v>140</v>
      </c>
      <c r="D857" s="35" t="s">
        <v>141</v>
      </c>
      <c r="E857" s="36" t="s">
        <v>73</v>
      </c>
      <c r="F857" s="77" t="s">
        <v>145</v>
      </c>
      <c r="G857" s="84">
        <v>42095</v>
      </c>
      <c r="H857" s="76">
        <v>26</v>
      </c>
      <c r="I857"/>
      <c r="J857"/>
      <c r="K857"/>
    </row>
    <row r="858" spans="2:11" x14ac:dyDescent="0.3">
      <c r="B858" s="35" t="s">
        <v>139</v>
      </c>
      <c r="C858" s="35" t="s">
        <v>140</v>
      </c>
      <c r="D858" s="35" t="s">
        <v>141</v>
      </c>
      <c r="E858" s="36" t="s">
        <v>73</v>
      </c>
      <c r="F858" s="77" t="s">
        <v>145</v>
      </c>
      <c r="G858" s="84">
        <v>42095</v>
      </c>
      <c r="H858" s="76" t="s">
        <v>85</v>
      </c>
      <c r="I858"/>
      <c r="J858"/>
      <c r="K858"/>
    </row>
    <row r="859" spans="2:11" x14ac:dyDescent="0.3">
      <c r="B859" s="35" t="s">
        <v>139</v>
      </c>
      <c r="C859" s="35" t="s">
        <v>140</v>
      </c>
      <c r="D859" s="35" t="s">
        <v>141</v>
      </c>
      <c r="E859" s="36" t="s">
        <v>73</v>
      </c>
      <c r="F859" s="77" t="s">
        <v>145</v>
      </c>
      <c r="G859" s="84">
        <v>42095</v>
      </c>
      <c r="H859" s="76">
        <v>3</v>
      </c>
      <c r="I859"/>
      <c r="J859"/>
      <c r="K859"/>
    </row>
    <row r="860" spans="2:11" x14ac:dyDescent="0.3">
      <c r="B860" s="35" t="s">
        <v>139</v>
      </c>
      <c r="C860" s="35" t="s">
        <v>140</v>
      </c>
      <c r="D860" s="35" t="s">
        <v>141</v>
      </c>
      <c r="E860" s="36" t="s">
        <v>73</v>
      </c>
      <c r="F860" s="77" t="s">
        <v>145</v>
      </c>
      <c r="G860" s="84">
        <v>42095</v>
      </c>
      <c r="H860" s="76">
        <v>5</v>
      </c>
      <c r="I860"/>
      <c r="J860"/>
      <c r="K860"/>
    </row>
    <row r="861" spans="2:11" x14ac:dyDescent="0.3">
      <c r="B861" s="35" t="s">
        <v>139</v>
      </c>
      <c r="C861" s="35" t="s">
        <v>140</v>
      </c>
      <c r="D861" s="35" t="s">
        <v>141</v>
      </c>
      <c r="E861" s="36" t="s">
        <v>73</v>
      </c>
      <c r="F861" s="77" t="s">
        <v>145</v>
      </c>
      <c r="G861" s="84">
        <v>42095</v>
      </c>
      <c r="H861" s="74">
        <v>2559</v>
      </c>
      <c r="I861"/>
      <c r="J861"/>
      <c r="K861"/>
    </row>
    <row r="862" spans="2:11" x14ac:dyDescent="0.3">
      <c r="B862" s="35" t="s">
        <v>139</v>
      </c>
      <c r="C862" s="35" t="s">
        <v>140</v>
      </c>
      <c r="D862" s="35" t="s">
        <v>141</v>
      </c>
      <c r="E862" s="36" t="s">
        <v>73</v>
      </c>
      <c r="F862" s="77" t="s">
        <v>145</v>
      </c>
      <c r="G862" s="84">
        <v>42095</v>
      </c>
      <c r="H862" s="74">
        <v>336</v>
      </c>
      <c r="I862"/>
      <c r="J862"/>
      <c r="K862"/>
    </row>
    <row r="863" spans="2:11" x14ac:dyDescent="0.3">
      <c r="B863" s="35" t="s">
        <v>139</v>
      </c>
      <c r="C863" s="123" t="s">
        <v>140</v>
      </c>
      <c r="D863" s="35" t="s">
        <v>141</v>
      </c>
      <c r="E863" s="36" t="s">
        <v>73</v>
      </c>
      <c r="F863" s="77" t="s">
        <v>145</v>
      </c>
      <c r="G863" s="84">
        <v>42095</v>
      </c>
      <c r="H863" s="74">
        <v>19</v>
      </c>
      <c r="I863"/>
      <c r="J863"/>
      <c r="K863"/>
    </row>
    <row r="864" spans="2:11" x14ac:dyDescent="0.3">
      <c r="B864" s="35" t="s">
        <v>139</v>
      </c>
      <c r="C864" s="35" t="s">
        <v>140</v>
      </c>
      <c r="D864" s="35" t="s">
        <v>141</v>
      </c>
      <c r="E864" s="36" t="s">
        <v>73</v>
      </c>
      <c r="F864" s="77" t="s">
        <v>145</v>
      </c>
      <c r="G864" s="84">
        <v>42095</v>
      </c>
      <c r="H864" s="74"/>
      <c r="I864"/>
      <c r="J864"/>
      <c r="K864"/>
    </row>
    <row r="865" spans="2:11" x14ac:dyDescent="0.3">
      <c r="B865" s="35" t="s">
        <v>139</v>
      </c>
      <c r="C865" s="35" t="s">
        <v>140</v>
      </c>
      <c r="D865" s="35" t="s">
        <v>141</v>
      </c>
      <c r="E865" s="36" t="s">
        <v>73</v>
      </c>
      <c r="F865" s="77" t="s">
        <v>145</v>
      </c>
      <c r="G865" s="84">
        <v>42095</v>
      </c>
      <c r="H865" s="74"/>
      <c r="I865"/>
      <c r="J865"/>
      <c r="K865"/>
    </row>
    <row r="866" spans="2:11" x14ac:dyDescent="0.3">
      <c r="B866" s="35" t="s">
        <v>139</v>
      </c>
      <c r="C866" s="35" t="s">
        <v>140</v>
      </c>
      <c r="D866" s="35" t="s">
        <v>141</v>
      </c>
      <c r="E866" s="36" t="s">
        <v>73</v>
      </c>
      <c r="F866" s="77" t="s">
        <v>145</v>
      </c>
      <c r="G866" s="84">
        <v>42095</v>
      </c>
      <c r="H866" s="74"/>
      <c r="I866"/>
      <c r="J866"/>
      <c r="K866"/>
    </row>
    <row r="867" spans="2:11" x14ac:dyDescent="0.3">
      <c r="B867" s="35" t="s">
        <v>139</v>
      </c>
      <c r="C867" s="35" t="s">
        <v>140</v>
      </c>
      <c r="D867" s="35" t="s">
        <v>141</v>
      </c>
      <c r="E867" s="36" t="s">
        <v>73</v>
      </c>
      <c r="F867" s="77" t="s">
        <v>145</v>
      </c>
      <c r="G867" s="84">
        <v>42095</v>
      </c>
      <c r="H867" s="74"/>
      <c r="I867"/>
      <c r="J867"/>
      <c r="K867"/>
    </row>
    <row r="868" spans="2:11" x14ac:dyDescent="0.3">
      <c r="B868" s="35" t="s">
        <v>139</v>
      </c>
      <c r="C868" s="35" t="s">
        <v>140</v>
      </c>
      <c r="D868" s="35" t="s">
        <v>141</v>
      </c>
      <c r="E868" s="36" t="s">
        <v>73</v>
      </c>
      <c r="F868" s="77" t="s">
        <v>145</v>
      </c>
      <c r="G868" s="84">
        <v>42095</v>
      </c>
      <c r="H868" s="74">
        <v>1</v>
      </c>
      <c r="I868"/>
      <c r="J868"/>
      <c r="K868"/>
    </row>
    <row r="869" spans="2:11" x14ac:dyDescent="0.3">
      <c r="B869" s="35" t="s">
        <v>139</v>
      </c>
      <c r="C869" s="35" t="s">
        <v>140</v>
      </c>
      <c r="D869" s="35" t="s">
        <v>141</v>
      </c>
      <c r="E869" s="36" t="s">
        <v>73</v>
      </c>
      <c r="F869" s="77" t="s">
        <v>145</v>
      </c>
      <c r="G869" s="84">
        <v>42095</v>
      </c>
      <c r="H869" s="74"/>
      <c r="I869"/>
      <c r="J869"/>
      <c r="K869"/>
    </row>
    <row r="870" spans="2:11" x14ac:dyDescent="0.3">
      <c r="B870" s="35" t="s">
        <v>139</v>
      </c>
      <c r="C870" s="35" t="s">
        <v>140</v>
      </c>
      <c r="D870" s="35" t="s">
        <v>141</v>
      </c>
      <c r="E870" s="36" t="s">
        <v>73</v>
      </c>
      <c r="F870" s="77" t="s">
        <v>145</v>
      </c>
      <c r="G870" s="84">
        <v>42095</v>
      </c>
      <c r="H870" s="76"/>
      <c r="I870"/>
      <c r="J870"/>
      <c r="K870"/>
    </row>
    <row r="871" spans="2:11" x14ac:dyDescent="0.3">
      <c r="B871" s="35" t="s">
        <v>139</v>
      </c>
      <c r="C871" s="35" t="s">
        <v>140</v>
      </c>
      <c r="D871" s="35" t="s">
        <v>141</v>
      </c>
      <c r="E871" s="36" t="s">
        <v>73</v>
      </c>
      <c r="F871" s="77" t="s">
        <v>145</v>
      </c>
      <c r="G871" s="84">
        <v>42095</v>
      </c>
      <c r="H871" s="74">
        <v>1</v>
      </c>
      <c r="I871"/>
      <c r="J871"/>
      <c r="K871"/>
    </row>
    <row r="872" spans="2:11" x14ac:dyDescent="0.3">
      <c r="B872" s="35" t="s">
        <v>139</v>
      </c>
      <c r="C872" s="35" t="s">
        <v>140</v>
      </c>
      <c r="D872" s="35" t="s">
        <v>141</v>
      </c>
      <c r="E872" s="36" t="s">
        <v>73</v>
      </c>
      <c r="F872" s="77" t="s">
        <v>145</v>
      </c>
      <c r="G872" s="84">
        <v>42095</v>
      </c>
      <c r="H872" s="74"/>
      <c r="I872"/>
      <c r="J872"/>
      <c r="K872"/>
    </row>
    <row r="873" spans="2:11" x14ac:dyDescent="0.3">
      <c r="B873" s="35" t="s">
        <v>139</v>
      </c>
      <c r="C873" s="35" t="s">
        <v>140</v>
      </c>
      <c r="D873" s="35" t="s">
        <v>141</v>
      </c>
      <c r="E873" s="36" t="s">
        <v>73</v>
      </c>
      <c r="F873" s="77" t="s">
        <v>145</v>
      </c>
      <c r="G873" s="84">
        <v>42095</v>
      </c>
      <c r="H873" s="74"/>
      <c r="I873"/>
      <c r="J873"/>
      <c r="K873"/>
    </row>
    <row r="874" spans="2:11" x14ac:dyDescent="0.3">
      <c r="B874" s="35" t="s">
        <v>139</v>
      </c>
      <c r="C874" s="35" t="s">
        <v>140</v>
      </c>
      <c r="D874" s="35" t="s">
        <v>141</v>
      </c>
      <c r="E874" s="36" t="s">
        <v>73</v>
      </c>
      <c r="F874" s="73" t="s">
        <v>145</v>
      </c>
      <c r="G874" s="84">
        <v>42125</v>
      </c>
      <c r="H874" s="74">
        <v>0</v>
      </c>
      <c r="I874"/>
      <c r="J874"/>
      <c r="K874"/>
    </row>
    <row r="875" spans="2:11" x14ac:dyDescent="0.3">
      <c r="B875" s="35" t="s">
        <v>139</v>
      </c>
      <c r="C875" s="35" t="s">
        <v>140</v>
      </c>
      <c r="D875" s="35" t="s">
        <v>141</v>
      </c>
      <c r="E875" s="36" t="s">
        <v>73</v>
      </c>
      <c r="F875" s="73" t="s">
        <v>145</v>
      </c>
      <c r="G875" s="84">
        <v>42125</v>
      </c>
      <c r="H875" s="76">
        <v>1</v>
      </c>
      <c r="I875"/>
      <c r="J875"/>
      <c r="K875"/>
    </row>
    <row r="876" spans="2:11" x14ac:dyDescent="0.3">
      <c r="B876" s="35" t="s">
        <v>139</v>
      </c>
      <c r="C876" s="35" t="s">
        <v>140</v>
      </c>
      <c r="D876" s="35" t="s">
        <v>141</v>
      </c>
      <c r="E876" s="36" t="s">
        <v>73</v>
      </c>
      <c r="F876" s="73" t="s">
        <v>145</v>
      </c>
      <c r="G876" s="84">
        <v>42125</v>
      </c>
      <c r="H876" s="76"/>
      <c r="I876"/>
      <c r="J876"/>
      <c r="K876"/>
    </row>
    <row r="877" spans="2:11" x14ac:dyDescent="0.3">
      <c r="B877" s="35" t="s">
        <v>139</v>
      </c>
      <c r="C877" s="35" t="s">
        <v>140</v>
      </c>
      <c r="D877" s="35" t="s">
        <v>141</v>
      </c>
      <c r="E877" s="36" t="s">
        <v>73</v>
      </c>
      <c r="F877" s="73" t="s">
        <v>145</v>
      </c>
      <c r="G877" s="84">
        <v>42125</v>
      </c>
      <c r="H877" s="76"/>
      <c r="I877"/>
      <c r="J877"/>
      <c r="K877"/>
    </row>
    <row r="878" spans="2:11" x14ac:dyDescent="0.3">
      <c r="B878" s="35" t="s">
        <v>139</v>
      </c>
      <c r="C878" s="35" t="s">
        <v>140</v>
      </c>
      <c r="D878" s="35" t="s">
        <v>141</v>
      </c>
      <c r="E878" s="36" t="s">
        <v>73</v>
      </c>
      <c r="F878" s="73" t="s">
        <v>145</v>
      </c>
      <c r="G878" s="84">
        <v>42125</v>
      </c>
      <c r="H878" s="76">
        <v>1</v>
      </c>
      <c r="I878"/>
      <c r="J878"/>
      <c r="K878"/>
    </row>
    <row r="879" spans="2:11" x14ac:dyDescent="0.3">
      <c r="B879" s="35" t="s">
        <v>139</v>
      </c>
      <c r="C879" s="35" t="s">
        <v>140</v>
      </c>
      <c r="D879" s="35" t="s">
        <v>141</v>
      </c>
      <c r="E879" s="36" t="s">
        <v>73</v>
      </c>
      <c r="F879" s="73" t="s">
        <v>145</v>
      </c>
      <c r="G879" s="84">
        <v>42125</v>
      </c>
      <c r="H879" s="76"/>
      <c r="I879"/>
      <c r="J879"/>
      <c r="K879"/>
    </row>
    <row r="880" spans="2:11" x14ac:dyDescent="0.3">
      <c r="B880" s="35" t="s">
        <v>139</v>
      </c>
      <c r="C880" s="35" t="s">
        <v>140</v>
      </c>
      <c r="D880" s="35" t="s">
        <v>141</v>
      </c>
      <c r="E880" s="36" t="s">
        <v>73</v>
      </c>
      <c r="F880" s="73" t="s">
        <v>145</v>
      </c>
      <c r="G880" s="84">
        <v>42125</v>
      </c>
      <c r="H880" s="76">
        <v>1</v>
      </c>
      <c r="I880"/>
      <c r="J880"/>
      <c r="K880"/>
    </row>
    <row r="881" spans="2:11" x14ac:dyDescent="0.3">
      <c r="B881" s="35" t="s">
        <v>139</v>
      </c>
      <c r="C881" s="35" t="s">
        <v>140</v>
      </c>
      <c r="D881" s="35" t="s">
        <v>141</v>
      </c>
      <c r="E881" s="36" t="s">
        <v>73</v>
      </c>
      <c r="F881" s="73" t="s">
        <v>145</v>
      </c>
      <c r="G881" s="84">
        <v>42125</v>
      </c>
      <c r="H881" s="76">
        <v>1</v>
      </c>
      <c r="I881"/>
      <c r="J881"/>
      <c r="K881"/>
    </row>
    <row r="882" spans="2:11" x14ac:dyDescent="0.3">
      <c r="B882" s="35" t="s">
        <v>139</v>
      </c>
      <c r="C882" s="35" t="s">
        <v>140</v>
      </c>
      <c r="D882" s="35" t="s">
        <v>141</v>
      </c>
      <c r="E882" s="36" t="s">
        <v>73</v>
      </c>
      <c r="F882" s="73" t="s">
        <v>145</v>
      </c>
      <c r="G882" s="84">
        <v>42125</v>
      </c>
      <c r="H882" s="76"/>
      <c r="I882"/>
      <c r="J882"/>
      <c r="K882"/>
    </row>
    <row r="883" spans="2:11" x14ac:dyDescent="0.3">
      <c r="B883" s="35" t="s">
        <v>139</v>
      </c>
      <c r="C883" s="35" t="s">
        <v>140</v>
      </c>
      <c r="D883" s="35" t="s">
        <v>141</v>
      </c>
      <c r="E883" s="36" t="s">
        <v>73</v>
      </c>
      <c r="F883" s="73" t="s">
        <v>145</v>
      </c>
      <c r="G883" s="84">
        <v>42125</v>
      </c>
      <c r="H883" s="76">
        <v>0</v>
      </c>
      <c r="I883"/>
      <c r="J883"/>
      <c r="K883"/>
    </row>
    <row r="884" spans="2:11" x14ac:dyDescent="0.3">
      <c r="B884" s="35" t="s">
        <v>139</v>
      </c>
      <c r="C884" s="35" t="s">
        <v>140</v>
      </c>
      <c r="D884" s="35" t="s">
        <v>141</v>
      </c>
      <c r="E884" s="36" t="s">
        <v>73</v>
      </c>
      <c r="F884" s="77" t="s">
        <v>145</v>
      </c>
      <c r="G884" s="84">
        <v>42125</v>
      </c>
      <c r="H884" s="74">
        <v>1032</v>
      </c>
      <c r="I884"/>
      <c r="J884"/>
      <c r="K884"/>
    </row>
    <row r="885" spans="2:11" x14ac:dyDescent="0.3">
      <c r="B885" s="35" t="s">
        <v>139</v>
      </c>
      <c r="C885" s="35" t="s">
        <v>140</v>
      </c>
      <c r="D885" s="35" t="s">
        <v>141</v>
      </c>
      <c r="E885" s="36" t="s">
        <v>73</v>
      </c>
      <c r="F885" s="77" t="s">
        <v>145</v>
      </c>
      <c r="G885" s="84">
        <v>42125</v>
      </c>
      <c r="H885" s="76">
        <v>31</v>
      </c>
      <c r="I885"/>
      <c r="J885"/>
      <c r="K885"/>
    </row>
    <row r="886" spans="2:11" x14ac:dyDescent="0.3">
      <c r="B886" s="35" t="s">
        <v>139</v>
      </c>
      <c r="C886" s="35" t="s">
        <v>140</v>
      </c>
      <c r="D886" s="35" t="s">
        <v>141</v>
      </c>
      <c r="E886" s="36" t="s">
        <v>73</v>
      </c>
      <c r="F886" s="77" t="s">
        <v>145</v>
      </c>
      <c r="G886" s="84">
        <v>42125</v>
      </c>
      <c r="H886" s="76" t="s">
        <v>85</v>
      </c>
      <c r="I886"/>
      <c r="J886"/>
      <c r="K886"/>
    </row>
    <row r="887" spans="2:11" x14ac:dyDescent="0.3">
      <c r="B887" s="35" t="s">
        <v>139</v>
      </c>
      <c r="C887" s="35" t="s">
        <v>140</v>
      </c>
      <c r="D887" s="35" t="s">
        <v>141</v>
      </c>
      <c r="E887" s="36" t="s">
        <v>73</v>
      </c>
      <c r="F887" s="77" t="s">
        <v>145</v>
      </c>
      <c r="G887" s="84">
        <v>42125</v>
      </c>
      <c r="H887" s="76">
        <v>4</v>
      </c>
      <c r="I887"/>
      <c r="J887"/>
      <c r="K887"/>
    </row>
    <row r="888" spans="2:11" x14ac:dyDescent="0.3">
      <c r="B888" s="35" t="s">
        <v>139</v>
      </c>
      <c r="C888" s="35" t="s">
        <v>140</v>
      </c>
      <c r="D888" s="35" t="s">
        <v>141</v>
      </c>
      <c r="E888" s="36" t="s">
        <v>73</v>
      </c>
      <c r="F888" s="77" t="s">
        <v>145</v>
      </c>
      <c r="G888" s="84">
        <v>42125</v>
      </c>
      <c r="H888" s="76">
        <v>11</v>
      </c>
      <c r="I888"/>
      <c r="J888"/>
      <c r="K888"/>
    </row>
    <row r="889" spans="2:11" x14ac:dyDescent="0.3">
      <c r="B889" s="35" t="s">
        <v>139</v>
      </c>
      <c r="C889" s="35" t="s">
        <v>140</v>
      </c>
      <c r="D889" s="35" t="s">
        <v>141</v>
      </c>
      <c r="E889" s="36" t="s">
        <v>73</v>
      </c>
      <c r="F889" s="77" t="s">
        <v>145</v>
      </c>
      <c r="G889" s="84">
        <v>42125</v>
      </c>
      <c r="H889" s="74">
        <v>2908</v>
      </c>
      <c r="I889"/>
      <c r="J889"/>
      <c r="K889"/>
    </row>
    <row r="890" spans="2:11" x14ac:dyDescent="0.3">
      <c r="B890" s="35" t="s">
        <v>139</v>
      </c>
      <c r="C890" s="35" t="s">
        <v>140</v>
      </c>
      <c r="D890" s="35" t="s">
        <v>141</v>
      </c>
      <c r="E890" s="36" t="s">
        <v>73</v>
      </c>
      <c r="F890" s="77" t="s">
        <v>145</v>
      </c>
      <c r="G890" s="84">
        <v>42125</v>
      </c>
      <c r="H890" s="74">
        <v>395</v>
      </c>
      <c r="I890"/>
      <c r="J890"/>
      <c r="K890"/>
    </row>
    <row r="891" spans="2:11" x14ac:dyDescent="0.3">
      <c r="B891" s="35" t="s">
        <v>139</v>
      </c>
      <c r="C891" s="123" t="s">
        <v>140</v>
      </c>
      <c r="D891" s="35" t="s">
        <v>141</v>
      </c>
      <c r="E891" s="36" t="s">
        <v>73</v>
      </c>
      <c r="F891" s="77" t="s">
        <v>145</v>
      </c>
      <c r="G891" s="84">
        <v>42125</v>
      </c>
      <c r="H891" s="74">
        <v>27</v>
      </c>
      <c r="I891"/>
      <c r="J891"/>
      <c r="K891"/>
    </row>
    <row r="892" spans="2:11" x14ac:dyDescent="0.3">
      <c r="B892" s="35" t="s">
        <v>139</v>
      </c>
      <c r="C892" s="35" t="s">
        <v>140</v>
      </c>
      <c r="D892" s="35" t="s">
        <v>141</v>
      </c>
      <c r="E892" s="36" t="s">
        <v>73</v>
      </c>
      <c r="F892" s="77" t="s">
        <v>145</v>
      </c>
      <c r="G892" s="84">
        <v>42125</v>
      </c>
      <c r="H892" s="74"/>
      <c r="I892"/>
      <c r="J892"/>
      <c r="K892"/>
    </row>
    <row r="893" spans="2:11" x14ac:dyDescent="0.3">
      <c r="B893" s="35" t="s">
        <v>139</v>
      </c>
      <c r="C893" s="35" t="s">
        <v>140</v>
      </c>
      <c r="D893" s="35" t="s">
        <v>141</v>
      </c>
      <c r="E893" s="36" t="s">
        <v>73</v>
      </c>
      <c r="F893" s="77" t="s">
        <v>145</v>
      </c>
      <c r="G893" s="84">
        <v>42125</v>
      </c>
      <c r="H893" s="74"/>
      <c r="I893"/>
      <c r="J893"/>
      <c r="K893"/>
    </row>
    <row r="894" spans="2:11" x14ac:dyDescent="0.3">
      <c r="B894" s="35" t="s">
        <v>139</v>
      </c>
      <c r="C894" s="35" t="s">
        <v>140</v>
      </c>
      <c r="D894" s="35" t="s">
        <v>141</v>
      </c>
      <c r="E894" s="36" t="s">
        <v>73</v>
      </c>
      <c r="F894" s="77" t="s">
        <v>145</v>
      </c>
      <c r="G894" s="84">
        <v>42125</v>
      </c>
      <c r="H894" s="74"/>
      <c r="I894"/>
      <c r="J894"/>
      <c r="K894"/>
    </row>
    <row r="895" spans="2:11" x14ac:dyDescent="0.3">
      <c r="B895" s="35" t="s">
        <v>139</v>
      </c>
      <c r="C895" s="35" t="s">
        <v>140</v>
      </c>
      <c r="D895" s="35" t="s">
        <v>141</v>
      </c>
      <c r="E895" s="36" t="s">
        <v>73</v>
      </c>
      <c r="F895" s="77" t="s">
        <v>145</v>
      </c>
      <c r="G895" s="84">
        <v>42125</v>
      </c>
      <c r="H895" s="74"/>
      <c r="I895"/>
      <c r="J895"/>
      <c r="K895"/>
    </row>
    <row r="896" spans="2:11" x14ac:dyDescent="0.3">
      <c r="B896" s="35" t="s">
        <v>139</v>
      </c>
      <c r="C896" s="35" t="s">
        <v>140</v>
      </c>
      <c r="D896" s="35" t="s">
        <v>141</v>
      </c>
      <c r="E896" s="36" t="s">
        <v>73</v>
      </c>
      <c r="F896" s="77" t="s">
        <v>145</v>
      </c>
      <c r="G896" s="84">
        <v>42125</v>
      </c>
      <c r="H896" s="74">
        <v>1</v>
      </c>
      <c r="I896"/>
      <c r="J896"/>
      <c r="K896"/>
    </row>
    <row r="897" spans="2:11" x14ac:dyDescent="0.3">
      <c r="B897" s="35" t="s">
        <v>139</v>
      </c>
      <c r="C897" s="35" t="s">
        <v>140</v>
      </c>
      <c r="D897" s="35" t="s">
        <v>141</v>
      </c>
      <c r="E897" s="36" t="s">
        <v>73</v>
      </c>
      <c r="F897" s="77" t="s">
        <v>145</v>
      </c>
      <c r="G897" s="84">
        <v>42125</v>
      </c>
      <c r="H897" s="74"/>
      <c r="I897"/>
      <c r="J897"/>
      <c r="K897"/>
    </row>
    <row r="898" spans="2:11" x14ac:dyDescent="0.3">
      <c r="B898" s="35" t="s">
        <v>139</v>
      </c>
      <c r="C898" s="35" t="s">
        <v>140</v>
      </c>
      <c r="D898" s="35" t="s">
        <v>141</v>
      </c>
      <c r="E898" s="36" t="s">
        <v>73</v>
      </c>
      <c r="F898" s="77" t="s">
        <v>145</v>
      </c>
      <c r="G898" s="84">
        <v>42125</v>
      </c>
      <c r="H898" s="76"/>
      <c r="I898"/>
      <c r="J898"/>
      <c r="K898"/>
    </row>
    <row r="899" spans="2:11" x14ac:dyDescent="0.3">
      <c r="B899" s="35" t="s">
        <v>139</v>
      </c>
      <c r="C899" s="35" t="s">
        <v>140</v>
      </c>
      <c r="D899" s="35" t="s">
        <v>141</v>
      </c>
      <c r="E899" s="36" t="s">
        <v>73</v>
      </c>
      <c r="F899" s="77" t="s">
        <v>145</v>
      </c>
      <c r="G899" s="84">
        <v>42125</v>
      </c>
      <c r="H899" s="74">
        <v>1</v>
      </c>
      <c r="I899"/>
      <c r="J899"/>
      <c r="K899"/>
    </row>
    <row r="900" spans="2:11" x14ac:dyDescent="0.3">
      <c r="B900" s="35" t="s">
        <v>139</v>
      </c>
      <c r="C900" s="35" t="s">
        <v>140</v>
      </c>
      <c r="D900" s="35" t="s">
        <v>141</v>
      </c>
      <c r="E900" s="36" t="s">
        <v>73</v>
      </c>
      <c r="F900" s="77" t="s">
        <v>145</v>
      </c>
      <c r="G900" s="84">
        <v>42125</v>
      </c>
      <c r="H900" s="74"/>
      <c r="I900"/>
      <c r="J900"/>
      <c r="K900"/>
    </row>
    <row r="901" spans="2:11" x14ac:dyDescent="0.3">
      <c r="B901" s="35" t="s">
        <v>139</v>
      </c>
      <c r="C901" s="35" t="s">
        <v>140</v>
      </c>
      <c r="D901" s="35" t="s">
        <v>141</v>
      </c>
      <c r="E901" s="36" t="s">
        <v>73</v>
      </c>
      <c r="F901" s="77" t="s">
        <v>145</v>
      </c>
      <c r="G901" s="84">
        <v>42125</v>
      </c>
      <c r="H901" s="74"/>
      <c r="I901"/>
      <c r="J901"/>
      <c r="K901"/>
    </row>
    <row r="902" spans="2:11" x14ac:dyDescent="0.3">
      <c r="B902" s="35" t="s">
        <v>139</v>
      </c>
      <c r="C902" s="35" t="s">
        <v>140</v>
      </c>
      <c r="D902" s="35" t="s">
        <v>141</v>
      </c>
      <c r="E902" s="36" t="s">
        <v>73</v>
      </c>
      <c r="F902" s="73" t="s">
        <v>145</v>
      </c>
      <c r="G902" s="84">
        <v>42156</v>
      </c>
      <c r="H902" s="76">
        <v>0</v>
      </c>
      <c r="I902"/>
      <c r="J902"/>
      <c r="K902"/>
    </row>
    <row r="903" spans="2:11" x14ac:dyDescent="0.3">
      <c r="B903" s="35" t="s">
        <v>139</v>
      </c>
      <c r="C903" s="35" t="s">
        <v>140</v>
      </c>
      <c r="D903" s="35" t="s">
        <v>141</v>
      </c>
      <c r="E903" s="36" t="s">
        <v>73</v>
      </c>
      <c r="F903" s="73" t="s">
        <v>145</v>
      </c>
      <c r="G903" s="84">
        <v>42156</v>
      </c>
      <c r="H903" s="76">
        <v>1</v>
      </c>
      <c r="I903"/>
      <c r="J903"/>
      <c r="K903"/>
    </row>
    <row r="904" spans="2:11" x14ac:dyDescent="0.3">
      <c r="B904" s="35" t="s">
        <v>139</v>
      </c>
      <c r="C904" s="35" t="s">
        <v>140</v>
      </c>
      <c r="D904" s="35" t="s">
        <v>141</v>
      </c>
      <c r="E904" s="36" t="s">
        <v>73</v>
      </c>
      <c r="F904" s="73" t="s">
        <v>145</v>
      </c>
      <c r="G904" s="84">
        <v>42156</v>
      </c>
      <c r="H904" s="76"/>
      <c r="I904"/>
      <c r="J904"/>
      <c r="K904"/>
    </row>
    <row r="905" spans="2:11" x14ac:dyDescent="0.3">
      <c r="B905" s="35" t="s">
        <v>139</v>
      </c>
      <c r="C905" s="35" t="s">
        <v>140</v>
      </c>
      <c r="D905" s="35" t="s">
        <v>141</v>
      </c>
      <c r="E905" s="36" t="s">
        <v>73</v>
      </c>
      <c r="F905" s="73" t="s">
        <v>145</v>
      </c>
      <c r="G905" s="84">
        <v>42156</v>
      </c>
      <c r="H905" s="76"/>
      <c r="I905"/>
      <c r="J905"/>
      <c r="K905"/>
    </row>
    <row r="906" spans="2:11" x14ac:dyDescent="0.3">
      <c r="B906" s="35" t="s">
        <v>139</v>
      </c>
      <c r="C906" s="35" t="s">
        <v>140</v>
      </c>
      <c r="D906" s="35" t="s">
        <v>141</v>
      </c>
      <c r="E906" s="36" t="s">
        <v>73</v>
      </c>
      <c r="F906" s="73" t="s">
        <v>145</v>
      </c>
      <c r="G906" s="84">
        <v>42156</v>
      </c>
      <c r="H906" s="76">
        <v>1</v>
      </c>
      <c r="I906"/>
      <c r="J906"/>
      <c r="K906"/>
    </row>
    <row r="907" spans="2:11" x14ac:dyDescent="0.3">
      <c r="B907" s="35" t="s">
        <v>139</v>
      </c>
      <c r="C907" s="35" t="s">
        <v>140</v>
      </c>
      <c r="D907" s="35" t="s">
        <v>141</v>
      </c>
      <c r="E907" s="36" t="s">
        <v>73</v>
      </c>
      <c r="F907" s="73" t="s">
        <v>145</v>
      </c>
      <c r="G907" s="84">
        <v>42156</v>
      </c>
      <c r="H907" s="76"/>
      <c r="I907"/>
      <c r="J907"/>
      <c r="K907"/>
    </row>
    <row r="908" spans="2:11" x14ac:dyDescent="0.3">
      <c r="B908" s="35" t="s">
        <v>139</v>
      </c>
      <c r="C908" s="35" t="s">
        <v>140</v>
      </c>
      <c r="D908" s="35" t="s">
        <v>141</v>
      </c>
      <c r="E908" s="36" t="s">
        <v>73</v>
      </c>
      <c r="F908" s="73" t="s">
        <v>145</v>
      </c>
      <c r="G908" s="84">
        <v>42156</v>
      </c>
      <c r="H908" s="76">
        <v>1</v>
      </c>
      <c r="I908"/>
      <c r="J908"/>
      <c r="K908"/>
    </row>
    <row r="909" spans="2:11" x14ac:dyDescent="0.3">
      <c r="B909" s="35" t="s">
        <v>139</v>
      </c>
      <c r="C909" s="35" t="s">
        <v>140</v>
      </c>
      <c r="D909" s="35" t="s">
        <v>141</v>
      </c>
      <c r="E909" s="36" t="s">
        <v>73</v>
      </c>
      <c r="F909" s="73" t="s">
        <v>145</v>
      </c>
      <c r="G909" s="84">
        <v>42156</v>
      </c>
      <c r="H909" s="76">
        <v>2</v>
      </c>
      <c r="I909"/>
      <c r="J909"/>
      <c r="K909"/>
    </row>
    <row r="910" spans="2:11" x14ac:dyDescent="0.3">
      <c r="B910" s="35" t="s">
        <v>139</v>
      </c>
      <c r="C910" s="35" t="s">
        <v>140</v>
      </c>
      <c r="D910" s="35" t="s">
        <v>141</v>
      </c>
      <c r="E910" s="36" t="s">
        <v>73</v>
      </c>
      <c r="F910" s="73" t="s">
        <v>145</v>
      </c>
      <c r="G910" s="84">
        <v>42156</v>
      </c>
      <c r="H910" s="76"/>
      <c r="I910"/>
      <c r="J910"/>
      <c r="K910"/>
    </row>
    <row r="911" spans="2:11" x14ac:dyDescent="0.3">
      <c r="B911" s="35" t="s">
        <v>139</v>
      </c>
      <c r="C911" s="35" t="s">
        <v>140</v>
      </c>
      <c r="D911" s="35" t="s">
        <v>141</v>
      </c>
      <c r="E911" s="36" t="s">
        <v>73</v>
      </c>
      <c r="F911" s="73" t="s">
        <v>145</v>
      </c>
      <c r="G911" s="84">
        <v>42156</v>
      </c>
      <c r="H911" s="76">
        <v>0</v>
      </c>
      <c r="I911"/>
      <c r="J911"/>
      <c r="K911"/>
    </row>
    <row r="912" spans="2:11" x14ac:dyDescent="0.3">
      <c r="B912" s="35" t="s">
        <v>139</v>
      </c>
      <c r="C912" s="35" t="s">
        <v>140</v>
      </c>
      <c r="D912" s="35" t="s">
        <v>141</v>
      </c>
      <c r="E912" s="36" t="s">
        <v>73</v>
      </c>
      <c r="F912" s="77" t="s">
        <v>145</v>
      </c>
      <c r="G912" s="84">
        <v>42156</v>
      </c>
      <c r="H912" s="74">
        <v>1294</v>
      </c>
      <c r="I912"/>
      <c r="J912"/>
      <c r="K912"/>
    </row>
    <row r="913" spans="2:11" x14ac:dyDescent="0.3">
      <c r="B913" s="35" t="s">
        <v>139</v>
      </c>
      <c r="C913" s="35" t="s">
        <v>140</v>
      </c>
      <c r="D913" s="35" t="s">
        <v>141</v>
      </c>
      <c r="E913" s="36" t="s">
        <v>73</v>
      </c>
      <c r="F913" s="77" t="s">
        <v>145</v>
      </c>
      <c r="G913" s="84">
        <v>42156</v>
      </c>
      <c r="H913" s="76">
        <v>40</v>
      </c>
      <c r="I913"/>
      <c r="J913"/>
      <c r="K913"/>
    </row>
    <row r="914" spans="2:11" x14ac:dyDescent="0.3">
      <c r="B914" s="35" t="s">
        <v>139</v>
      </c>
      <c r="C914" s="35" t="s">
        <v>140</v>
      </c>
      <c r="D914" s="35" t="s">
        <v>141</v>
      </c>
      <c r="E914" s="36" t="s">
        <v>73</v>
      </c>
      <c r="F914" s="77" t="s">
        <v>145</v>
      </c>
      <c r="G914" s="84">
        <v>42156</v>
      </c>
      <c r="H914" s="76" t="s">
        <v>85</v>
      </c>
      <c r="I914"/>
      <c r="J914"/>
      <c r="K914"/>
    </row>
    <row r="915" spans="2:11" x14ac:dyDescent="0.3">
      <c r="B915" s="35" t="s">
        <v>139</v>
      </c>
      <c r="C915" s="35" t="s">
        <v>140</v>
      </c>
      <c r="D915" s="35" t="s">
        <v>141</v>
      </c>
      <c r="E915" s="36" t="s">
        <v>73</v>
      </c>
      <c r="F915" s="77" t="s">
        <v>145</v>
      </c>
      <c r="G915" s="84">
        <v>42156</v>
      </c>
      <c r="H915" s="76">
        <v>6</v>
      </c>
      <c r="I915"/>
      <c r="J915"/>
      <c r="K915"/>
    </row>
    <row r="916" spans="2:11" x14ac:dyDescent="0.3">
      <c r="B916" s="35" t="s">
        <v>139</v>
      </c>
      <c r="C916" s="35" t="s">
        <v>140</v>
      </c>
      <c r="D916" s="35" t="s">
        <v>141</v>
      </c>
      <c r="E916" s="36" t="s">
        <v>73</v>
      </c>
      <c r="F916" s="77" t="s">
        <v>145</v>
      </c>
      <c r="G916" s="84">
        <v>42156</v>
      </c>
      <c r="H916" s="76">
        <v>12</v>
      </c>
      <c r="I916"/>
      <c r="J916"/>
      <c r="K916"/>
    </row>
    <row r="917" spans="2:11" x14ac:dyDescent="0.3">
      <c r="B917" s="35" t="s">
        <v>139</v>
      </c>
      <c r="C917" s="35" t="s">
        <v>140</v>
      </c>
      <c r="D917" s="35" t="s">
        <v>141</v>
      </c>
      <c r="E917" s="36" t="s">
        <v>73</v>
      </c>
      <c r="F917" s="77" t="s">
        <v>145</v>
      </c>
      <c r="G917" s="84">
        <v>42156</v>
      </c>
      <c r="H917" s="76">
        <v>3434</v>
      </c>
      <c r="I917"/>
      <c r="J917"/>
      <c r="K917"/>
    </row>
    <row r="918" spans="2:11" x14ac:dyDescent="0.3">
      <c r="B918" s="35" t="s">
        <v>139</v>
      </c>
      <c r="C918" s="35" t="s">
        <v>140</v>
      </c>
      <c r="D918" s="35" t="s">
        <v>141</v>
      </c>
      <c r="E918" s="36" t="s">
        <v>73</v>
      </c>
      <c r="F918" s="77" t="s">
        <v>145</v>
      </c>
      <c r="G918" s="84">
        <v>42156</v>
      </c>
      <c r="H918" s="76">
        <v>516</v>
      </c>
      <c r="I918"/>
      <c r="J918"/>
      <c r="K918"/>
    </row>
    <row r="919" spans="2:11" x14ac:dyDescent="0.3">
      <c r="B919" s="35" t="s">
        <v>139</v>
      </c>
      <c r="C919" s="123" t="s">
        <v>140</v>
      </c>
      <c r="D919" s="35" t="s">
        <v>141</v>
      </c>
      <c r="E919" s="36" t="s">
        <v>73</v>
      </c>
      <c r="F919" s="77" t="s">
        <v>145</v>
      </c>
      <c r="G919" s="84">
        <v>42156</v>
      </c>
      <c r="H919" s="76">
        <v>36</v>
      </c>
      <c r="I919"/>
      <c r="J919"/>
      <c r="K919"/>
    </row>
    <row r="920" spans="2:11" x14ac:dyDescent="0.3">
      <c r="B920" s="35" t="s">
        <v>139</v>
      </c>
      <c r="C920" s="35" t="s">
        <v>140</v>
      </c>
      <c r="D920" s="35" t="s">
        <v>141</v>
      </c>
      <c r="E920" s="36" t="s">
        <v>73</v>
      </c>
      <c r="F920" s="77" t="s">
        <v>145</v>
      </c>
      <c r="G920" s="84">
        <v>42156</v>
      </c>
      <c r="H920" s="76"/>
      <c r="I920"/>
      <c r="J920"/>
      <c r="K920"/>
    </row>
    <row r="921" spans="2:11" x14ac:dyDescent="0.3">
      <c r="B921" s="35" t="s">
        <v>139</v>
      </c>
      <c r="C921" s="35" t="s">
        <v>140</v>
      </c>
      <c r="D921" s="35" t="s">
        <v>141</v>
      </c>
      <c r="E921" s="36" t="s">
        <v>73</v>
      </c>
      <c r="F921" s="77" t="s">
        <v>145</v>
      </c>
      <c r="G921" s="84">
        <v>42156</v>
      </c>
      <c r="H921" s="76"/>
      <c r="I921"/>
      <c r="J921"/>
      <c r="K921"/>
    </row>
    <row r="922" spans="2:11" x14ac:dyDescent="0.3">
      <c r="B922" s="35" t="s">
        <v>139</v>
      </c>
      <c r="C922" s="35" t="s">
        <v>140</v>
      </c>
      <c r="D922" s="35" t="s">
        <v>141</v>
      </c>
      <c r="E922" s="36" t="s">
        <v>73</v>
      </c>
      <c r="F922" s="77" t="s">
        <v>145</v>
      </c>
      <c r="G922" s="84">
        <v>42156</v>
      </c>
      <c r="H922" s="76"/>
      <c r="I922"/>
      <c r="J922"/>
      <c r="K922"/>
    </row>
    <row r="923" spans="2:11" x14ac:dyDescent="0.3">
      <c r="B923" s="35" t="s">
        <v>139</v>
      </c>
      <c r="C923" s="35" t="s">
        <v>140</v>
      </c>
      <c r="D923" s="35" t="s">
        <v>141</v>
      </c>
      <c r="E923" s="36" t="s">
        <v>73</v>
      </c>
      <c r="F923" s="77" t="s">
        <v>145</v>
      </c>
      <c r="G923" s="84">
        <v>42156</v>
      </c>
      <c r="H923" s="76"/>
      <c r="I923"/>
      <c r="J923"/>
      <c r="K923"/>
    </row>
    <row r="924" spans="2:11" x14ac:dyDescent="0.3">
      <c r="B924" s="35" t="s">
        <v>139</v>
      </c>
      <c r="C924" s="35" t="s">
        <v>140</v>
      </c>
      <c r="D924" s="35" t="s">
        <v>141</v>
      </c>
      <c r="E924" s="36" t="s">
        <v>73</v>
      </c>
      <c r="F924" s="77" t="s">
        <v>145</v>
      </c>
      <c r="G924" s="84">
        <v>42156</v>
      </c>
      <c r="H924" s="76">
        <v>1</v>
      </c>
      <c r="I924"/>
      <c r="J924"/>
      <c r="K924"/>
    </row>
    <row r="925" spans="2:11" x14ac:dyDescent="0.3">
      <c r="B925" s="35" t="s">
        <v>139</v>
      </c>
      <c r="C925" s="35" t="s">
        <v>140</v>
      </c>
      <c r="D925" s="35" t="s">
        <v>141</v>
      </c>
      <c r="E925" s="36" t="s">
        <v>73</v>
      </c>
      <c r="F925" s="77" t="s">
        <v>145</v>
      </c>
      <c r="G925" s="84">
        <v>42156</v>
      </c>
      <c r="H925" s="76"/>
      <c r="I925"/>
      <c r="J925"/>
      <c r="K925"/>
    </row>
    <row r="926" spans="2:11" x14ac:dyDescent="0.3">
      <c r="B926" s="35" t="s">
        <v>139</v>
      </c>
      <c r="C926" s="35" t="s">
        <v>140</v>
      </c>
      <c r="D926" s="35" t="s">
        <v>141</v>
      </c>
      <c r="E926" s="36" t="s">
        <v>73</v>
      </c>
      <c r="F926" s="77" t="s">
        <v>145</v>
      </c>
      <c r="G926" s="84">
        <v>42156</v>
      </c>
      <c r="H926" s="76">
        <v>1</v>
      </c>
      <c r="I926"/>
      <c r="J926"/>
      <c r="K926"/>
    </row>
    <row r="927" spans="2:11" x14ac:dyDescent="0.3">
      <c r="B927" s="35" t="s">
        <v>139</v>
      </c>
      <c r="C927" s="35" t="s">
        <v>140</v>
      </c>
      <c r="D927" s="35" t="s">
        <v>141</v>
      </c>
      <c r="E927" s="36" t="s">
        <v>73</v>
      </c>
      <c r="F927" s="77" t="s">
        <v>145</v>
      </c>
      <c r="G927" s="84">
        <v>42156</v>
      </c>
      <c r="H927" s="76">
        <v>1</v>
      </c>
      <c r="I927"/>
      <c r="J927"/>
      <c r="K927"/>
    </row>
    <row r="928" spans="2:11" x14ac:dyDescent="0.3">
      <c r="B928" s="35" t="s">
        <v>139</v>
      </c>
      <c r="C928" s="35" t="s">
        <v>140</v>
      </c>
      <c r="D928" s="35" t="s">
        <v>141</v>
      </c>
      <c r="E928" s="36" t="s">
        <v>73</v>
      </c>
      <c r="F928" s="77" t="s">
        <v>145</v>
      </c>
      <c r="G928" s="84">
        <v>42156</v>
      </c>
      <c r="H928" s="74"/>
      <c r="I928"/>
      <c r="J928"/>
      <c r="K928"/>
    </row>
    <row r="929" spans="2:11" x14ac:dyDescent="0.3">
      <c r="B929" s="35" t="s">
        <v>139</v>
      </c>
      <c r="C929" s="35" t="s">
        <v>140</v>
      </c>
      <c r="D929" s="35" t="s">
        <v>141</v>
      </c>
      <c r="E929" s="36" t="s">
        <v>73</v>
      </c>
      <c r="F929" s="77" t="s">
        <v>145</v>
      </c>
      <c r="G929" s="84">
        <v>42156</v>
      </c>
      <c r="H929" s="74"/>
      <c r="I929"/>
      <c r="J929"/>
      <c r="K929"/>
    </row>
    <row r="930" spans="2:11" x14ac:dyDescent="0.3">
      <c r="B930" s="35" t="s">
        <v>139</v>
      </c>
      <c r="C930" s="35" t="s">
        <v>140</v>
      </c>
      <c r="D930" s="35" t="s">
        <v>141</v>
      </c>
      <c r="E930" s="36" t="s">
        <v>73</v>
      </c>
      <c r="F930" s="73" t="s">
        <v>145</v>
      </c>
      <c r="G930" s="84">
        <v>42186</v>
      </c>
      <c r="H930" s="76">
        <v>1</v>
      </c>
      <c r="I930"/>
      <c r="J930"/>
      <c r="K930"/>
    </row>
    <row r="931" spans="2:11" x14ac:dyDescent="0.3">
      <c r="B931" s="35" t="s">
        <v>139</v>
      </c>
      <c r="C931" s="35" t="s">
        <v>140</v>
      </c>
      <c r="D931" s="35" t="s">
        <v>141</v>
      </c>
      <c r="E931" s="36" t="s">
        <v>73</v>
      </c>
      <c r="F931" s="73" t="s">
        <v>145</v>
      </c>
      <c r="G931" s="84">
        <v>42186</v>
      </c>
      <c r="H931" s="76">
        <v>2</v>
      </c>
      <c r="I931"/>
      <c r="J931"/>
      <c r="K931"/>
    </row>
    <row r="932" spans="2:11" x14ac:dyDescent="0.3">
      <c r="B932" s="35" t="s">
        <v>139</v>
      </c>
      <c r="C932" s="35" t="s">
        <v>140</v>
      </c>
      <c r="D932" s="35" t="s">
        <v>141</v>
      </c>
      <c r="E932" s="36" t="s">
        <v>73</v>
      </c>
      <c r="F932" s="73" t="s">
        <v>145</v>
      </c>
      <c r="G932" s="84">
        <v>42186</v>
      </c>
      <c r="H932" s="76"/>
      <c r="I932"/>
      <c r="J932"/>
      <c r="K932"/>
    </row>
    <row r="933" spans="2:11" x14ac:dyDescent="0.3">
      <c r="B933" s="35" t="s">
        <v>139</v>
      </c>
      <c r="C933" s="35" t="s">
        <v>140</v>
      </c>
      <c r="D933" s="35" t="s">
        <v>141</v>
      </c>
      <c r="E933" s="36" t="s">
        <v>73</v>
      </c>
      <c r="F933" s="73" t="s">
        <v>145</v>
      </c>
      <c r="G933" s="84">
        <v>42186</v>
      </c>
      <c r="H933" s="76"/>
      <c r="I933"/>
      <c r="J933"/>
      <c r="K933"/>
    </row>
    <row r="934" spans="2:11" x14ac:dyDescent="0.3">
      <c r="B934" s="35" t="s">
        <v>139</v>
      </c>
      <c r="C934" s="35" t="s">
        <v>140</v>
      </c>
      <c r="D934" s="35" t="s">
        <v>141</v>
      </c>
      <c r="E934" s="36" t="s">
        <v>73</v>
      </c>
      <c r="F934" s="73" t="s">
        <v>145</v>
      </c>
      <c r="G934" s="84">
        <v>42186</v>
      </c>
      <c r="H934" s="76">
        <v>1</v>
      </c>
      <c r="I934"/>
      <c r="J934"/>
      <c r="K934"/>
    </row>
    <row r="935" spans="2:11" x14ac:dyDescent="0.3">
      <c r="B935" s="35" t="s">
        <v>139</v>
      </c>
      <c r="C935" s="35" t="s">
        <v>140</v>
      </c>
      <c r="D935" s="35" t="s">
        <v>141</v>
      </c>
      <c r="E935" s="36" t="s">
        <v>73</v>
      </c>
      <c r="F935" s="73" t="s">
        <v>145</v>
      </c>
      <c r="G935" s="84">
        <v>42186</v>
      </c>
      <c r="H935" s="76"/>
      <c r="I935"/>
      <c r="J935"/>
      <c r="K935"/>
    </row>
    <row r="936" spans="2:11" x14ac:dyDescent="0.3">
      <c r="B936" s="35" t="s">
        <v>139</v>
      </c>
      <c r="C936" s="35" t="s">
        <v>140</v>
      </c>
      <c r="D936" s="35" t="s">
        <v>141</v>
      </c>
      <c r="E936" s="36" t="s">
        <v>73</v>
      </c>
      <c r="F936" s="73" t="s">
        <v>145</v>
      </c>
      <c r="G936" s="84">
        <v>42186</v>
      </c>
      <c r="H936" s="76">
        <v>1</v>
      </c>
      <c r="I936"/>
      <c r="J936"/>
      <c r="K936"/>
    </row>
    <row r="937" spans="2:11" x14ac:dyDescent="0.3">
      <c r="B937" s="35" t="s">
        <v>139</v>
      </c>
      <c r="C937" s="35" t="s">
        <v>140</v>
      </c>
      <c r="D937" s="35" t="s">
        <v>141</v>
      </c>
      <c r="E937" s="36" t="s">
        <v>73</v>
      </c>
      <c r="F937" s="73" t="s">
        <v>145</v>
      </c>
      <c r="G937" s="84">
        <v>42186</v>
      </c>
      <c r="H937" s="76">
        <v>2</v>
      </c>
      <c r="I937"/>
      <c r="J937"/>
      <c r="K937"/>
    </row>
    <row r="938" spans="2:11" x14ac:dyDescent="0.3">
      <c r="B938" s="35" t="s">
        <v>139</v>
      </c>
      <c r="C938" s="35" t="s">
        <v>140</v>
      </c>
      <c r="D938" s="35" t="s">
        <v>141</v>
      </c>
      <c r="E938" s="36" t="s">
        <v>73</v>
      </c>
      <c r="F938" s="73" t="s">
        <v>145</v>
      </c>
      <c r="G938" s="84">
        <v>42186</v>
      </c>
      <c r="H938" s="76"/>
      <c r="I938"/>
      <c r="J938"/>
      <c r="K938"/>
    </row>
    <row r="939" spans="2:11" x14ac:dyDescent="0.3">
      <c r="B939" s="35" t="s">
        <v>139</v>
      </c>
      <c r="C939" s="35" t="s">
        <v>140</v>
      </c>
      <c r="D939" s="35" t="s">
        <v>141</v>
      </c>
      <c r="E939" s="36" t="s">
        <v>73</v>
      </c>
      <c r="F939" s="73" t="s">
        <v>145</v>
      </c>
      <c r="G939" s="84">
        <v>42186</v>
      </c>
      <c r="H939" s="76"/>
      <c r="I939"/>
      <c r="J939"/>
      <c r="K939"/>
    </row>
    <row r="940" spans="2:11" x14ac:dyDescent="0.3">
      <c r="B940" s="35" t="s">
        <v>139</v>
      </c>
      <c r="C940" s="35" t="s">
        <v>140</v>
      </c>
      <c r="D940" s="35" t="s">
        <v>141</v>
      </c>
      <c r="E940" s="36" t="s">
        <v>73</v>
      </c>
      <c r="F940" s="77" t="s">
        <v>145</v>
      </c>
      <c r="G940" s="84">
        <v>42186</v>
      </c>
      <c r="H940" s="74">
        <v>1494</v>
      </c>
      <c r="I940"/>
      <c r="J940"/>
      <c r="K940"/>
    </row>
    <row r="941" spans="2:11" x14ac:dyDescent="0.3">
      <c r="B941" s="35" t="s">
        <v>139</v>
      </c>
      <c r="C941" s="35" t="s">
        <v>140</v>
      </c>
      <c r="D941" s="35" t="s">
        <v>141</v>
      </c>
      <c r="E941" s="36" t="s">
        <v>73</v>
      </c>
      <c r="F941" s="77" t="s">
        <v>145</v>
      </c>
      <c r="G941" s="84">
        <v>42186</v>
      </c>
      <c r="H941" s="76">
        <v>47</v>
      </c>
      <c r="I941"/>
      <c r="J941"/>
      <c r="K941"/>
    </row>
    <row r="942" spans="2:11" x14ac:dyDescent="0.3">
      <c r="B942" s="35" t="s">
        <v>139</v>
      </c>
      <c r="C942" s="35" t="s">
        <v>140</v>
      </c>
      <c r="D942" s="35" t="s">
        <v>141</v>
      </c>
      <c r="E942" s="36" t="s">
        <v>73</v>
      </c>
      <c r="F942" s="77" t="s">
        <v>145</v>
      </c>
      <c r="G942" s="84">
        <v>42186</v>
      </c>
      <c r="H942" s="76"/>
      <c r="I942"/>
      <c r="J942"/>
      <c r="K942"/>
    </row>
    <row r="943" spans="2:11" x14ac:dyDescent="0.3">
      <c r="B943" s="35" t="s">
        <v>139</v>
      </c>
      <c r="C943" s="35" t="s">
        <v>140</v>
      </c>
      <c r="D943" s="35" t="s">
        <v>141</v>
      </c>
      <c r="E943" s="36" t="s">
        <v>73</v>
      </c>
      <c r="F943" s="77" t="s">
        <v>145</v>
      </c>
      <c r="G943" s="84">
        <v>42186</v>
      </c>
      <c r="H943" s="76">
        <v>7</v>
      </c>
      <c r="I943"/>
      <c r="J943"/>
      <c r="K943"/>
    </row>
    <row r="944" spans="2:11" x14ac:dyDescent="0.3">
      <c r="B944" s="35" t="s">
        <v>139</v>
      </c>
      <c r="C944" s="35" t="s">
        <v>140</v>
      </c>
      <c r="D944" s="35" t="s">
        <v>141</v>
      </c>
      <c r="E944" s="36" t="s">
        <v>73</v>
      </c>
      <c r="F944" s="77" t="s">
        <v>145</v>
      </c>
      <c r="G944" s="84">
        <v>42186</v>
      </c>
      <c r="H944" s="76">
        <v>16</v>
      </c>
      <c r="I944"/>
      <c r="J944"/>
      <c r="K944"/>
    </row>
    <row r="945" spans="2:11" x14ac:dyDescent="0.3">
      <c r="B945" s="35" t="s">
        <v>139</v>
      </c>
      <c r="C945" s="35" t="s">
        <v>140</v>
      </c>
      <c r="D945" s="35" t="s">
        <v>141</v>
      </c>
      <c r="E945" s="36" t="s">
        <v>73</v>
      </c>
      <c r="F945" s="77" t="s">
        <v>145</v>
      </c>
      <c r="G945" s="84">
        <v>42186</v>
      </c>
      <c r="H945" s="76">
        <v>3901</v>
      </c>
      <c r="I945"/>
      <c r="J945"/>
      <c r="K945"/>
    </row>
    <row r="946" spans="2:11" x14ac:dyDescent="0.3">
      <c r="B946" s="35" t="s">
        <v>139</v>
      </c>
      <c r="C946" s="35" t="s">
        <v>140</v>
      </c>
      <c r="D946" s="35" t="s">
        <v>141</v>
      </c>
      <c r="E946" s="36" t="s">
        <v>73</v>
      </c>
      <c r="F946" s="77" t="s">
        <v>145</v>
      </c>
      <c r="G946" s="84">
        <v>42186</v>
      </c>
      <c r="H946" s="76">
        <v>624</v>
      </c>
      <c r="I946"/>
      <c r="J946"/>
      <c r="K946"/>
    </row>
    <row r="947" spans="2:11" x14ac:dyDescent="0.3">
      <c r="B947" s="35" t="s">
        <v>139</v>
      </c>
      <c r="C947" s="123" t="s">
        <v>140</v>
      </c>
      <c r="D947" s="35" t="s">
        <v>141</v>
      </c>
      <c r="E947" s="36" t="s">
        <v>73</v>
      </c>
      <c r="F947" s="77" t="s">
        <v>145</v>
      </c>
      <c r="G947" s="84">
        <v>42186</v>
      </c>
      <c r="H947" s="76">
        <v>40</v>
      </c>
      <c r="I947"/>
      <c r="J947"/>
      <c r="K947"/>
    </row>
    <row r="948" spans="2:11" x14ac:dyDescent="0.3">
      <c r="B948" s="35" t="s">
        <v>139</v>
      </c>
      <c r="C948" s="35" t="s">
        <v>140</v>
      </c>
      <c r="D948" s="35" t="s">
        <v>141</v>
      </c>
      <c r="E948" s="36" t="s">
        <v>73</v>
      </c>
      <c r="F948" s="77" t="s">
        <v>145</v>
      </c>
      <c r="G948" s="84">
        <v>42186</v>
      </c>
      <c r="H948" s="76"/>
      <c r="I948"/>
      <c r="J948"/>
      <c r="K948"/>
    </row>
    <row r="949" spans="2:11" x14ac:dyDescent="0.3">
      <c r="B949" s="35" t="s">
        <v>139</v>
      </c>
      <c r="C949" s="35" t="s">
        <v>140</v>
      </c>
      <c r="D949" s="35" t="s">
        <v>141</v>
      </c>
      <c r="E949" s="36" t="s">
        <v>73</v>
      </c>
      <c r="F949" s="77" t="s">
        <v>145</v>
      </c>
      <c r="G949" s="84">
        <v>42186</v>
      </c>
      <c r="H949" s="76"/>
      <c r="I949"/>
      <c r="J949"/>
      <c r="K949"/>
    </row>
    <row r="950" spans="2:11" x14ac:dyDescent="0.3">
      <c r="B950" s="35" t="s">
        <v>139</v>
      </c>
      <c r="C950" s="35" t="s">
        <v>140</v>
      </c>
      <c r="D950" s="35" t="s">
        <v>141</v>
      </c>
      <c r="E950" s="36" t="s">
        <v>73</v>
      </c>
      <c r="F950" s="77" t="s">
        <v>145</v>
      </c>
      <c r="G950" s="84">
        <v>42186</v>
      </c>
      <c r="H950" s="76"/>
      <c r="I950"/>
      <c r="J950"/>
      <c r="K950"/>
    </row>
    <row r="951" spans="2:11" x14ac:dyDescent="0.3">
      <c r="B951" s="35" t="s">
        <v>139</v>
      </c>
      <c r="C951" s="35" t="s">
        <v>140</v>
      </c>
      <c r="D951" s="35" t="s">
        <v>141</v>
      </c>
      <c r="E951" s="36" t="s">
        <v>73</v>
      </c>
      <c r="F951" s="77" t="s">
        <v>145</v>
      </c>
      <c r="G951" s="84">
        <v>42186</v>
      </c>
      <c r="H951" s="76"/>
      <c r="I951"/>
      <c r="J951"/>
      <c r="K951"/>
    </row>
    <row r="952" spans="2:11" x14ac:dyDescent="0.3">
      <c r="B952" s="35" t="s">
        <v>139</v>
      </c>
      <c r="C952" s="35" t="s">
        <v>140</v>
      </c>
      <c r="D952" s="35" t="s">
        <v>141</v>
      </c>
      <c r="E952" s="36" t="s">
        <v>73</v>
      </c>
      <c r="F952" s="77" t="s">
        <v>145</v>
      </c>
      <c r="G952" s="84">
        <v>42186</v>
      </c>
      <c r="H952" s="76">
        <v>1</v>
      </c>
      <c r="I952"/>
      <c r="J952"/>
      <c r="K952"/>
    </row>
    <row r="953" spans="2:11" x14ac:dyDescent="0.3">
      <c r="B953" s="35" t="s">
        <v>139</v>
      </c>
      <c r="C953" s="35" t="s">
        <v>140</v>
      </c>
      <c r="D953" s="35" t="s">
        <v>141</v>
      </c>
      <c r="E953" s="36" t="s">
        <v>73</v>
      </c>
      <c r="F953" s="77" t="s">
        <v>145</v>
      </c>
      <c r="G953" s="84">
        <v>42186</v>
      </c>
      <c r="H953" s="76"/>
      <c r="I953"/>
      <c r="J953"/>
      <c r="K953"/>
    </row>
    <row r="954" spans="2:11" x14ac:dyDescent="0.3">
      <c r="B954" s="35" t="s">
        <v>139</v>
      </c>
      <c r="C954" s="35" t="s">
        <v>140</v>
      </c>
      <c r="D954" s="35" t="s">
        <v>141</v>
      </c>
      <c r="E954" s="36" t="s">
        <v>73</v>
      </c>
      <c r="F954" s="77" t="s">
        <v>145</v>
      </c>
      <c r="G954" s="84">
        <v>42186</v>
      </c>
      <c r="H954" s="76">
        <v>1</v>
      </c>
      <c r="I954"/>
      <c r="J954"/>
      <c r="K954"/>
    </row>
    <row r="955" spans="2:11" x14ac:dyDescent="0.3">
      <c r="B955" s="35" t="s">
        <v>139</v>
      </c>
      <c r="C955" s="35" t="s">
        <v>140</v>
      </c>
      <c r="D955" s="35" t="s">
        <v>141</v>
      </c>
      <c r="E955" s="36" t="s">
        <v>73</v>
      </c>
      <c r="F955" s="77" t="s">
        <v>145</v>
      </c>
      <c r="G955" s="84">
        <v>42186</v>
      </c>
      <c r="H955" s="76">
        <v>1</v>
      </c>
      <c r="I955"/>
      <c r="J955"/>
      <c r="K955"/>
    </row>
    <row r="956" spans="2:11" x14ac:dyDescent="0.3">
      <c r="B956" s="35" t="s">
        <v>139</v>
      </c>
      <c r="C956" s="35" t="s">
        <v>140</v>
      </c>
      <c r="D956" s="35" t="s">
        <v>141</v>
      </c>
      <c r="E956" s="36" t="s">
        <v>73</v>
      </c>
      <c r="F956" s="77" t="s">
        <v>145</v>
      </c>
      <c r="G956" s="84">
        <v>42186</v>
      </c>
      <c r="H956" s="74"/>
      <c r="I956"/>
      <c r="J956"/>
      <c r="K956"/>
    </row>
    <row r="957" spans="2:11" x14ac:dyDescent="0.3">
      <c r="B957" s="35" t="s">
        <v>139</v>
      </c>
      <c r="C957" s="35" t="s">
        <v>140</v>
      </c>
      <c r="D957" s="35" t="s">
        <v>141</v>
      </c>
      <c r="E957" s="36" t="s">
        <v>73</v>
      </c>
      <c r="F957" s="77" t="s">
        <v>145</v>
      </c>
      <c r="G957" s="84">
        <v>42186</v>
      </c>
      <c r="H957" s="74"/>
      <c r="I957"/>
      <c r="J957"/>
      <c r="K957"/>
    </row>
    <row r="958" spans="2:11" x14ac:dyDescent="0.3">
      <c r="B958" s="35" t="s">
        <v>139</v>
      </c>
      <c r="C958" s="35" t="s">
        <v>140</v>
      </c>
      <c r="D958" s="35" t="s">
        <v>141</v>
      </c>
      <c r="E958" s="36" t="s">
        <v>73</v>
      </c>
      <c r="F958" s="73" t="s">
        <v>145</v>
      </c>
      <c r="G958" s="84">
        <v>42217</v>
      </c>
      <c r="H958" s="76">
        <v>1</v>
      </c>
      <c r="I958"/>
      <c r="J958"/>
      <c r="K958"/>
    </row>
    <row r="959" spans="2:11" x14ac:dyDescent="0.3">
      <c r="B959" s="35" t="s">
        <v>139</v>
      </c>
      <c r="C959" s="35" t="s">
        <v>140</v>
      </c>
      <c r="D959" s="35" t="s">
        <v>141</v>
      </c>
      <c r="E959" s="36" t="s">
        <v>73</v>
      </c>
      <c r="F959" s="73" t="s">
        <v>145</v>
      </c>
      <c r="G959" s="84">
        <v>42217</v>
      </c>
      <c r="H959" s="76">
        <v>2</v>
      </c>
      <c r="I959"/>
      <c r="J959"/>
      <c r="K959"/>
    </row>
    <row r="960" spans="2:11" x14ac:dyDescent="0.3">
      <c r="B960" s="35" t="s">
        <v>139</v>
      </c>
      <c r="C960" s="35" t="s">
        <v>140</v>
      </c>
      <c r="D960" s="35" t="s">
        <v>141</v>
      </c>
      <c r="E960" s="36" t="s">
        <v>73</v>
      </c>
      <c r="F960" s="73" t="s">
        <v>145</v>
      </c>
      <c r="G960" s="84">
        <v>42217</v>
      </c>
      <c r="H960" s="76"/>
      <c r="I960"/>
      <c r="J960"/>
      <c r="K960"/>
    </row>
    <row r="961" spans="2:11" x14ac:dyDescent="0.3">
      <c r="B961" s="35" t="s">
        <v>139</v>
      </c>
      <c r="C961" s="35" t="s">
        <v>140</v>
      </c>
      <c r="D961" s="35" t="s">
        <v>141</v>
      </c>
      <c r="E961" s="36" t="s">
        <v>73</v>
      </c>
      <c r="F961" s="73" t="s">
        <v>145</v>
      </c>
      <c r="G961" s="84">
        <v>42217</v>
      </c>
      <c r="H961" s="76"/>
      <c r="I961"/>
      <c r="J961"/>
      <c r="K961"/>
    </row>
    <row r="962" spans="2:11" x14ac:dyDescent="0.3">
      <c r="B962" s="35" t="s">
        <v>139</v>
      </c>
      <c r="C962" s="35" t="s">
        <v>140</v>
      </c>
      <c r="D962" s="35" t="s">
        <v>141</v>
      </c>
      <c r="E962" s="36" t="s">
        <v>73</v>
      </c>
      <c r="F962" s="73" t="s">
        <v>145</v>
      </c>
      <c r="G962" s="84">
        <v>42217</v>
      </c>
      <c r="H962" s="76">
        <v>1</v>
      </c>
      <c r="I962"/>
      <c r="J962"/>
      <c r="K962"/>
    </row>
    <row r="963" spans="2:11" x14ac:dyDescent="0.3">
      <c r="B963" s="35" t="s">
        <v>139</v>
      </c>
      <c r="C963" s="35" t="s">
        <v>140</v>
      </c>
      <c r="D963" s="35" t="s">
        <v>141</v>
      </c>
      <c r="E963" s="36" t="s">
        <v>73</v>
      </c>
      <c r="F963" s="73" t="s">
        <v>145</v>
      </c>
      <c r="G963" s="84">
        <v>42217</v>
      </c>
      <c r="H963" s="76"/>
      <c r="I963"/>
      <c r="J963"/>
      <c r="K963"/>
    </row>
    <row r="964" spans="2:11" x14ac:dyDescent="0.3">
      <c r="B964" s="35" t="s">
        <v>139</v>
      </c>
      <c r="C964" s="35" t="s">
        <v>140</v>
      </c>
      <c r="D964" s="35" t="s">
        <v>141</v>
      </c>
      <c r="E964" s="36" t="s">
        <v>73</v>
      </c>
      <c r="F964" s="73" t="s">
        <v>145</v>
      </c>
      <c r="G964" s="84">
        <v>42217</v>
      </c>
      <c r="H964" s="76">
        <v>1</v>
      </c>
      <c r="I964"/>
      <c r="J964"/>
      <c r="K964"/>
    </row>
    <row r="965" spans="2:11" x14ac:dyDescent="0.3">
      <c r="B965" s="35" t="s">
        <v>139</v>
      </c>
      <c r="C965" s="35" t="s">
        <v>140</v>
      </c>
      <c r="D965" s="35" t="s">
        <v>141</v>
      </c>
      <c r="E965" s="36" t="s">
        <v>73</v>
      </c>
      <c r="F965" s="73" t="s">
        <v>145</v>
      </c>
      <c r="G965" s="84">
        <v>42217</v>
      </c>
      <c r="H965" s="76">
        <v>2</v>
      </c>
      <c r="I965"/>
      <c r="J965"/>
      <c r="K965"/>
    </row>
    <row r="966" spans="2:11" x14ac:dyDescent="0.3">
      <c r="B966" s="35" t="s">
        <v>139</v>
      </c>
      <c r="C966" s="35" t="s">
        <v>140</v>
      </c>
      <c r="D966" s="35" t="s">
        <v>141</v>
      </c>
      <c r="E966" s="36" t="s">
        <v>73</v>
      </c>
      <c r="F966" s="73" t="s">
        <v>145</v>
      </c>
      <c r="G966" s="84">
        <v>42217</v>
      </c>
      <c r="H966" s="76"/>
      <c r="I966"/>
      <c r="J966"/>
      <c r="K966"/>
    </row>
    <row r="967" spans="2:11" x14ac:dyDescent="0.3">
      <c r="B967" s="35" t="s">
        <v>139</v>
      </c>
      <c r="C967" s="35" t="s">
        <v>140</v>
      </c>
      <c r="D967" s="35" t="s">
        <v>141</v>
      </c>
      <c r="E967" s="36" t="s">
        <v>73</v>
      </c>
      <c r="F967" s="73" t="s">
        <v>145</v>
      </c>
      <c r="G967" s="84">
        <v>42217</v>
      </c>
      <c r="H967" s="76"/>
      <c r="I967"/>
      <c r="J967"/>
      <c r="K967"/>
    </row>
    <row r="968" spans="2:11" x14ac:dyDescent="0.3">
      <c r="B968" s="35" t="s">
        <v>139</v>
      </c>
      <c r="C968" s="35" t="s">
        <v>140</v>
      </c>
      <c r="D968" s="35" t="s">
        <v>141</v>
      </c>
      <c r="E968" s="36" t="s">
        <v>73</v>
      </c>
      <c r="F968" s="77" t="s">
        <v>145</v>
      </c>
      <c r="G968" s="84">
        <v>42217</v>
      </c>
      <c r="H968" s="74">
        <v>1569</v>
      </c>
      <c r="I968"/>
      <c r="J968"/>
      <c r="K968"/>
    </row>
    <row r="969" spans="2:11" x14ac:dyDescent="0.3">
      <c r="B969" s="35" t="s">
        <v>139</v>
      </c>
      <c r="C969" s="35" t="s">
        <v>140</v>
      </c>
      <c r="D969" s="35" t="s">
        <v>141</v>
      </c>
      <c r="E969" s="36" t="s">
        <v>73</v>
      </c>
      <c r="F969" s="77" t="s">
        <v>145</v>
      </c>
      <c r="G969" s="84">
        <v>42217</v>
      </c>
      <c r="H969" s="76">
        <v>56</v>
      </c>
      <c r="I969"/>
      <c r="J969"/>
      <c r="K969"/>
    </row>
    <row r="970" spans="2:11" x14ac:dyDescent="0.3">
      <c r="B970" s="35" t="s">
        <v>139</v>
      </c>
      <c r="C970" s="35" t="s">
        <v>140</v>
      </c>
      <c r="D970" s="35" t="s">
        <v>141</v>
      </c>
      <c r="E970" s="36" t="s">
        <v>73</v>
      </c>
      <c r="F970" s="77" t="s">
        <v>145</v>
      </c>
      <c r="G970" s="84">
        <v>42217</v>
      </c>
      <c r="H970" s="76"/>
      <c r="I970"/>
      <c r="J970"/>
      <c r="K970"/>
    </row>
    <row r="971" spans="2:11" x14ac:dyDescent="0.3">
      <c r="B971" s="35" t="s">
        <v>139</v>
      </c>
      <c r="C971" s="35" t="s">
        <v>140</v>
      </c>
      <c r="D971" s="35" t="s">
        <v>141</v>
      </c>
      <c r="E971" s="36" t="s">
        <v>73</v>
      </c>
      <c r="F971" s="77" t="s">
        <v>145</v>
      </c>
      <c r="G971" s="84">
        <v>42217</v>
      </c>
      <c r="H971" s="76">
        <v>7</v>
      </c>
      <c r="I971"/>
      <c r="J971"/>
      <c r="K971"/>
    </row>
    <row r="972" spans="2:11" x14ac:dyDescent="0.3">
      <c r="B972" s="35" t="s">
        <v>139</v>
      </c>
      <c r="C972" s="35" t="s">
        <v>140</v>
      </c>
      <c r="D972" s="35" t="s">
        <v>141</v>
      </c>
      <c r="E972" s="36" t="s">
        <v>73</v>
      </c>
      <c r="F972" s="77" t="s">
        <v>145</v>
      </c>
      <c r="G972" s="84">
        <v>42217</v>
      </c>
      <c r="H972" s="76">
        <v>19</v>
      </c>
      <c r="I972"/>
      <c r="J972"/>
      <c r="K972"/>
    </row>
    <row r="973" spans="2:11" x14ac:dyDescent="0.3">
      <c r="B973" s="35" t="s">
        <v>139</v>
      </c>
      <c r="C973" s="35" t="s">
        <v>140</v>
      </c>
      <c r="D973" s="35" t="s">
        <v>141</v>
      </c>
      <c r="E973" s="36" t="s">
        <v>73</v>
      </c>
      <c r="F973" s="77" t="s">
        <v>145</v>
      </c>
      <c r="G973" s="84">
        <v>42217</v>
      </c>
      <c r="H973" s="76">
        <v>3901</v>
      </c>
      <c r="I973"/>
      <c r="J973"/>
      <c r="K973"/>
    </row>
    <row r="974" spans="2:11" x14ac:dyDescent="0.3">
      <c r="B974" s="35" t="s">
        <v>139</v>
      </c>
      <c r="C974" s="35" t="s">
        <v>140</v>
      </c>
      <c r="D974" s="35" t="s">
        <v>141</v>
      </c>
      <c r="E974" s="36" t="s">
        <v>73</v>
      </c>
      <c r="F974" s="77" t="s">
        <v>145</v>
      </c>
      <c r="G974" s="84">
        <v>42217</v>
      </c>
      <c r="H974" s="76">
        <v>624</v>
      </c>
      <c r="I974"/>
      <c r="J974"/>
      <c r="K974"/>
    </row>
    <row r="975" spans="2:11" x14ac:dyDescent="0.3">
      <c r="B975" s="35" t="s">
        <v>139</v>
      </c>
      <c r="C975" s="123" t="s">
        <v>140</v>
      </c>
      <c r="D975" s="35" t="s">
        <v>141</v>
      </c>
      <c r="E975" s="36" t="s">
        <v>73</v>
      </c>
      <c r="F975" s="77" t="s">
        <v>145</v>
      </c>
      <c r="G975" s="84">
        <v>42217</v>
      </c>
      <c r="H975" s="76">
        <v>40</v>
      </c>
      <c r="I975"/>
      <c r="J975"/>
      <c r="K975"/>
    </row>
    <row r="976" spans="2:11" x14ac:dyDescent="0.3">
      <c r="B976" s="35" t="s">
        <v>139</v>
      </c>
      <c r="C976" s="35" t="s">
        <v>140</v>
      </c>
      <c r="D976" s="35" t="s">
        <v>141</v>
      </c>
      <c r="E976" s="36" t="s">
        <v>73</v>
      </c>
      <c r="F976" s="77" t="s">
        <v>145</v>
      </c>
      <c r="G976" s="84">
        <v>42217</v>
      </c>
      <c r="H976" s="76"/>
      <c r="I976"/>
      <c r="J976"/>
      <c r="K976"/>
    </row>
    <row r="977" spans="2:11" x14ac:dyDescent="0.3">
      <c r="B977" s="35" t="s">
        <v>139</v>
      </c>
      <c r="C977" s="35" t="s">
        <v>140</v>
      </c>
      <c r="D977" s="35" t="s">
        <v>141</v>
      </c>
      <c r="E977" s="36" t="s">
        <v>73</v>
      </c>
      <c r="F977" s="77" t="s">
        <v>145</v>
      </c>
      <c r="G977" s="84">
        <v>42217</v>
      </c>
      <c r="H977" s="76"/>
      <c r="I977"/>
      <c r="J977"/>
      <c r="K977"/>
    </row>
    <row r="978" spans="2:11" x14ac:dyDescent="0.3">
      <c r="B978" s="35" t="s">
        <v>139</v>
      </c>
      <c r="C978" s="35" t="s">
        <v>140</v>
      </c>
      <c r="D978" s="35" t="s">
        <v>141</v>
      </c>
      <c r="E978" s="36" t="s">
        <v>73</v>
      </c>
      <c r="F978" s="77" t="s">
        <v>145</v>
      </c>
      <c r="G978" s="84">
        <v>42217</v>
      </c>
      <c r="H978" s="76"/>
      <c r="I978"/>
      <c r="J978"/>
      <c r="K978"/>
    </row>
    <row r="979" spans="2:11" x14ac:dyDescent="0.3">
      <c r="B979" s="35" t="s">
        <v>139</v>
      </c>
      <c r="C979" s="35" t="s">
        <v>140</v>
      </c>
      <c r="D979" s="35" t="s">
        <v>141</v>
      </c>
      <c r="E979" s="36" t="s">
        <v>73</v>
      </c>
      <c r="F979" s="77" t="s">
        <v>145</v>
      </c>
      <c r="G979" s="84">
        <v>42217</v>
      </c>
      <c r="H979" s="76"/>
      <c r="I979"/>
      <c r="J979"/>
      <c r="K979"/>
    </row>
    <row r="980" spans="2:11" x14ac:dyDescent="0.3">
      <c r="B980" s="35" t="s">
        <v>139</v>
      </c>
      <c r="C980" s="35" t="s">
        <v>140</v>
      </c>
      <c r="D980" s="35" t="s">
        <v>141</v>
      </c>
      <c r="E980" s="36" t="s">
        <v>73</v>
      </c>
      <c r="F980" s="77" t="s">
        <v>145</v>
      </c>
      <c r="G980" s="84">
        <v>42217</v>
      </c>
      <c r="H980" s="76">
        <v>1</v>
      </c>
      <c r="I980"/>
      <c r="J980"/>
      <c r="K980"/>
    </row>
    <row r="981" spans="2:11" x14ac:dyDescent="0.3">
      <c r="B981" s="35" t="s">
        <v>139</v>
      </c>
      <c r="C981" s="35" t="s">
        <v>140</v>
      </c>
      <c r="D981" s="35" t="s">
        <v>141</v>
      </c>
      <c r="E981" s="36" t="s">
        <v>73</v>
      </c>
      <c r="F981" s="77" t="s">
        <v>145</v>
      </c>
      <c r="G981" s="84">
        <v>42217</v>
      </c>
      <c r="H981" s="76"/>
      <c r="I981"/>
      <c r="J981"/>
      <c r="K981"/>
    </row>
    <row r="982" spans="2:11" x14ac:dyDescent="0.3">
      <c r="B982" s="35" t="s">
        <v>139</v>
      </c>
      <c r="C982" s="35" t="s">
        <v>140</v>
      </c>
      <c r="D982" s="35" t="s">
        <v>141</v>
      </c>
      <c r="E982" s="36" t="s">
        <v>73</v>
      </c>
      <c r="F982" s="77" t="s">
        <v>145</v>
      </c>
      <c r="G982" s="84">
        <v>42217</v>
      </c>
      <c r="H982" s="76">
        <v>1</v>
      </c>
      <c r="I982"/>
      <c r="J982"/>
      <c r="K982"/>
    </row>
    <row r="983" spans="2:11" x14ac:dyDescent="0.3">
      <c r="B983" s="35" t="s">
        <v>139</v>
      </c>
      <c r="C983" s="35" t="s">
        <v>140</v>
      </c>
      <c r="D983" s="35" t="s">
        <v>141</v>
      </c>
      <c r="E983" s="36" t="s">
        <v>73</v>
      </c>
      <c r="F983" s="77" t="s">
        <v>145</v>
      </c>
      <c r="G983" s="84">
        <v>42217</v>
      </c>
      <c r="H983" s="76">
        <v>1</v>
      </c>
      <c r="I983"/>
      <c r="J983"/>
      <c r="K983"/>
    </row>
    <row r="984" spans="2:11" x14ac:dyDescent="0.3">
      <c r="B984" s="35" t="s">
        <v>139</v>
      </c>
      <c r="C984" s="35" t="s">
        <v>140</v>
      </c>
      <c r="D984" s="35" t="s">
        <v>141</v>
      </c>
      <c r="E984" s="36" t="s">
        <v>73</v>
      </c>
      <c r="F984" s="77" t="s">
        <v>145</v>
      </c>
      <c r="G984" s="84">
        <v>42217</v>
      </c>
      <c r="H984" s="74"/>
      <c r="I984"/>
      <c r="J984"/>
      <c r="K984"/>
    </row>
    <row r="985" spans="2:11" x14ac:dyDescent="0.3">
      <c r="B985" s="35" t="s">
        <v>139</v>
      </c>
      <c r="C985" s="35" t="s">
        <v>140</v>
      </c>
      <c r="D985" s="35" t="s">
        <v>141</v>
      </c>
      <c r="E985" s="36" t="s">
        <v>73</v>
      </c>
      <c r="F985" s="77" t="s">
        <v>145</v>
      </c>
      <c r="G985" s="84">
        <v>42217</v>
      </c>
      <c r="H985" s="74"/>
      <c r="I985"/>
      <c r="J985"/>
      <c r="K985"/>
    </row>
    <row r="986" spans="2:11" x14ac:dyDescent="0.3">
      <c r="B986" s="123" t="s">
        <v>139</v>
      </c>
      <c r="C986" s="123" t="s">
        <v>140</v>
      </c>
      <c r="D986" s="124" t="s">
        <v>141</v>
      </c>
      <c r="E986" s="87" t="s">
        <v>73</v>
      </c>
      <c r="F986" s="73" t="s">
        <v>142</v>
      </c>
      <c r="G986" s="79" t="s">
        <v>93</v>
      </c>
      <c r="H986" s="33">
        <v>479</v>
      </c>
      <c r="I986"/>
      <c r="J986"/>
      <c r="K986"/>
    </row>
    <row r="987" spans="2:11" x14ac:dyDescent="0.3">
      <c r="B987" s="123" t="s">
        <v>139</v>
      </c>
      <c r="C987" s="123" t="s">
        <v>140</v>
      </c>
      <c r="D987" s="124" t="s">
        <v>141</v>
      </c>
      <c r="E987" s="87" t="s">
        <v>73</v>
      </c>
      <c r="F987" s="73" t="s">
        <v>142</v>
      </c>
      <c r="G987" s="79" t="s">
        <v>93</v>
      </c>
      <c r="H987" s="33">
        <v>2664</v>
      </c>
      <c r="I987"/>
      <c r="J987"/>
      <c r="K987"/>
    </row>
    <row r="988" spans="2:11" x14ac:dyDescent="0.3">
      <c r="B988" s="123" t="s">
        <v>139</v>
      </c>
      <c r="C988" s="123" t="s">
        <v>140</v>
      </c>
      <c r="D988" s="124" t="s">
        <v>141</v>
      </c>
      <c r="E988" s="87" t="s">
        <v>73</v>
      </c>
      <c r="F988" s="73" t="s">
        <v>142</v>
      </c>
      <c r="G988" s="79" t="s">
        <v>93</v>
      </c>
      <c r="H988" s="33">
        <v>172</v>
      </c>
      <c r="I988"/>
      <c r="J988"/>
      <c r="K988"/>
    </row>
    <row r="989" spans="2:11" x14ac:dyDescent="0.3">
      <c r="B989" s="123" t="s">
        <v>139</v>
      </c>
      <c r="C989" s="123" t="s">
        <v>140</v>
      </c>
      <c r="D989" s="124" t="s">
        <v>141</v>
      </c>
      <c r="E989" s="87" t="s">
        <v>73</v>
      </c>
      <c r="F989" s="73" t="s">
        <v>142</v>
      </c>
      <c r="G989" s="79" t="s">
        <v>93</v>
      </c>
      <c r="H989" s="33">
        <v>27246</v>
      </c>
      <c r="I989"/>
      <c r="J989"/>
      <c r="K989"/>
    </row>
    <row r="990" spans="2:11" x14ac:dyDescent="0.3">
      <c r="B990" s="123" t="s">
        <v>139</v>
      </c>
      <c r="C990" s="123" t="s">
        <v>140</v>
      </c>
      <c r="D990" s="124" t="s">
        <v>141</v>
      </c>
      <c r="E990" s="87" t="s">
        <v>73</v>
      </c>
      <c r="F990" s="73" t="s">
        <v>142</v>
      </c>
      <c r="G990" s="79" t="s">
        <v>93</v>
      </c>
      <c r="H990" s="33">
        <v>1082</v>
      </c>
      <c r="I990"/>
      <c r="J990"/>
      <c r="K990"/>
    </row>
    <row r="991" spans="2:11" x14ac:dyDescent="0.3">
      <c r="B991" s="123" t="s">
        <v>139</v>
      </c>
      <c r="C991" s="123" t="s">
        <v>140</v>
      </c>
      <c r="D991" s="124" t="s">
        <v>141</v>
      </c>
      <c r="E991" s="87" t="s">
        <v>73</v>
      </c>
      <c r="F991" s="73" t="s">
        <v>142</v>
      </c>
      <c r="G991" s="79" t="s">
        <v>93</v>
      </c>
      <c r="H991" s="33">
        <v>271</v>
      </c>
      <c r="I991"/>
      <c r="J991"/>
      <c r="K991"/>
    </row>
    <row r="992" spans="2:11" x14ac:dyDescent="0.3">
      <c r="B992" s="123" t="s">
        <v>139</v>
      </c>
      <c r="C992" s="123" t="s">
        <v>140</v>
      </c>
      <c r="D992" s="124" t="s">
        <v>141</v>
      </c>
      <c r="E992" s="87" t="s">
        <v>73</v>
      </c>
      <c r="F992" s="73" t="s">
        <v>142</v>
      </c>
      <c r="G992" s="79" t="s">
        <v>93</v>
      </c>
      <c r="H992" s="33">
        <v>106</v>
      </c>
      <c r="I992"/>
      <c r="J992"/>
      <c r="K992"/>
    </row>
    <row r="993" spans="2:11" x14ac:dyDescent="0.3">
      <c r="B993" s="123" t="s">
        <v>139</v>
      </c>
      <c r="C993" s="123" t="s">
        <v>140</v>
      </c>
      <c r="D993" s="124" t="s">
        <v>141</v>
      </c>
      <c r="E993" s="87" t="s">
        <v>73</v>
      </c>
      <c r="F993" s="73" t="s">
        <v>142</v>
      </c>
      <c r="G993" s="79" t="s">
        <v>93</v>
      </c>
      <c r="H993" s="33">
        <v>497</v>
      </c>
      <c r="I993"/>
      <c r="J993"/>
      <c r="K993"/>
    </row>
    <row r="994" spans="2:11" x14ac:dyDescent="0.3">
      <c r="B994" s="123" t="s">
        <v>139</v>
      </c>
      <c r="C994" s="123" t="s">
        <v>140</v>
      </c>
      <c r="D994" s="124" t="s">
        <v>141</v>
      </c>
      <c r="E994" s="87" t="s">
        <v>73</v>
      </c>
      <c r="F994" s="73" t="s">
        <v>143</v>
      </c>
      <c r="G994" s="79" t="s">
        <v>93</v>
      </c>
      <c r="H994" s="33">
        <v>1</v>
      </c>
      <c r="I994"/>
      <c r="J994"/>
      <c r="K994"/>
    </row>
    <row r="995" spans="2:11" x14ac:dyDescent="0.3">
      <c r="B995" s="123" t="s">
        <v>139</v>
      </c>
      <c r="C995" s="123" t="s">
        <v>140</v>
      </c>
      <c r="D995" s="124" t="s">
        <v>141</v>
      </c>
      <c r="E995" s="87" t="s">
        <v>73</v>
      </c>
      <c r="F995" s="73" t="s">
        <v>143</v>
      </c>
      <c r="G995" s="79" t="s">
        <v>93</v>
      </c>
      <c r="H995" s="33">
        <v>4</v>
      </c>
      <c r="I995"/>
      <c r="J995"/>
      <c r="K995"/>
    </row>
    <row r="996" spans="2:11" x14ac:dyDescent="0.3">
      <c r="B996" s="123" t="s">
        <v>139</v>
      </c>
      <c r="C996" s="123" t="s">
        <v>140</v>
      </c>
      <c r="D996" s="124" t="s">
        <v>141</v>
      </c>
      <c r="E996" s="87" t="s">
        <v>73</v>
      </c>
      <c r="F996" s="73" t="s">
        <v>143</v>
      </c>
      <c r="G996" s="79" t="s">
        <v>93</v>
      </c>
      <c r="H996" s="33">
        <v>2</v>
      </c>
      <c r="I996"/>
      <c r="J996"/>
      <c r="K996"/>
    </row>
    <row r="997" spans="2:11" x14ac:dyDescent="0.3">
      <c r="B997" s="123" t="s">
        <v>139</v>
      </c>
      <c r="C997" s="123" t="s">
        <v>140</v>
      </c>
      <c r="D997" s="124" t="s">
        <v>141</v>
      </c>
      <c r="E997" s="87" t="s">
        <v>73</v>
      </c>
      <c r="F997" s="73" t="s">
        <v>143</v>
      </c>
      <c r="G997" s="79" t="s">
        <v>93</v>
      </c>
      <c r="H997" s="33">
        <v>5</v>
      </c>
      <c r="I997"/>
      <c r="J997"/>
      <c r="K997"/>
    </row>
    <row r="998" spans="2:11" x14ac:dyDescent="0.3">
      <c r="B998" s="123" t="s">
        <v>139</v>
      </c>
      <c r="C998" s="123" t="s">
        <v>140</v>
      </c>
      <c r="D998" s="124" t="s">
        <v>141</v>
      </c>
      <c r="E998" s="87" t="s">
        <v>73</v>
      </c>
      <c r="F998" s="73" t="s">
        <v>143</v>
      </c>
      <c r="G998" s="79" t="s">
        <v>93</v>
      </c>
      <c r="H998" s="33">
        <v>1</v>
      </c>
      <c r="I998"/>
      <c r="J998"/>
      <c r="K998"/>
    </row>
    <row r="999" spans="2:11" x14ac:dyDescent="0.3">
      <c r="B999" s="123" t="s">
        <v>139</v>
      </c>
      <c r="C999" s="123" t="s">
        <v>140</v>
      </c>
      <c r="D999" s="124" t="s">
        <v>141</v>
      </c>
      <c r="E999" s="87" t="s">
        <v>73</v>
      </c>
      <c r="F999" s="73" t="s">
        <v>143</v>
      </c>
      <c r="G999" s="79" t="s">
        <v>93</v>
      </c>
      <c r="H999" s="33">
        <v>5</v>
      </c>
      <c r="I999"/>
      <c r="J999"/>
      <c r="K999"/>
    </row>
    <row r="1000" spans="2:11" x14ac:dyDescent="0.3">
      <c r="B1000" s="123" t="s">
        <v>139</v>
      </c>
      <c r="C1000" s="123" t="s">
        <v>140</v>
      </c>
      <c r="D1000" s="124" t="s">
        <v>141</v>
      </c>
      <c r="E1000" s="87" t="s">
        <v>73</v>
      </c>
      <c r="F1000" s="73" t="s">
        <v>143</v>
      </c>
      <c r="G1000" s="79" t="s">
        <v>93</v>
      </c>
      <c r="H1000" s="33">
        <v>3</v>
      </c>
      <c r="I1000"/>
      <c r="J1000"/>
      <c r="K1000"/>
    </row>
    <row r="1001" spans="2:11" x14ac:dyDescent="0.3">
      <c r="B1001" s="123" t="s">
        <v>139</v>
      </c>
      <c r="C1001" s="123" t="s">
        <v>140</v>
      </c>
      <c r="D1001" s="124" t="s">
        <v>141</v>
      </c>
      <c r="E1001" s="87" t="s">
        <v>73</v>
      </c>
      <c r="F1001" s="73" t="s">
        <v>143</v>
      </c>
      <c r="G1001" s="79" t="s">
        <v>93</v>
      </c>
      <c r="H1001" s="33">
        <v>25230</v>
      </c>
      <c r="I1001"/>
      <c r="J1001"/>
      <c r="K1001"/>
    </row>
    <row r="1002" spans="2:11" x14ac:dyDescent="0.3">
      <c r="B1002" s="123" t="s">
        <v>139</v>
      </c>
      <c r="C1002" s="123" t="s">
        <v>140</v>
      </c>
      <c r="D1002" s="124" t="s">
        <v>141</v>
      </c>
      <c r="E1002" s="87" t="s">
        <v>73</v>
      </c>
      <c r="F1002" s="73" t="s">
        <v>143</v>
      </c>
      <c r="G1002" s="79" t="s">
        <v>93</v>
      </c>
      <c r="H1002" s="33">
        <v>189</v>
      </c>
      <c r="I1002"/>
      <c r="J1002"/>
      <c r="K1002"/>
    </row>
    <row r="1003" spans="2:11" x14ac:dyDescent="0.3">
      <c r="B1003" s="123" t="s">
        <v>139</v>
      </c>
      <c r="C1003" s="123" t="s">
        <v>140</v>
      </c>
      <c r="D1003" s="124" t="s">
        <v>141</v>
      </c>
      <c r="E1003" s="87" t="s">
        <v>73</v>
      </c>
      <c r="F1003" s="73" t="s">
        <v>143</v>
      </c>
      <c r="G1003" s="79" t="s">
        <v>93</v>
      </c>
      <c r="H1003" s="33">
        <v>297</v>
      </c>
      <c r="I1003"/>
      <c r="J1003"/>
      <c r="K1003"/>
    </row>
    <row r="1004" spans="2:11" x14ac:dyDescent="0.3">
      <c r="B1004" s="123" t="s">
        <v>139</v>
      </c>
      <c r="C1004" s="123" t="s">
        <v>140</v>
      </c>
      <c r="D1004" s="124" t="s">
        <v>141</v>
      </c>
      <c r="E1004" s="87" t="s">
        <v>73</v>
      </c>
      <c r="F1004" s="73" t="s">
        <v>143</v>
      </c>
      <c r="G1004" s="79" t="s">
        <v>93</v>
      </c>
      <c r="H1004" s="33">
        <v>53</v>
      </c>
      <c r="I1004"/>
      <c r="J1004"/>
      <c r="K1004"/>
    </row>
    <row r="1005" spans="2:11" x14ac:dyDescent="0.3">
      <c r="B1005" s="123" t="s">
        <v>139</v>
      </c>
      <c r="C1005" s="123" t="s">
        <v>140</v>
      </c>
      <c r="D1005" s="124" t="s">
        <v>141</v>
      </c>
      <c r="E1005" s="87" t="s">
        <v>73</v>
      </c>
      <c r="F1005" s="73" t="s">
        <v>143</v>
      </c>
      <c r="G1005" s="79" t="s">
        <v>93</v>
      </c>
      <c r="H1005" s="33">
        <v>26</v>
      </c>
      <c r="I1005"/>
      <c r="J1005"/>
      <c r="K1005"/>
    </row>
    <row r="1006" spans="2:11" x14ac:dyDescent="0.3">
      <c r="B1006" s="123" t="s">
        <v>139</v>
      </c>
      <c r="C1006" s="123" t="s">
        <v>140</v>
      </c>
      <c r="D1006" s="124" t="s">
        <v>141</v>
      </c>
      <c r="E1006" s="87" t="s">
        <v>73</v>
      </c>
      <c r="F1006" s="73" t="s">
        <v>143</v>
      </c>
      <c r="G1006" s="79" t="s">
        <v>93</v>
      </c>
      <c r="H1006" s="33">
        <v>31</v>
      </c>
      <c r="I1006"/>
      <c r="J1006"/>
      <c r="K1006"/>
    </row>
    <row r="1007" spans="2:11" x14ac:dyDescent="0.3">
      <c r="B1007" s="123" t="s">
        <v>139</v>
      </c>
      <c r="C1007" s="123" t="s">
        <v>140</v>
      </c>
      <c r="D1007" s="124" t="s">
        <v>141</v>
      </c>
      <c r="E1007" s="87" t="s">
        <v>73</v>
      </c>
      <c r="F1007" s="73" t="s">
        <v>143</v>
      </c>
      <c r="G1007" s="79" t="s">
        <v>93</v>
      </c>
      <c r="H1007" s="33">
        <v>8648</v>
      </c>
      <c r="I1007"/>
      <c r="J1007"/>
      <c r="K1007"/>
    </row>
    <row r="1008" spans="2:11" x14ac:dyDescent="0.3">
      <c r="B1008" s="123" t="s">
        <v>139</v>
      </c>
      <c r="C1008" s="123" t="s">
        <v>140</v>
      </c>
      <c r="D1008" s="124" t="s">
        <v>141</v>
      </c>
      <c r="E1008" s="87" t="s">
        <v>73</v>
      </c>
      <c r="F1008" s="73" t="s">
        <v>143</v>
      </c>
      <c r="G1008" s="79" t="s">
        <v>93</v>
      </c>
      <c r="H1008" s="33">
        <v>6369</v>
      </c>
      <c r="I1008"/>
      <c r="J1008"/>
      <c r="K1008"/>
    </row>
    <row r="1009" spans="2:11" x14ac:dyDescent="0.3">
      <c r="B1009" s="123" t="s">
        <v>139</v>
      </c>
      <c r="C1009" s="123" t="s">
        <v>140</v>
      </c>
      <c r="D1009" s="124" t="s">
        <v>141</v>
      </c>
      <c r="E1009" s="87" t="s">
        <v>73</v>
      </c>
      <c r="F1009" s="73" t="s">
        <v>143</v>
      </c>
      <c r="G1009" s="79" t="s">
        <v>93</v>
      </c>
      <c r="H1009" s="33">
        <v>26</v>
      </c>
      <c r="I1009"/>
      <c r="J1009"/>
      <c r="K1009"/>
    </row>
    <row r="1010" spans="2:11" x14ac:dyDescent="0.3">
      <c r="B1010" s="123" t="s">
        <v>139</v>
      </c>
      <c r="C1010" s="123" t="s">
        <v>140</v>
      </c>
      <c r="D1010" s="124" t="s">
        <v>141</v>
      </c>
      <c r="E1010" s="87" t="s">
        <v>73</v>
      </c>
      <c r="F1010" s="73" t="s">
        <v>143</v>
      </c>
      <c r="G1010" s="79" t="s">
        <v>93</v>
      </c>
      <c r="H1010" s="33">
        <v>2369</v>
      </c>
      <c r="I1010"/>
      <c r="J1010"/>
      <c r="K1010"/>
    </row>
    <row r="1011" spans="2:11" x14ac:dyDescent="0.3">
      <c r="B1011" s="123" t="s">
        <v>139</v>
      </c>
      <c r="C1011" s="123" t="s">
        <v>140</v>
      </c>
      <c r="D1011" s="124" t="s">
        <v>141</v>
      </c>
      <c r="E1011" s="87" t="s">
        <v>73</v>
      </c>
      <c r="F1011" s="73" t="s">
        <v>32</v>
      </c>
      <c r="G1011" s="79" t="s">
        <v>93</v>
      </c>
      <c r="H1011" s="33">
        <v>196</v>
      </c>
      <c r="I1011"/>
      <c r="J1011"/>
      <c r="K1011"/>
    </row>
    <row r="1012" spans="2:11" x14ac:dyDescent="0.3">
      <c r="B1012" s="123" t="s">
        <v>139</v>
      </c>
      <c r="C1012" s="123" t="s">
        <v>140</v>
      </c>
      <c r="D1012" s="124" t="s">
        <v>141</v>
      </c>
      <c r="E1012" s="87" t="s">
        <v>73</v>
      </c>
      <c r="F1012" s="73" t="s">
        <v>32</v>
      </c>
      <c r="G1012" s="79" t="s">
        <v>93</v>
      </c>
      <c r="H1012" s="33">
        <v>31</v>
      </c>
      <c r="I1012"/>
      <c r="J1012"/>
      <c r="K1012"/>
    </row>
    <row r="1013" spans="2:11" x14ac:dyDescent="0.3">
      <c r="B1013" s="123" t="s">
        <v>139</v>
      </c>
      <c r="C1013" s="123" t="s">
        <v>140</v>
      </c>
      <c r="D1013" s="124" t="s">
        <v>141</v>
      </c>
      <c r="E1013" s="87" t="s">
        <v>73</v>
      </c>
      <c r="F1013" s="73" t="s">
        <v>32</v>
      </c>
      <c r="G1013" s="79" t="s">
        <v>93</v>
      </c>
      <c r="H1013" s="33">
        <v>38</v>
      </c>
      <c r="I1013"/>
      <c r="J1013"/>
      <c r="K1013"/>
    </row>
    <row r="1014" spans="2:11" x14ac:dyDescent="0.3">
      <c r="B1014" s="123" t="s">
        <v>139</v>
      </c>
      <c r="C1014" s="123" t="s">
        <v>140</v>
      </c>
      <c r="D1014" s="124" t="s">
        <v>141</v>
      </c>
      <c r="E1014" s="87" t="s">
        <v>73</v>
      </c>
      <c r="F1014" s="73" t="s">
        <v>32</v>
      </c>
      <c r="G1014" s="79" t="s">
        <v>93</v>
      </c>
      <c r="H1014" s="33">
        <v>338</v>
      </c>
      <c r="I1014"/>
      <c r="J1014"/>
      <c r="K1014"/>
    </row>
    <row r="1015" spans="2:11" x14ac:dyDescent="0.3">
      <c r="B1015" s="123" t="s">
        <v>139</v>
      </c>
      <c r="C1015" s="123" t="s">
        <v>140</v>
      </c>
      <c r="D1015" s="124" t="s">
        <v>141</v>
      </c>
      <c r="E1015" s="87" t="s">
        <v>73</v>
      </c>
      <c r="F1015" s="73" t="s">
        <v>32</v>
      </c>
      <c r="G1015" s="79" t="s">
        <v>93</v>
      </c>
      <c r="H1015" s="33">
        <v>160</v>
      </c>
      <c r="I1015"/>
      <c r="J1015"/>
      <c r="K1015"/>
    </row>
    <row r="1016" spans="2:11" x14ac:dyDescent="0.3">
      <c r="B1016" s="123" t="s">
        <v>139</v>
      </c>
      <c r="C1016" s="123" t="s">
        <v>140</v>
      </c>
      <c r="D1016" s="124" t="s">
        <v>141</v>
      </c>
      <c r="E1016" s="87" t="s">
        <v>73</v>
      </c>
      <c r="F1016" s="73" t="s">
        <v>32</v>
      </c>
      <c r="G1016" s="79" t="s">
        <v>93</v>
      </c>
      <c r="H1016" s="33">
        <v>15</v>
      </c>
      <c r="I1016"/>
      <c r="J1016"/>
      <c r="K1016"/>
    </row>
    <row r="1017" spans="2:11" x14ac:dyDescent="0.3">
      <c r="B1017" s="123" t="s">
        <v>139</v>
      </c>
      <c r="C1017" s="123" t="s">
        <v>140</v>
      </c>
      <c r="D1017" s="124" t="s">
        <v>141</v>
      </c>
      <c r="E1017" s="87" t="s">
        <v>73</v>
      </c>
      <c r="F1017" s="73" t="s">
        <v>32</v>
      </c>
      <c r="G1017" s="79" t="s">
        <v>93</v>
      </c>
      <c r="H1017" s="33">
        <v>23</v>
      </c>
      <c r="I1017"/>
      <c r="J1017"/>
      <c r="K1017"/>
    </row>
    <row r="1018" spans="2:11" x14ac:dyDescent="0.3">
      <c r="B1018" s="123" t="s">
        <v>139</v>
      </c>
      <c r="C1018" s="123" t="s">
        <v>140</v>
      </c>
      <c r="D1018" s="124" t="s">
        <v>141</v>
      </c>
      <c r="E1018" s="87" t="s">
        <v>73</v>
      </c>
      <c r="F1018" s="73" t="s">
        <v>32</v>
      </c>
      <c r="G1018" s="79" t="s">
        <v>93</v>
      </c>
      <c r="H1018" s="33">
        <v>45</v>
      </c>
      <c r="I1018"/>
      <c r="J1018"/>
      <c r="K1018"/>
    </row>
    <row r="1019" spans="2:11" x14ac:dyDescent="0.3">
      <c r="B1019" s="123" t="s">
        <v>139</v>
      </c>
      <c r="C1019" s="123" t="s">
        <v>140</v>
      </c>
      <c r="D1019" s="124" t="s">
        <v>141</v>
      </c>
      <c r="E1019" s="87" t="s">
        <v>73</v>
      </c>
      <c r="F1019" s="73" t="s">
        <v>32</v>
      </c>
      <c r="G1019" s="79" t="s">
        <v>93</v>
      </c>
      <c r="H1019" s="33">
        <v>5</v>
      </c>
      <c r="I1019"/>
      <c r="J1019"/>
      <c r="K1019"/>
    </row>
    <row r="1020" spans="2:11" x14ac:dyDescent="0.3">
      <c r="B1020" s="123" t="s">
        <v>139</v>
      </c>
      <c r="C1020" s="123" t="s">
        <v>140</v>
      </c>
      <c r="D1020" s="124" t="s">
        <v>141</v>
      </c>
      <c r="E1020" s="87" t="s">
        <v>73</v>
      </c>
      <c r="F1020" s="73" t="s">
        <v>32</v>
      </c>
      <c r="G1020" s="79" t="s">
        <v>93</v>
      </c>
      <c r="H1020" s="33">
        <v>4</v>
      </c>
      <c r="I1020"/>
      <c r="J1020"/>
      <c r="K1020"/>
    </row>
    <row r="1021" spans="2:11" x14ac:dyDescent="0.3">
      <c r="B1021" s="123" t="s">
        <v>139</v>
      </c>
      <c r="C1021" s="123" t="s">
        <v>140</v>
      </c>
      <c r="D1021" s="124" t="s">
        <v>141</v>
      </c>
      <c r="E1021" s="87" t="s">
        <v>73</v>
      </c>
      <c r="F1021" s="73" t="s">
        <v>32</v>
      </c>
      <c r="G1021" s="79" t="s">
        <v>93</v>
      </c>
      <c r="H1021" s="33">
        <v>13</v>
      </c>
      <c r="I1021"/>
      <c r="J1021"/>
      <c r="K1021"/>
    </row>
    <row r="1022" spans="2:11" x14ac:dyDescent="0.3">
      <c r="B1022" s="123" t="s">
        <v>139</v>
      </c>
      <c r="C1022" s="123" t="s">
        <v>140</v>
      </c>
      <c r="D1022" s="124" t="s">
        <v>141</v>
      </c>
      <c r="E1022" s="87" t="s">
        <v>73</v>
      </c>
      <c r="F1022" s="73" t="s">
        <v>32</v>
      </c>
      <c r="G1022" s="79" t="s">
        <v>93</v>
      </c>
      <c r="H1022" s="33">
        <v>3</v>
      </c>
      <c r="I1022"/>
      <c r="J1022"/>
      <c r="K1022"/>
    </row>
    <row r="1023" spans="2:11" x14ac:dyDescent="0.3">
      <c r="B1023" s="123" t="s">
        <v>139</v>
      </c>
      <c r="C1023" s="123" t="s">
        <v>140</v>
      </c>
      <c r="D1023" s="124" t="s">
        <v>141</v>
      </c>
      <c r="E1023" s="87" t="s">
        <v>73</v>
      </c>
      <c r="F1023" s="73" t="s">
        <v>32</v>
      </c>
      <c r="G1023" s="79" t="s">
        <v>93</v>
      </c>
      <c r="H1023" s="33">
        <v>191</v>
      </c>
      <c r="I1023"/>
      <c r="J1023"/>
      <c r="K1023"/>
    </row>
    <row r="1024" spans="2:11" x14ac:dyDescent="0.3">
      <c r="B1024" s="123" t="s">
        <v>139</v>
      </c>
      <c r="C1024" s="123" t="s">
        <v>140</v>
      </c>
      <c r="D1024" s="124" t="s">
        <v>141</v>
      </c>
      <c r="E1024" s="87" t="s">
        <v>73</v>
      </c>
      <c r="F1024" s="73" t="s">
        <v>32</v>
      </c>
      <c r="G1024" s="79" t="s">
        <v>93</v>
      </c>
      <c r="H1024" s="33">
        <v>158</v>
      </c>
      <c r="I1024"/>
      <c r="J1024"/>
      <c r="K1024"/>
    </row>
    <row r="1025" spans="2:11" x14ac:dyDescent="0.3">
      <c r="B1025" s="123" t="s">
        <v>139</v>
      </c>
      <c r="C1025" s="123" t="s">
        <v>140</v>
      </c>
      <c r="D1025" s="124" t="s">
        <v>141</v>
      </c>
      <c r="E1025" s="87" t="s">
        <v>73</v>
      </c>
      <c r="F1025" s="73" t="s">
        <v>32</v>
      </c>
      <c r="G1025" s="79" t="s">
        <v>93</v>
      </c>
      <c r="H1025" s="33">
        <v>29</v>
      </c>
      <c r="I1025"/>
      <c r="J1025"/>
      <c r="K1025"/>
    </row>
    <row r="1026" spans="2:11" x14ac:dyDescent="0.3">
      <c r="B1026" s="123" t="s">
        <v>139</v>
      </c>
      <c r="C1026" s="123" t="s">
        <v>140</v>
      </c>
      <c r="D1026" s="124" t="s">
        <v>141</v>
      </c>
      <c r="E1026" s="87" t="s">
        <v>73</v>
      </c>
      <c r="F1026" s="73" t="s">
        <v>144</v>
      </c>
      <c r="G1026" s="79" t="s">
        <v>93</v>
      </c>
      <c r="H1026" s="33">
        <v>4</v>
      </c>
      <c r="I1026"/>
      <c r="J1026"/>
      <c r="K1026"/>
    </row>
    <row r="1027" spans="2:11" x14ac:dyDescent="0.3">
      <c r="B1027" s="123" t="s">
        <v>139</v>
      </c>
      <c r="C1027" s="123" t="s">
        <v>140</v>
      </c>
      <c r="D1027" s="124" t="s">
        <v>141</v>
      </c>
      <c r="E1027" s="87" t="s">
        <v>73</v>
      </c>
      <c r="F1027" s="73" t="s">
        <v>144</v>
      </c>
      <c r="G1027" s="79" t="s">
        <v>93</v>
      </c>
      <c r="H1027" s="33">
        <v>4</v>
      </c>
      <c r="I1027"/>
      <c r="J1027"/>
      <c r="K1027"/>
    </row>
    <row r="1028" spans="2:11" x14ac:dyDescent="0.3">
      <c r="B1028" s="123" t="s">
        <v>139</v>
      </c>
      <c r="C1028" s="123" t="s">
        <v>140</v>
      </c>
      <c r="D1028" s="124" t="s">
        <v>141</v>
      </c>
      <c r="E1028" s="87" t="s">
        <v>73</v>
      </c>
      <c r="F1028" s="73" t="s">
        <v>144</v>
      </c>
      <c r="G1028" s="79" t="s">
        <v>93</v>
      </c>
      <c r="H1028" s="33">
        <v>11</v>
      </c>
      <c r="I1028"/>
      <c r="J1028"/>
      <c r="K1028"/>
    </row>
    <row r="1029" spans="2:11" x14ac:dyDescent="0.3">
      <c r="B1029" s="123" t="s">
        <v>139</v>
      </c>
      <c r="C1029" s="123" t="s">
        <v>140</v>
      </c>
      <c r="D1029" s="124" t="s">
        <v>141</v>
      </c>
      <c r="E1029" s="87" t="s">
        <v>73</v>
      </c>
      <c r="F1029" s="73" t="s">
        <v>144</v>
      </c>
      <c r="G1029" s="79" t="s">
        <v>93</v>
      </c>
      <c r="H1029" s="33">
        <v>9</v>
      </c>
      <c r="I1029"/>
      <c r="J1029"/>
      <c r="K1029"/>
    </row>
    <row r="1030" spans="2:11" x14ac:dyDescent="0.3">
      <c r="B1030" s="123" t="s">
        <v>139</v>
      </c>
      <c r="C1030" s="123" t="s">
        <v>140</v>
      </c>
      <c r="D1030" s="124" t="s">
        <v>141</v>
      </c>
      <c r="E1030" s="87" t="s">
        <v>73</v>
      </c>
      <c r="F1030" s="73" t="s">
        <v>144</v>
      </c>
      <c r="G1030" s="79" t="s">
        <v>93</v>
      </c>
      <c r="H1030" s="33">
        <v>2</v>
      </c>
      <c r="I1030"/>
      <c r="J1030"/>
      <c r="K1030"/>
    </row>
    <row r="1031" spans="2:11" x14ac:dyDescent="0.3">
      <c r="B1031" s="123" t="s">
        <v>139</v>
      </c>
      <c r="C1031" s="123" t="s">
        <v>140</v>
      </c>
      <c r="D1031" s="124" t="s">
        <v>141</v>
      </c>
      <c r="E1031" s="87" t="s">
        <v>73</v>
      </c>
      <c r="F1031" s="73" t="s">
        <v>144</v>
      </c>
      <c r="G1031" s="79" t="s">
        <v>93</v>
      </c>
      <c r="H1031" s="33">
        <v>9</v>
      </c>
      <c r="I1031"/>
      <c r="J1031"/>
      <c r="K1031"/>
    </row>
    <row r="1032" spans="2:11" x14ac:dyDescent="0.3">
      <c r="B1032" s="123" t="s">
        <v>139</v>
      </c>
      <c r="C1032" s="123" t="s">
        <v>140</v>
      </c>
      <c r="D1032" s="124" t="s">
        <v>141</v>
      </c>
      <c r="E1032" s="87" t="s">
        <v>73</v>
      </c>
      <c r="F1032" s="73" t="s">
        <v>144</v>
      </c>
      <c r="G1032" s="79" t="s">
        <v>93</v>
      </c>
      <c r="H1032" s="33">
        <v>3</v>
      </c>
      <c r="I1032"/>
      <c r="J1032"/>
      <c r="K1032"/>
    </row>
    <row r="1033" spans="2:11" x14ac:dyDescent="0.3">
      <c r="B1033" s="123" t="s">
        <v>139</v>
      </c>
      <c r="C1033" s="123" t="s">
        <v>140</v>
      </c>
      <c r="D1033" s="124" t="s">
        <v>141</v>
      </c>
      <c r="E1033" s="87" t="s">
        <v>73</v>
      </c>
      <c r="F1033" s="73" t="s">
        <v>144</v>
      </c>
      <c r="G1033" s="79" t="s">
        <v>93</v>
      </c>
      <c r="H1033" s="33">
        <v>1</v>
      </c>
      <c r="I1033"/>
      <c r="J1033"/>
      <c r="K1033"/>
    </row>
    <row r="1034" spans="2:11" x14ac:dyDescent="0.3">
      <c r="B1034" s="123" t="s">
        <v>139</v>
      </c>
      <c r="C1034" s="123" t="s">
        <v>140</v>
      </c>
      <c r="D1034" s="124" t="s">
        <v>141</v>
      </c>
      <c r="E1034" s="87" t="s">
        <v>73</v>
      </c>
      <c r="F1034" s="73" t="s">
        <v>144</v>
      </c>
      <c r="G1034" s="79" t="s">
        <v>93</v>
      </c>
      <c r="H1034" s="33">
        <v>11</v>
      </c>
      <c r="I1034"/>
      <c r="J1034"/>
      <c r="K1034"/>
    </row>
    <row r="1035" spans="2:11" x14ac:dyDescent="0.3">
      <c r="B1035" s="123" t="s">
        <v>139</v>
      </c>
      <c r="C1035" s="123" t="s">
        <v>140</v>
      </c>
      <c r="D1035" s="124" t="s">
        <v>141</v>
      </c>
      <c r="E1035" s="87" t="s">
        <v>73</v>
      </c>
      <c r="F1035" s="73" t="s">
        <v>144</v>
      </c>
      <c r="G1035" s="79" t="s">
        <v>93</v>
      </c>
      <c r="H1035" s="33">
        <v>4</v>
      </c>
      <c r="I1035"/>
      <c r="J1035"/>
      <c r="K1035"/>
    </row>
    <row r="1036" spans="2:11" x14ac:dyDescent="0.3">
      <c r="B1036" s="123" t="s">
        <v>139</v>
      </c>
      <c r="C1036" s="123" t="s">
        <v>140</v>
      </c>
      <c r="D1036" s="124" t="s">
        <v>141</v>
      </c>
      <c r="E1036" s="87" t="s">
        <v>73</v>
      </c>
      <c r="F1036" s="73" t="s">
        <v>144</v>
      </c>
      <c r="G1036" s="79" t="s">
        <v>93</v>
      </c>
      <c r="H1036" s="33">
        <v>4</v>
      </c>
      <c r="I1036"/>
      <c r="J1036"/>
      <c r="K1036"/>
    </row>
    <row r="1037" spans="2:11" x14ac:dyDescent="0.3">
      <c r="B1037" s="123" t="s">
        <v>139</v>
      </c>
      <c r="C1037" s="123" t="s">
        <v>140</v>
      </c>
      <c r="D1037" s="124" t="s">
        <v>141</v>
      </c>
      <c r="E1037" s="87" t="s">
        <v>73</v>
      </c>
      <c r="F1037" s="73" t="s">
        <v>144</v>
      </c>
      <c r="G1037" s="79" t="s">
        <v>93</v>
      </c>
      <c r="H1037" s="33">
        <v>31</v>
      </c>
      <c r="I1037"/>
      <c r="J1037"/>
      <c r="K1037"/>
    </row>
    <row r="1038" spans="2:11" x14ac:dyDescent="0.3">
      <c r="B1038" s="123" t="s">
        <v>139</v>
      </c>
      <c r="C1038" s="123" t="s">
        <v>140</v>
      </c>
      <c r="D1038" s="124" t="s">
        <v>141</v>
      </c>
      <c r="E1038" s="87" t="s">
        <v>73</v>
      </c>
      <c r="F1038" s="73" t="s">
        <v>144</v>
      </c>
      <c r="G1038" s="79" t="s">
        <v>93</v>
      </c>
      <c r="H1038" s="33">
        <v>31</v>
      </c>
      <c r="I1038"/>
      <c r="J1038"/>
      <c r="K1038"/>
    </row>
    <row r="1039" spans="2:11" x14ac:dyDescent="0.3">
      <c r="B1039" s="123" t="s">
        <v>139</v>
      </c>
      <c r="C1039" s="123" t="s">
        <v>140</v>
      </c>
      <c r="D1039" s="124" t="s">
        <v>141</v>
      </c>
      <c r="E1039" s="87" t="s">
        <v>73</v>
      </c>
      <c r="F1039" s="73" t="s">
        <v>144</v>
      </c>
      <c r="G1039" s="79" t="s">
        <v>93</v>
      </c>
      <c r="H1039" s="33">
        <v>2</v>
      </c>
      <c r="I1039"/>
      <c r="J1039"/>
      <c r="K1039"/>
    </row>
    <row r="1040" spans="2:11" x14ac:dyDescent="0.3">
      <c r="B1040" s="123" t="s">
        <v>139</v>
      </c>
      <c r="C1040" s="123" t="s">
        <v>140</v>
      </c>
      <c r="D1040" s="123" t="s">
        <v>141</v>
      </c>
      <c r="E1040" s="87" t="s">
        <v>73</v>
      </c>
      <c r="F1040" s="73" t="s">
        <v>144</v>
      </c>
      <c r="G1040" s="79" t="s">
        <v>93</v>
      </c>
      <c r="H1040" s="33">
        <v>7</v>
      </c>
      <c r="I1040"/>
      <c r="J1040"/>
      <c r="K1040"/>
    </row>
    <row r="1041" spans="2:11" x14ac:dyDescent="0.3">
      <c r="B1041" s="123" t="s">
        <v>139</v>
      </c>
      <c r="C1041" s="123" t="s">
        <v>140</v>
      </c>
      <c r="D1041" s="123" t="s">
        <v>141</v>
      </c>
      <c r="E1041" s="87" t="s">
        <v>73</v>
      </c>
      <c r="F1041" s="73" t="s">
        <v>144</v>
      </c>
      <c r="G1041" s="79" t="s">
        <v>93</v>
      </c>
      <c r="H1041" s="33">
        <v>3</v>
      </c>
      <c r="I1041"/>
      <c r="J1041"/>
      <c r="K1041"/>
    </row>
    <row r="1042" spans="2:11" x14ac:dyDescent="0.3">
      <c r="B1042" s="123" t="s">
        <v>139</v>
      </c>
      <c r="C1042" s="123" t="s">
        <v>140</v>
      </c>
      <c r="D1042" s="123" t="s">
        <v>141</v>
      </c>
      <c r="E1042" s="87" t="s">
        <v>73</v>
      </c>
      <c r="F1042" s="73" t="s">
        <v>144</v>
      </c>
      <c r="G1042" s="79" t="s">
        <v>93</v>
      </c>
      <c r="H1042" s="33">
        <v>16</v>
      </c>
      <c r="I1042"/>
      <c r="J1042"/>
      <c r="K1042"/>
    </row>
    <row r="1043" spans="2:11" x14ac:dyDescent="0.3">
      <c r="B1043" s="123" t="s">
        <v>139</v>
      </c>
      <c r="C1043" s="123" t="s">
        <v>140</v>
      </c>
      <c r="D1043" s="123" t="s">
        <v>141</v>
      </c>
      <c r="E1043" s="87" t="s">
        <v>73</v>
      </c>
      <c r="F1043" s="73" t="s">
        <v>144</v>
      </c>
      <c r="G1043" s="79" t="s">
        <v>93</v>
      </c>
      <c r="H1043" s="33">
        <v>3</v>
      </c>
      <c r="I1043"/>
      <c r="J1043"/>
      <c r="K1043"/>
    </row>
    <row r="1044" spans="2:11" x14ac:dyDescent="0.3">
      <c r="B1044" s="123" t="s">
        <v>139</v>
      </c>
      <c r="C1044" s="123" t="s">
        <v>140</v>
      </c>
      <c r="D1044" s="123" t="s">
        <v>141</v>
      </c>
      <c r="E1044" s="87" t="s">
        <v>73</v>
      </c>
      <c r="F1044" s="73" t="s">
        <v>144</v>
      </c>
      <c r="G1044" s="79" t="s">
        <v>93</v>
      </c>
      <c r="H1044" s="33">
        <v>13</v>
      </c>
      <c r="I1044"/>
      <c r="J1044"/>
      <c r="K1044"/>
    </row>
    <row r="1045" spans="2:11" x14ac:dyDescent="0.3">
      <c r="B1045" s="123" t="s">
        <v>139</v>
      </c>
      <c r="C1045" s="123" t="s">
        <v>140</v>
      </c>
      <c r="D1045" s="123" t="s">
        <v>141</v>
      </c>
      <c r="E1045" s="87" t="s">
        <v>73</v>
      </c>
      <c r="F1045" s="73" t="s">
        <v>144</v>
      </c>
      <c r="G1045" s="79" t="s">
        <v>93</v>
      </c>
      <c r="H1045" s="33">
        <v>3</v>
      </c>
      <c r="I1045"/>
      <c r="J1045"/>
      <c r="K1045"/>
    </row>
    <row r="1046" spans="2:11" x14ac:dyDescent="0.3">
      <c r="B1046" s="123" t="s">
        <v>139</v>
      </c>
      <c r="C1046" s="124" t="s">
        <v>140</v>
      </c>
      <c r="D1046" s="123" t="s">
        <v>141</v>
      </c>
      <c r="E1046" s="87" t="s">
        <v>73</v>
      </c>
      <c r="F1046" s="73" t="s">
        <v>144</v>
      </c>
      <c r="G1046" s="79" t="s">
        <v>93</v>
      </c>
      <c r="H1046" s="33">
        <v>2</v>
      </c>
      <c r="I1046"/>
      <c r="J1046"/>
      <c r="K1046"/>
    </row>
    <row r="1047" spans="2:11" x14ac:dyDescent="0.3">
      <c r="B1047" s="123" t="s">
        <v>139</v>
      </c>
      <c r="C1047" s="124" t="s">
        <v>140</v>
      </c>
      <c r="D1047" s="123" t="s">
        <v>141</v>
      </c>
      <c r="E1047" s="87" t="s">
        <v>73</v>
      </c>
      <c r="F1047" s="73" t="s">
        <v>144</v>
      </c>
      <c r="G1047" s="79" t="s">
        <v>93</v>
      </c>
      <c r="H1047" s="33">
        <v>11</v>
      </c>
      <c r="I1047"/>
      <c r="J1047"/>
      <c r="K1047"/>
    </row>
    <row r="1048" spans="2:11" x14ac:dyDescent="0.3">
      <c r="B1048" s="123" t="s">
        <v>139</v>
      </c>
      <c r="C1048" s="123" t="s">
        <v>140</v>
      </c>
      <c r="D1048" s="124" t="s">
        <v>141</v>
      </c>
      <c r="E1048" s="87" t="s">
        <v>73</v>
      </c>
      <c r="F1048" s="73" t="s">
        <v>144</v>
      </c>
      <c r="G1048" s="79" t="s">
        <v>93</v>
      </c>
      <c r="H1048" s="33">
        <v>2</v>
      </c>
      <c r="I1048"/>
      <c r="J1048"/>
      <c r="K1048"/>
    </row>
    <row r="1049" spans="2:11" x14ac:dyDescent="0.3">
      <c r="B1049" s="123" t="s">
        <v>139</v>
      </c>
      <c r="C1049" s="123" t="s">
        <v>140</v>
      </c>
      <c r="D1049" s="123" t="s">
        <v>141</v>
      </c>
      <c r="E1049" s="87" t="s">
        <v>73</v>
      </c>
      <c r="F1049" s="73" t="s">
        <v>144</v>
      </c>
      <c r="G1049" s="79" t="s">
        <v>93</v>
      </c>
      <c r="H1049" s="33">
        <v>6</v>
      </c>
      <c r="I1049"/>
      <c r="J1049"/>
      <c r="K1049"/>
    </row>
    <row r="1050" spans="2:11" x14ac:dyDescent="0.3">
      <c r="B1050" s="123" t="s">
        <v>139</v>
      </c>
      <c r="C1050" s="123" t="s">
        <v>140</v>
      </c>
      <c r="D1050" s="123" t="s">
        <v>141</v>
      </c>
      <c r="E1050" s="87" t="s">
        <v>73</v>
      </c>
      <c r="F1050" s="73" t="s">
        <v>144</v>
      </c>
      <c r="G1050" s="79" t="s">
        <v>93</v>
      </c>
      <c r="H1050" s="33">
        <v>3</v>
      </c>
      <c r="I1050"/>
      <c r="J1050"/>
      <c r="K1050"/>
    </row>
    <row r="1051" spans="2:11" x14ac:dyDescent="0.3">
      <c r="B1051" s="123" t="s">
        <v>139</v>
      </c>
      <c r="C1051" s="123" t="s">
        <v>140</v>
      </c>
      <c r="D1051" s="124" t="s">
        <v>141</v>
      </c>
      <c r="E1051" s="87" t="s">
        <v>73</v>
      </c>
      <c r="F1051" s="73" t="s">
        <v>144</v>
      </c>
      <c r="G1051" s="79" t="s">
        <v>93</v>
      </c>
      <c r="H1051" s="33">
        <v>3</v>
      </c>
      <c r="I1051"/>
      <c r="J1051"/>
      <c r="K1051"/>
    </row>
    <row r="1052" spans="2:11" x14ac:dyDescent="0.3">
      <c r="B1052" s="123" t="s">
        <v>139</v>
      </c>
      <c r="C1052" s="123" t="s">
        <v>140</v>
      </c>
      <c r="D1052" s="123" t="s">
        <v>141</v>
      </c>
      <c r="E1052" s="87" t="s">
        <v>73</v>
      </c>
      <c r="F1052" s="73" t="s">
        <v>144</v>
      </c>
      <c r="G1052" s="79" t="s">
        <v>93</v>
      </c>
      <c r="H1052" s="33">
        <v>5</v>
      </c>
      <c r="I1052"/>
      <c r="J1052"/>
      <c r="K1052"/>
    </row>
    <row r="1053" spans="2:11" x14ac:dyDescent="0.3">
      <c r="B1053" s="123" t="s">
        <v>139</v>
      </c>
      <c r="C1053" s="123" t="s">
        <v>140</v>
      </c>
      <c r="D1053" s="123" t="s">
        <v>141</v>
      </c>
      <c r="E1053" s="87" t="s">
        <v>73</v>
      </c>
      <c r="F1053" s="73" t="s">
        <v>144</v>
      </c>
      <c r="G1053" s="79" t="s">
        <v>93</v>
      </c>
      <c r="H1053" s="33">
        <v>4</v>
      </c>
      <c r="I1053"/>
      <c r="J1053"/>
      <c r="K1053"/>
    </row>
    <row r="1054" spans="2:11" x14ac:dyDescent="0.3">
      <c r="B1054" s="123" t="s">
        <v>139</v>
      </c>
      <c r="C1054" s="123" t="s">
        <v>140</v>
      </c>
      <c r="D1054" s="124" t="s">
        <v>141</v>
      </c>
      <c r="E1054" s="87" t="s">
        <v>73</v>
      </c>
      <c r="F1054" s="73" t="s">
        <v>145</v>
      </c>
      <c r="G1054" s="79" t="s">
        <v>93</v>
      </c>
      <c r="H1054" s="33">
        <v>1</v>
      </c>
      <c r="I1054"/>
      <c r="J1054"/>
      <c r="K1054"/>
    </row>
    <row r="1055" spans="2:11" x14ac:dyDescent="0.3">
      <c r="B1055" s="123" t="s">
        <v>139</v>
      </c>
      <c r="C1055" s="123" t="s">
        <v>140</v>
      </c>
      <c r="D1055" s="124" t="s">
        <v>141</v>
      </c>
      <c r="E1055" s="87" t="s">
        <v>73</v>
      </c>
      <c r="F1055" s="73" t="s">
        <v>145</v>
      </c>
      <c r="G1055" s="79" t="s">
        <v>93</v>
      </c>
      <c r="H1055" s="33">
        <v>2</v>
      </c>
      <c r="I1055"/>
      <c r="J1055"/>
      <c r="K1055"/>
    </row>
    <row r="1056" spans="2:11" x14ac:dyDescent="0.3">
      <c r="B1056" s="123" t="s">
        <v>139</v>
      </c>
      <c r="C1056" s="123" t="s">
        <v>140</v>
      </c>
      <c r="D1056" s="124" t="s">
        <v>141</v>
      </c>
      <c r="E1056" s="87" t="s">
        <v>73</v>
      </c>
      <c r="F1056" s="73" t="s">
        <v>145</v>
      </c>
      <c r="G1056" s="79" t="s">
        <v>93</v>
      </c>
      <c r="H1056" s="33">
        <v>1</v>
      </c>
      <c r="I1056"/>
      <c r="J1056"/>
      <c r="K1056"/>
    </row>
    <row r="1057" spans="2:11" x14ac:dyDescent="0.3">
      <c r="B1057" s="123" t="s">
        <v>139</v>
      </c>
      <c r="C1057" s="123" t="s">
        <v>140</v>
      </c>
      <c r="D1057" s="124" t="s">
        <v>141</v>
      </c>
      <c r="E1057" s="87" t="s">
        <v>73</v>
      </c>
      <c r="F1057" s="73" t="s">
        <v>145</v>
      </c>
      <c r="G1057" s="79" t="s">
        <v>93</v>
      </c>
      <c r="H1057" s="33">
        <v>1</v>
      </c>
      <c r="I1057"/>
      <c r="J1057"/>
      <c r="K1057"/>
    </row>
    <row r="1058" spans="2:11" x14ac:dyDescent="0.3">
      <c r="B1058" s="123" t="s">
        <v>139</v>
      </c>
      <c r="C1058" s="123" t="s">
        <v>140</v>
      </c>
      <c r="D1058" s="124" t="s">
        <v>141</v>
      </c>
      <c r="E1058" s="87" t="s">
        <v>73</v>
      </c>
      <c r="F1058" s="73" t="s">
        <v>145</v>
      </c>
      <c r="G1058" s="79" t="s">
        <v>93</v>
      </c>
      <c r="H1058" s="33">
        <v>2</v>
      </c>
      <c r="I1058"/>
      <c r="J1058"/>
      <c r="K1058"/>
    </row>
    <row r="1059" spans="2:11" x14ac:dyDescent="0.3">
      <c r="B1059" s="123" t="s">
        <v>139</v>
      </c>
      <c r="C1059" s="123" t="s">
        <v>140</v>
      </c>
      <c r="D1059" s="124" t="s">
        <v>141</v>
      </c>
      <c r="E1059" s="87" t="s">
        <v>73</v>
      </c>
      <c r="F1059" s="73" t="s">
        <v>145</v>
      </c>
      <c r="G1059" s="79" t="s">
        <v>93</v>
      </c>
      <c r="H1059" s="33">
        <v>4</v>
      </c>
      <c r="I1059"/>
      <c r="J1059"/>
      <c r="K1059"/>
    </row>
    <row r="1060" spans="2:11" x14ac:dyDescent="0.3">
      <c r="B1060" s="123" t="s">
        <v>139</v>
      </c>
      <c r="C1060" s="123" t="s">
        <v>140</v>
      </c>
      <c r="D1060" s="124" t="s">
        <v>141</v>
      </c>
      <c r="E1060" s="87" t="s">
        <v>73</v>
      </c>
      <c r="F1060" s="73" t="s">
        <v>145</v>
      </c>
      <c r="G1060" s="79" t="s">
        <v>93</v>
      </c>
      <c r="H1060" s="33">
        <v>1</v>
      </c>
      <c r="I1060"/>
      <c r="J1060"/>
      <c r="K1060"/>
    </row>
    <row r="1061" spans="2:11" x14ac:dyDescent="0.3">
      <c r="B1061" s="123" t="s">
        <v>139</v>
      </c>
      <c r="C1061" s="123" t="s">
        <v>140</v>
      </c>
      <c r="D1061" s="124" t="s">
        <v>141</v>
      </c>
      <c r="E1061" s="87" t="s">
        <v>73</v>
      </c>
      <c r="F1061" s="73" t="s">
        <v>145</v>
      </c>
      <c r="G1061" s="79" t="s">
        <v>93</v>
      </c>
      <c r="H1061" s="33">
        <v>1</v>
      </c>
      <c r="I1061"/>
      <c r="J1061"/>
      <c r="K1061"/>
    </row>
    <row r="1062" spans="2:11" x14ac:dyDescent="0.3">
      <c r="B1062" s="123" t="s">
        <v>139</v>
      </c>
      <c r="C1062" s="35" t="s">
        <v>140</v>
      </c>
      <c r="D1062" s="124" t="s">
        <v>141</v>
      </c>
      <c r="E1062" s="87" t="s">
        <v>73</v>
      </c>
      <c r="F1062" s="73" t="s">
        <v>145</v>
      </c>
      <c r="G1062" s="79" t="s">
        <v>93</v>
      </c>
      <c r="H1062" s="33">
        <v>2313</v>
      </c>
      <c r="I1062"/>
      <c r="J1062"/>
      <c r="K1062"/>
    </row>
    <row r="1063" spans="2:11" x14ac:dyDescent="0.3">
      <c r="B1063" s="123" t="s">
        <v>139</v>
      </c>
      <c r="C1063" s="123" t="s">
        <v>140</v>
      </c>
      <c r="D1063" s="124" t="s">
        <v>141</v>
      </c>
      <c r="E1063" s="87" t="s">
        <v>73</v>
      </c>
      <c r="F1063" s="73" t="s">
        <v>145</v>
      </c>
      <c r="G1063" s="79" t="s">
        <v>93</v>
      </c>
      <c r="H1063" s="33">
        <v>64</v>
      </c>
      <c r="I1063"/>
      <c r="J1063"/>
      <c r="K1063"/>
    </row>
    <row r="1064" spans="2:11" x14ac:dyDescent="0.3">
      <c r="B1064" s="123" t="s">
        <v>139</v>
      </c>
      <c r="C1064" s="123" t="s">
        <v>140</v>
      </c>
      <c r="D1064" s="124" t="s">
        <v>141</v>
      </c>
      <c r="E1064" s="87" t="s">
        <v>73</v>
      </c>
      <c r="F1064" s="73" t="s">
        <v>145</v>
      </c>
      <c r="G1064" s="79" t="s">
        <v>93</v>
      </c>
      <c r="H1064" s="33">
        <v>9</v>
      </c>
      <c r="I1064"/>
      <c r="J1064"/>
      <c r="K1064"/>
    </row>
    <row r="1065" spans="2:11" x14ac:dyDescent="0.3">
      <c r="B1065" s="123" t="s">
        <v>139</v>
      </c>
      <c r="C1065" s="123" t="s">
        <v>140</v>
      </c>
      <c r="D1065" s="124" t="s">
        <v>141</v>
      </c>
      <c r="E1065" s="87" t="s">
        <v>73</v>
      </c>
      <c r="F1065" s="73" t="s">
        <v>145</v>
      </c>
      <c r="G1065" s="79" t="s">
        <v>93</v>
      </c>
      <c r="H1065" s="33">
        <v>23</v>
      </c>
      <c r="I1065"/>
      <c r="J1065"/>
      <c r="K1065"/>
    </row>
    <row r="1066" spans="2:11" x14ac:dyDescent="0.3">
      <c r="B1066" s="123" t="s">
        <v>139</v>
      </c>
      <c r="C1066" s="123" t="s">
        <v>140</v>
      </c>
      <c r="D1066" s="124" t="s">
        <v>141</v>
      </c>
      <c r="E1066" s="87" t="s">
        <v>73</v>
      </c>
      <c r="F1066" s="73" t="s">
        <v>145</v>
      </c>
      <c r="G1066" s="79" t="s">
        <v>93</v>
      </c>
      <c r="H1066" s="33">
        <v>7439</v>
      </c>
      <c r="I1066"/>
      <c r="J1066"/>
      <c r="K1066"/>
    </row>
    <row r="1067" spans="2:11" x14ac:dyDescent="0.3">
      <c r="B1067" s="123" t="s">
        <v>139</v>
      </c>
      <c r="C1067" s="123" t="s">
        <v>140</v>
      </c>
      <c r="D1067" s="124" t="s">
        <v>141</v>
      </c>
      <c r="E1067" s="87" t="s">
        <v>73</v>
      </c>
      <c r="F1067" s="73" t="s">
        <v>145</v>
      </c>
      <c r="G1067" s="79" t="s">
        <v>93</v>
      </c>
      <c r="H1067" s="33">
        <v>1161</v>
      </c>
      <c r="I1067"/>
      <c r="J1067"/>
      <c r="K1067"/>
    </row>
    <row r="1068" spans="2:11" x14ac:dyDescent="0.3">
      <c r="B1068" s="123" t="s">
        <v>139</v>
      </c>
      <c r="C1068" s="123" t="s">
        <v>140</v>
      </c>
      <c r="D1068" s="124" t="s">
        <v>141</v>
      </c>
      <c r="E1068" s="87" t="s">
        <v>73</v>
      </c>
      <c r="F1068" s="73" t="s">
        <v>145</v>
      </c>
      <c r="G1068" s="79" t="s">
        <v>93</v>
      </c>
      <c r="H1068" s="33">
        <v>384</v>
      </c>
      <c r="I1068"/>
      <c r="J1068"/>
      <c r="K1068"/>
    </row>
    <row r="1069" spans="2:11" x14ac:dyDescent="0.3">
      <c r="B1069" s="123" t="s">
        <v>139</v>
      </c>
      <c r="C1069" s="123" t="s">
        <v>140</v>
      </c>
      <c r="D1069" s="123" t="s">
        <v>141</v>
      </c>
      <c r="E1069" s="87" t="s">
        <v>73</v>
      </c>
      <c r="F1069" s="73" t="s">
        <v>145</v>
      </c>
      <c r="G1069" s="79" t="s">
        <v>93</v>
      </c>
      <c r="H1069" s="33">
        <v>1</v>
      </c>
      <c r="I1069"/>
      <c r="J1069"/>
      <c r="K1069"/>
    </row>
    <row r="1070" spans="2:11" x14ac:dyDescent="0.3">
      <c r="B1070" s="123" t="s">
        <v>139</v>
      </c>
      <c r="C1070" s="123" t="s">
        <v>140</v>
      </c>
      <c r="D1070" s="123" t="s">
        <v>141</v>
      </c>
      <c r="E1070" s="87" t="s">
        <v>73</v>
      </c>
      <c r="F1070" s="73" t="s">
        <v>145</v>
      </c>
      <c r="G1070" s="79" t="s">
        <v>93</v>
      </c>
      <c r="H1070" s="33">
        <v>3</v>
      </c>
      <c r="I1070"/>
      <c r="J1070"/>
      <c r="K1070"/>
    </row>
    <row r="1071" spans="2:11" x14ac:dyDescent="0.3">
      <c r="B1071" s="124" t="s">
        <v>139</v>
      </c>
      <c r="C1071" s="123" t="s">
        <v>140</v>
      </c>
      <c r="D1071" s="123" t="s">
        <v>141</v>
      </c>
      <c r="E1071" s="85" t="s">
        <v>4</v>
      </c>
      <c r="F1071" s="3" t="s">
        <v>142</v>
      </c>
      <c r="G1071" s="4">
        <v>42005</v>
      </c>
      <c r="H1071" s="5">
        <v>12</v>
      </c>
      <c r="I1071"/>
      <c r="J1071"/>
      <c r="K1071"/>
    </row>
    <row r="1072" spans="2:11" x14ac:dyDescent="0.3">
      <c r="B1072" s="124" t="s">
        <v>139</v>
      </c>
      <c r="C1072" s="123" t="s">
        <v>140</v>
      </c>
      <c r="D1072" s="123" t="s">
        <v>141</v>
      </c>
      <c r="E1072" s="85" t="s">
        <v>4</v>
      </c>
      <c r="F1072" s="3" t="s">
        <v>142</v>
      </c>
      <c r="G1072" s="4">
        <v>42005</v>
      </c>
      <c r="H1072" s="5">
        <v>261</v>
      </c>
      <c r="I1072"/>
      <c r="J1072"/>
      <c r="K1072"/>
    </row>
    <row r="1073" spans="2:11" x14ac:dyDescent="0.3">
      <c r="B1073" s="124" t="s">
        <v>139</v>
      </c>
      <c r="C1073" s="123" t="s">
        <v>140</v>
      </c>
      <c r="D1073" s="124" t="s">
        <v>141</v>
      </c>
      <c r="E1073" s="86" t="s">
        <v>4</v>
      </c>
      <c r="F1073" s="3" t="s">
        <v>142</v>
      </c>
      <c r="G1073" s="4">
        <v>42005</v>
      </c>
      <c r="H1073" s="5">
        <v>12</v>
      </c>
      <c r="I1073"/>
      <c r="J1073"/>
      <c r="K1073"/>
    </row>
    <row r="1074" spans="2:11" x14ac:dyDescent="0.3">
      <c r="B1074" s="124" t="s">
        <v>139</v>
      </c>
      <c r="C1074" s="123" t="s">
        <v>140</v>
      </c>
      <c r="D1074" s="123" t="s">
        <v>141</v>
      </c>
      <c r="E1074" s="85" t="s">
        <v>4</v>
      </c>
      <c r="F1074" s="3" t="s">
        <v>142</v>
      </c>
      <c r="G1074" s="4">
        <v>42005</v>
      </c>
      <c r="H1074" s="5">
        <v>3304</v>
      </c>
      <c r="I1074"/>
      <c r="J1074"/>
      <c r="K1074"/>
    </row>
    <row r="1075" spans="2:11" x14ac:dyDescent="0.3">
      <c r="B1075" s="124" t="s">
        <v>139</v>
      </c>
      <c r="C1075" s="123" t="s">
        <v>140</v>
      </c>
      <c r="D1075" s="124" t="s">
        <v>141</v>
      </c>
      <c r="E1075" s="86" t="s">
        <v>4</v>
      </c>
      <c r="F1075" s="3" t="s">
        <v>142</v>
      </c>
      <c r="G1075" s="4">
        <v>42005</v>
      </c>
      <c r="H1075" s="5">
        <v>105</v>
      </c>
      <c r="I1075"/>
      <c r="J1075"/>
      <c r="K1075"/>
    </row>
    <row r="1076" spans="2:11" x14ac:dyDescent="0.3">
      <c r="B1076" s="124" t="s">
        <v>139</v>
      </c>
      <c r="C1076" s="123" t="s">
        <v>140</v>
      </c>
      <c r="D1076" s="124" t="s">
        <v>141</v>
      </c>
      <c r="E1076" s="86" t="s">
        <v>4</v>
      </c>
      <c r="F1076" s="3" t="s">
        <v>142</v>
      </c>
      <c r="G1076" s="4">
        <v>42005</v>
      </c>
      <c r="H1076" s="5">
        <v>28</v>
      </c>
      <c r="I1076"/>
      <c r="J1076"/>
      <c r="K1076"/>
    </row>
    <row r="1077" spans="2:11" x14ac:dyDescent="0.3">
      <c r="B1077" s="124" t="s">
        <v>139</v>
      </c>
      <c r="C1077" s="123" t="s">
        <v>140</v>
      </c>
      <c r="D1077" s="123" t="s">
        <v>141</v>
      </c>
      <c r="E1077" s="85" t="s">
        <v>4</v>
      </c>
      <c r="F1077" s="3" t="s">
        <v>142</v>
      </c>
      <c r="G1077" s="4">
        <v>42005</v>
      </c>
      <c r="H1077" s="5">
        <v>7</v>
      </c>
      <c r="I1077"/>
      <c r="J1077"/>
      <c r="K1077"/>
    </row>
    <row r="1078" spans="2:11" x14ac:dyDescent="0.3">
      <c r="B1078" s="124" t="s">
        <v>139</v>
      </c>
      <c r="C1078" s="123" t="s">
        <v>140</v>
      </c>
      <c r="D1078" s="123" t="s">
        <v>141</v>
      </c>
      <c r="E1078" s="85" t="s">
        <v>4</v>
      </c>
      <c r="F1078" s="3" t="s">
        <v>142</v>
      </c>
      <c r="G1078" s="4">
        <v>42005</v>
      </c>
      <c r="H1078" s="5">
        <v>52</v>
      </c>
      <c r="I1078"/>
      <c r="J1078"/>
      <c r="K1078"/>
    </row>
    <row r="1079" spans="2:11" x14ac:dyDescent="0.3">
      <c r="B1079" s="124" t="s">
        <v>139</v>
      </c>
      <c r="C1079" s="123" t="s">
        <v>140</v>
      </c>
      <c r="D1079" s="123" t="s">
        <v>141</v>
      </c>
      <c r="E1079" s="85" t="s">
        <v>4</v>
      </c>
      <c r="F1079" s="11" t="s">
        <v>143</v>
      </c>
      <c r="G1079" s="12">
        <v>42005</v>
      </c>
      <c r="H1079" s="13">
        <v>2085.8333333333335</v>
      </c>
      <c r="I1079"/>
      <c r="J1079"/>
      <c r="K1079"/>
    </row>
    <row r="1080" spans="2:11" x14ac:dyDescent="0.3">
      <c r="B1080" s="123" t="s">
        <v>139</v>
      </c>
      <c r="C1080" s="123" t="s">
        <v>140</v>
      </c>
      <c r="D1080" s="123" t="s">
        <v>141</v>
      </c>
      <c r="E1080" s="85" t="s">
        <v>4</v>
      </c>
      <c r="F1080" s="11" t="s">
        <v>143</v>
      </c>
      <c r="G1080" s="12">
        <v>42005</v>
      </c>
      <c r="H1080" s="8">
        <v>19</v>
      </c>
      <c r="I1080"/>
      <c r="J1080"/>
      <c r="K1080"/>
    </row>
    <row r="1081" spans="2:11" x14ac:dyDescent="0.3">
      <c r="B1081" s="123" t="s">
        <v>139</v>
      </c>
      <c r="C1081" s="123" t="s">
        <v>140</v>
      </c>
      <c r="D1081" s="123" t="s">
        <v>141</v>
      </c>
      <c r="E1081" s="85" t="s">
        <v>4</v>
      </c>
      <c r="F1081" s="11" t="s">
        <v>143</v>
      </c>
      <c r="G1081" s="12">
        <v>42005</v>
      </c>
      <c r="H1081" s="8">
        <v>20</v>
      </c>
      <c r="I1081"/>
      <c r="J1081"/>
      <c r="K1081"/>
    </row>
    <row r="1082" spans="2:11" x14ac:dyDescent="0.3">
      <c r="B1082" s="123" t="s">
        <v>139</v>
      </c>
      <c r="C1082" s="123" t="s">
        <v>140</v>
      </c>
      <c r="D1082" s="123" t="s">
        <v>141</v>
      </c>
      <c r="E1082" s="85" t="s">
        <v>4</v>
      </c>
      <c r="F1082" s="11" t="s">
        <v>143</v>
      </c>
      <c r="G1082" s="12">
        <v>42005</v>
      </c>
      <c r="H1082" s="8">
        <v>6</v>
      </c>
      <c r="I1082"/>
      <c r="J1082"/>
      <c r="K1082"/>
    </row>
    <row r="1083" spans="2:11" x14ac:dyDescent="0.3">
      <c r="B1083" s="123" t="s">
        <v>139</v>
      </c>
      <c r="C1083" s="123" t="s">
        <v>140</v>
      </c>
      <c r="D1083" s="123" t="s">
        <v>141</v>
      </c>
      <c r="E1083" s="85" t="s">
        <v>4</v>
      </c>
      <c r="F1083" s="11" t="s">
        <v>143</v>
      </c>
      <c r="G1083" s="12">
        <v>42005</v>
      </c>
      <c r="H1083" s="8">
        <v>4</v>
      </c>
      <c r="I1083"/>
      <c r="J1083"/>
      <c r="K1083"/>
    </row>
    <row r="1084" spans="2:11" x14ac:dyDescent="0.3">
      <c r="B1084" s="123" t="s">
        <v>139</v>
      </c>
      <c r="C1084" s="123" t="s">
        <v>140</v>
      </c>
      <c r="D1084" s="123" t="s">
        <v>141</v>
      </c>
      <c r="E1084" s="85" t="s">
        <v>4</v>
      </c>
      <c r="F1084" s="11" t="s">
        <v>143</v>
      </c>
      <c r="G1084" s="12">
        <v>42005</v>
      </c>
      <c r="H1084" s="8">
        <v>2</v>
      </c>
      <c r="I1084"/>
      <c r="J1084"/>
      <c r="K1084"/>
    </row>
    <row r="1085" spans="2:11" x14ac:dyDescent="0.3">
      <c r="B1085" s="124" t="s">
        <v>139</v>
      </c>
      <c r="C1085" s="123" t="s">
        <v>140</v>
      </c>
      <c r="D1085" s="123" t="s">
        <v>141</v>
      </c>
      <c r="E1085" s="85" t="s">
        <v>4</v>
      </c>
      <c r="F1085" s="11" t="s">
        <v>143</v>
      </c>
      <c r="G1085" s="12">
        <v>42005</v>
      </c>
      <c r="H1085" s="13">
        <v>650</v>
      </c>
      <c r="I1085"/>
      <c r="J1085"/>
      <c r="K1085"/>
    </row>
    <row r="1086" spans="2:11" x14ac:dyDescent="0.3">
      <c r="B1086" s="124" t="s">
        <v>139</v>
      </c>
      <c r="C1086" s="123" t="s">
        <v>140</v>
      </c>
      <c r="D1086" s="123" t="s">
        <v>141</v>
      </c>
      <c r="E1086" s="85" t="s">
        <v>4</v>
      </c>
      <c r="F1086" s="11" t="s">
        <v>143</v>
      </c>
      <c r="G1086" s="12">
        <v>42005</v>
      </c>
      <c r="H1086" s="13">
        <v>568.33333000000005</v>
      </c>
      <c r="I1086"/>
      <c r="J1086"/>
      <c r="K1086"/>
    </row>
    <row r="1087" spans="2:11" x14ac:dyDescent="0.3">
      <c r="B1087" s="124" t="s">
        <v>139</v>
      </c>
      <c r="C1087" s="123" t="s">
        <v>140</v>
      </c>
      <c r="D1087" s="124" t="s">
        <v>141</v>
      </c>
      <c r="E1087" s="86" t="s">
        <v>4</v>
      </c>
      <c r="F1087" s="11" t="s">
        <v>143</v>
      </c>
      <c r="G1087" s="12">
        <v>42005</v>
      </c>
      <c r="H1087" s="13">
        <v>3</v>
      </c>
      <c r="I1087"/>
      <c r="J1087"/>
      <c r="K1087"/>
    </row>
    <row r="1088" spans="2:11" x14ac:dyDescent="0.3">
      <c r="B1088" s="124" t="s">
        <v>139</v>
      </c>
      <c r="C1088" s="123" t="s">
        <v>140</v>
      </c>
      <c r="D1088" s="123" t="s">
        <v>141</v>
      </c>
      <c r="E1088" s="85" t="s">
        <v>4</v>
      </c>
      <c r="F1088" s="11" t="s">
        <v>143</v>
      </c>
      <c r="G1088" s="12">
        <v>42005</v>
      </c>
      <c r="H1088" s="13">
        <v>173</v>
      </c>
      <c r="I1088"/>
      <c r="J1088"/>
      <c r="K1088"/>
    </row>
    <row r="1089" spans="2:11" x14ac:dyDescent="0.3">
      <c r="B1089" s="124" t="s">
        <v>139</v>
      </c>
      <c r="C1089" s="123" t="s">
        <v>140</v>
      </c>
      <c r="D1089" s="123" t="s">
        <v>141</v>
      </c>
      <c r="E1089" s="88" t="s">
        <v>4</v>
      </c>
      <c r="F1089" s="15" t="s">
        <v>143</v>
      </c>
      <c r="G1089" s="16">
        <v>42005</v>
      </c>
      <c r="H1089" s="13">
        <v>1</v>
      </c>
      <c r="I1089"/>
      <c r="J1089"/>
      <c r="K1089"/>
    </row>
    <row r="1090" spans="2:11" x14ac:dyDescent="0.3">
      <c r="B1090" s="123" t="s">
        <v>139</v>
      </c>
      <c r="C1090" s="123" t="s">
        <v>140</v>
      </c>
      <c r="D1090" s="123" t="s">
        <v>141</v>
      </c>
      <c r="E1090" s="85" t="s">
        <v>4</v>
      </c>
      <c r="F1090" s="17" t="s">
        <v>32</v>
      </c>
      <c r="G1090" s="18">
        <v>42005</v>
      </c>
      <c r="H1090" s="19">
        <v>20.443396226415096</v>
      </c>
      <c r="I1090"/>
      <c r="J1090"/>
      <c r="K1090"/>
    </row>
    <row r="1091" spans="2:11" x14ac:dyDescent="0.3">
      <c r="B1091" s="123" t="s">
        <v>139</v>
      </c>
      <c r="C1091" s="123" t="s">
        <v>140</v>
      </c>
      <c r="D1091" s="123" t="s">
        <v>141</v>
      </c>
      <c r="E1091" s="85" t="s">
        <v>4</v>
      </c>
      <c r="F1091" s="17" t="s">
        <v>32</v>
      </c>
      <c r="G1091" s="18">
        <v>42005</v>
      </c>
      <c r="H1091" s="19">
        <v>23</v>
      </c>
      <c r="I1091"/>
      <c r="J1091"/>
      <c r="K1091"/>
    </row>
    <row r="1092" spans="2:11" x14ac:dyDescent="0.3">
      <c r="B1092" s="123" t="s">
        <v>139</v>
      </c>
      <c r="C1092" s="123" t="s">
        <v>140</v>
      </c>
      <c r="D1092" s="123" t="s">
        <v>141</v>
      </c>
      <c r="E1092" s="85" t="s">
        <v>4</v>
      </c>
      <c r="F1092" s="17" t="s">
        <v>32</v>
      </c>
      <c r="G1092" s="18">
        <v>42005</v>
      </c>
      <c r="H1092" s="19">
        <v>6.1226415094339623</v>
      </c>
      <c r="I1092"/>
      <c r="J1092"/>
      <c r="K1092"/>
    </row>
    <row r="1093" spans="2:11" x14ac:dyDescent="0.3">
      <c r="B1093" s="123" t="s">
        <v>139</v>
      </c>
      <c r="C1093" s="123" t="s">
        <v>140</v>
      </c>
      <c r="D1093" s="123" t="s">
        <v>141</v>
      </c>
      <c r="E1093" s="85" t="s">
        <v>4</v>
      </c>
      <c r="F1093" s="17" t="s">
        <v>32</v>
      </c>
      <c r="G1093" s="18">
        <v>42005</v>
      </c>
      <c r="H1093" s="19">
        <v>33</v>
      </c>
      <c r="I1093"/>
      <c r="J1093"/>
      <c r="K1093"/>
    </row>
    <row r="1094" spans="2:11" x14ac:dyDescent="0.3">
      <c r="B1094" s="123" t="s">
        <v>139</v>
      </c>
      <c r="C1094" s="123" t="s">
        <v>140</v>
      </c>
      <c r="D1094" s="123" t="s">
        <v>141</v>
      </c>
      <c r="E1094" s="85" t="s">
        <v>4</v>
      </c>
      <c r="F1094" s="17" t="s">
        <v>32</v>
      </c>
      <c r="G1094" s="18">
        <v>42005</v>
      </c>
      <c r="H1094" s="19">
        <v>13.490566037735849</v>
      </c>
      <c r="I1094"/>
      <c r="J1094"/>
      <c r="K1094"/>
    </row>
    <row r="1095" spans="2:11" x14ac:dyDescent="0.3">
      <c r="B1095" s="123" t="s">
        <v>139</v>
      </c>
      <c r="C1095" s="123" t="s">
        <v>140</v>
      </c>
      <c r="D1095" s="123" t="s">
        <v>141</v>
      </c>
      <c r="E1095" s="88" t="s">
        <v>4</v>
      </c>
      <c r="F1095" s="20" t="s">
        <v>32</v>
      </c>
      <c r="G1095" s="21">
        <v>42005</v>
      </c>
      <c r="H1095" s="19">
        <v>1.7641509433962266</v>
      </c>
      <c r="I1095"/>
      <c r="J1095"/>
      <c r="K1095"/>
    </row>
    <row r="1096" spans="2:11" x14ac:dyDescent="0.3">
      <c r="B1096" s="123" t="s">
        <v>139</v>
      </c>
      <c r="C1096" s="123" t="s">
        <v>140</v>
      </c>
      <c r="D1096" s="123" t="s">
        <v>141</v>
      </c>
      <c r="E1096" s="88" t="s">
        <v>4</v>
      </c>
      <c r="F1096" s="20" t="s">
        <v>32</v>
      </c>
      <c r="G1096" s="21">
        <v>42005</v>
      </c>
      <c r="H1096" s="19">
        <v>2.9056603773584908</v>
      </c>
      <c r="I1096"/>
      <c r="J1096"/>
      <c r="K1096"/>
    </row>
    <row r="1097" spans="2:11" x14ac:dyDescent="0.3">
      <c r="B1097" s="123" t="s">
        <v>139</v>
      </c>
      <c r="C1097" s="123" t="s">
        <v>140</v>
      </c>
      <c r="D1097" s="123" t="s">
        <v>141</v>
      </c>
      <c r="E1097" s="88" t="s">
        <v>4</v>
      </c>
      <c r="F1097" s="20" t="s">
        <v>32</v>
      </c>
      <c r="G1097" s="21">
        <v>42005</v>
      </c>
      <c r="H1097" s="19">
        <v>6.8490566037735849</v>
      </c>
      <c r="I1097"/>
      <c r="J1097"/>
      <c r="K1097"/>
    </row>
    <row r="1098" spans="2:11" x14ac:dyDescent="0.3">
      <c r="B1098" s="123" t="s">
        <v>139</v>
      </c>
      <c r="C1098" s="123" t="s">
        <v>140</v>
      </c>
      <c r="D1098" s="123" t="s">
        <v>141</v>
      </c>
      <c r="E1098" s="88" t="s">
        <v>4</v>
      </c>
      <c r="F1098" s="20" t="s">
        <v>32</v>
      </c>
      <c r="G1098" s="21">
        <v>42005</v>
      </c>
      <c r="H1098" s="19">
        <v>1.2452830188679247</v>
      </c>
      <c r="I1098"/>
      <c r="J1098"/>
      <c r="K1098"/>
    </row>
    <row r="1099" spans="2:11" x14ac:dyDescent="0.3">
      <c r="B1099" s="123" t="s">
        <v>139</v>
      </c>
      <c r="C1099" s="123" t="s">
        <v>140</v>
      </c>
      <c r="D1099" s="123" t="s">
        <v>141</v>
      </c>
      <c r="E1099" s="88" t="s">
        <v>4</v>
      </c>
      <c r="F1099" s="20" t="s">
        <v>32</v>
      </c>
      <c r="G1099" s="21">
        <v>42005</v>
      </c>
      <c r="H1099" s="19">
        <v>1.8679245283018868</v>
      </c>
      <c r="I1099"/>
      <c r="J1099"/>
      <c r="K1099"/>
    </row>
    <row r="1100" spans="2:11" x14ac:dyDescent="0.3">
      <c r="B1100" s="123" t="s">
        <v>139</v>
      </c>
      <c r="C1100" s="123" t="s">
        <v>140</v>
      </c>
      <c r="D1100" s="123" t="s">
        <v>141</v>
      </c>
      <c r="E1100" s="88" t="s">
        <v>4</v>
      </c>
      <c r="F1100" s="20" t="s">
        <v>32</v>
      </c>
      <c r="G1100" s="21">
        <v>42005</v>
      </c>
      <c r="H1100" s="19">
        <v>1.5566037735849056</v>
      </c>
      <c r="I1100"/>
      <c r="J1100"/>
      <c r="K1100"/>
    </row>
    <row r="1101" spans="2:11" x14ac:dyDescent="0.3">
      <c r="B1101" s="123" t="s">
        <v>139</v>
      </c>
      <c r="C1101" s="123" t="s">
        <v>140</v>
      </c>
      <c r="D1101" s="123" t="s">
        <v>141</v>
      </c>
      <c r="E1101" s="85" t="s">
        <v>4</v>
      </c>
      <c r="F1101" s="17" t="s">
        <v>32</v>
      </c>
      <c r="G1101" s="18">
        <v>42005</v>
      </c>
      <c r="H1101" s="93">
        <v>0.20754716981132076</v>
      </c>
      <c r="I1101"/>
      <c r="J1101"/>
      <c r="K1101"/>
    </row>
    <row r="1102" spans="2:11" x14ac:dyDescent="0.3">
      <c r="B1102" s="123" t="s">
        <v>139</v>
      </c>
      <c r="C1102" s="123" t="s">
        <v>140</v>
      </c>
      <c r="D1102" s="123" t="s">
        <v>141</v>
      </c>
      <c r="E1102" s="85" t="s">
        <v>4</v>
      </c>
      <c r="F1102" s="17" t="s">
        <v>32</v>
      </c>
      <c r="G1102" s="18">
        <v>42005</v>
      </c>
      <c r="H1102" s="19">
        <v>23.971698113207548</v>
      </c>
      <c r="I1102"/>
      <c r="J1102"/>
      <c r="K1102"/>
    </row>
    <row r="1103" spans="2:11" x14ac:dyDescent="0.3">
      <c r="B1103" s="123" t="s">
        <v>139</v>
      </c>
      <c r="C1103" s="123" t="s">
        <v>140</v>
      </c>
      <c r="D1103" s="123" t="s">
        <v>141</v>
      </c>
      <c r="E1103" s="85" t="s">
        <v>4</v>
      </c>
      <c r="F1103" s="17" t="s">
        <v>32</v>
      </c>
      <c r="G1103" s="18">
        <v>42005</v>
      </c>
      <c r="H1103" s="19">
        <v>18.160377358490567</v>
      </c>
      <c r="I1103"/>
      <c r="J1103"/>
      <c r="K1103"/>
    </row>
    <row r="1104" spans="2:11" x14ac:dyDescent="0.3">
      <c r="B1104" s="123" t="s">
        <v>139</v>
      </c>
      <c r="C1104" s="123" t="s">
        <v>140</v>
      </c>
      <c r="D1104" s="123" t="s">
        <v>141</v>
      </c>
      <c r="E1104" s="85" t="s">
        <v>4</v>
      </c>
      <c r="F1104" s="17" t="s">
        <v>32</v>
      </c>
      <c r="G1104" s="18">
        <v>42005</v>
      </c>
      <c r="H1104" s="19">
        <v>0.83018867924528306</v>
      </c>
      <c r="I1104"/>
      <c r="J1104"/>
      <c r="K1104"/>
    </row>
    <row r="1105" spans="2:11" x14ac:dyDescent="0.3">
      <c r="B1105" s="123" t="s">
        <v>139</v>
      </c>
      <c r="C1105" s="123" t="s">
        <v>140</v>
      </c>
      <c r="D1105" s="124" t="s">
        <v>141</v>
      </c>
      <c r="E1105" s="86" t="s">
        <v>4</v>
      </c>
      <c r="F1105" s="22" t="s">
        <v>144</v>
      </c>
      <c r="G1105" s="23">
        <v>42005</v>
      </c>
      <c r="H1105" s="24">
        <v>2</v>
      </c>
      <c r="I1105"/>
      <c r="J1105"/>
      <c r="K1105"/>
    </row>
    <row r="1106" spans="2:11" x14ac:dyDescent="0.3">
      <c r="B1106" s="123" t="s">
        <v>139</v>
      </c>
      <c r="C1106" s="123" t="s">
        <v>140</v>
      </c>
      <c r="D1106" s="123" t="s">
        <v>141</v>
      </c>
      <c r="E1106" s="85" t="s">
        <v>4</v>
      </c>
      <c r="F1106" s="22" t="s">
        <v>144</v>
      </c>
      <c r="G1106" s="23">
        <v>42005</v>
      </c>
      <c r="H1106" s="24">
        <v>1</v>
      </c>
      <c r="I1106"/>
      <c r="J1106"/>
      <c r="K1106"/>
    </row>
    <row r="1107" spans="2:11" x14ac:dyDescent="0.3">
      <c r="B1107" s="123" t="s">
        <v>139</v>
      </c>
      <c r="C1107" s="123" t="s">
        <v>140</v>
      </c>
      <c r="D1107" s="124" t="s">
        <v>141</v>
      </c>
      <c r="E1107" s="86" t="s">
        <v>4</v>
      </c>
      <c r="F1107" s="22" t="s">
        <v>144</v>
      </c>
      <c r="G1107" s="23">
        <v>42005</v>
      </c>
      <c r="H1107" s="24">
        <v>1</v>
      </c>
      <c r="I1107"/>
      <c r="J1107"/>
      <c r="K1107"/>
    </row>
    <row r="1108" spans="2:11" x14ac:dyDescent="0.3">
      <c r="B1108" s="123" t="s">
        <v>139</v>
      </c>
      <c r="C1108" s="123" t="s">
        <v>140</v>
      </c>
      <c r="D1108" s="124" t="s">
        <v>141</v>
      </c>
      <c r="E1108" s="87" t="s">
        <v>4</v>
      </c>
      <c r="F1108" s="26" t="s">
        <v>144</v>
      </c>
      <c r="G1108" s="27">
        <v>42005</v>
      </c>
      <c r="H1108" s="28">
        <v>1</v>
      </c>
      <c r="I1108"/>
      <c r="J1108"/>
      <c r="K1108"/>
    </row>
    <row r="1109" spans="2:11" x14ac:dyDescent="0.3">
      <c r="B1109" s="123" t="s">
        <v>139</v>
      </c>
      <c r="C1109" s="123" t="s">
        <v>140</v>
      </c>
      <c r="D1109" s="124" t="s">
        <v>141</v>
      </c>
      <c r="E1109" s="86" t="s">
        <v>4</v>
      </c>
      <c r="F1109" s="22" t="s">
        <v>144</v>
      </c>
      <c r="G1109" s="23">
        <v>42005</v>
      </c>
      <c r="H1109" s="28">
        <v>1</v>
      </c>
      <c r="I1109"/>
      <c r="J1109"/>
      <c r="K1109"/>
    </row>
    <row r="1110" spans="2:11" x14ac:dyDescent="0.3">
      <c r="B1110" s="123" t="s">
        <v>139</v>
      </c>
      <c r="C1110" s="123" t="s">
        <v>140</v>
      </c>
      <c r="D1110" s="124" t="s">
        <v>141</v>
      </c>
      <c r="E1110" s="86" t="s">
        <v>4</v>
      </c>
      <c r="F1110" s="22" t="s">
        <v>144</v>
      </c>
      <c r="G1110" s="23">
        <v>42005</v>
      </c>
      <c r="H1110" s="24">
        <v>1</v>
      </c>
      <c r="I1110"/>
      <c r="J1110"/>
      <c r="K1110"/>
    </row>
    <row r="1111" spans="2:11" x14ac:dyDescent="0.3">
      <c r="B1111" s="123" t="s">
        <v>139</v>
      </c>
      <c r="C1111" s="123" t="s">
        <v>140</v>
      </c>
      <c r="D1111" s="124" t="s">
        <v>141</v>
      </c>
      <c r="E1111" s="86" t="s">
        <v>4</v>
      </c>
      <c r="F1111" s="22" t="s">
        <v>144</v>
      </c>
      <c r="G1111" s="23">
        <v>42005</v>
      </c>
      <c r="H1111" s="24">
        <v>2</v>
      </c>
      <c r="I1111"/>
      <c r="J1111"/>
      <c r="K1111"/>
    </row>
    <row r="1112" spans="2:11" x14ac:dyDescent="0.3">
      <c r="B1112" s="123" t="s">
        <v>139</v>
      </c>
      <c r="C1112" s="123" t="s">
        <v>140</v>
      </c>
      <c r="D1112" s="124" t="s">
        <v>141</v>
      </c>
      <c r="E1112" s="86" t="s">
        <v>4</v>
      </c>
      <c r="F1112" s="22" t="s">
        <v>144</v>
      </c>
      <c r="G1112" s="23">
        <v>42005</v>
      </c>
      <c r="H1112" s="24">
        <v>1</v>
      </c>
      <c r="I1112"/>
      <c r="J1112"/>
      <c r="K1112"/>
    </row>
    <row r="1113" spans="2:11" x14ac:dyDescent="0.3">
      <c r="B1113" s="123" t="s">
        <v>139</v>
      </c>
      <c r="C1113" s="123" t="s">
        <v>140</v>
      </c>
      <c r="D1113" s="124" t="s">
        <v>141</v>
      </c>
      <c r="E1113" s="87" t="s">
        <v>4</v>
      </c>
      <c r="F1113" s="29" t="s">
        <v>144</v>
      </c>
      <c r="G1113" s="30">
        <v>42005</v>
      </c>
      <c r="H1113" s="28">
        <v>1</v>
      </c>
      <c r="I1113"/>
      <c r="J1113"/>
      <c r="K1113"/>
    </row>
    <row r="1114" spans="2:11" x14ac:dyDescent="0.3">
      <c r="B1114" s="123" t="s">
        <v>139</v>
      </c>
      <c r="C1114" s="123" t="s">
        <v>140</v>
      </c>
      <c r="D1114" s="124" t="s">
        <v>141</v>
      </c>
      <c r="E1114" s="86" t="s">
        <v>4</v>
      </c>
      <c r="F1114" s="31" t="s">
        <v>144</v>
      </c>
      <c r="G1114" s="32">
        <v>42005</v>
      </c>
      <c r="H1114" s="28">
        <v>1</v>
      </c>
      <c r="I1114"/>
      <c r="J1114"/>
      <c r="K1114"/>
    </row>
    <row r="1115" spans="2:11" x14ac:dyDescent="0.3">
      <c r="B1115" s="123" t="s">
        <v>139</v>
      </c>
      <c r="C1115" s="123" t="s">
        <v>140</v>
      </c>
      <c r="D1115" s="124" t="s">
        <v>141</v>
      </c>
      <c r="E1115" s="87" t="s">
        <v>4</v>
      </c>
      <c r="F1115" s="29" t="s">
        <v>144</v>
      </c>
      <c r="G1115" s="30">
        <v>42005</v>
      </c>
      <c r="H1115" s="28">
        <v>1</v>
      </c>
      <c r="I1115"/>
      <c r="J1115"/>
      <c r="K1115"/>
    </row>
    <row r="1116" spans="2:11" x14ac:dyDescent="0.3">
      <c r="B1116" s="123" t="s">
        <v>139</v>
      </c>
      <c r="C1116" s="123" t="s">
        <v>140</v>
      </c>
      <c r="D1116" s="124" t="s">
        <v>141</v>
      </c>
      <c r="E1116" s="87" t="s">
        <v>4</v>
      </c>
      <c r="F1116" s="29" t="s">
        <v>144</v>
      </c>
      <c r="G1116" s="30">
        <v>42005</v>
      </c>
      <c r="H1116" s="28">
        <v>1</v>
      </c>
      <c r="I1116"/>
      <c r="J1116"/>
      <c r="K1116"/>
    </row>
    <row r="1117" spans="2:11" x14ac:dyDescent="0.3">
      <c r="B1117" s="123" t="s">
        <v>139</v>
      </c>
      <c r="C1117" s="123" t="s">
        <v>140</v>
      </c>
      <c r="D1117" s="124" t="s">
        <v>141</v>
      </c>
      <c r="E1117" s="87" t="s">
        <v>4</v>
      </c>
      <c r="F1117" s="29" t="s">
        <v>144</v>
      </c>
      <c r="G1117" s="30">
        <v>42005</v>
      </c>
      <c r="H1117" s="28">
        <v>2</v>
      </c>
      <c r="I1117"/>
      <c r="J1117"/>
      <c r="K1117"/>
    </row>
    <row r="1118" spans="2:11" x14ac:dyDescent="0.3">
      <c r="B1118" s="123" t="s">
        <v>139</v>
      </c>
      <c r="C1118" s="123" t="s">
        <v>140</v>
      </c>
      <c r="D1118" s="124" t="s">
        <v>141</v>
      </c>
      <c r="E1118" s="87" t="s">
        <v>4</v>
      </c>
      <c r="F1118" s="73" t="s">
        <v>145</v>
      </c>
      <c r="G1118" s="79">
        <v>42005</v>
      </c>
      <c r="H1118" s="34">
        <v>1</v>
      </c>
      <c r="I1118"/>
      <c r="J1118"/>
      <c r="K1118"/>
    </row>
    <row r="1119" spans="2:11" x14ac:dyDescent="0.3">
      <c r="B1119" s="123" t="s">
        <v>139</v>
      </c>
      <c r="C1119" s="123" t="s">
        <v>140</v>
      </c>
      <c r="D1119" s="124" t="s">
        <v>141</v>
      </c>
      <c r="E1119" s="87" t="s">
        <v>4</v>
      </c>
      <c r="F1119" s="73" t="s">
        <v>145</v>
      </c>
      <c r="G1119" s="79">
        <v>42005</v>
      </c>
      <c r="H1119" s="34">
        <v>1</v>
      </c>
      <c r="I1119"/>
      <c r="J1119"/>
      <c r="K1119"/>
    </row>
    <row r="1120" spans="2:11" x14ac:dyDescent="0.3">
      <c r="B1120" s="124" t="s">
        <v>139</v>
      </c>
      <c r="C1120" s="35" t="s">
        <v>140</v>
      </c>
      <c r="D1120" s="123" t="s">
        <v>141</v>
      </c>
      <c r="E1120" s="88" t="s">
        <v>4</v>
      </c>
      <c r="F1120" s="73" t="s">
        <v>145</v>
      </c>
      <c r="G1120" s="79">
        <v>42005</v>
      </c>
      <c r="H1120" s="33">
        <v>239.2</v>
      </c>
      <c r="I1120"/>
      <c r="J1120"/>
      <c r="K1120"/>
    </row>
    <row r="1121" spans="2:11" x14ac:dyDescent="0.3">
      <c r="B1121" s="125" t="s">
        <v>139</v>
      </c>
      <c r="C1121" s="123" t="s">
        <v>140</v>
      </c>
      <c r="D1121" s="123" t="s">
        <v>141</v>
      </c>
      <c r="E1121" s="88" t="s">
        <v>4</v>
      </c>
      <c r="F1121" s="73" t="s">
        <v>145</v>
      </c>
      <c r="G1121" s="79">
        <v>42005</v>
      </c>
      <c r="H1121" s="34">
        <v>7.416666666666667</v>
      </c>
      <c r="I1121"/>
      <c r="J1121"/>
      <c r="K1121"/>
    </row>
    <row r="1122" spans="2:11" x14ac:dyDescent="0.3">
      <c r="B1122" s="125" t="s">
        <v>139</v>
      </c>
      <c r="C1122" s="123" t="s">
        <v>140</v>
      </c>
      <c r="D1122" s="123" t="s">
        <v>141</v>
      </c>
      <c r="E1122" s="88" t="s">
        <v>4</v>
      </c>
      <c r="F1122" s="73" t="s">
        <v>145</v>
      </c>
      <c r="G1122" s="79">
        <v>42005</v>
      </c>
      <c r="H1122" s="34">
        <v>2.5833333333333335</v>
      </c>
      <c r="I1122"/>
      <c r="J1122"/>
      <c r="K1122"/>
    </row>
    <row r="1123" spans="2:11" x14ac:dyDescent="0.3">
      <c r="B1123" s="124" t="s">
        <v>139</v>
      </c>
      <c r="C1123" s="123" t="s">
        <v>140</v>
      </c>
      <c r="D1123" s="123" t="s">
        <v>141</v>
      </c>
      <c r="E1123" s="88" t="s">
        <v>4</v>
      </c>
      <c r="F1123" s="73" t="s">
        <v>145</v>
      </c>
      <c r="G1123" s="79">
        <v>42005</v>
      </c>
      <c r="H1123" s="33">
        <v>790</v>
      </c>
      <c r="I1123"/>
      <c r="J1123"/>
      <c r="K1123"/>
    </row>
    <row r="1124" spans="2:11" x14ac:dyDescent="0.3">
      <c r="B1124" s="124" t="s">
        <v>139</v>
      </c>
      <c r="C1124" s="123" t="s">
        <v>140</v>
      </c>
      <c r="D1124" s="123" t="s">
        <v>141</v>
      </c>
      <c r="E1124" s="88" t="s">
        <v>4</v>
      </c>
      <c r="F1124" s="73" t="s">
        <v>145</v>
      </c>
      <c r="G1124" s="79">
        <v>42005</v>
      </c>
      <c r="H1124" s="33">
        <v>90</v>
      </c>
      <c r="I1124"/>
      <c r="J1124"/>
      <c r="K1124"/>
    </row>
    <row r="1125" spans="2:11" x14ac:dyDescent="0.3">
      <c r="B1125" s="124" t="s">
        <v>139</v>
      </c>
      <c r="C1125" s="123" t="s">
        <v>140</v>
      </c>
      <c r="D1125" s="123" t="s">
        <v>141</v>
      </c>
      <c r="E1125" s="88" t="s">
        <v>4</v>
      </c>
      <c r="F1125" s="73" t="s">
        <v>145</v>
      </c>
      <c r="G1125" s="79">
        <v>42005</v>
      </c>
      <c r="H1125" s="33">
        <v>5</v>
      </c>
      <c r="I1125"/>
      <c r="J1125"/>
      <c r="K1125"/>
    </row>
    <row r="1126" spans="2:11" x14ac:dyDescent="0.3">
      <c r="B1126" s="124" t="s">
        <v>139</v>
      </c>
      <c r="C1126" s="123" t="s">
        <v>140</v>
      </c>
      <c r="D1126" s="123" t="s">
        <v>141</v>
      </c>
      <c r="E1126" s="85" t="s">
        <v>4</v>
      </c>
      <c r="F1126" s="3" t="s">
        <v>142</v>
      </c>
      <c r="G1126" s="4">
        <v>42036</v>
      </c>
      <c r="H1126" s="5">
        <v>25</v>
      </c>
      <c r="I1126"/>
      <c r="J1126"/>
      <c r="K1126"/>
    </row>
    <row r="1127" spans="2:11" x14ac:dyDescent="0.3">
      <c r="B1127" s="124" t="s">
        <v>139</v>
      </c>
      <c r="C1127" s="123" t="s">
        <v>140</v>
      </c>
      <c r="D1127" s="123" t="s">
        <v>141</v>
      </c>
      <c r="E1127" s="85" t="s">
        <v>4</v>
      </c>
      <c r="F1127" s="3" t="s">
        <v>142</v>
      </c>
      <c r="G1127" s="4">
        <v>42036</v>
      </c>
      <c r="H1127" s="5">
        <v>519</v>
      </c>
      <c r="I1127"/>
      <c r="J1127"/>
      <c r="K1127"/>
    </row>
    <row r="1128" spans="2:11" x14ac:dyDescent="0.3">
      <c r="B1128" s="124" t="s">
        <v>139</v>
      </c>
      <c r="C1128" s="123" t="s">
        <v>140</v>
      </c>
      <c r="D1128" s="124" t="s">
        <v>141</v>
      </c>
      <c r="E1128" s="86" t="s">
        <v>4</v>
      </c>
      <c r="F1128" s="3" t="s">
        <v>142</v>
      </c>
      <c r="G1128" s="4">
        <v>42036</v>
      </c>
      <c r="H1128" s="5">
        <v>22</v>
      </c>
      <c r="I1128"/>
      <c r="J1128"/>
      <c r="K1128"/>
    </row>
    <row r="1129" spans="2:11" x14ac:dyDescent="0.3">
      <c r="B1129" s="124" t="s">
        <v>139</v>
      </c>
      <c r="C1129" s="123" t="s">
        <v>140</v>
      </c>
      <c r="D1129" s="123" t="s">
        <v>141</v>
      </c>
      <c r="E1129" s="85" t="s">
        <v>4</v>
      </c>
      <c r="F1129" s="3" t="s">
        <v>142</v>
      </c>
      <c r="G1129" s="4">
        <v>42036</v>
      </c>
      <c r="H1129" s="5">
        <v>6300</v>
      </c>
      <c r="I1129"/>
      <c r="J1129"/>
      <c r="K1129"/>
    </row>
    <row r="1130" spans="2:11" x14ac:dyDescent="0.3">
      <c r="B1130" s="124" t="s">
        <v>139</v>
      </c>
      <c r="C1130" s="123" t="s">
        <v>140</v>
      </c>
      <c r="D1130" s="124" t="s">
        <v>141</v>
      </c>
      <c r="E1130" s="86" t="s">
        <v>4</v>
      </c>
      <c r="F1130" s="3" t="s">
        <v>142</v>
      </c>
      <c r="G1130" s="4">
        <v>42036</v>
      </c>
      <c r="H1130" s="5">
        <v>210</v>
      </c>
      <c r="I1130"/>
      <c r="J1130"/>
      <c r="K1130"/>
    </row>
    <row r="1131" spans="2:11" x14ac:dyDescent="0.3">
      <c r="B1131" s="124" t="s">
        <v>139</v>
      </c>
      <c r="C1131" s="123" t="s">
        <v>140</v>
      </c>
      <c r="D1131" s="124" t="s">
        <v>141</v>
      </c>
      <c r="E1131" s="86" t="s">
        <v>4</v>
      </c>
      <c r="F1131" s="3" t="s">
        <v>142</v>
      </c>
      <c r="G1131" s="4">
        <v>42036</v>
      </c>
      <c r="H1131" s="5">
        <v>52</v>
      </c>
      <c r="I1131"/>
      <c r="J1131"/>
      <c r="K1131"/>
    </row>
    <row r="1132" spans="2:11" x14ac:dyDescent="0.3">
      <c r="B1132" s="124" t="s">
        <v>139</v>
      </c>
      <c r="C1132" s="123" t="s">
        <v>140</v>
      </c>
      <c r="D1132" s="123" t="s">
        <v>141</v>
      </c>
      <c r="E1132" s="85" t="s">
        <v>4</v>
      </c>
      <c r="F1132" s="3" t="s">
        <v>142</v>
      </c>
      <c r="G1132" s="4">
        <v>42036</v>
      </c>
      <c r="H1132" s="5">
        <v>14</v>
      </c>
      <c r="I1132"/>
      <c r="J1132"/>
      <c r="K1132"/>
    </row>
    <row r="1133" spans="2:11" x14ac:dyDescent="0.3">
      <c r="B1133" s="124" t="s">
        <v>139</v>
      </c>
      <c r="C1133" s="123" t="s">
        <v>140</v>
      </c>
      <c r="D1133" s="123" t="s">
        <v>141</v>
      </c>
      <c r="E1133" s="85" t="s">
        <v>4</v>
      </c>
      <c r="F1133" s="3" t="s">
        <v>142</v>
      </c>
      <c r="G1133" s="4">
        <v>42036</v>
      </c>
      <c r="H1133" s="5">
        <v>104</v>
      </c>
      <c r="I1133"/>
      <c r="J1133"/>
      <c r="K1133"/>
    </row>
    <row r="1134" spans="2:11" x14ac:dyDescent="0.3">
      <c r="B1134" s="124" t="s">
        <v>139</v>
      </c>
      <c r="C1134" s="123" t="s">
        <v>140</v>
      </c>
      <c r="D1134" s="123" t="s">
        <v>141</v>
      </c>
      <c r="E1134" s="85" t="s">
        <v>4</v>
      </c>
      <c r="F1134" s="11" t="s">
        <v>143</v>
      </c>
      <c r="G1134" s="12">
        <v>42036</v>
      </c>
      <c r="H1134" s="13">
        <v>4171.666666666667</v>
      </c>
      <c r="I1134"/>
      <c r="J1134"/>
      <c r="K1134"/>
    </row>
    <row r="1135" spans="2:11" x14ac:dyDescent="0.3">
      <c r="B1135" s="123" t="s">
        <v>139</v>
      </c>
      <c r="C1135" s="123" t="s">
        <v>140</v>
      </c>
      <c r="D1135" s="123" t="s">
        <v>141</v>
      </c>
      <c r="E1135" s="85" t="s">
        <v>4</v>
      </c>
      <c r="F1135" s="11" t="s">
        <v>143</v>
      </c>
      <c r="G1135" s="12">
        <v>42036</v>
      </c>
      <c r="H1135" s="8">
        <v>35</v>
      </c>
      <c r="I1135"/>
      <c r="J1135"/>
      <c r="K1135"/>
    </row>
    <row r="1136" spans="2:11" x14ac:dyDescent="0.3">
      <c r="B1136" s="123" t="s">
        <v>139</v>
      </c>
      <c r="C1136" s="123" t="s">
        <v>140</v>
      </c>
      <c r="D1136" s="123" t="s">
        <v>141</v>
      </c>
      <c r="E1136" s="85" t="s">
        <v>4</v>
      </c>
      <c r="F1136" s="11" t="s">
        <v>143</v>
      </c>
      <c r="G1136" s="12">
        <v>42036</v>
      </c>
      <c r="H1136" s="8">
        <v>40</v>
      </c>
      <c r="I1136"/>
      <c r="J1136"/>
      <c r="K1136"/>
    </row>
    <row r="1137" spans="2:11" x14ac:dyDescent="0.3">
      <c r="B1137" s="123" t="s">
        <v>139</v>
      </c>
      <c r="C1137" s="123" t="s">
        <v>140</v>
      </c>
      <c r="D1137" s="123" t="s">
        <v>141</v>
      </c>
      <c r="E1137" s="85" t="s">
        <v>4</v>
      </c>
      <c r="F1137" s="11" t="s">
        <v>143</v>
      </c>
      <c r="G1137" s="12">
        <v>42036</v>
      </c>
      <c r="H1137" s="8">
        <v>12</v>
      </c>
      <c r="I1137"/>
      <c r="J1137"/>
      <c r="K1137"/>
    </row>
    <row r="1138" spans="2:11" x14ac:dyDescent="0.3">
      <c r="B1138" s="123" t="s">
        <v>139</v>
      </c>
      <c r="C1138" s="123" t="s">
        <v>140</v>
      </c>
      <c r="D1138" s="123" t="s">
        <v>141</v>
      </c>
      <c r="E1138" s="85" t="s">
        <v>4</v>
      </c>
      <c r="F1138" s="11" t="s">
        <v>143</v>
      </c>
      <c r="G1138" s="12">
        <v>42036</v>
      </c>
      <c r="H1138" s="8">
        <v>6</v>
      </c>
      <c r="I1138"/>
      <c r="J1138"/>
      <c r="K1138"/>
    </row>
    <row r="1139" spans="2:11" x14ac:dyDescent="0.3">
      <c r="B1139" s="123" t="s">
        <v>139</v>
      </c>
      <c r="C1139" s="123" t="s">
        <v>140</v>
      </c>
      <c r="D1139" s="123" t="s">
        <v>141</v>
      </c>
      <c r="E1139" s="85" t="s">
        <v>4</v>
      </c>
      <c r="F1139" s="11" t="s">
        <v>143</v>
      </c>
      <c r="G1139" s="12">
        <v>42036</v>
      </c>
      <c r="H1139" s="8">
        <v>4</v>
      </c>
      <c r="I1139"/>
      <c r="J1139"/>
      <c r="K1139"/>
    </row>
    <row r="1140" spans="2:11" x14ac:dyDescent="0.3">
      <c r="B1140" s="124" t="s">
        <v>139</v>
      </c>
      <c r="C1140" s="123" t="s">
        <v>140</v>
      </c>
      <c r="D1140" s="123" t="s">
        <v>141</v>
      </c>
      <c r="E1140" s="85" t="s">
        <v>4</v>
      </c>
      <c r="F1140" s="11" t="s">
        <v>143</v>
      </c>
      <c r="G1140" s="12">
        <v>42036</v>
      </c>
      <c r="H1140" s="13">
        <v>1300</v>
      </c>
      <c r="I1140"/>
      <c r="J1140"/>
      <c r="K1140"/>
    </row>
    <row r="1141" spans="2:11" x14ac:dyDescent="0.3">
      <c r="B1141" s="124" t="s">
        <v>139</v>
      </c>
      <c r="C1141" s="123" t="s">
        <v>140</v>
      </c>
      <c r="D1141" s="123" t="s">
        <v>141</v>
      </c>
      <c r="E1141" s="85" t="s">
        <v>4</v>
      </c>
      <c r="F1141" s="11" t="s">
        <v>143</v>
      </c>
      <c r="G1141" s="12">
        <v>42036</v>
      </c>
      <c r="H1141" s="13">
        <v>1136.6666600000001</v>
      </c>
      <c r="I1141"/>
      <c r="J1141"/>
      <c r="K1141"/>
    </row>
    <row r="1142" spans="2:11" x14ac:dyDescent="0.3">
      <c r="B1142" s="124" t="s">
        <v>139</v>
      </c>
      <c r="C1142" s="123" t="s">
        <v>140</v>
      </c>
      <c r="D1142" s="124" t="s">
        <v>141</v>
      </c>
      <c r="E1142" s="86" t="s">
        <v>4</v>
      </c>
      <c r="F1142" s="11" t="s">
        <v>143</v>
      </c>
      <c r="G1142" s="12">
        <v>42036</v>
      </c>
      <c r="H1142" s="13">
        <v>5</v>
      </c>
      <c r="I1142"/>
      <c r="J1142"/>
      <c r="K1142"/>
    </row>
    <row r="1143" spans="2:11" x14ac:dyDescent="0.3">
      <c r="B1143" s="124" t="s">
        <v>139</v>
      </c>
      <c r="C1143" s="123" t="s">
        <v>140</v>
      </c>
      <c r="D1143" s="123" t="s">
        <v>141</v>
      </c>
      <c r="E1143" s="85" t="s">
        <v>4</v>
      </c>
      <c r="F1143" s="11" t="s">
        <v>143</v>
      </c>
      <c r="G1143" s="12">
        <v>42036</v>
      </c>
      <c r="H1143" s="13">
        <v>346</v>
      </c>
      <c r="I1143"/>
      <c r="J1143"/>
      <c r="K1143"/>
    </row>
    <row r="1144" spans="2:11" x14ac:dyDescent="0.3">
      <c r="B1144" s="124" t="s">
        <v>139</v>
      </c>
      <c r="C1144" s="123" t="s">
        <v>140</v>
      </c>
      <c r="D1144" s="123" t="s">
        <v>141</v>
      </c>
      <c r="E1144" s="88" t="s">
        <v>4</v>
      </c>
      <c r="F1144" s="15" t="s">
        <v>143</v>
      </c>
      <c r="G1144" s="16">
        <v>42036</v>
      </c>
      <c r="H1144" s="13">
        <v>1</v>
      </c>
      <c r="I1144"/>
      <c r="J1144"/>
      <c r="K1144"/>
    </row>
    <row r="1145" spans="2:11" x14ac:dyDescent="0.3">
      <c r="B1145" s="123" t="s">
        <v>139</v>
      </c>
      <c r="C1145" s="123" t="s">
        <v>140</v>
      </c>
      <c r="D1145" s="123" t="s">
        <v>141</v>
      </c>
      <c r="E1145" s="85" t="s">
        <v>4</v>
      </c>
      <c r="F1145" s="17" t="s">
        <v>32</v>
      </c>
      <c r="G1145" s="18">
        <v>42036</v>
      </c>
      <c r="H1145" s="19">
        <v>37.169811320754718</v>
      </c>
      <c r="I1145"/>
      <c r="J1145"/>
      <c r="K1145"/>
    </row>
    <row r="1146" spans="2:11" x14ac:dyDescent="0.3">
      <c r="B1146" s="123" t="s">
        <v>139</v>
      </c>
      <c r="C1146" s="123" t="s">
        <v>140</v>
      </c>
      <c r="D1146" s="123" t="s">
        <v>141</v>
      </c>
      <c r="E1146" s="85" t="s">
        <v>4</v>
      </c>
      <c r="F1146" s="17" t="s">
        <v>32</v>
      </c>
      <c r="G1146" s="18">
        <v>42036</v>
      </c>
      <c r="H1146" s="19">
        <v>46</v>
      </c>
      <c r="I1146"/>
      <c r="J1146"/>
      <c r="K1146"/>
    </row>
    <row r="1147" spans="2:11" x14ac:dyDescent="0.3">
      <c r="B1147" s="123" t="s">
        <v>139</v>
      </c>
      <c r="C1147" s="123" t="s">
        <v>140</v>
      </c>
      <c r="D1147" s="35" t="s">
        <v>141</v>
      </c>
      <c r="E1147" s="85" t="s">
        <v>4</v>
      </c>
      <c r="F1147" s="17" t="s">
        <v>32</v>
      </c>
      <c r="G1147" s="18">
        <v>42036</v>
      </c>
      <c r="H1147" s="19">
        <v>8</v>
      </c>
      <c r="I1147"/>
      <c r="J1147"/>
      <c r="K1147"/>
    </row>
    <row r="1148" spans="2:11" x14ac:dyDescent="0.3">
      <c r="B1148" s="123" t="s">
        <v>139</v>
      </c>
      <c r="C1148" s="123" t="s">
        <v>140</v>
      </c>
      <c r="D1148" s="123" t="s">
        <v>141</v>
      </c>
      <c r="E1148" s="85" t="s">
        <v>4</v>
      </c>
      <c r="F1148" s="17" t="s">
        <v>32</v>
      </c>
      <c r="G1148" s="18">
        <v>42036</v>
      </c>
      <c r="H1148" s="19">
        <v>11.132075471698114</v>
      </c>
      <c r="I1148"/>
      <c r="J1148"/>
      <c r="K1148"/>
    </row>
    <row r="1149" spans="2:11" x14ac:dyDescent="0.3">
      <c r="B1149" s="123" t="s">
        <v>139</v>
      </c>
      <c r="C1149" s="123" t="s">
        <v>140</v>
      </c>
      <c r="D1149" s="123" t="s">
        <v>141</v>
      </c>
      <c r="E1149" s="85" t="s">
        <v>4</v>
      </c>
      <c r="F1149" s="17" t="s">
        <v>32</v>
      </c>
      <c r="G1149" s="18">
        <v>42036</v>
      </c>
      <c r="H1149" s="19">
        <v>63</v>
      </c>
      <c r="I1149"/>
      <c r="J1149"/>
      <c r="K1149"/>
    </row>
    <row r="1150" spans="2:11" x14ac:dyDescent="0.3">
      <c r="B1150" s="123" t="s">
        <v>139</v>
      </c>
      <c r="C1150" s="123" t="s">
        <v>140</v>
      </c>
      <c r="D1150" s="123" t="s">
        <v>141</v>
      </c>
      <c r="E1150" s="85" t="s">
        <v>4</v>
      </c>
      <c r="F1150" s="17" t="s">
        <v>32</v>
      </c>
      <c r="G1150" s="18">
        <v>42036</v>
      </c>
      <c r="H1150" s="19">
        <v>24.528301886792455</v>
      </c>
      <c r="I1150"/>
      <c r="J1150"/>
      <c r="K1150"/>
    </row>
    <row r="1151" spans="2:11" x14ac:dyDescent="0.3">
      <c r="B1151" s="123" t="s">
        <v>139</v>
      </c>
      <c r="C1151" s="123" t="s">
        <v>140</v>
      </c>
      <c r="D1151" s="123" t="s">
        <v>141</v>
      </c>
      <c r="E1151" s="88" t="s">
        <v>4</v>
      </c>
      <c r="F1151" s="20" t="s">
        <v>32</v>
      </c>
      <c r="G1151" s="21">
        <v>42036</v>
      </c>
      <c r="H1151" s="19">
        <v>3.2075471698113209</v>
      </c>
      <c r="I1151"/>
      <c r="J1151"/>
      <c r="K1151"/>
    </row>
    <row r="1152" spans="2:11" x14ac:dyDescent="0.3">
      <c r="B1152" s="123" t="s">
        <v>139</v>
      </c>
      <c r="C1152" s="123" t="s">
        <v>140</v>
      </c>
      <c r="D1152" s="123" t="s">
        <v>141</v>
      </c>
      <c r="E1152" s="88" t="s">
        <v>4</v>
      </c>
      <c r="F1152" s="20" t="s">
        <v>32</v>
      </c>
      <c r="G1152" s="21">
        <v>42036</v>
      </c>
      <c r="H1152" s="19">
        <v>5.2830188679245289</v>
      </c>
      <c r="I1152"/>
      <c r="J1152"/>
      <c r="K1152"/>
    </row>
    <row r="1153" spans="2:11" x14ac:dyDescent="0.3">
      <c r="B1153" s="123" t="s">
        <v>139</v>
      </c>
      <c r="C1153" s="123" t="s">
        <v>140</v>
      </c>
      <c r="D1153" s="123" t="s">
        <v>141</v>
      </c>
      <c r="E1153" s="88" t="s">
        <v>4</v>
      </c>
      <c r="F1153" s="20" t="s">
        <v>32</v>
      </c>
      <c r="G1153" s="21">
        <v>42036</v>
      </c>
      <c r="H1153" s="19">
        <v>12.452830188679247</v>
      </c>
      <c r="I1153"/>
      <c r="J1153"/>
      <c r="K1153"/>
    </row>
    <row r="1154" spans="2:11" x14ac:dyDescent="0.3">
      <c r="B1154" s="123" t="s">
        <v>139</v>
      </c>
      <c r="C1154" s="123" t="s">
        <v>140</v>
      </c>
      <c r="D1154" s="123" t="s">
        <v>141</v>
      </c>
      <c r="E1154" s="88" t="s">
        <v>4</v>
      </c>
      <c r="F1154" s="20" t="s">
        <v>32</v>
      </c>
      <c r="G1154" s="21">
        <v>42036</v>
      </c>
      <c r="H1154" s="19">
        <v>2.2641509433962268</v>
      </c>
      <c r="I1154"/>
      <c r="J1154"/>
      <c r="K1154"/>
    </row>
    <row r="1155" spans="2:11" x14ac:dyDescent="0.3">
      <c r="B1155" s="123" t="s">
        <v>139</v>
      </c>
      <c r="C1155" s="123" t="s">
        <v>140</v>
      </c>
      <c r="D1155" s="123" t="s">
        <v>141</v>
      </c>
      <c r="E1155" s="88" t="s">
        <v>4</v>
      </c>
      <c r="F1155" s="20" t="s">
        <v>32</v>
      </c>
      <c r="G1155" s="21">
        <v>42036</v>
      </c>
      <c r="H1155" s="19">
        <v>3.3962264150943398</v>
      </c>
      <c r="I1155"/>
      <c r="J1155"/>
      <c r="K1155"/>
    </row>
    <row r="1156" spans="2:11" x14ac:dyDescent="0.3">
      <c r="B1156" s="123" t="s">
        <v>139</v>
      </c>
      <c r="C1156" s="123" t="s">
        <v>140</v>
      </c>
      <c r="D1156" s="123" t="s">
        <v>141</v>
      </c>
      <c r="E1156" s="88" t="s">
        <v>4</v>
      </c>
      <c r="F1156" s="20" t="s">
        <v>32</v>
      </c>
      <c r="G1156" s="21">
        <v>42036</v>
      </c>
      <c r="H1156" s="19">
        <v>2.8301886792452833</v>
      </c>
      <c r="I1156"/>
      <c r="J1156"/>
      <c r="K1156"/>
    </row>
    <row r="1157" spans="2:11" x14ac:dyDescent="0.3">
      <c r="B1157" s="123" t="s">
        <v>139</v>
      </c>
      <c r="C1157" s="123" t="s">
        <v>140</v>
      </c>
      <c r="D1157" s="123" t="s">
        <v>141</v>
      </c>
      <c r="E1157" s="85" t="s">
        <v>4</v>
      </c>
      <c r="F1157" s="17" t="s">
        <v>32</v>
      </c>
      <c r="G1157" s="18">
        <v>42036</v>
      </c>
      <c r="H1157" s="93">
        <v>0.37735849056603776</v>
      </c>
      <c r="I1157"/>
      <c r="J1157"/>
      <c r="K1157"/>
    </row>
    <row r="1158" spans="2:11" x14ac:dyDescent="0.3">
      <c r="B1158" s="123" t="s">
        <v>139</v>
      </c>
      <c r="C1158" s="123" t="s">
        <v>140</v>
      </c>
      <c r="D1158" s="123" t="s">
        <v>141</v>
      </c>
      <c r="E1158" s="85" t="s">
        <v>4</v>
      </c>
      <c r="F1158" s="17" t="s">
        <v>32</v>
      </c>
      <c r="G1158" s="18">
        <v>42036</v>
      </c>
      <c r="H1158" s="19">
        <v>43.584905660377359</v>
      </c>
      <c r="I1158"/>
      <c r="J1158"/>
      <c r="K1158"/>
    </row>
    <row r="1159" spans="2:11" x14ac:dyDescent="0.3">
      <c r="B1159" s="123" t="s">
        <v>139</v>
      </c>
      <c r="C1159" s="123" t="s">
        <v>140</v>
      </c>
      <c r="D1159" s="123" t="s">
        <v>141</v>
      </c>
      <c r="E1159" s="85" t="s">
        <v>4</v>
      </c>
      <c r="F1159" s="17" t="s">
        <v>32</v>
      </c>
      <c r="G1159" s="18">
        <v>42036</v>
      </c>
      <c r="H1159" s="19">
        <v>33.018867924528301</v>
      </c>
      <c r="I1159"/>
      <c r="J1159"/>
      <c r="K1159"/>
    </row>
    <row r="1160" spans="2:11" x14ac:dyDescent="0.3">
      <c r="B1160" s="123" t="s">
        <v>139</v>
      </c>
      <c r="C1160" s="123" t="s">
        <v>140</v>
      </c>
      <c r="D1160" s="123" t="s">
        <v>141</v>
      </c>
      <c r="E1160" s="85" t="s">
        <v>4</v>
      </c>
      <c r="F1160" s="17" t="s">
        <v>32</v>
      </c>
      <c r="G1160" s="18">
        <v>42036</v>
      </c>
      <c r="H1160" s="19">
        <v>1.5094339622641511</v>
      </c>
      <c r="I1160"/>
      <c r="J1160"/>
      <c r="K1160"/>
    </row>
    <row r="1161" spans="2:11" x14ac:dyDescent="0.3">
      <c r="B1161" s="123" t="s">
        <v>139</v>
      </c>
      <c r="C1161" s="123" t="s">
        <v>140</v>
      </c>
      <c r="D1161" s="124" t="s">
        <v>141</v>
      </c>
      <c r="E1161" s="86" t="s">
        <v>4</v>
      </c>
      <c r="F1161" s="22" t="s">
        <v>144</v>
      </c>
      <c r="G1161" s="23">
        <v>42036</v>
      </c>
      <c r="H1161" s="24">
        <v>1</v>
      </c>
      <c r="I1161"/>
      <c r="J1161"/>
      <c r="K1161"/>
    </row>
    <row r="1162" spans="2:11" x14ac:dyDescent="0.3">
      <c r="B1162" s="123" t="s">
        <v>139</v>
      </c>
      <c r="C1162" s="123" t="s">
        <v>140</v>
      </c>
      <c r="D1162" s="124" t="s">
        <v>141</v>
      </c>
      <c r="E1162" s="86" t="s">
        <v>4</v>
      </c>
      <c r="F1162" s="22" t="s">
        <v>144</v>
      </c>
      <c r="G1162" s="23">
        <v>42036</v>
      </c>
      <c r="H1162" s="24">
        <v>2</v>
      </c>
      <c r="I1162"/>
      <c r="J1162"/>
      <c r="K1162"/>
    </row>
    <row r="1163" spans="2:11" x14ac:dyDescent="0.3">
      <c r="B1163" s="123" t="s">
        <v>139</v>
      </c>
      <c r="C1163" s="123" t="s">
        <v>140</v>
      </c>
      <c r="D1163" s="123" t="s">
        <v>141</v>
      </c>
      <c r="E1163" s="85" t="s">
        <v>4</v>
      </c>
      <c r="F1163" s="22" t="s">
        <v>144</v>
      </c>
      <c r="G1163" s="23">
        <v>42036</v>
      </c>
      <c r="H1163" s="24">
        <v>1</v>
      </c>
      <c r="I1163"/>
      <c r="J1163"/>
      <c r="K1163"/>
    </row>
    <row r="1164" spans="2:11" x14ac:dyDescent="0.3">
      <c r="B1164" s="123" t="s">
        <v>139</v>
      </c>
      <c r="C1164" s="123" t="s">
        <v>140</v>
      </c>
      <c r="D1164" s="123" t="s">
        <v>141</v>
      </c>
      <c r="E1164" s="85" t="s">
        <v>4</v>
      </c>
      <c r="F1164" s="22" t="s">
        <v>144</v>
      </c>
      <c r="G1164" s="23">
        <v>42036</v>
      </c>
      <c r="H1164" s="24">
        <v>1</v>
      </c>
      <c r="I1164"/>
      <c r="J1164"/>
      <c r="K1164"/>
    </row>
    <row r="1165" spans="2:11" x14ac:dyDescent="0.3">
      <c r="B1165" s="123" t="s">
        <v>139</v>
      </c>
      <c r="C1165" s="123" t="s">
        <v>140</v>
      </c>
      <c r="D1165" s="123" t="s">
        <v>141</v>
      </c>
      <c r="E1165" s="85" t="s">
        <v>4</v>
      </c>
      <c r="F1165" s="22" t="s">
        <v>144</v>
      </c>
      <c r="G1165" s="23">
        <v>42036</v>
      </c>
      <c r="H1165" s="24">
        <v>1</v>
      </c>
      <c r="I1165"/>
      <c r="J1165"/>
      <c r="K1165"/>
    </row>
    <row r="1166" spans="2:11" x14ac:dyDescent="0.3">
      <c r="B1166" s="123" t="s">
        <v>139</v>
      </c>
      <c r="C1166" s="123" t="s">
        <v>140</v>
      </c>
      <c r="D1166" s="124" t="s">
        <v>141</v>
      </c>
      <c r="E1166" s="86" t="s">
        <v>4</v>
      </c>
      <c r="F1166" s="22" t="s">
        <v>144</v>
      </c>
      <c r="G1166" s="23">
        <v>42036</v>
      </c>
      <c r="H1166" s="24">
        <v>1</v>
      </c>
      <c r="I1166"/>
      <c r="J1166"/>
      <c r="K1166"/>
    </row>
    <row r="1167" spans="2:11" x14ac:dyDescent="0.3">
      <c r="B1167" s="123" t="s">
        <v>139</v>
      </c>
      <c r="C1167" s="123" t="s">
        <v>140</v>
      </c>
      <c r="D1167" s="124" t="s">
        <v>141</v>
      </c>
      <c r="E1167" s="87" t="s">
        <v>4</v>
      </c>
      <c r="F1167" s="26" t="s">
        <v>144</v>
      </c>
      <c r="G1167" s="27">
        <v>42036</v>
      </c>
      <c r="H1167" s="24">
        <v>2</v>
      </c>
      <c r="I1167"/>
      <c r="J1167"/>
      <c r="K1167"/>
    </row>
    <row r="1168" spans="2:11" x14ac:dyDescent="0.3">
      <c r="B1168" s="123" t="s">
        <v>139</v>
      </c>
      <c r="C1168" s="123" t="s">
        <v>140</v>
      </c>
      <c r="D1168" s="124" t="s">
        <v>141</v>
      </c>
      <c r="E1168" s="86" t="s">
        <v>4</v>
      </c>
      <c r="F1168" s="22" t="s">
        <v>144</v>
      </c>
      <c r="G1168" s="23">
        <v>42036</v>
      </c>
      <c r="H1168" s="24">
        <v>1</v>
      </c>
      <c r="I1168"/>
      <c r="J1168"/>
      <c r="K1168"/>
    </row>
    <row r="1169" spans="2:11" x14ac:dyDescent="0.3">
      <c r="B1169" s="123" t="s">
        <v>139</v>
      </c>
      <c r="C1169" s="123" t="s">
        <v>140</v>
      </c>
      <c r="D1169" s="124" t="s">
        <v>141</v>
      </c>
      <c r="E1169" s="86" t="s">
        <v>4</v>
      </c>
      <c r="F1169" s="22" t="s">
        <v>144</v>
      </c>
      <c r="G1169" s="23">
        <v>42036</v>
      </c>
      <c r="H1169" s="24">
        <v>3</v>
      </c>
      <c r="I1169"/>
      <c r="J1169"/>
      <c r="K1169"/>
    </row>
    <row r="1170" spans="2:11" x14ac:dyDescent="0.3">
      <c r="B1170" s="123" t="s">
        <v>139</v>
      </c>
      <c r="C1170" s="123" t="s">
        <v>140</v>
      </c>
      <c r="D1170" s="124" t="s">
        <v>141</v>
      </c>
      <c r="E1170" s="86" t="s">
        <v>4</v>
      </c>
      <c r="F1170" s="22" t="s">
        <v>144</v>
      </c>
      <c r="G1170" s="23">
        <v>42036</v>
      </c>
      <c r="H1170" s="24">
        <v>1</v>
      </c>
      <c r="I1170"/>
      <c r="J1170"/>
      <c r="K1170"/>
    </row>
    <row r="1171" spans="2:11" x14ac:dyDescent="0.3">
      <c r="B1171" s="123" t="s">
        <v>139</v>
      </c>
      <c r="C1171" s="123" t="s">
        <v>140</v>
      </c>
      <c r="D1171" s="124" t="s">
        <v>141</v>
      </c>
      <c r="E1171" s="86" t="s">
        <v>4</v>
      </c>
      <c r="F1171" s="22" t="s">
        <v>144</v>
      </c>
      <c r="G1171" s="23">
        <v>42036</v>
      </c>
      <c r="H1171" s="24">
        <v>4</v>
      </c>
      <c r="I1171"/>
      <c r="J1171"/>
      <c r="K1171"/>
    </row>
    <row r="1172" spans="2:11" x14ac:dyDescent="0.3">
      <c r="B1172" s="123" t="s">
        <v>139</v>
      </c>
      <c r="C1172" s="123" t="s">
        <v>140</v>
      </c>
      <c r="D1172" s="124" t="s">
        <v>141</v>
      </c>
      <c r="E1172" s="86" t="s">
        <v>4</v>
      </c>
      <c r="F1172" s="22" t="s">
        <v>144</v>
      </c>
      <c r="G1172" s="23">
        <v>42036</v>
      </c>
      <c r="H1172" s="24">
        <v>2</v>
      </c>
      <c r="I1172"/>
      <c r="J1172"/>
      <c r="K1172"/>
    </row>
    <row r="1173" spans="2:11" x14ac:dyDescent="0.3">
      <c r="B1173" s="123" t="s">
        <v>139</v>
      </c>
      <c r="C1173" s="123" t="s">
        <v>140</v>
      </c>
      <c r="D1173" s="124" t="s">
        <v>141</v>
      </c>
      <c r="E1173" s="87" t="s">
        <v>4</v>
      </c>
      <c r="F1173" s="29" t="s">
        <v>144</v>
      </c>
      <c r="G1173" s="30">
        <v>42036</v>
      </c>
      <c r="H1173" s="28">
        <v>2</v>
      </c>
      <c r="I1173"/>
      <c r="J1173"/>
      <c r="K1173"/>
    </row>
    <row r="1174" spans="2:11" x14ac:dyDescent="0.3">
      <c r="B1174" s="123" t="s">
        <v>139</v>
      </c>
      <c r="C1174" s="123" t="s">
        <v>140</v>
      </c>
      <c r="D1174" s="124" t="s">
        <v>141</v>
      </c>
      <c r="E1174" s="86" t="s">
        <v>4</v>
      </c>
      <c r="F1174" s="31" t="s">
        <v>144</v>
      </c>
      <c r="G1174" s="32">
        <v>42036</v>
      </c>
      <c r="H1174" s="28">
        <v>2</v>
      </c>
      <c r="I1174"/>
      <c r="J1174"/>
      <c r="K1174"/>
    </row>
    <row r="1175" spans="2:11" x14ac:dyDescent="0.3">
      <c r="B1175" s="123" t="s">
        <v>139</v>
      </c>
      <c r="C1175" s="123" t="s">
        <v>140</v>
      </c>
      <c r="D1175" s="124" t="s">
        <v>141</v>
      </c>
      <c r="E1175" s="87" t="s">
        <v>4</v>
      </c>
      <c r="F1175" s="29" t="s">
        <v>144</v>
      </c>
      <c r="G1175" s="30">
        <v>42036</v>
      </c>
      <c r="H1175" s="28">
        <v>2</v>
      </c>
      <c r="I1175"/>
      <c r="J1175"/>
      <c r="K1175"/>
    </row>
    <row r="1176" spans="2:11" x14ac:dyDescent="0.3">
      <c r="B1176" s="123" t="s">
        <v>139</v>
      </c>
      <c r="C1176" s="123" t="s">
        <v>140</v>
      </c>
      <c r="D1176" s="124" t="s">
        <v>141</v>
      </c>
      <c r="E1176" s="87" t="s">
        <v>4</v>
      </c>
      <c r="F1176" s="29" t="s">
        <v>144</v>
      </c>
      <c r="G1176" s="30">
        <v>42036</v>
      </c>
      <c r="H1176" s="28">
        <v>1</v>
      </c>
      <c r="I1176"/>
      <c r="J1176"/>
      <c r="K1176"/>
    </row>
    <row r="1177" spans="2:11" x14ac:dyDescent="0.3">
      <c r="B1177" s="123" t="s">
        <v>139</v>
      </c>
      <c r="C1177" s="124" t="s">
        <v>140</v>
      </c>
      <c r="D1177" s="124" t="s">
        <v>141</v>
      </c>
      <c r="E1177" s="87" t="s">
        <v>4</v>
      </c>
      <c r="F1177" s="29" t="s">
        <v>144</v>
      </c>
      <c r="G1177" s="30">
        <v>42036</v>
      </c>
      <c r="H1177" s="28">
        <v>1</v>
      </c>
      <c r="I1177"/>
      <c r="J1177"/>
      <c r="K1177"/>
    </row>
    <row r="1178" spans="2:11" x14ac:dyDescent="0.3">
      <c r="B1178" s="123" t="s">
        <v>139</v>
      </c>
      <c r="C1178" s="123" t="s">
        <v>140</v>
      </c>
      <c r="D1178" s="124" t="s">
        <v>141</v>
      </c>
      <c r="E1178" s="87" t="s">
        <v>4</v>
      </c>
      <c r="F1178" s="29" t="s">
        <v>144</v>
      </c>
      <c r="G1178" s="30">
        <v>42036</v>
      </c>
      <c r="H1178" s="28">
        <v>3</v>
      </c>
      <c r="I1178"/>
      <c r="J1178"/>
      <c r="K1178"/>
    </row>
    <row r="1179" spans="2:11" x14ac:dyDescent="0.3">
      <c r="B1179" s="123" t="s">
        <v>139</v>
      </c>
      <c r="C1179" s="123" t="s">
        <v>140</v>
      </c>
      <c r="D1179" s="124" t="s">
        <v>141</v>
      </c>
      <c r="E1179" s="87" t="s">
        <v>4</v>
      </c>
      <c r="F1179" s="29" t="s">
        <v>144</v>
      </c>
      <c r="G1179" s="30">
        <v>42036</v>
      </c>
      <c r="H1179" s="28">
        <v>2</v>
      </c>
      <c r="I1179"/>
      <c r="J1179"/>
      <c r="K1179"/>
    </row>
    <row r="1180" spans="2:11" x14ac:dyDescent="0.3">
      <c r="B1180" s="123" t="s">
        <v>139</v>
      </c>
      <c r="C1180" s="123" t="s">
        <v>140</v>
      </c>
      <c r="D1180" s="124" t="s">
        <v>141</v>
      </c>
      <c r="E1180" s="87" t="s">
        <v>4</v>
      </c>
      <c r="F1180" s="73" t="s">
        <v>145</v>
      </c>
      <c r="G1180" s="79">
        <v>42036</v>
      </c>
      <c r="H1180" s="34">
        <v>1</v>
      </c>
      <c r="I1180"/>
      <c r="J1180"/>
      <c r="K1180"/>
    </row>
    <row r="1181" spans="2:11" x14ac:dyDescent="0.3">
      <c r="B1181" s="123" t="s">
        <v>139</v>
      </c>
      <c r="C1181" s="123" t="s">
        <v>140</v>
      </c>
      <c r="D1181" s="124" t="s">
        <v>141</v>
      </c>
      <c r="E1181" s="87" t="s">
        <v>4</v>
      </c>
      <c r="F1181" s="73" t="s">
        <v>145</v>
      </c>
      <c r="G1181" s="79">
        <v>42036</v>
      </c>
      <c r="H1181" s="34">
        <v>1</v>
      </c>
      <c r="I1181"/>
      <c r="J1181"/>
      <c r="K1181"/>
    </row>
    <row r="1182" spans="2:11" x14ac:dyDescent="0.3">
      <c r="B1182" s="123" t="s">
        <v>139</v>
      </c>
      <c r="C1182" s="123" t="s">
        <v>140</v>
      </c>
      <c r="D1182" s="124" t="s">
        <v>141</v>
      </c>
      <c r="E1182" s="87" t="s">
        <v>4</v>
      </c>
      <c r="F1182" s="73" t="s">
        <v>145</v>
      </c>
      <c r="G1182" s="79">
        <v>42036</v>
      </c>
      <c r="H1182" s="34">
        <v>1</v>
      </c>
      <c r="I1182"/>
      <c r="J1182"/>
      <c r="K1182"/>
    </row>
    <row r="1183" spans="2:11" x14ac:dyDescent="0.3">
      <c r="B1183" s="124" t="s">
        <v>139</v>
      </c>
      <c r="C1183" s="35" t="s">
        <v>140</v>
      </c>
      <c r="D1183" s="123" t="s">
        <v>141</v>
      </c>
      <c r="E1183" s="88" t="s">
        <v>4</v>
      </c>
      <c r="F1183" s="73" t="s">
        <v>145</v>
      </c>
      <c r="G1183" s="79">
        <v>42036</v>
      </c>
      <c r="H1183" s="33">
        <v>455</v>
      </c>
      <c r="I1183"/>
      <c r="J1183"/>
      <c r="K1183"/>
    </row>
    <row r="1184" spans="2:11" x14ac:dyDescent="0.3">
      <c r="B1184" s="125" t="s">
        <v>139</v>
      </c>
      <c r="C1184" s="123" t="s">
        <v>140</v>
      </c>
      <c r="D1184" s="123" t="s">
        <v>141</v>
      </c>
      <c r="E1184" s="88" t="s">
        <v>4</v>
      </c>
      <c r="F1184" s="73" t="s">
        <v>145</v>
      </c>
      <c r="G1184" s="79">
        <v>42036</v>
      </c>
      <c r="H1184" s="34">
        <v>14.833333333333334</v>
      </c>
      <c r="I1184"/>
      <c r="J1184"/>
      <c r="K1184"/>
    </row>
    <row r="1185" spans="2:11" x14ac:dyDescent="0.3">
      <c r="B1185" s="125" t="s">
        <v>139</v>
      </c>
      <c r="C1185" s="123" t="s">
        <v>140</v>
      </c>
      <c r="D1185" s="123" t="s">
        <v>141</v>
      </c>
      <c r="E1185" s="88" t="s">
        <v>4</v>
      </c>
      <c r="F1185" s="73" t="s">
        <v>145</v>
      </c>
      <c r="G1185" s="79">
        <v>42036</v>
      </c>
      <c r="H1185" s="34">
        <v>6</v>
      </c>
      <c r="I1185"/>
      <c r="J1185"/>
      <c r="K1185"/>
    </row>
    <row r="1186" spans="2:11" x14ac:dyDescent="0.3">
      <c r="B1186" s="124" t="s">
        <v>139</v>
      </c>
      <c r="C1186" s="123" t="s">
        <v>140</v>
      </c>
      <c r="D1186" s="123" t="s">
        <v>141</v>
      </c>
      <c r="E1186" s="88" t="s">
        <v>4</v>
      </c>
      <c r="F1186" s="73" t="s">
        <v>145</v>
      </c>
      <c r="G1186" s="79">
        <v>42036</v>
      </c>
      <c r="H1186" s="33">
        <v>1580</v>
      </c>
      <c r="I1186"/>
      <c r="J1186"/>
      <c r="K1186"/>
    </row>
    <row r="1187" spans="2:11" x14ac:dyDescent="0.3">
      <c r="B1187" s="124" t="s">
        <v>139</v>
      </c>
      <c r="C1187" s="123" t="s">
        <v>140</v>
      </c>
      <c r="D1187" s="123" t="s">
        <v>141</v>
      </c>
      <c r="E1187" s="88" t="s">
        <v>4</v>
      </c>
      <c r="F1187" s="73" t="s">
        <v>145</v>
      </c>
      <c r="G1187" s="79">
        <v>42036</v>
      </c>
      <c r="H1187" s="33">
        <v>180</v>
      </c>
      <c r="I1187"/>
      <c r="J1187"/>
      <c r="K1187"/>
    </row>
    <row r="1188" spans="2:11" x14ac:dyDescent="0.3">
      <c r="B1188" s="124" t="s">
        <v>139</v>
      </c>
      <c r="C1188" s="123" t="s">
        <v>140</v>
      </c>
      <c r="D1188" s="123" t="s">
        <v>141</v>
      </c>
      <c r="E1188" s="88" t="s">
        <v>4</v>
      </c>
      <c r="F1188" s="73" t="s">
        <v>145</v>
      </c>
      <c r="G1188" s="79">
        <v>42036</v>
      </c>
      <c r="H1188" s="33">
        <v>10</v>
      </c>
      <c r="I1188"/>
      <c r="J1188"/>
      <c r="K1188"/>
    </row>
    <row r="1189" spans="2:11" x14ac:dyDescent="0.3">
      <c r="B1189" s="123" t="s">
        <v>139</v>
      </c>
      <c r="C1189" s="123" t="s">
        <v>140</v>
      </c>
      <c r="D1189" s="124" t="s">
        <v>141</v>
      </c>
      <c r="E1189" s="87" t="s">
        <v>4</v>
      </c>
      <c r="F1189" s="73" t="s">
        <v>145</v>
      </c>
      <c r="G1189" s="79">
        <v>42036</v>
      </c>
      <c r="H1189" s="34">
        <v>1</v>
      </c>
      <c r="I1189"/>
      <c r="J1189"/>
      <c r="K1189"/>
    </row>
    <row r="1190" spans="2:11" x14ac:dyDescent="0.3">
      <c r="B1190" s="124" t="s">
        <v>139</v>
      </c>
      <c r="C1190" s="123" t="s">
        <v>140</v>
      </c>
      <c r="D1190" s="123" t="s">
        <v>141</v>
      </c>
      <c r="E1190" s="85" t="s">
        <v>4</v>
      </c>
      <c r="F1190" s="3" t="s">
        <v>142</v>
      </c>
      <c r="G1190" s="4">
        <v>42064</v>
      </c>
      <c r="H1190" s="5">
        <v>40</v>
      </c>
      <c r="I1190"/>
      <c r="J1190"/>
      <c r="K1190"/>
    </row>
    <row r="1191" spans="2:11" x14ac:dyDescent="0.3">
      <c r="B1191" s="124" t="s">
        <v>139</v>
      </c>
      <c r="C1191" s="123" t="s">
        <v>140</v>
      </c>
      <c r="D1191" s="123" t="s">
        <v>141</v>
      </c>
      <c r="E1191" s="85" t="s">
        <v>4</v>
      </c>
      <c r="F1191" s="3" t="s">
        <v>142</v>
      </c>
      <c r="G1191" s="4">
        <v>42064</v>
      </c>
      <c r="H1191" s="5">
        <v>838</v>
      </c>
      <c r="I1191"/>
      <c r="J1191"/>
      <c r="K1191"/>
    </row>
    <row r="1192" spans="2:11" x14ac:dyDescent="0.3">
      <c r="B1192" s="124" t="s">
        <v>139</v>
      </c>
      <c r="C1192" s="123" t="s">
        <v>140</v>
      </c>
      <c r="D1192" s="124" t="s">
        <v>141</v>
      </c>
      <c r="E1192" s="86" t="s">
        <v>4</v>
      </c>
      <c r="F1192" s="3" t="s">
        <v>142</v>
      </c>
      <c r="G1192" s="4">
        <v>42064</v>
      </c>
      <c r="H1192" s="5">
        <v>37</v>
      </c>
      <c r="I1192"/>
      <c r="J1192"/>
      <c r="K1192"/>
    </row>
    <row r="1193" spans="2:11" x14ac:dyDescent="0.3">
      <c r="B1193" s="124" t="s">
        <v>139</v>
      </c>
      <c r="C1193" s="123" t="s">
        <v>140</v>
      </c>
      <c r="D1193" s="123" t="s">
        <v>141</v>
      </c>
      <c r="E1193" s="85" t="s">
        <v>4</v>
      </c>
      <c r="F1193" s="3" t="s">
        <v>142</v>
      </c>
      <c r="G1193" s="4">
        <v>42064</v>
      </c>
      <c r="H1193" s="5">
        <v>10252</v>
      </c>
      <c r="I1193"/>
      <c r="J1193"/>
      <c r="K1193"/>
    </row>
    <row r="1194" spans="2:11" x14ac:dyDescent="0.3">
      <c r="B1194" s="124" t="s">
        <v>139</v>
      </c>
      <c r="C1194" s="123" t="s">
        <v>140</v>
      </c>
      <c r="D1194" s="124" t="s">
        <v>141</v>
      </c>
      <c r="E1194" s="86" t="s">
        <v>4</v>
      </c>
      <c r="F1194" s="3" t="s">
        <v>142</v>
      </c>
      <c r="G1194" s="4">
        <v>42064</v>
      </c>
      <c r="H1194" s="5">
        <v>338</v>
      </c>
      <c r="I1194"/>
      <c r="J1194"/>
      <c r="K1194"/>
    </row>
    <row r="1195" spans="2:11" x14ac:dyDescent="0.3">
      <c r="B1195" s="124" t="s">
        <v>139</v>
      </c>
      <c r="C1195" s="123" t="s">
        <v>140</v>
      </c>
      <c r="D1195" s="124" t="s">
        <v>141</v>
      </c>
      <c r="E1195" s="86" t="s">
        <v>4</v>
      </c>
      <c r="F1195" s="3" t="s">
        <v>142</v>
      </c>
      <c r="G1195" s="4">
        <v>42064</v>
      </c>
      <c r="H1195" s="5">
        <v>77</v>
      </c>
      <c r="I1195"/>
      <c r="J1195"/>
      <c r="K1195"/>
    </row>
    <row r="1196" spans="2:11" x14ac:dyDescent="0.3">
      <c r="B1196" s="124" t="s">
        <v>139</v>
      </c>
      <c r="C1196" s="123" t="s">
        <v>140</v>
      </c>
      <c r="D1196" s="123" t="s">
        <v>141</v>
      </c>
      <c r="E1196" s="85" t="s">
        <v>4</v>
      </c>
      <c r="F1196" s="3" t="s">
        <v>142</v>
      </c>
      <c r="G1196" s="4">
        <v>42064</v>
      </c>
      <c r="H1196" s="5">
        <v>23</v>
      </c>
      <c r="I1196"/>
      <c r="J1196"/>
      <c r="K1196"/>
    </row>
    <row r="1197" spans="2:11" x14ac:dyDescent="0.3">
      <c r="B1197" s="124" t="s">
        <v>139</v>
      </c>
      <c r="C1197" s="123" t="s">
        <v>140</v>
      </c>
      <c r="D1197" s="123" t="s">
        <v>141</v>
      </c>
      <c r="E1197" s="85" t="s">
        <v>4</v>
      </c>
      <c r="F1197" s="3" t="s">
        <v>142</v>
      </c>
      <c r="G1197" s="4">
        <v>42064</v>
      </c>
      <c r="H1197" s="5">
        <v>168</v>
      </c>
      <c r="I1197"/>
      <c r="J1197"/>
      <c r="K1197"/>
    </row>
    <row r="1198" spans="2:11" x14ac:dyDescent="0.3">
      <c r="B1198" s="123" t="s">
        <v>139</v>
      </c>
      <c r="C1198" s="123" t="s">
        <v>140</v>
      </c>
      <c r="D1198" s="124" t="s">
        <v>141</v>
      </c>
      <c r="E1198" s="86" t="s">
        <v>4</v>
      </c>
      <c r="F1198" s="6" t="s">
        <v>143</v>
      </c>
      <c r="G1198" s="7">
        <v>42064</v>
      </c>
      <c r="H1198" s="8">
        <v>1</v>
      </c>
      <c r="I1198"/>
      <c r="J1198"/>
      <c r="K1198"/>
    </row>
    <row r="1199" spans="2:11" x14ac:dyDescent="0.3">
      <c r="B1199" s="123" t="s">
        <v>139</v>
      </c>
      <c r="C1199" s="123" t="s">
        <v>140</v>
      </c>
      <c r="D1199" s="124" t="s">
        <v>141</v>
      </c>
      <c r="E1199" s="87" t="s">
        <v>4</v>
      </c>
      <c r="F1199" s="9" t="s">
        <v>143</v>
      </c>
      <c r="G1199" s="10">
        <v>42064</v>
      </c>
      <c r="H1199" s="8">
        <v>1</v>
      </c>
      <c r="I1199"/>
      <c r="J1199"/>
      <c r="K1199"/>
    </row>
    <row r="1200" spans="2:11" x14ac:dyDescent="0.3">
      <c r="B1200" s="123" t="s">
        <v>139</v>
      </c>
      <c r="C1200" s="123" t="s">
        <v>140</v>
      </c>
      <c r="D1200" s="124" t="s">
        <v>141</v>
      </c>
      <c r="E1200" s="86" t="s">
        <v>4</v>
      </c>
      <c r="F1200" s="6" t="s">
        <v>143</v>
      </c>
      <c r="G1200" s="7">
        <v>42064</v>
      </c>
      <c r="H1200" s="8">
        <v>1</v>
      </c>
      <c r="I1200"/>
      <c r="J1200"/>
      <c r="K1200"/>
    </row>
    <row r="1201" spans="2:11" x14ac:dyDescent="0.3">
      <c r="B1201" s="124" t="s">
        <v>139</v>
      </c>
      <c r="C1201" s="123" t="s">
        <v>140</v>
      </c>
      <c r="D1201" s="123" t="s">
        <v>141</v>
      </c>
      <c r="E1201" s="85" t="s">
        <v>4</v>
      </c>
      <c r="F1201" s="11" t="s">
        <v>143</v>
      </c>
      <c r="G1201" s="12">
        <v>42064</v>
      </c>
      <c r="H1201" s="13">
        <v>6257.5</v>
      </c>
      <c r="I1201"/>
      <c r="J1201"/>
      <c r="K1201"/>
    </row>
    <row r="1202" spans="2:11" x14ac:dyDescent="0.3">
      <c r="B1202" s="123" t="s">
        <v>139</v>
      </c>
      <c r="C1202" s="123" t="s">
        <v>140</v>
      </c>
      <c r="D1202" s="123" t="s">
        <v>141</v>
      </c>
      <c r="E1202" s="85" t="s">
        <v>4</v>
      </c>
      <c r="F1202" s="11" t="s">
        <v>143</v>
      </c>
      <c r="G1202" s="12">
        <v>42064</v>
      </c>
      <c r="H1202" s="8">
        <v>54</v>
      </c>
      <c r="I1202"/>
      <c r="J1202"/>
      <c r="K1202"/>
    </row>
    <row r="1203" spans="2:11" x14ac:dyDescent="0.3">
      <c r="B1203" s="123" t="s">
        <v>139</v>
      </c>
      <c r="C1203" s="123" t="s">
        <v>140</v>
      </c>
      <c r="D1203" s="123" t="s">
        <v>141</v>
      </c>
      <c r="E1203" s="85" t="s">
        <v>4</v>
      </c>
      <c r="F1203" s="11" t="s">
        <v>143</v>
      </c>
      <c r="G1203" s="12">
        <v>42064</v>
      </c>
      <c r="H1203" s="8">
        <v>75</v>
      </c>
      <c r="I1203"/>
      <c r="J1203"/>
      <c r="K1203"/>
    </row>
    <row r="1204" spans="2:11" x14ac:dyDescent="0.3">
      <c r="B1204" s="123" t="s">
        <v>139</v>
      </c>
      <c r="C1204" s="123" t="s">
        <v>140</v>
      </c>
      <c r="D1204" s="123" t="s">
        <v>141</v>
      </c>
      <c r="E1204" s="85" t="s">
        <v>4</v>
      </c>
      <c r="F1204" s="11" t="s">
        <v>143</v>
      </c>
      <c r="G1204" s="12">
        <v>42064</v>
      </c>
      <c r="H1204" s="8">
        <v>17</v>
      </c>
      <c r="I1204"/>
      <c r="J1204"/>
      <c r="K1204"/>
    </row>
    <row r="1205" spans="2:11" x14ac:dyDescent="0.3">
      <c r="B1205" s="123" t="s">
        <v>139</v>
      </c>
      <c r="C1205" s="123" t="s">
        <v>140</v>
      </c>
      <c r="D1205" s="123" t="s">
        <v>141</v>
      </c>
      <c r="E1205" s="85" t="s">
        <v>4</v>
      </c>
      <c r="F1205" s="11" t="s">
        <v>143</v>
      </c>
      <c r="G1205" s="12">
        <v>42064</v>
      </c>
      <c r="H1205" s="8">
        <v>8</v>
      </c>
      <c r="I1205"/>
      <c r="J1205"/>
      <c r="K1205"/>
    </row>
    <row r="1206" spans="2:11" x14ac:dyDescent="0.3">
      <c r="B1206" s="123" t="s">
        <v>139</v>
      </c>
      <c r="C1206" s="123" t="s">
        <v>140</v>
      </c>
      <c r="D1206" s="123" t="s">
        <v>141</v>
      </c>
      <c r="E1206" s="85" t="s">
        <v>4</v>
      </c>
      <c r="F1206" s="11" t="s">
        <v>143</v>
      </c>
      <c r="G1206" s="12">
        <v>42064</v>
      </c>
      <c r="H1206" s="8">
        <v>6</v>
      </c>
      <c r="I1206"/>
      <c r="J1206"/>
      <c r="K1206"/>
    </row>
    <row r="1207" spans="2:11" x14ac:dyDescent="0.3">
      <c r="B1207" s="124" t="s">
        <v>139</v>
      </c>
      <c r="C1207" s="123" t="s">
        <v>140</v>
      </c>
      <c r="D1207" s="123" t="s">
        <v>141</v>
      </c>
      <c r="E1207" s="85" t="s">
        <v>4</v>
      </c>
      <c r="F1207" s="11" t="s">
        <v>143</v>
      </c>
      <c r="G1207" s="12">
        <v>42064</v>
      </c>
      <c r="H1207" s="13">
        <v>1950</v>
      </c>
      <c r="I1207"/>
      <c r="J1207"/>
      <c r="K1207"/>
    </row>
    <row r="1208" spans="2:11" x14ac:dyDescent="0.3">
      <c r="B1208" s="124" t="s">
        <v>139</v>
      </c>
      <c r="C1208" s="123" t="s">
        <v>140</v>
      </c>
      <c r="D1208" s="123" t="s">
        <v>141</v>
      </c>
      <c r="E1208" s="85" t="s">
        <v>4</v>
      </c>
      <c r="F1208" s="11" t="s">
        <v>143</v>
      </c>
      <c r="G1208" s="12">
        <v>42064</v>
      </c>
      <c r="H1208" s="13">
        <v>1704.9999900000003</v>
      </c>
      <c r="I1208"/>
      <c r="J1208"/>
      <c r="K1208"/>
    </row>
    <row r="1209" spans="2:11" x14ac:dyDescent="0.3">
      <c r="B1209" s="124" t="s">
        <v>139</v>
      </c>
      <c r="C1209" s="123" t="s">
        <v>140</v>
      </c>
      <c r="D1209" s="124" t="s">
        <v>141</v>
      </c>
      <c r="E1209" s="86" t="s">
        <v>4</v>
      </c>
      <c r="F1209" s="11" t="s">
        <v>143</v>
      </c>
      <c r="G1209" s="12">
        <v>42064</v>
      </c>
      <c r="H1209" s="13">
        <v>8</v>
      </c>
      <c r="I1209"/>
      <c r="J1209"/>
      <c r="K1209"/>
    </row>
    <row r="1210" spans="2:11" x14ac:dyDescent="0.3">
      <c r="B1210" s="124" t="s">
        <v>139</v>
      </c>
      <c r="C1210" s="123" t="s">
        <v>140</v>
      </c>
      <c r="D1210" s="123" t="s">
        <v>141</v>
      </c>
      <c r="E1210" s="85" t="s">
        <v>4</v>
      </c>
      <c r="F1210" s="11" t="s">
        <v>143</v>
      </c>
      <c r="G1210" s="12">
        <v>42064</v>
      </c>
      <c r="H1210" s="13">
        <v>519</v>
      </c>
      <c r="I1210"/>
      <c r="J1210"/>
      <c r="K1210"/>
    </row>
    <row r="1211" spans="2:11" x14ac:dyDescent="0.3">
      <c r="B1211" s="124" t="s">
        <v>139</v>
      </c>
      <c r="C1211" s="123" t="s">
        <v>140</v>
      </c>
      <c r="D1211" s="123" t="s">
        <v>141</v>
      </c>
      <c r="E1211" s="88" t="s">
        <v>4</v>
      </c>
      <c r="F1211" s="15" t="s">
        <v>143</v>
      </c>
      <c r="G1211" s="16">
        <v>42064</v>
      </c>
      <c r="H1211" s="13">
        <v>3</v>
      </c>
      <c r="I1211"/>
      <c r="J1211"/>
      <c r="K1211"/>
    </row>
    <row r="1212" spans="2:11" x14ac:dyDescent="0.3">
      <c r="B1212" s="123" t="s">
        <v>139</v>
      </c>
      <c r="C1212" s="123" t="s">
        <v>140</v>
      </c>
      <c r="D1212" s="123" t="s">
        <v>141</v>
      </c>
      <c r="E1212" s="85" t="s">
        <v>4</v>
      </c>
      <c r="F1212" s="17" t="s">
        <v>32</v>
      </c>
      <c r="G1212" s="18">
        <v>42064</v>
      </c>
      <c r="H1212" s="19">
        <v>53.89622641509434</v>
      </c>
      <c r="I1212"/>
      <c r="J1212"/>
      <c r="K1212"/>
    </row>
    <row r="1213" spans="2:11" x14ac:dyDescent="0.3">
      <c r="B1213" s="123" t="s">
        <v>139</v>
      </c>
      <c r="C1213" s="123" t="s">
        <v>140</v>
      </c>
      <c r="D1213" s="123" t="s">
        <v>141</v>
      </c>
      <c r="E1213" s="85" t="s">
        <v>4</v>
      </c>
      <c r="F1213" s="17" t="s">
        <v>32</v>
      </c>
      <c r="G1213" s="18">
        <v>42064</v>
      </c>
      <c r="H1213" s="19">
        <v>69</v>
      </c>
      <c r="I1213"/>
      <c r="J1213"/>
      <c r="K1213"/>
    </row>
    <row r="1214" spans="2:11" x14ac:dyDescent="0.3">
      <c r="B1214" s="123" t="s">
        <v>139</v>
      </c>
      <c r="C1214" s="123" t="s">
        <v>140</v>
      </c>
      <c r="D1214" s="35" t="s">
        <v>141</v>
      </c>
      <c r="E1214" s="85" t="s">
        <v>4</v>
      </c>
      <c r="F1214" s="17" t="s">
        <v>32</v>
      </c>
      <c r="G1214" s="18">
        <v>42064</v>
      </c>
      <c r="H1214" s="19">
        <v>21</v>
      </c>
      <c r="I1214"/>
      <c r="J1214"/>
      <c r="K1214"/>
    </row>
    <row r="1215" spans="2:11" x14ac:dyDescent="0.3">
      <c r="B1215" s="123" t="s">
        <v>139</v>
      </c>
      <c r="C1215" s="123" t="s">
        <v>140</v>
      </c>
      <c r="D1215" s="123" t="s">
        <v>141</v>
      </c>
      <c r="E1215" s="85" t="s">
        <v>4</v>
      </c>
      <c r="F1215" s="17" t="s">
        <v>32</v>
      </c>
      <c r="G1215" s="18">
        <v>42064</v>
      </c>
      <c r="H1215" s="19">
        <v>16.141509433962263</v>
      </c>
      <c r="I1215"/>
      <c r="J1215"/>
      <c r="K1215"/>
    </row>
    <row r="1216" spans="2:11" x14ac:dyDescent="0.3">
      <c r="B1216" s="123" t="s">
        <v>139</v>
      </c>
      <c r="C1216" s="123" t="s">
        <v>140</v>
      </c>
      <c r="D1216" s="123" t="s">
        <v>141</v>
      </c>
      <c r="E1216" s="85" t="s">
        <v>4</v>
      </c>
      <c r="F1216" s="17" t="s">
        <v>32</v>
      </c>
      <c r="G1216" s="18">
        <v>42064</v>
      </c>
      <c r="H1216" s="19">
        <v>115</v>
      </c>
      <c r="I1216"/>
      <c r="J1216"/>
      <c r="K1216"/>
    </row>
    <row r="1217" spans="2:11" x14ac:dyDescent="0.3">
      <c r="B1217" s="123" t="s">
        <v>139</v>
      </c>
      <c r="C1217" s="123" t="s">
        <v>140</v>
      </c>
      <c r="D1217" s="123" t="s">
        <v>141</v>
      </c>
      <c r="E1217" s="85" t="s">
        <v>4</v>
      </c>
      <c r="F1217" s="17" t="s">
        <v>32</v>
      </c>
      <c r="G1217" s="18">
        <v>42064</v>
      </c>
      <c r="H1217" s="19">
        <v>35.566037735849058</v>
      </c>
      <c r="I1217"/>
      <c r="J1217"/>
      <c r="K1217"/>
    </row>
    <row r="1218" spans="2:11" x14ac:dyDescent="0.3">
      <c r="B1218" s="123" t="s">
        <v>139</v>
      </c>
      <c r="C1218" s="123" t="s">
        <v>140</v>
      </c>
      <c r="D1218" s="123" t="s">
        <v>141</v>
      </c>
      <c r="E1218" s="88" t="s">
        <v>4</v>
      </c>
      <c r="F1218" s="20" t="s">
        <v>32</v>
      </c>
      <c r="G1218" s="21">
        <v>42064</v>
      </c>
      <c r="H1218" s="19">
        <v>4.6509433962264151</v>
      </c>
      <c r="I1218"/>
      <c r="J1218"/>
      <c r="K1218"/>
    </row>
    <row r="1219" spans="2:11" x14ac:dyDescent="0.3">
      <c r="B1219" s="123" t="s">
        <v>139</v>
      </c>
      <c r="C1219" s="123" t="s">
        <v>140</v>
      </c>
      <c r="D1219" s="123" t="s">
        <v>141</v>
      </c>
      <c r="E1219" s="88" t="s">
        <v>4</v>
      </c>
      <c r="F1219" s="20" t="s">
        <v>32</v>
      </c>
      <c r="G1219" s="21">
        <v>42064</v>
      </c>
      <c r="H1219" s="19">
        <v>7.6603773584905657</v>
      </c>
      <c r="I1219"/>
      <c r="J1219"/>
      <c r="K1219"/>
    </row>
    <row r="1220" spans="2:11" x14ac:dyDescent="0.3">
      <c r="B1220" s="123" t="s">
        <v>139</v>
      </c>
      <c r="C1220" s="123" t="s">
        <v>140</v>
      </c>
      <c r="D1220" s="123" t="s">
        <v>141</v>
      </c>
      <c r="E1220" s="88" t="s">
        <v>4</v>
      </c>
      <c r="F1220" s="20" t="s">
        <v>32</v>
      </c>
      <c r="G1220" s="21">
        <v>42064</v>
      </c>
      <c r="H1220" s="19">
        <v>18.056603773584904</v>
      </c>
      <c r="I1220"/>
      <c r="J1220"/>
      <c r="K1220"/>
    </row>
    <row r="1221" spans="2:11" x14ac:dyDescent="0.3">
      <c r="B1221" s="123" t="s">
        <v>139</v>
      </c>
      <c r="C1221" s="123" t="s">
        <v>140</v>
      </c>
      <c r="D1221" s="123" t="s">
        <v>141</v>
      </c>
      <c r="E1221" s="88" t="s">
        <v>4</v>
      </c>
      <c r="F1221" s="20" t="s">
        <v>32</v>
      </c>
      <c r="G1221" s="21">
        <v>42064</v>
      </c>
      <c r="H1221" s="19">
        <v>3.283018867924528</v>
      </c>
      <c r="I1221"/>
      <c r="J1221"/>
      <c r="K1221"/>
    </row>
    <row r="1222" spans="2:11" x14ac:dyDescent="0.3">
      <c r="B1222" s="123" t="s">
        <v>139</v>
      </c>
      <c r="C1222" s="123" t="s">
        <v>140</v>
      </c>
      <c r="D1222" s="123" t="s">
        <v>141</v>
      </c>
      <c r="E1222" s="88" t="s">
        <v>4</v>
      </c>
      <c r="F1222" s="20" t="s">
        <v>32</v>
      </c>
      <c r="G1222" s="21">
        <v>42064</v>
      </c>
      <c r="H1222" s="19">
        <v>4.9245283018867925</v>
      </c>
      <c r="I1222"/>
      <c r="J1222"/>
      <c r="K1222"/>
    </row>
    <row r="1223" spans="2:11" x14ac:dyDescent="0.3">
      <c r="B1223" s="123" t="s">
        <v>139</v>
      </c>
      <c r="C1223" s="123" t="s">
        <v>140</v>
      </c>
      <c r="D1223" s="123" t="s">
        <v>141</v>
      </c>
      <c r="E1223" s="88" t="s">
        <v>4</v>
      </c>
      <c r="F1223" s="20" t="s">
        <v>32</v>
      </c>
      <c r="G1223" s="21">
        <v>42064</v>
      </c>
      <c r="H1223" s="19">
        <v>4.1037735849056602</v>
      </c>
      <c r="I1223"/>
      <c r="J1223"/>
      <c r="K1223"/>
    </row>
    <row r="1224" spans="2:11" x14ac:dyDescent="0.3">
      <c r="B1224" s="123" t="s">
        <v>139</v>
      </c>
      <c r="C1224" s="123" t="s">
        <v>140</v>
      </c>
      <c r="D1224" s="123" t="s">
        <v>141</v>
      </c>
      <c r="E1224" s="85" t="s">
        <v>4</v>
      </c>
      <c r="F1224" s="17" t="s">
        <v>32</v>
      </c>
      <c r="G1224" s="18">
        <v>42064</v>
      </c>
      <c r="H1224" s="19">
        <v>0.54716981132075471</v>
      </c>
      <c r="I1224"/>
      <c r="J1224"/>
      <c r="K1224"/>
    </row>
    <row r="1225" spans="2:11" x14ac:dyDescent="0.3">
      <c r="B1225" s="123" t="s">
        <v>139</v>
      </c>
      <c r="C1225" s="123" t="s">
        <v>140</v>
      </c>
      <c r="D1225" s="123" t="s">
        <v>141</v>
      </c>
      <c r="E1225" s="85" t="s">
        <v>4</v>
      </c>
      <c r="F1225" s="17" t="s">
        <v>32</v>
      </c>
      <c r="G1225" s="18">
        <v>42064</v>
      </c>
      <c r="H1225" s="19">
        <v>63.198113207547166</v>
      </c>
      <c r="I1225"/>
      <c r="J1225"/>
      <c r="K1225"/>
    </row>
    <row r="1226" spans="2:11" x14ac:dyDescent="0.3">
      <c r="B1226" s="123" t="s">
        <v>139</v>
      </c>
      <c r="C1226" s="123" t="s">
        <v>140</v>
      </c>
      <c r="D1226" s="123" t="s">
        <v>141</v>
      </c>
      <c r="E1226" s="85" t="s">
        <v>4</v>
      </c>
      <c r="F1226" s="17" t="s">
        <v>32</v>
      </c>
      <c r="G1226" s="18">
        <v>42064</v>
      </c>
      <c r="H1226" s="19">
        <v>47.877358490566039</v>
      </c>
      <c r="I1226"/>
      <c r="J1226"/>
      <c r="K1226"/>
    </row>
    <row r="1227" spans="2:11" x14ac:dyDescent="0.3">
      <c r="B1227" s="123" t="s">
        <v>139</v>
      </c>
      <c r="C1227" s="123" t="s">
        <v>140</v>
      </c>
      <c r="D1227" s="123" t="s">
        <v>141</v>
      </c>
      <c r="E1227" s="85" t="s">
        <v>4</v>
      </c>
      <c r="F1227" s="17" t="s">
        <v>32</v>
      </c>
      <c r="G1227" s="18">
        <v>42064</v>
      </c>
      <c r="H1227" s="19">
        <v>2.1886792452830188</v>
      </c>
      <c r="I1227"/>
      <c r="J1227"/>
      <c r="K1227"/>
    </row>
    <row r="1228" spans="2:11" x14ac:dyDescent="0.3">
      <c r="B1228" s="123" t="s">
        <v>139</v>
      </c>
      <c r="C1228" s="123" t="s">
        <v>140</v>
      </c>
      <c r="D1228" s="124" t="s">
        <v>141</v>
      </c>
      <c r="E1228" s="86" t="s">
        <v>4</v>
      </c>
      <c r="F1228" s="22" t="s">
        <v>144</v>
      </c>
      <c r="G1228" s="23">
        <v>42064</v>
      </c>
      <c r="H1228" s="24">
        <v>1</v>
      </c>
      <c r="I1228"/>
      <c r="J1228"/>
      <c r="K1228"/>
    </row>
    <row r="1229" spans="2:11" x14ac:dyDescent="0.3">
      <c r="B1229" s="123" t="s">
        <v>139</v>
      </c>
      <c r="C1229" s="123" t="s">
        <v>140</v>
      </c>
      <c r="D1229" s="124" t="s">
        <v>141</v>
      </c>
      <c r="E1229" s="86" t="s">
        <v>4</v>
      </c>
      <c r="F1229" s="22" t="s">
        <v>144</v>
      </c>
      <c r="G1229" s="23">
        <v>42064</v>
      </c>
      <c r="H1229" s="24">
        <v>1</v>
      </c>
      <c r="I1229"/>
      <c r="J1229"/>
      <c r="K1229"/>
    </row>
    <row r="1230" spans="2:11" x14ac:dyDescent="0.3">
      <c r="B1230" s="123" t="s">
        <v>139</v>
      </c>
      <c r="C1230" s="123" t="s">
        <v>140</v>
      </c>
      <c r="D1230" s="124" t="s">
        <v>141</v>
      </c>
      <c r="E1230" s="86" t="s">
        <v>4</v>
      </c>
      <c r="F1230" s="22" t="s">
        <v>144</v>
      </c>
      <c r="G1230" s="23">
        <v>42064</v>
      </c>
      <c r="H1230" s="24">
        <v>2</v>
      </c>
      <c r="I1230"/>
      <c r="J1230"/>
      <c r="K1230"/>
    </row>
    <row r="1231" spans="2:11" x14ac:dyDescent="0.3">
      <c r="B1231" s="123" t="s">
        <v>139</v>
      </c>
      <c r="C1231" s="123" t="s">
        <v>140</v>
      </c>
      <c r="D1231" s="123" t="s">
        <v>141</v>
      </c>
      <c r="E1231" s="85" t="s">
        <v>4</v>
      </c>
      <c r="F1231" s="22" t="s">
        <v>144</v>
      </c>
      <c r="G1231" s="23">
        <v>42064</v>
      </c>
      <c r="H1231" s="24">
        <v>2</v>
      </c>
      <c r="I1231"/>
      <c r="J1231"/>
      <c r="K1231"/>
    </row>
    <row r="1232" spans="2:11" x14ac:dyDescent="0.3">
      <c r="B1232" s="123" t="s">
        <v>139</v>
      </c>
      <c r="C1232" s="123" t="s">
        <v>140</v>
      </c>
      <c r="D1232" s="123" t="s">
        <v>141</v>
      </c>
      <c r="E1232" s="85" t="s">
        <v>4</v>
      </c>
      <c r="F1232" s="22" t="s">
        <v>144</v>
      </c>
      <c r="G1232" s="23">
        <v>42064</v>
      </c>
      <c r="H1232" s="24">
        <v>1</v>
      </c>
      <c r="I1232"/>
      <c r="J1232"/>
      <c r="K1232"/>
    </row>
    <row r="1233" spans="2:11" x14ac:dyDescent="0.3">
      <c r="B1233" s="123" t="s">
        <v>139</v>
      </c>
      <c r="C1233" s="123" t="s">
        <v>140</v>
      </c>
      <c r="D1233" s="123" t="s">
        <v>141</v>
      </c>
      <c r="E1233" s="85" t="s">
        <v>4</v>
      </c>
      <c r="F1233" s="22" t="s">
        <v>144</v>
      </c>
      <c r="G1233" s="23">
        <v>42064</v>
      </c>
      <c r="H1233" s="24">
        <v>1</v>
      </c>
      <c r="I1233"/>
      <c r="J1233"/>
      <c r="K1233"/>
    </row>
    <row r="1234" spans="2:11" x14ac:dyDescent="0.3">
      <c r="B1234" s="123" t="s">
        <v>139</v>
      </c>
      <c r="C1234" s="123" t="s">
        <v>140</v>
      </c>
      <c r="D1234" s="124" t="s">
        <v>141</v>
      </c>
      <c r="E1234" s="86" t="s">
        <v>4</v>
      </c>
      <c r="F1234" s="22" t="s">
        <v>144</v>
      </c>
      <c r="G1234" s="23">
        <v>42064</v>
      </c>
      <c r="H1234" s="24">
        <v>1</v>
      </c>
      <c r="I1234"/>
      <c r="J1234"/>
      <c r="K1234"/>
    </row>
    <row r="1235" spans="2:11" x14ac:dyDescent="0.3">
      <c r="B1235" s="123" t="s">
        <v>139</v>
      </c>
      <c r="C1235" s="123" t="s">
        <v>140</v>
      </c>
      <c r="D1235" s="123" t="s">
        <v>141</v>
      </c>
      <c r="E1235" s="85" t="s">
        <v>4</v>
      </c>
      <c r="F1235" s="22" t="s">
        <v>144</v>
      </c>
      <c r="G1235" s="23">
        <v>42064</v>
      </c>
      <c r="H1235" s="24">
        <v>1</v>
      </c>
      <c r="I1235"/>
      <c r="J1235"/>
      <c r="K1235"/>
    </row>
    <row r="1236" spans="2:11" x14ac:dyDescent="0.3">
      <c r="B1236" s="123" t="s">
        <v>139</v>
      </c>
      <c r="C1236" s="123" t="s">
        <v>140</v>
      </c>
      <c r="D1236" s="124" t="s">
        <v>141</v>
      </c>
      <c r="E1236" s="87" t="s">
        <v>4</v>
      </c>
      <c r="F1236" s="26" t="s">
        <v>144</v>
      </c>
      <c r="G1236" s="27">
        <v>42064</v>
      </c>
      <c r="H1236" s="24">
        <v>3</v>
      </c>
      <c r="I1236"/>
      <c r="J1236"/>
      <c r="K1236"/>
    </row>
    <row r="1237" spans="2:11" x14ac:dyDescent="0.3">
      <c r="B1237" s="123" t="s">
        <v>139</v>
      </c>
      <c r="C1237" s="123" t="s">
        <v>140</v>
      </c>
      <c r="D1237" s="124" t="s">
        <v>141</v>
      </c>
      <c r="E1237" s="86" t="s">
        <v>4</v>
      </c>
      <c r="F1237" s="22" t="s">
        <v>144</v>
      </c>
      <c r="G1237" s="23">
        <v>42064</v>
      </c>
      <c r="H1237" s="24">
        <v>1</v>
      </c>
      <c r="I1237"/>
      <c r="J1237"/>
      <c r="K1237"/>
    </row>
    <row r="1238" spans="2:11" x14ac:dyDescent="0.3">
      <c r="B1238" s="123" t="s">
        <v>139</v>
      </c>
      <c r="C1238" s="123" t="s">
        <v>140</v>
      </c>
      <c r="D1238" s="124" t="s">
        <v>141</v>
      </c>
      <c r="E1238" s="86" t="s">
        <v>4</v>
      </c>
      <c r="F1238" s="22" t="s">
        <v>144</v>
      </c>
      <c r="G1238" s="23">
        <v>42064</v>
      </c>
      <c r="H1238" s="24">
        <v>5</v>
      </c>
      <c r="I1238"/>
      <c r="J1238"/>
      <c r="K1238"/>
    </row>
    <row r="1239" spans="2:11" x14ac:dyDescent="0.3">
      <c r="B1239" s="123" t="s">
        <v>139</v>
      </c>
      <c r="C1239" s="123" t="s">
        <v>140</v>
      </c>
      <c r="D1239" s="124" t="s">
        <v>141</v>
      </c>
      <c r="E1239" s="86" t="s">
        <v>4</v>
      </c>
      <c r="F1239" s="22" t="s">
        <v>144</v>
      </c>
      <c r="G1239" s="23">
        <v>42064</v>
      </c>
      <c r="H1239" s="24">
        <v>1</v>
      </c>
      <c r="I1239"/>
      <c r="J1239"/>
      <c r="K1239"/>
    </row>
    <row r="1240" spans="2:11" x14ac:dyDescent="0.3">
      <c r="B1240" s="123" t="s">
        <v>139</v>
      </c>
      <c r="C1240" s="123" t="s">
        <v>140</v>
      </c>
      <c r="D1240" s="124" t="s">
        <v>141</v>
      </c>
      <c r="E1240" s="86" t="s">
        <v>4</v>
      </c>
      <c r="F1240" s="22" t="s">
        <v>144</v>
      </c>
      <c r="G1240" s="23">
        <v>42064</v>
      </c>
      <c r="H1240" s="24">
        <v>1</v>
      </c>
      <c r="I1240"/>
      <c r="J1240"/>
      <c r="K1240"/>
    </row>
    <row r="1241" spans="2:11" x14ac:dyDescent="0.3">
      <c r="B1241" s="123" t="s">
        <v>139</v>
      </c>
      <c r="C1241" s="123" t="s">
        <v>140</v>
      </c>
      <c r="D1241" s="124" t="s">
        <v>141</v>
      </c>
      <c r="E1241" s="86" t="s">
        <v>4</v>
      </c>
      <c r="F1241" s="22" t="s">
        <v>144</v>
      </c>
      <c r="G1241" s="23">
        <v>42064</v>
      </c>
      <c r="H1241" s="24">
        <v>7</v>
      </c>
      <c r="I1241"/>
      <c r="J1241"/>
      <c r="K1241"/>
    </row>
    <row r="1242" spans="2:11" x14ac:dyDescent="0.3">
      <c r="B1242" s="123" t="s">
        <v>139</v>
      </c>
      <c r="C1242" s="123" t="s">
        <v>140</v>
      </c>
      <c r="D1242" s="124" t="s">
        <v>141</v>
      </c>
      <c r="E1242" s="86" t="s">
        <v>4</v>
      </c>
      <c r="F1242" s="22" t="s">
        <v>144</v>
      </c>
      <c r="G1242" s="23">
        <v>42064</v>
      </c>
      <c r="H1242" s="24">
        <v>3</v>
      </c>
      <c r="I1242"/>
      <c r="J1242"/>
      <c r="K1242"/>
    </row>
    <row r="1243" spans="2:11" x14ac:dyDescent="0.3">
      <c r="B1243" s="123" t="s">
        <v>139</v>
      </c>
      <c r="C1243" s="123" t="s">
        <v>140</v>
      </c>
      <c r="D1243" s="124" t="s">
        <v>141</v>
      </c>
      <c r="E1243" s="87" t="s">
        <v>4</v>
      </c>
      <c r="F1243" s="29" t="s">
        <v>144</v>
      </c>
      <c r="G1243" s="30">
        <v>42064</v>
      </c>
      <c r="H1243" s="28">
        <v>2</v>
      </c>
      <c r="I1243"/>
      <c r="J1243"/>
      <c r="K1243"/>
    </row>
    <row r="1244" spans="2:11" x14ac:dyDescent="0.3">
      <c r="B1244" s="123" t="s">
        <v>139</v>
      </c>
      <c r="C1244" s="123" t="s">
        <v>140</v>
      </c>
      <c r="D1244" s="124" t="s">
        <v>141</v>
      </c>
      <c r="E1244" s="86" t="s">
        <v>4</v>
      </c>
      <c r="F1244" s="31" t="s">
        <v>144</v>
      </c>
      <c r="G1244" s="32">
        <v>42064</v>
      </c>
      <c r="H1244" s="28">
        <v>2</v>
      </c>
      <c r="I1244"/>
      <c r="J1244"/>
      <c r="K1244"/>
    </row>
    <row r="1245" spans="2:11" x14ac:dyDescent="0.3">
      <c r="B1245" s="123" t="s">
        <v>139</v>
      </c>
      <c r="C1245" s="123" t="s">
        <v>140</v>
      </c>
      <c r="D1245" s="124" t="s">
        <v>141</v>
      </c>
      <c r="E1245" s="87" t="s">
        <v>4</v>
      </c>
      <c r="F1245" s="29" t="s">
        <v>144</v>
      </c>
      <c r="G1245" s="30">
        <v>42064</v>
      </c>
      <c r="H1245" s="28">
        <v>3</v>
      </c>
      <c r="I1245"/>
      <c r="J1245"/>
      <c r="K1245"/>
    </row>
    <row r="1246" spans="2:11" x14ac:dyDescent="0.3">
      <c r="B1246" s="123" t="s">
        <v>139</v>
      </c>
      <c r="C1246" s="123" t="s">
        <v>140</v>
      </c>
      <c r="D1246" s="124" t="s">
        <v>141</v>
      </c>
      <c r="E1246" s="87" t="s">
        <v>4</v>
      </c>
      <c r="F1246" s="29" t="s">
        <v>144</v>
      </c>
      <c r="G1246" s="30">
        <v>42064</v>
      </c>
      <c r="H1246" s="28">
        <v>2</v>
      </c>
      <c r="I1246"/>
      <c r="J1246"/>
      <c r="K1246"/>
    </row>
    <row r="1247" spans="2:11" x14ac:dyDescent="0.3">
      <c r="B1247" s="123" t="s">
        <v>139</v>
      </c>
      <c r="C1247" s="124" t="s">
        <v>140</v>
      </c>
      <c r="D1247" s="124" t="s">
        <v>141</v>
      </c>
      <c r="E1247" s="87" t="s">
        <v>4</v>
      </c>
      <c r="F1247" s="29" t="s">
        <v>144</v>
      </c>
      <c r="G1247" s="30">
        <v>42064</v>
      </c>
      <c r="H1247" s="28">
        <v>2</v>
      </c>
      <c r="I1247"/>
      <c r="J1247"/>
      <c r="K1247"/>
    </row>
    <row r="1248" spans="2:11" x14ac:dyDescent="0.3">
      <c r="B1248" s="123" t="s">
        <v>139</v>
      </c>
      <c r="C1248" s="123" t="s">
        <v>140</v>
      </c>
      <c r="D1248" s="124" t="s">
        <v>141</v>
      </c>
      <c r="E1248" s="87" t="s">
        <v>4</v>
      </c>
      <c r="F1248" s="29" t="s">
        <v>144</v>
      </c>
      <c r="G1248" s="30">
        <v>42064</v>
      </c>
      <c r="H1248" s="28">
        <v>5</v>
      </c>
      <c r="I1248"/>
      <c r="J1248"/>
      <c r="K1248"/>
    </row>
    <row r="1249" spans="2:11" x14ac:dyDescent="0.3">
      <c r="B1249" s="123" t="s">
        <v>139</v>
      </c>
      <c r="C1249" s="123" t="s">
        <v>140</v>
      </c>
      <c r="D1249" s="124" t="s">
        <v>141</v>
      </c>
      <c r="E1249" s="87" t="s">
        <v>4</v>
      </c>
      <c r="F1249" s="29" t="s">
        <v>144</v>
      </c>
      <c r="G1249" s="30">
        <v>42064</v>
      </c>
      <c r="H1249" s="28">
        <v>3</v>
      </c>
      <c r="I1249"/>
      <c r="J1249"/>
      <c r="K1249"/>
    </row>
    <row r="1250" spans="2:11" x14ac:dyDescent="0.3">
      <c r="B1250" s="123" t="s">
        <v>139</v>
      </c>
      <c r="C1250" s="123" t="s">
        <v>140</v>
      </c>
      <c r="D1250" s="124" t="s">
        <v>141</v>
      </c>
      <c r="E1250" s="87" t="s">
        <v>4</v>
      </c>
      <c r="F1250" s="73" t="s">
        <v>145</v>
      </c>
      <c r="G1250" s="79">
        <v>42064</v>
      </c>
      <c r="H1250" s="34">
        <v>1</v>
      </c>
      <c r="I1250"/>
      <c r="J1250"/>
      <c r="K1250"/>
    </row>
    <row r="1251" spans="2:11" x14ac:dyDescent="0.3">
      <c r="B1251" s="123" t="s">
        <v>139</v>
      </c>
      <c r="C1251" s="123" t="s">
        <v>140</v>
      </c>
      <c r="D1251" s="124" t="s">
        <v>141</v>
      </c>
      <c r="E1251" s="87" t="s">
        <v>4</v>
      </c>
      <c r="F1251" s="73" t="s">
        <v>145</v>
      </c>
      <c r="G1251" s="79">
        <v>42064</v>
      </c>
      <c r="H1251" s="34">
        <v>1</v>
      </c>
      <c r="I1251"/>
      <c r="J1251"/>
      <c r="K1251"/>
    </row>
    <row r="1252" spans="2:11" x14ac:dyDescent="0.3">
      <c r="B1252" s="123" t="s">
        <v>139</v>
      </c>
      <c r="C1252" s="123" t="s">
        <v>140</v>
      </c>
      <c r="D1252" s="124" t="s">
        <v>141</v>
      </c>
      <c r="E1252" s="87" t="s">
        <v>4</v>
      </c>
      <c r="F1252" s="73" t="s">
        <v>145</v>
      </c>
      <c r="G1252" s="79">
        <v>42064</v>
      </c>
      <c r="H1252" s="34">
        <v>1</v>
      </c>
      <c r="I1252"/>
      <c r="J1252"/>
      <c r="K1252"/>
    </row>
    <row r="1253" spans="2:11" x14ac:dyDescent="0.3">
      <c r="B1253" s="123" t="s">
        <v>139</v>
      </c>
      <c r="C1253" s="123" t="s">
        <v>140</v>
      </c>
      <c r="D1253" s="124" t="s">
        <v>141</v>
      </c>
      <c r="E1253" s="87" t="s">
        <v>4</v>
      </c>
      <c r="F1253" s="73" t="s">
        <v>145</v>
      </c>
      <c r="G1253" s="79">
        <v>42064</v>
      </c>
      <c r="H1253" s="34">
        <v>1</v>
      </c>
      <c r="I1253"/>
      <c r="J1253"/>
      <c r="K1253"/>
    </row>
    <row r="1254" spans="2:11" x14ac:dyDescent="0.3">
      <c r="B1254" s="124" t="s">
        <v>139</v>
      </c>
      <c r="C1254" s="35" t="s">
        <v>140</v>
      </c>
      <c r="D1254" s="123" t="s">
        <v>141</v>
      </c>
      <c r="E1254" s="88" t="s">
        <v>4</v>
      </c>
      <c r="F1254" s="73" t="s">
        <v>145</v>
      </c>
      <c r="G1254" s="79">
        <v>42064</v>
      </c>
      <c r="H1254" s="33">
        <v>696.8</v>
      </c>
      <c r="I1254"/>
      <c r="J1254"/>
      <c r="K1254"/>
    </row>
    <row r="1255" spans="2:11" x14ac:dyDescent="0.3">
      <c r="B1255" s="125" t="s">
        <v>139</v>
      </c>
      <c r="C1255" s="123" t="s">
        <v>140</v>
      </c>
      <c r="D1255" s="123" t="s">
        <v>141</v>
      </c>
      <c r="E1255" s="88" t="s">
        <v>4</v>
      </c>
      <c r="F1255" s="73" t="s">
        <v>145</v>
      </c>
      <c r="G1255" s="79">
        <v>42064</v>
      </c>
      <c r="H1255" s="34">
        <v>22.25</v>
      </c>
      <c r="I1255"/>
      <c r="J1255"/>
      <c r="K1255"/>
    </row>
    <row r="1256" spans="2:11" x14ac:dyDescent="0.3">
      <c r="B1256" s="125" t="s">
        <v>139</v>
      </c>
      <c r="C1256" s="123" t="s">
        <v>140</v>
      </c>
      <c r="D1256" s="123" t="s">
        <v>141</v>
      </c>
      <c r="E1256" s="88" t="s">
        <v>4</v>
      </c>
      <c r="F1256" s="73" t="s">
        <v>145</v>
      </c>
      <c r="G1256" s="79">
        <v>42064</v>
      </c>
      <c r="H1256" s="34">
        <v>2</v>
      </c>
      <c r="I1256"/>
      <c r="J1256"/>
      <c r="K1256"/>
    </row>
    <row r="1257" spans="2:11" x14ac:dyDescent="0.3">
      <c r="B1257" s="125" t="s">
        <v>139</v>
      </c>
      <c r="C1257" s="123" t="s">
        <v>140</v>
      </c>
      <c r="D1257" s="123" t="s">
        <v>141</v>
      </c>
      <c r="E1257" s="88" t="s">
        <v>4</v>
      </c>
      <c r="F1257" s="73" t="s">
        <v>145</v>
      </c>
      <c r="G1257" s="79">
        <v>42064</v>
      </c>
      <c r="H1257" s="34">
        <v>8</v>
      </c>
      <c r="I1257"/>
      <c r="J1257"/>
      <c r="K1257"/>
    </row>
    <row r="1258" spans="2:11" x14ac:dyDescent="0.3">
      <c r="B1258" s="124" t="s">
        <v>139</v>
      </c>
      <c r="C1258" s="123" t="s">
        <v>140</v>
      </c>
      <c r="D1258" s="123" t="s">
        <v>141</v>
      </c>
      <c r="E1258" s="88" t="s">
        <v>4</v>
      </c>
      <c r="F1258" s="73" t="s">
        <v>145</v>
      </c>
      <c r="G1258" s="79">
        <v>42064</v>
      </c>
      <c r="H1258" s="33">
        <v>2370</v>
      </c>
      <c r="I1258"/>
      <c r="J1258"/>
      <c r="K1258"/>
    </row>
    <row r="1259" spans="2:11" x14ac:dyDescent="0.3">
      <c r="B1259" s="124" t="s">
        <v>139</v>
      </c>
      <c r="C1259" s="123" t="s">
        <v>140</v>
      </c>
      <c r="D1259" s="123" t="s">
        <v>141</v>
      </c>
      <c r="E1259" s="88" t="s">
        <v>4</v>
      </c>
      <c r="F1259" s="73" t="s">
        <v>145</v>
      </c>
      <c r="G1259" s="79">
        <v>42064</v>
      </c>
      <c r="H1259" s="33">
        <v>270</v>
      </c>
      <c r="I1259"/>
      <c r="J1259"/>
      <c r="K1259"/>
    </row>
    <row r="1260" spans="2:11" x14ac:dyDescent="0.3">
      <c r="B1260" s="124" t="s">
        <v>139</v>
      </c>
      <c r="C1260" s="123" t="s">
        <v>140</v>
      </c>
      <c r="D1260" s="123" t="s">
        <v>141</v>
      </c>
      <c r="E1260" s="88" t="s">
        <v>4</v>
      </c>
      <c r="F1260" s="73" t="s">
        <v>145</v>
      </c>
      <c r="G1260" s="79">
        <v>42064</v>
      </c>
      <c r="H1260" s="33">
        <v>15</v>
      </c>
      <c r="I1260"/>
      <c r="J1260"/>
      <c r="K1260"/>
    </row>
    <row r="1261" spans="2:11" x14ac:dyDescent="0.3">
      <c r="B1261" s="123" t="s">
        <v>139</v>
      </c>
      <c r="C1261" s="123" t="s">
        <v>140</v>
      </c>
      <c r="D1261" s="124" t="s">
        <v>141</v>
      </c>
      <c r="E1261" s="87" t="s">
        <v>4</v>
      </c>
      <c r="F1261" s="73" t="s">
        <v>145</v>
      </c>
      <c r="G1261" s="79">
        <v>42064</v>
      </c>
      <c r="H1261" s="33">
        <v>1</v>
      </c>
      <c r="I1261"/>
      <c r="J1261"/>
      <c r="K1261"/>
    </row>
    <row r="1262" spans="2:11" x14ac:dyDescent="0.3">
      <c r="B1262" s="123" t="s">
        <v>139</v>
      </c>
      <c r="C1262" s="123" t="s">
        <v>140</v>
      </c>
      <c r="D1262" s="124" t="s">
        <v>141</v>
      </c>
      <c r="E1262" s="87" t="s">
        <v>4</v>
      </c>
      <c r="F1262" s="73" t="s">
        <v>145</v>
      </c>
      <c r="G1262" s="79">
        <v>42064</v>
      </c>
      <c r="H1262" s="34">
        <v>1</v>
      </c>
      <c r="I1262"/>
      <c r="J1262"/>
      <c r="K1262"/>
    </row>
    <row r="1263" spans="2:11" x14ac:dyDescent="0.3">
      <c r="B1263" s="123" t="s">
        <v>139</v>
      </c>
      <c r="C1263" s="123" t="s">
        <v>140</v>
      </c>
      <c r="D1263" s="124" t="s">
        <v>141</v>
      </c>
      <c r="E1263" s="87" t="s">
        <v>4</v>
      </c>
      <c r="F1263" s="73" t="s">
        <v>145</v>
      </c>
      <c r="G1263" s="79">
        <v>42064</v>
      </c>
      <c r="H1263" s="33">
        <v>1</v>
      </c>
      <c r="I1263"/>
      <c r="J1263"/>
      <c r="K1263"/>
    </row>
    <row r="1264" spans="2:11" x14ac:dyDescent="0.3">
      <c r="B1264" s="124" t="s">
        <v>139</v>
      </c>
      <c r="C1264" s="123" t="s">
        <v>140</v>
      </c>
      <c r="D1264" s="123" t="s">
        <v>141</v>
      </c>
      <c r="E1264" s="85" t="s">
        <v>4</v>
      </c>
      <c r="F1264" s="3" t="s">
        <v>142</v>
      </c>
      <c r="G1264" s="4">
        <v>42095</v>
      </c>
      <c r="H1264" s="5">
        <v>53</v>
      </c>
      <c r="I1264"/>
      <c r="J1264"/>
      <c r="K1264"/>
    </row>
    <row r="1265" spans="2:11" x14ac:dyDescent="0.3">
      <c r="B1265" s="124" t="s">
        <v>139</v>
      </c>
      <c r="C1265" s="123" t="s">
        <v>140</v>
      </c>
      <c r="D1265" s="123" t="s">
        <v>141</v>
      </c>
      <c r="E1265" s="85" t="s">
        <v>4</v>
      </c>
      <c r="F1265" s="3" t="s">
        <v>142</v>
      </c>
      <c r="G1265" s="4">
        <v>42095</v>
      </c>
      <c r="H1265" s="5">
        <v>1124</v>
      </c>
      <c r="I1265"/>
      <c r="J1265"/>
      <c r="K1265"/>
    </row>
    <row r="1266" spans="2:11" x14ac:dyDescent="0.3">
      <c r="B1266" s="124" t="s">
        <v>139</v>
      </c>
      <c r="C1266" s="123" t="s">
        <v>140</v>
      </c>
      <c r="D1266" s="124" t="s">
        <v>141</v>
      </c>
      <c r="E1266" s="86" t="s">
        <v>4</v>
      </c>
      <c r="F1266" s="3" t="s">
        <v>142</v>
      </c>
      <c r="G1266" s="4">
        <v>42095</v>
      </c>
      <c r="H1266" s="5">
        <v>49</v>
      </c>
      <c r="I1266"/>
      <c r="J1266"/>
      <c r="K1266"/>
    </row>
    <row r="1267" spans="2:11" x14ac:dyDescent="0.3">
      <c r="B1267" s="124" t="s">
        <v>139</v>
      </c>
      <c r="C1267" s="123" t="s">
        <v>140</v>
      </c>
      <c r="D1267" s="123" t="s">
        <v>141</v>
      </c>
      <c r="E1267" s="85" t="s">
        <v>4</v>
      </c>
      <c r="F1267" s="3" t="s">
        <v>142</v>
      </c>
      <c r="G1267" s="4">
        <v>42095</v>
      </c>
      <c r="H1267" s="5">
        <v>12962</v>
      </c>
      <c r="I1267"/>
      <c r="J1267"/>
      <c r="K1267"/>
    </row>
    <row r="1268" spans="2:11" x14ac:dyDescent="0.3">
      <c r="B1268" s="124" t="s">
        <v>139</v>
      </c>
      <c r="C1268" s="123" t="s">
        <v>140</v>
      </c>
      <c r="D1268" s="124" t="s">
        <v>141</v>
      </c>
      <c r="E1268" s="86" t="s">
        <v>4</v>
      </c>
      <c r="F1268" s="3" t="s">
        <v>142</v>
      </c>
      <c r="G1268" s="4">
        <v>42095</v>
      </c>
      <c r="H1268" s="5">
        <v>454</v>
      </c>
      <c r="I1268"/>
      <c r="J1268"/>
      <c r="K1268"/>
    </row>
    <row r="1269" spans="2:11" x14ac:dyDescent="0.3">
      <c r="B1269" s="124" t="s">
        <v>139</v>
      </c>
      <c r="C1269" s="123" t="s">
        <v>140</v>
      </c>
      <c r="D1269" s="124" t="s">
        <v>141</v>
      </c>
      <c r="E1269" s="86" t="s">
        <v>4</v>
      </c>
      <c r="F1269" s="3" t="s">
        <v>142</v>
      </c>
      <c r="G1269" s="4">
        <v>42095</v>
      </c>
      <c r="H1269" s="5">
        <v>113</v>
      </c>
      <c r="I1269"/>
      <c r="J1269"/>
      <c r="K1269"/>
    </row>
    <row r="1270" spans="2:11" x14ac:dyDescent="0.3">
      <c r="B1270" s="124" t="s">
        <v>139</v>
      </c>
      <c r="C1270" s="123" t="s">
        <v>140</v>
      </c>
      <c r="D1270" s="123" t="s">
        <v>141</v>
      </c>
      <c r="E1270" s="85" t="s">
        <v>4</v>
      </c>
      <c r="F1270" s="3" t="s">
        <v>142</v>
      </c>
      <c r="G1270" s="4">
        <v>42095</v>
      </c>
      <c r="H1270" s="5">
        <v>30</v>
      </c>
      <c r="I1270"/>
      <c r="J1270"/>
      <c r="K1270"/>
    </row>
    <row r="1271" spans="2:11" x14ac:dyDescent="0.3">
      <c r="B1271" s="124" t="s">
        <v>139</v>
      </c>
      <c r="C1271" s="123" t="s">
        <v>140</v>
      </c>
      <c r="D1271" s="123" t="s">
        <v>141</v>
      </c>
      <c r="E1271" s="85" t="s">
        <v>4</v>
      </c>
      <c r="F1271" s="3" t="s">
        <v>142</v>
      </c>
      <c r="G1271" s="4">
        <v>42095</v>
      </c>
      <c r="H1271" s="5">
        <v>225</v>
      </c>
      <c r="I1271"/>
      <c r="J1271"/>
      <c r="K1271"/>
    </row>
    <row r="1272" spans="2:11" x14ac:dyDescent="0.3">
      <c r="B1272" s="123" t="s">
        <v>139</v>
      </c>
      <c r="C1272" s="123" t="s">
        <v>140</v>
      </c>
      <c r="D1272" s="124" t="s">
        <v>141</v>
      </c>
      <c r="E1272" s="86" t="s">
        <v>4</v>
      </c>
      <c r="F1272" s="6" t="s">
        <v>143</v>
      </c>
      <c r="G1272" s="7">
        <v>42095</v>
      </c>
      <c r="H1272" s="78">
        <v>2</v>
      </c>
      <c r="I1272"/>
      <c r="J1272"/>
      <c r="K1272"/>
    </row>
    <row r="1273" spans="2:11" x14ac:dyDescent="0.3">
      <c r="B1273" s="123" t="s">
        <v>139</v>
      </c>
      <c r="C1273" s="123" t="s">
        <v>140</v>
      </c>
      <c r="D1273" s="124" t="s">
        <v>141</v>
      </c>
      <c r="E1273" s="86" t="s">
        <v>4</v>
      </c>
      <c r="F1273" s="6" t="s">
        <v>143</v>
      </c>
      <c r="G1273" s="7">
        <v>42095</v>
      </c>
      <c r="H1273" s="8">
        <v>1</v>
      </c>
      <c r="I1273"/>
      <c r="J1273"/>
      <c r="K1273"/>
    </row>
    <row r="1274" spans="2:11" x14ac:dyDescent="0.3">
      <c r="B1274" s="123" t="s">
        <v>139</v>
      </c>
      <c r="C1274" s="123" t="s">
        <v>140</v>
      </c>
      <c r="D1274" s="124" t="s">
        <v>141</v>
      </c>
      <c r="E1274" s="87" t="s">
        <v>4</v>
      </c>
      <c r="F1274" s="9" t="s">
        <v>143</v>
      </c>
      <c r="G1274" s="10">
        <v>42095</v>
      </c>
      <c r="H1274" s="78">
        <v>2</v>
      </c>
      <c r="I1274"/>
      <c r="J1274"/>
      <c r="K1274"/>
    </row>
    <row r="1275" spans="2:11" x14ac:dyDescent="0.3">
      <c r="B1275" s="123" t="s">
        <v>139</v>
      </c>
      <c r="C1275" s="123" t="s">
        <v>140</v>
      </c>
      <c r="D1275" s="124" t="s">
        <v>141</v>
      </c>
      <c r="E1275" s="86" t="s">
        <v>4</v>
      </c>
      <c r="F1275" s="6" t="s">
        <v>143</v>
      </c>
      <c r="G1275" s="7">
        <v>42095</v>
      </c>
      <c r="H1275" s="8">
        <v>2</v>
      </c>
      <c r="I1275"/>
      <c r="J1275"/>
      <c r="K1275"/>
    </row>
    <row r="1276" spans="2:11" x14ac:dyDescent="0.3">
      <c r="B1276" s="124" t="s">
        <v>139</v>
      </c>
      <c r="C1276" s="123" t="s">
        <v>140</v>
      </c>
      <c r="D1276" s="123" t="s">
        <v>141</v>
      </c>
      <c r="E1276" s="85" t="s">
        <v>4</v>
      </c>
      <c r="F1276" s="11" t="s">
        <v>143</v>
      </c>
      <c r="G1276" s="12">
        <v>42095</v>
      </c>
      <c r="H1276" s="13">
        <v>8343.3333333333339</v>
      </c>
      <c r="I1276"/>
      <c r="J1276"/>
      <c r="K1276"/>
    </row>
    <row r="1277" spans="2:11" x14ac:dyDescent="0.3">
      <c r="B1277" s="123" t="s">
        <v>139</v>
      </c>
      <c r="C1277" s="123" t="s">
        <v>140</v>
      </c>
      <c r="D1277" s="123" t="s">
        <v>141</v>
      </c>
      <c r="E1277" s="85" t="s">
        <v>4</v>
      </c>
      <c r="F1277" s="11" t="s">
        <v>143</v>
      </c>
      <c r="G1277" s="12">
        <v>42095</v>
      </c>
      <c r="H1277" s="8">
        <v>71</v>
      </c>
      <c r="I1277"/>
      <c r="J1277"/>
      <c r="K1277"/>
    </row>
    <row r="1278" spans="2:11" x14ac:dyDescent="0.3">
      <c r="B1278" s="123" t="s">
        <v>139</v>
      </c>
      <c r="C1278" s="123" t="s">
        <v>140</v>
      </c>
      <c r="D1278" s="123" t="s">
        <v>141</v>
      </c>
      <c r="E1278" s="85" t="s">
        <v>4</v>
      </c>
      <c r="F1278" s="11" t="s">
        <v>143</v>
      </c>
      <c r="G1278" s="12">
        <v>42095</v>
      </c>
      <c r="H1278" s="8">
        <v>110</v>
      </c>
      <c r="I1278"/>
      <c r="J1278"/>
      <c r="K1278"/>
    </row>
    <row r="1279" spans="2:11" x14ac:dyDescent="0.3">
      <c r="B1279" s="123" t="s">
        <v>139</v>
      </c>
      <c r="C1279" s="123" t="s">
        <v>140</v>
      </c>
      <c r="D1279" s="123" t="s">
        <v>141</v>
      </c>
      <c r="E1279" s="85" t="s">
        <v>4</v>
      </c>
      <c r="F1279" s="11" t="s">
        <v>143</v>
      </c>
      <c r="G1279" s="12">
        <v>42095</v>
      </c>
      <c r="H1279" s="8">
        <v>21</v>
      </c>
      <c r="I1279"/>
      <c r="J1279"/>
      <c r="K1279"/>
    </row>
    <row r="1280" spans="2:11" x14ac:dyDescent="0.3">
      <c r="B1280" s="123" t="s">
        <v>139</v>
      </c>
      <c r="C1280" s="123" t="s">
        <v>140</v>
      </c>
      <c r="D1280" s="123" t="s">
        <v>141</v>
      </c>
      <c r="E1280" s="85" t="s">
        <v>4</v>
      </c>
      <c r="F1280" s="11" t="s">
        <v>143</v>
      </c>
      <c r="G1280" s="12">
        <v>42095</v>
      </c>
      <c r="H1280" s="8">
        <v>10</v>
      </c>
      <c r="I1280"/>
      <c r="J1280"/>
      <c r="K1280"/>
    </row>
    <row r="1281" spans="2:11" x14ac:dyDescent="0.3">
      <c r="B1281" s="123" t="s">
        <v>139</v>
      </c>
      <c r="C1281" s="123" t="s">
        <v>140</v>
      </c>
      <c r="D1281" s="123" t="s">
        <v>141</v>
      </c>
      <c r="E1281" s="85" t="s">
        <v>4</v>
      </c>
      <c r="F1281" s="11" t="s">
        <v>143</v>
      </c>
      <c r="G1281" s="12">
        <v>42095</v>
      </c>
      <c r="H1281" s="8">
        <v>8</v>
      </c>
      <c r="I1281"/>
      <c r="J1281"/>
      <c r="K1281"/>
    </row>
    <row r="1282" spans="2:11" x14ac:dyDescent="0.3">
      <c r="B1282" s="124" t="s">
        <v>139</v>
      </c>
      <c r="C1282" s="123" t="s">
        <v>140</v>
      </c>
      <c r="D1282" s="123" t="s">
        <v>141</v>
      </c>
      <c r="E1282" s="85" t="s">
        <v>4</v>
      </c>
      <c r="F1282" s="11" t="s">
        <v>143</v>
      </c>
      <c r="G1282" s="12">
        <v>42095</v>
      </c>
      <c r="H1282" s="13">
        <v>2600</v>
      </c>
      <c r="I1282"/>
      <c r="J1282"/>
      <c r="K1282"/>
    </row>
    <row r="1283" spans="2:11" x14ac:dyDescent="0.3">
      <c r="B1283" s="124" t="s">
        <v>139</v>
      </c>
      <c r="C1283" s="123" t="s">
        <v>140</v>
      </c>
      <c r="D1283" s="123" t="s">
        <v>141</v>
      </c>
      <c r="E1283" s="85" t="s">
        <v>4</v>
      </c>
      <c r="F1283" s="11" t="s">
        <v>143</v>
      </c>
      <c r="G1283" s="12">
        <v>42095</v>
      </c>
      <c r="H1283" s="13">
        <v>2273.3333200000002</v>
      </c>
      <c r="I1283"/>
      <c r="J1283"/>
      <c r="K1283"/>
    </row>
    <row r="1284" spans="2:11" x14ac:dyDescent="0.3">
      <c r="B1284" s="124" t="s">
        <v>139</v>
      </c>
      <c r="C1284" s="123" t="s">
        <v>140</v>
      </c>
      <c r="D1284" s="124" t="s">
        <v>141</v>
      </c>
      <c r="E1284" s="86" t="s">
        <v>4</v>
      </c>
      <c r="F1284" s="11" t="s">
        <v>143</v>
      </c>
      <c r="G1284" s="12">
        <v>42095</v>
      </c>
      <c r="H1284" s="13">
        <v>9</v>
      </c>
      <c r="I1284"/>
      <c r="J1284"/>
      <c r="K1284"/>
    </row>
    <row r="1285" spans="2:11" x14ac:dyDescent="0.3">
      <c r="B1285" s="124" t="s">
        <v>139</v>
      </c>
      <c r="C1285" s="123" t="s">
        <v>140</v>
      </c>
      <c r="D1285" s="123" t="s">
        <v>141</v>
      </c>
      <c r="E1285" s="85" t="s">
        <v>4</v>
      </c>
      <c r="F1285" s="11" t="s">
        <v>143</v>
      </c>
      <c r="G1285" s="12">
        <v>42095</v>
      </c>
      <c r="H1285" s="13">
        <v>692</v>
      </c>
      <c r="I1285"/>
      <c r="J1285"/>
      <c r="K1285"/>
    </row>
    <row r="1286" spans="2:11" x14ac:dyDescent="0.3">
      <c r="B1286" s="124" t="s">
        <v>139</v>
      </c>
      <c r="C1286" s="123" t="s">
        <v>140</v>
      </c>
      <c r="D1286" s="123" t="s">
        <v>141</v>
      </c>
      <c r="E1286" s="88" t="s">
        <v>4</v>
      </c>
      <c r="F1286" s="15" t="s">
        <v>143</v>
      </c>
      <c r="G1286" s="16">
        <v>42095</v>
      </c>
      <c r="H1286" s="13">
        <v>3</v>
      </c>
      <c r="I1286"/>
      <c r="J1286"/>
      <c r="K1286"/>
    </row>
    <row r="1287" spans="2:11" x14ac:dyDescent="0.3">
      <c r="B1287" s="123" t="s">
        <v>139</v>
      </c>
      <c r="C1287" s="123" t="s">
        <v>140</v>
      </c>
      <c r="D1287" s="123" t="s">
        <v>141</v>
      </c>
      <c r="E1287" s="85" t="s">
        <v>4</v>
      </c>
      <c r="F1287" s="17" t="s">
        <v>32</v>
      </c>
      <c r="G1287" s="18">
        <v>42095</v>
      </c>
      <c r="H1287" s="19">
        <v>72.481132075471692</v>
      </c>
      <c r="I1287"/>
      <c r="J1287"/>
      <c r="K1287"/>
    </row>
    <row r="1288" spans="2:11" x14ac:dyDescent="0.3">
      <c r="B1288" s="123" t="s">
        <v>139</v>
      </c>
      <c r="C1288" s="123" t="s">
        <v>140</v>
      </c>
      <c r="D1288" s="123" t="s">
        <v>141</v>
      </c>
      <c r="E1288" s="85" t="s">
        <v>4</v>
      </c>
      <c r="F1288" s="17" t="s">
        <v>32</v>
      </c>
      <c r="G1288" s="18">
        <v>42095</v>
      </c>
      <c r="H1288" s="19">
        <v>92</v>
      </c>
      <c r="I1288"/>
      <c r="J1288"/>
      <c r="K1288"/>
    </row>
    <row r="1289" spans="2:11" x14ac:dyDescent="0.3">
      <c r="B1289" s="123" t="s">
        <v>139</v>
      </c>
      <c r="C1289" s="123" t="s">
        <v>140</v>
      </c>
      <c r="D1289" s="35" t="s">
        <v>141</v>
      </c>
      <c r="E1289" s="85" t="s">
        <v>4</v>
      </c>
      <c r="F1289" s="17" t="s">
        <v>32</v>
      </c>
      <c r="G1289" s="18">
        <v>42095</v>
      </c>
      <c r="H1289" s="19">
        <v>33</v>
      </c>
      <c r="I1289"/>
      <c r="J1289"/>
      <c r="K1289"/>
    </row>
    <row r="1290" spans="2:11" x14ac:dyDescent="0.3">
      <c r="B1290" s="123" t="s">
        <v>139</v>
      </c>
      <c r="C1290" s="123" t="s">
        <v>140</v>
      </c>
      <c r="D1290" s="123" t="s">
        <v>141</v>
      </c>
      <c r="E1290" s="85" t="s">
        <v>4</v>
      </c>
      <c r="F1290" s="17" t="s">
        <v>32</v>
      </c>
      <c r="G1290" s="18">
        <v>42095</v>
      </c>
      <c r="H1290" s="19">
        <v>21.70754716981132</v>
      </c>
      <c r="I1290"/>
      <c r="J1290"/>
      <c r="K1290"/>
    </row>
    <row r="1291" spans="2:11" x14ac:dyDescent="0.3">
      <c r="B1291" s="123" t="s">
        <v>139</v>
      </c>
      <c r="C1291" s="123" t="s">
        <v>140</v>
      </c>
      <c r="D1291" s="123" t="s">
        <v>141</v>
      </c>
      <c r="E1291" s="85" t="s">
        <v>4</v>
      </c>
      <c r="F1291" s="17" t="s">
        <v>32</v>
      </c>
      <c r="G1291" s="18">
        <v>42095</v>
      </c>
      <c r="H1291" s="19">
        <v>155</v>
      </c>
      <c r="I1291"/>
      <c r="J1291"/>
      <c r="K1291"/>
    </row>
    <row r="1292" spans="2:11" x14ac:dyDescent="0.3">
      <c r="B1292" s="123" t="s">
        <v>139</v>
      </c>
      <c r="C1292" s="123" t="s">
        <v>140</v>
      </c>
      <c r="D1292" s="123" t="s">
        <v>141</v>
      </c>
      <c r="E1292" s="85" t="s">
        <v>4</v>
      </c>
      <c r="F1292" s="17" t="s">
        <v>32</v>
      </c>
      <c r="G1292" s="18">
        <v>42095</v>
      </c>
      <c r="H1292" s="19">
        <v>47.830188679245282</v>
      </c>
      <c r="I1292"/>
      <c r="J1292"/>
      <c r="K1292"/>
    </row>
    <row r="1293" spans="2:11" x14ac:dyDescent="0.3">
      <c r="B1293" s="123" t="s">
        <v>139</v>
      </c>
      <c r="C1293" s="123" t="s">
        <v>140</v>
      </c>
      <c r="D1293" s="123" t="s">
        <v>141</v>
      </c>
      <c r="E1293" s="88" t="s">
        <v>4</v>
      </c>
      <c r="F1293" s="20" t="s">
        <v>32</v>
      </c>
      <c r="G1293" s="21">
        <v>42095</v>
      </c>
      <c r="H1293" s="19">
        <v>6.2547169811320753</v>
      </c>
      <c r="I1293"/>
      <c r="J1293"/>
      <c r="K1293"/>
    </row>
    <row r="1294" spans="2:11" x14ac:dyDescent="0.3">
      <c r="B1294" s="123" t="s">
        <v>139</v>
      </c>
      <c r="C1294" s="123" t="s">
        <v>140</v>
      </c>
      <c r="D1294" s="123" t="s">
        <v>141</v>
      </c>
      <c r="E1294" s="88" t="s">
        <v>4</v>
      </c>
      <c r="F1294" s="20" t="s">
        <v>32</v>
      </c>
      <c r="G1294" s="21">
        <v>42095</v>
      </c>
      <c r="H1294" s="19">
        <v>10.30188679245283</v>
      </c>
      <c r="I1294"/>
      <c r="J1294"/>
      <c r="K1294"/>
    </row>
    <row r="1295" spans="2:11" x14ac:dyDescent="0.3">
      <c r="B1295" s="123" t="s">
        <v>139</v>
      </c>
      <c r="C1295" s="123" t="s">
        <v>140</v>
      </c>
      <c r="D1295" s="123" t="s">
        <v>141</v>
      </c>
      <c r="E1295" s="88" t="s">
        <v>4</v>
      </c>
      <c r="F1295" s="20" t="s">
        <v>32</v>
      </c>
      <c r="G1295" s="21">
        <v>42095</v>
      </c>
      <c r="H1295" s="19">
        <v>24.283018867924525</v>
      </c>
      <c r="I1295"/>
      <c r="J1295"/>
      <c r="K1295"/>
    </row>
    <row r="1296" spans="2:11" x14ac:dyDescent="0.3">
      <c r="B1296" s="123" t="s">
        <v>139</v>
      </c>
      <c r="C1296" s="123" t="s">
        <v>140</v>
      </c>
      <c r="D1296" s="123" t="s">
        <v>141</v>
      </c>
      <c r="E1296" s="88" t="s">
        <v>4</v>
      </c>
      <c r="F1296" s="20" t="s">
        <v>32</v>
      </c>
      <c r="G1296" s="21">
        <v>42095</v>
      </c>
      <c r="H1296" s="19">
        <v>4.415094339622641</v>
      </c>
      <c r="I1296"/>
      <c r="J1296"/>
      <c r="K1296"/>
    </row>
    <row r="1297" spans="2:11" x14ac:dyDescent="0.3">
      <c r="B1297" s="123" t="s">
        <v>139</v>
      </c>
      <c r="C1297" s="123" t="s">
        <v>140</v>
      </c>
      <c r="D1297" s="123" t="s">
        <v>141</v>
      </c>
      <c r="E1297" s="88" t="s">
        <v>4</v>
      </c>
      <c r="F1297" s="20" t="s">
        <v>32</v>
      </c>
      <c r="G1297" s="21">
        <v>42095</v>
      </c>
      <c r="H1297" s="19">
        <v>6.6226415094339615</v>
      </c>
      <c r="I1297"/>
      <c r="J1297"/>
      <c r="K1297"/>
    </row>
    <row r="1298" spans="2:11" x14ac:dyDescent="0.3">
      <c r="B1298" s="123" t="s">
        <v>139</v>
      </c>
      <c r="C1298" s="123" t="s">
        <v>140</v>
      </c>
      <c r="D1298" s="123" t="s">
        <v>141</v>
      </c>
      <c r="E1298" s="88" t="s">
        <v>4</v>
      </c>
      <c r="F1298" s="20" t="s">
        <v>32</v>
      </c>
      <c r="G1298" s="21">
        <v>42095</v>
      </c>
      <c r="H1298" s="19">
        <v>5.5188679245283012</v>
      </c>
      <c r="I1298"/>
      <c r="J1298"/>
      <c r="K1298"/>
    </row>
    <row r="1299" spans="2:11" x14ac:dyDescent="0.3">
      <c r="B1299" s="123" t="s">
        <v>139</v>
      </c>
      <c r="C1299" s="123" t="s">
        <v>140</v>
      </c>
      <c r="D1299" s="123" t="s">
        <v>141</v>
      </c>
      <c r="E1299" s="85" t="s">
        <v>4</v>
      </c>
      <c r="F1299" s="17" t="s">
        <v>32</v>
      </c>
      <c r="G1299" s="18">
        <v>42095</v>
      </c>
      <c r="H1299" s="19">
        <v>0.73584905660377353</v>
      </c>
      <c r="I1299"/>
      <c r="J1299"/>
      <c r="K1299"/>
    </row>
    <row r="1300" spans="2:11" x14ac:dyDescent="0.3">
      <c r="B1300" s="123" t="s">
        <v>139</v>
      </c>
      <c r="C1300" s="123" t="s">
        <v>140</v>
      </c>
      <c r="D1300" s="123" t="s">
        <v>141</v>
      </c>
      <c r="E1300" s="85" t="s">
        <v>4</v>
      </c>
      <c r="F1300" s="17" t="s">
        <v>32</v>
      </c>
      <c r="G1300" s="18">
        <v>42095</v>
      </c>
      <c r="H1300" s="19">
        <v>84.990566037735846</v>
      </c>
      <c r="I1300"/>
      <c r="J1300"/>
      <c r="K1300"/>
    </row>
    <row r="1301" spans="2:11" x14ac:dyDescent="0.3">
      <c r="B1301" s="123" t="s">
        <v>139</v>
      </c>
      <c r="C1301" s="123" t="s">
        <v>140</v>
      </c>
      <c r="D1301" s="123" t="s">
        <v>141</v>
      </c>
      <c r="E1301" s="85" t="s">
        <v>4</v>
      </c>
      <c r="F1301" s="17" t="s">
        <v>32</v>
      </c>
      <c r="G1301" s="18">
        <v>42095</v>
      </c>
      <c r="H1301" s="19">
        <v>64.386792452830178</v>
      </c>
      <c r="I1301"/>
      <c r="J1301"/>
      <c r="K1301"/>
    </row>
    <row r="1302" spans="2:11" x14ac:dyDescent="0.3">
      <c r="B1302" s="123" t="s">
        <v>139</v>
      </c>
      <c r="C1302" s="123" t="s">
        <v>140</v>
      </c>
      <c r="D1302" s="123" t="s">
        <v>141</v>
      </c>
      <c r="E1302" s="85" t="s">
        <v>4</v>
      </c>
      <c r="F1302" s="17" t="s">
        <v>32</v>
      </c>
      <c r="G1302" s="18">
        <v>42095</v>
      </c>
      <c r="H1302" s="19">
        <v>2.9433962264150941</v>
      </c>
      <c r="I1302"/>
      <c r="J1302"/>
      <c r="K1302"/>
    </row>
    <row r="1303" spans="2:11" x14ac:dyDescent="0.3">
      <c r="B1303" s="123" t="s">
        <v>139</v>
      </c>
      <c r="C1303" s="123" t="s">
        <v>140</v>
      </c>
      <c r="D1303" s="124" t="s">
        <v>141</v>
      </c>
      <c r="E1303" s="86" t="s">
        <v>4</v>
      </c>
      <c r="F1303" s="22" t="s">
        <v>144</v>
      </c>
      <c r="G1303" s="23">
        <v>42095</v>
      </c>
      <c r="H1303" s="24">
        <v>1</v>
      </c>
      <c r="I1303"/>
      <c r="J1303"/>
      <c r="K1303"/>
    </row>
    <row r="1304" spans="2:11" x14ac:dyDescent="0.3">
      <c r="B1304" s="123" t="s">
        <v>139</v>
      </c>
      <c r="C1304" s="123" t="s">
        <v>140</v>
      </c>
      <c r="D1304" s="124" t="s">
        <v>141</v>
      </c>
      <c r="E1304" s="86" t="s">
        <v>4</v>
      </c>
      <c r="F1304" s="22" t="s">
        <v>144</v>
      </c>
      <c r="G1304" s="23">
        <v>42095</v>
      </c>
      <c r="H1304" s="25">
        <v>1</v>
      </c>
      <c r="I1304"/>
      <c r="J1304"/>
      <c r="K1304"/>
    </row>
    <row r="1305" spans="2:11" x14ac:dyDescent="0.3">
      <c r="B1305" s="123" t="s">
        <v>139</v>
      </c>
      <c r="C1305" s="123" t="s">
        <v>140</v>
      </c>
      <c r="D1305" s="124" t="s">
        <v>141</v>
      </c>
      <c r="E1305" s="86" t="s">
        <v>4</v>
      </c>
      <c r="F1305" s="22" t="s">
        <v>144</v>
      </c>
      <c r="G1305" s="23">
        <v>42095</v>
      </c>
      <c r="H1305" s="24">
        <v>3</v>
      </c>
      <c r="I1305"/>
      <c r="J1305"/>
      <c r="K1305"/>
    </row>
    <row r="1306" spans="2:11" x14ac:dyDescent="0.3">
      <c r="B1306" s="123" t="s">
        <v>139</v>
      </c>
      <c r="C1306" s="123" t="s">
        <v>140</v>
      </c>
      <c r="D1306" s="123" t="s">
        <v>141</v>
      </c>
      <c r="E1306" s="85" t="s">
        <v>4</v>
      </c>
      <c r="F1306" s="22" t="s">
        <v>144</v>
      </c>
      <c r="G1306" s="23">
        <v>42095</v>
      </c>
      <c r="H1306" s="24">
        <v>3</v>
      </c>
      <c r="I1306"/>
      <c r="J1306"/>
      <c r="K1306"/>
    </row>
    <row r="1307" spans="2:11" x14ac:dyDescent="0.3">
      <c r="B1307" s="123" t="s">
        <v>139</v>
      </c>
      <c r="C1307" s="123" t="s">
        <v>140</v>
      </c>
      <c r="D1307" s="123" t="s">
        <v>141</v>
      </c>
      <c r="E1307" s="85" t="s">
        <v>4</v>
      </c>
      <c r="F1307" s="22" t="s">
        <v>144</v>
      </c>
      <c r="G1307" s="23">
        <v>42095</v>
      </c>
      <c r="H1307" s="24">
        <v>1</v>
      </c>
      <c r="I1307"/>
      <c r="J1307"/>
      <c r="K1307"/>
    </row>
    <row r="1308" spans="2:11" x14ac:dyDescent="0.3">
      <c r="B1308" s="123" t="s">
        <v>139</v>
      </c>
      <c r="C1308" s="123" t="s">
        <v>140</v>
      </c>
      <c r="D1308" s="123" t="s">
        <v>141</v>
      </c>
      <c r="E1308" s="85" t="s">
        <v>4</v>
      </c>
      <c r="F1308" s="22" t="s">
        <v>144</v>
      </c>
      <c r="G1308" s="23">
        <v>42095</v>
      </c>
      <c r="H1308" s="24">
        <v>1</v>
      </c>
      <c r="I1308"/>
      <c r="J1308"/>
      <c r="K1308"/>
    </row>
    <row r="1309" spans="2:11" x14ac:dyDescent="0.3">
      <c r="B1309" s="123" t="s">
        <v>139</v>
      </c>
      <c r="C1309" s="123" t="s">
        <v>140</v>
      </c>
      <c r="D1309" s="124" t="s">
        <v>141</v>
      </c>
      <c r="E1309" s="86" t="s">
        <v>4</v>
      </c>
      <c r="F1309" s="22" t="s">
        <v>144</v>
      </c>
      <c r="G1309" s="23">
        <v>42095</v>
      </c>
      <c r="H1309" s="24">
        <v>1</v>
      </c>
      <c r="I1309"/>
      <c r="J1309"/>
      <c r="K1309"/>
    </row>
    <row r="1310" spans="2:11" x14ac:dyDescent="0.3">
      <c r="B1310" s="123" t="s">
        <v>139</v>
      </c>
      <c r="C1310" s="123" t="s">
        <v>140</v>
      </c>
      <c r="D1310" s="123" t="s">
        <v>141</v>
      </c>
      <c r="E1310" s="85" t="s">
        <v>4</v>
      </c>
      <c r="F1310" s="22" t="s">
        <v>144</v>
      </c>
      <c r="G1310" s="23">
        <v>42095</v>
      </c>
      <c r="H1310" s="24">
        <v>1</v>
      </c>
      <c r="I1310"/>
      <c r="J1310"/>
      <c r="K1310"/>
    </row>
    <row r="1311" spans="2:11" x14ac:dyDescent="0.3">
      <c r="B1311" s="123" t="s">
        <v>139</v>
      </c>
      <c r="C1311" s="123" t="s">
        <v>140</v>
      </c>
      <c r="D1311" s="124" t="s">
        <v>141</v>
      </c>
      <c r="E1311" s="87" t="s">
        <v>4</v>
      </c>
      <c r="F1311" s="26" t="s">
        <v>144</v>
      </c>
      <c r="G1311" s="27">
        <v>42095</v>
      </c>
      <c r="H1311" s="24">
        <v>5</v>
      </c>
      <c r="I1311"/>
      <c r="J1311"/>
      <c r="K1311"/>
    </row>
    <row r="1312" spans="2:11" x14ac:dyDescent="0.3">
      <c r="B1312" s="123" t="s">
        <v>139</v>
      </c>
      <c r="C1312" s="123" t="s">
        <v>140</v>
      </c>
      <c r="D1312" s="124" t="s">
        <v>141</v>
      </c>
      <c r="E1312" s="86" t="s">
        <v>4</v>
      </c>
      <c r="F1312" s="22" t="s">
        <v>144</v>
      </c>
      <c r="G1312" s="23">
        <v>42095</v>
      </c>
      <c r="H1312" s="24">
        <v>2</v>
      </c>
      <c r="I1312"/>
      <c r="J1312"/>
      <c r="K1312"/>
    </row>
    <row r="1313" spans="2:11" x14ac:dyDescent="0.3">
      <c r="B1313" s="123" t="s">
        <v>139</v>
      </c>
      <c r="C1313" s="123" t="s">
        <v>140</v>
      </c>
      <c r="D1313" s="124" t="s">
        <v>141</v>
      </c>
      <c r="E1313" s="86" t="s">
        <v>4</v>
      </c>
      <c r="F1313" s="22" t="s">
        <v>144</v>
      </c>
      <c r="G1313" s="23">
        <v>42095</v>
      </c>
      <c r="H1313" s="68">
        <v>8</v>
      </c>
      <c r="I1313"/>
      <c r="J1313"/>
      <c r="K1313"/>
    </row>
    <row r="1314" spans="2:11" x14ac:dyDescent="0.3">
      <c r="B1314" s="123" t="s">
        <v>139</v>
      </c>
      <c r="C1314" s="123" t="s">
        <v>140</v>
      </c>
      <c r="D1314" s="124" t="s">
        <v>141</v>
      </c>
      <c r="E1314" s="86" t="s">
        <v>4</v>
      </c>
      <c r="F1314" s="22" t="s">
        <v>144</v>
      </c>
      <c r="G1314" s="23">
        <v>42095</v>
      </c>
      <c r="H1314" s="68">
        <v>1</v>
      </c>
      <c r="I1314"/>
      <c r="J1314"/>
      <c r="K1314"/>
    </row>
    <row r="1315" spans="2:11" x14ac:dyDescent="0.3">
      <c r="B1315" s="123" t="s">
        <v>139</v>
      </c>
      <c r="C1315" s="123" t="s">
        <v>140</v>
      </c>
      <c r="D1315" s="124" t="s">
        <v>141</v>
      </c>
      <c r="E1315" s="86" t="s">
        <v>4</v>
      </c>
      <c r="F1315" s="22" t="s">
        <v>144</v>
      </c>
      <c r="G1315" s="23">
        <v>42095</v>
      </c>
      <c r="H1315" s="68">
        <v>2</v>
      </c>
      <c r="I1315"/>
      <c r="J1315"/>
      <c r="K1315"/>
    </row>
    <row r="1316" spans="2:11" x14ac:dyDescent="0.3">
      <c r="B1316" s="123" t="s">
        <v>139</v>
      </c>
      <c r="C1316" s="123" t="s">
        <v>140</v>
      </c>
      <c r="D1316" s="124" t="s">
        <v>141</v>
      </c>
      <c r="E1316" s="86" t="s">
        <v>4</v>
      </c>
      <c r="F1316" s="22" t="s">
        <v>144</v>
      </c>
      <c r="G1316" s="23">
        <v>42095</v>
      </c>
      <c r="H1316" s="68">
        <v>11</v>
      </c>
      <c r="I1316"/>
      <c r="J1316"/>
      <c r="K1316"/>
    </row>
    <row r="1317" spans="2:11" x14ac:dyDescent="0.3">
      <c r="B1317" s="123" t="s">
        <v>139</v>
      </c>
      <c r="C1317" s="123" t="s">
        <v>140</v>
      </c>
      <c r="D1317" s="124" t="s">
        <v>141</v>
      </c>
      <c r="E1317" s="86" t="s">
        <v>4</v>
      </c>
      <c r="F1317" s="22" t="s">
        <v>144</v>
      </c>
      <c r="G1317" s="23">
        <v>42095</v>
      </c>
      <c r="H1317" s="68">
        <v>4</v>
      </c>
      <c r="I1317"/>
      <c r="J1317"/>
      <c r="K1317"/>
    </row>
    <row r="1318" spans="2:11" x14ac:dyDescent="0.3">
      <c r="B1318" s="123" t="s">
        <v>139</v>
      </c>
      <c r="C1318" s="123" t="s">
        <v>140</v>
      </c>
      <c r="D1318" s="124" t="s">
        <v>141</v>
      </c>
      <c r="E1318" s="87" t="s">
        <v>4</v>
      </c>
      <c r="F1318" s="29" t="s">
        <v>144</v>
      </c>
      <c r="G1318" s="30">
        <v>42095</v>
      </c>
      <c r="H1318" s="28">
        <v>3</v>
      </c>
      <c r="I1318"/>
      <c r="J1318"/>
      <c r="K1318"/>
    </row>
    <row r="1319" spans="2:11" x14ac:dyDescent="0.3">
      <c r="B1319" s="123" t="s">
        <v>139</v>
      </c>
      <c r="C1319" s="123" t="s">
        <v>140</v>
      </c>
      <c r="D1319" s="124" t="s">
        <v>141</v>
      </c>
      <c r="E1319" s="86" t="s">
        <v>4</v>
      </c>
      <c r="F1319" s="31" t="s">
        <v>144</v>
      </c>
      <c r="G1319" s="32">
        <v>42095</v>
      </c>
      <c r="H1319" s="28">
        <v>2</v>
      </c>
      <c r="I1319"/>
      <c r="J1319"/>
      <c r="K1319"/>
    </row>
    <row r="1320" spans="2:11" x14ac:dyDescent="0.3">
      <c r="B1320" s="123" t="s">
        <v>139</v>
      </c>
      <c r="C1320" s="123" t="s">
        <v>140</v>
      </c>
      <c r="D1320" s="124" t="s">
        <v>141</v>
      </c>
      <c r="E1320" s="87" t="s">
        <v>4</v>
      </c>
      <c r="F1320" s="29" t="s">
        <v>144</v>
      </c>
      <c r="G1320" s="30">
        <v>42095</v>
      </c>
      <c r="H1320" s="28">
        <v>4</v>
      </c>
      <c r="I1320"/>
      <c r="J1320"/>
      <c r="K1320"/>
    </row>
    <row r="1321" spans="2:11" x14ac:dyDescent="0.3">
      <c r="B1321" s="123" t="s">
        <v>139</v>
      </c>
      <c r="C1321" s="123" t="s">
        <v>140</v>
      </c>
      <c r="D1321" s="124" t="s">
        <v>141</v>
      </c>
      <c r="E1321" s="87" t="s">
        <v>4</v>
      </c>
      <c r="F1321" s="29" t="s">
        <v>144</v>
      </c>
      <c r="G1321" s="30">
        <v>42095</v>
      </c>
      <c r="H1321" s="28">
        <v>1</v>
      </c>
      <c r="I1321"/>
      <c r="J1321"/>
      <c r="K1321"/>
    </row>
    <row r="1322" spans="2:11" x14ac:dyDescent="0.3">
      <c r="B1322" s="123" t="s">
        <v>139</v>
      </c>
      <c r="C1322" s="123" t="s">
        <v>140</v>
      </c>
      <c r="D1322" s="124" t="s">
        <v>141</v>
      </c>
      <c r="E1322" s="87" t="s">
        <v>4</v>
      </c>
      <c r="F1322" s="29" t="s">
        <v>144</v>
      </c>
      <c r="G1322" s="30">
        <v>42095</v>
      </c>
      <c r="H1322" s="28">
        <v>3</v>
      </c>
      <c r="I1322"/>
      <c r="J1322"/>
      <c r="K1322"/>
    </row>
    <row r="1323" spans="2:11" x14ac:dyDescent="0.3">
      <c r="B1323" s="123" t="s">
        <v>139</v>
      </c>
      <c r="C1323" s="124" t="s">
        <v>140</v>
      </c>
      <c r="D1323" s="124" t="s">
        <v>141</v>
      </c>
      <c r="E1323" s="87" t="s">
        <v>4</v>
      </c>
      <c r="F1323" s="29" t="s">
        <v>144</v>
      </c>
      <c r="G1323" s="30">
        <v>42095</v>
      </c>
      <c r="H1323" s="28">
        <v>2</v>
      </c>
      <c r="I1323"/>
      <c r="J1323"/>
      <c r="K1323"/>
    </row>
    <row r="1324" spans="2:11" x14ac:dyDescent="0.3">
      <c r="B1324" s="123" t="s">
        <v>139</v>
      </c>
      <c r="C1324" s="123" t="s">
        <v>140</v>
      </c>
      <c r="D1324" s="124" t="s">
        <v>141</v>
      </c>
      <c r="E1324" s="87" t="s">
        <v>4</v>
      </c>
      <c r="F1324" s="29" t="s">
        <v>144</v>
      </c>
      <c r="G1324" s="30">
        <v>42095</v>
      </c>
      <c r="H1324" s="28">
        <v>7</v>
      </c>
      <c r="I1324"/>
      <c r="J1324"/>
      <c r="K1324"/>
    </row>
    <row r="1325" spans="2:11" x14ac:dyDescent="0.3">
      <c r="B1325" s="123" t="s">
        <v>139</v>
      </c>
      <c r="C1325" s="123" t="s">
        <v>140</v>
      </c>
      <c r="D1325" s="124" t="s">
        <v>141</v>
      </c>
      <c r="E1325" s="87" t="s">
        <v>4</v>
      </c>
      <c r="F1325" s="29" t="s">
        <v>144</v>
      </c>
      <c r="G1325" s="30">
        <v>42095</v>
      </c>
      <c r="H1325" s="28">
        <v>5</v>
      </c>
      <c r="I1325"/>
      <c r="J1325"/>
      <c r="K1325"/>
    </row>
    <row r="1326" spans="2:11" x14ac:dyDescent="0.3">
      <c r="B1326" s="123" t="s">
        <v>139</v>
      </c>
      <c r="C1326" s="123" t="s">
        <v>140</v>
      </c>
      <c r="D1326" s="124" t="s">
        <v>141</v>
      </c>
      <c r="E1326" s="87" t="s">
        <v>4</v>
      </c>
      <c r="F1326" s="29" t="s">
        <v>144</v>
      </c>
      <c r="G1326" s="30">
        <v>42095</v>
      </c>
      <c r="H1326" s="28">
        <v>1</v>
      </c>
      <c r="I1326"/>
      <c r="J1326"/>
      <c r="K1326"/>
    </row>
    <row r="1327" spans="2:11" x14ac:dyDescent="0.3">
      <c r="B1327" s="123" t="s">
        <v>139</v>
      </c>
      <c r="C1327" s="123" t="s">
        <v>140</v>
      </c>
      <c r="D1327" s="124" t="s">
        <v>141</v>
      </c>
      <c r="E1327" s="87" t="s">
        <v>4</v>
      </c>
      <c r="F1327" s="29" t="s">
        <v>144</v>
      </c>
      <c r="G1327" s="30">
        <v>42095</v>
      </c>
      <c r="H1327" s="28">
        <v>1</v>
      </c>
      <c r="I1327"/>
      <c r="J1327"/>
      <c r="K1327"/>
    </row>
    <row r="1328" spans="2:11" x14ac:dyDescent="0.3">
      <c r="B1328" s="123" t="s">
        <v>139</v>
      </c>
      <c r="C1328" s="123" t="s">
        <v>140</v>
      </c>
      <c r="D1328" s="124" t="s">
        <v>141</v>
      </c>
      <c r="E1328" s="87" t="s">
        <v>4</v>
      </c>
      <c r="F1328" s="73" t="s">
        <v>145</v>
      </c>
      <c r="G1328" s="79">
        <v>42095</v>
      </c>
      <c r="H1328" s="34">
        <v>2</v>
      </c>
      <c r="I1328"/>
      <c r="J1328"/>
      <c r="K1328"/>
    </row>
    <row r="1329" spans="2:11" x14ac:dyDescent="0.3">
      <c r="B1329" s="123" t="s">
        <v>139</v>
      </c>
      <c r="C1329" s="123" t="s">
        <v>140</v>
      </c>
      <c r="D1329" s="124" t="s">
        <v>141</v>
      </c>
      <c r="E1329" s="87" t="s">
        <v>4</v>
      </c>
      <c r="F1329" s="73" t="s">
        <v>145</v>
      </c>
      <c r="G1329" s="79">
        <v>42095</v>
      </c>
      <c r="H1329" s="34">
        <v>1</v>
      </c>
      <c r="I1329"/>
      <c r="J1329"/>
      <c r="K1329"/>
    </row>
    <row r="1330" spans="2:11" x14ac:dyDescent="0.3">
      <c r="B1330" s="123" t="s">
        <v>139</v>
      </c>
      <c r="C1330" s="123" t="s">
        <v>140</v>
      </c>
      <c r="D1330" s="124" t="s">
        <v>141</v>
      </c>
      <c r="E1330" s="87" t="s">
        <v>4</v>
      </c>
      <c r="F1330" s="73" t="s">
        <v>145</v>
      </c>
      <c r="G1330" s="79">
        <v>42095</v>
      </c>
      <c r="H1330" s="34">
        <v>1</v>
      </c>
      <c r="I1330"/>
      <c r="J1330"/>
      <c r="K1330"/>
    </row>
    <row r="1331" spans="2:11" x14ac:dyDescent="0.3">
      <c r="B1331" s="123" t="s">
        <v>139</v>
      </c>
      <c r="C1331" s="123" t="s">
        <v>140</v>
      </c>
      <c r="D1331" s="124" t="s">
        <v>141</v>
      </c>
      <c r="E1331" s="87" t="s">
        <v>4</v>
      </c>
      <c r="F1331" s="73" t="s">
        <v>145</v>
      </c>
      <c r="G1331" s="79">
        <v>42095</v>
      </c>
      <c r="H1331" s="34">
        <v>1</v>
      </c>
      <c r="I1331"/>
      <c r="J1331"/>
      <c r="K1331"/>
    </row>
    <row r="1332" spans="2:11" x14ac:dyDescent="0.3">
      <c r="B1332" s="124" t="s">
        <v>139</v>
      </c>
      <c r="C1332" s="35" t="s">
        <v>140</v>
      </c>
      <c r="D1332" s="123" t="s">
        <v>141</v>
      </c>
      <c r="E1332" s="88" t="s">
        <v>4</v>
      </c>
      <c r="F1332" s="73" t="s">
        <v>145</v>
      </c>
      <c r="G1332" s="79">
        <v>42095</v>
      </c>
      <c r="H1332" s="33">
        <v>933.4</v>
      </c>
      <c r="I1332"/>
      <c r="J1332"/>
      <c r="K1332"/>
    </row>
    <row r="1333" spans="2:11" x14ac:dyDescent="0.3">
      <c r="B1333" s="125" t="s">
        <v>139</v>
      </c>
      <c r="C1333" s="123" t="s">
        <v>140</v>
      </c>
      <c r="D1333" s="123" t="s">
        <v>141</v>
      </c>
      <c r="E1333" s="88" t="s">
        <v>4</v>
      </c>
      <c r="F1333" s="73" t="s">
        <v>145</v>
      </c>
      <c r="G1333" s="79">
        <v>42095</v>
      </c>
      <c r="H1333" s="34">
        <v>29.666666666666668</v>
      </c>
      <c r="I1333"/>
      <c r="J1333"/>
      <c r="K1333"/>
    </row>
    <row r="1334" spans="2:11" x14ac:dyDescent="0.3">
      <c r="B1334" s="125" t="s">
        <v>139</v>
      </c>
      <c r="C1334" s="123" t="s">
        <v>140</v>
      </c>
      <c r="D1334" s="123" t="s">
        <v>141</v>
      </c>
      <c r="E1334" s="88" t="s">
        <v>4</v>
      </c>
      <c r="F1334" s="73" t="s">
        <v>145</v>
      </c>
      <c r="G1334" s="79">
        <v>42095</v>
      </c>
      <c r="H1334" s="34">
        <v>2</v>
      </c>
      <c r="I1334"/>
      <c r="J1334"/>
      <c r="K1334"/>
    </row>
    <row r="1335" spans="2:11" x14ac:dyDescent="0.3">
      <c r="B1335" s="125" t="s">
        <v>139</v>
      </c>
      <c r="C1335" s="123" t="s">
        <v>140</v>
      </c>
      <c r="D1335" s="123" t="s">
        <v>141</v>
      </c>
      <c r="E1335" s="88" t="s">
        <v>4</v>
      </c>
      <c r="F1335" s="73" t="s">
        <v>145</v>
      </c>
      <c r="G1335" s="79">
        <v>42095</v>
      </c>
      <c r="H1335" s="34">
        <v>11</v>
      </c>
      <c r="I1335"/>
      <c r="J1335"/>
      <c r="K1335"/>
    </row>
    <row r="1336" spans="2:11" x14ac:dyDescent="0.3">
      <c r="B1336" s="124" t="s">
        <v>139</v>
      </c>
      <c r="C1336" s="123" t="s">
        <v>140</v>
      </c>
      <c r="D1336" s="123" t="s">
        <v>141</v>
      </c>
      <c r="E1336" s="88" t="s">
        <v>4</v>
      </c>
      <c r="F1336" s="73" t="s">
        <v>145</v>
      </c>
      <c r="G1336" s="79">
        <v>42095</v>
      </c>
      <c r="H1336" s="33">
        <v>3160</v>
      </c>
      <c r="I1336"/>
      <c r="J1336"/>
      <c r="K1336"/>
    </row>
    <row r="1337" spans="2:11" x14ac:dyDescent="0.3">
      <c r="B1337" s="124" t="s">
        <v>139</v>
      </c>
      <c r="C1337" s="123" t="s">
        <v>140</v>
      </c>
      <c r="D1337" s="123" t="s">
        <v>141</v>
      </c>
      <c r="E1337" s="88" t="s">
        <v>4</v>
      </c>
      <c r="F1337" s="73" t="s">
        <v>145</v>
      </c>
      <c r="G1337" s="79">
        <v>42095</v>
      </c>
      <c r="H1337" s="33">
        <v>360</v>
      </c>
      <c r="I1337"/>
      <c r="J1337"/>
      <c r="K1337"/>
    </row>
    <row r="1338" spans="2:11" x14ac:dyDescent="0.3">
      <c r="B1338" s="124" t="s">
        <v>139</v>
      </c>
      <c r="C1338" s="123" t="s">
        <v>140</v>
      </c>
      <c r="D1338" s="123" t="s">
        <v>141</v>
      </c>
      <c r="E1338" s="88" t="s">
        <v>4</v>
      </c>
      <c r="F1338" s="73" t="s">
        <v>145</v>
      </c>
      <c r="G1338" s="79">
        <v>42095</v>
      </c>
      <c r="H1338" s="33">
        <v>20</v>
      </c>
      <c r="I1338"/>
      <c r="J1338"/>
      <c r="K1338"/>
    </row>
    <row r="1339" spans="2:11" x14ac:dyDescent="0.3">
      <c r="B1339" s="123" t="s">
        <v>139</v>
      </c>
      <c r="C1339" s="123" t="s">
        <v>140</v>
      </c>
      <c r="D1339" s="124" t="s">
        <v>141</v>
      </c>
      <c r="E1339" s="87" t="s">
        <v>4</v>
      </c>
      <c r="F1339" s="73" t="s">
        <v>145</v>
      </c>
      <c r="G1339" s="79">
        <v>42095</v>
      </c>
      <c r="H1339" s="33">
        <v>1</v>
      </c>
      <c r="I1339"/>
      <c r="J1339"/>
      <c r="K1339"/>
    </row>
    <row r="1340" spans="2:11" x14ac:dyDescent="0.3">
      <c r="B1340" s="123" t="s">
        <v>139</v>
      </c>
      <c r="C1340" s="123" t="s">
        <v>140</v>
      </c>
      <c r="D1340" s="124" t="s">
        <v>141</v>
      </c>
      <c r="E1340" s="87" t="s">
        <v>4</v>
      </c>
      <c r="F1340" s="73" t="s">
        <v>145</v>
      </c>
      <c r="G1340" s="79">
        <v>42095</v>
      </c>
      <c r="H1340" s="34">
        <v>1</v>
      </c>
      <c r="I1340"/>
      <c r="J1340"/>
      <c r="K1340"/>
    </row>
    <row r="1341" spans="2:11" x14ac:dyDescent="0.3">
      <c r="B1341" s="123" t="s">
        <v>139</v>
      </c>
      <c r="C1341" s="123" t="s">
        <v>140</v>
      </c>
      <c r="D1341" s="124" t="s">
        <v>141</v>
      </c>
      <c r="E1341" s="87" t="s">
        <v>4</v>
      </c>
      <c r="F1341" s="73" t="s">
        <v>145</v>
      </c>
      <c r="G1341" s="79">
        <v>42095</v>
      </c>
      <c r="H1341" s="33">
        <v>1</v>
      </c>
      <c r="I1341"/>
      <c r="J1341"/>
      <c r="K1341"/>
    </row>
    <row r="1342" spans="2:11" x14ac:dyDescent="0.3">
      <c r="B1342" s="124" t="s">
        <v>139</v>
      </c>
      <c r="C1342" s="123" t="s">
        <v>140</v>
      </c>
      <c r="D1342" s="123" t="s">
        <v>141</v>
      </c>
      <c r="E1342" s="85" t="s">
        <v>4</v>
      </c>
      <c r="F1342" s="3" t="s">
        <v>142</v>
      </c>
      <c r="G1342" s="4">
        <v>42125</v>
      </c>
      <c r="H1342" s="5">
        <v>66</v>
      </c>
      <c r="I1342"/>
      <c r="J1342"/>
      <c r="K1342"/>
    </row>
    <row r="1343" spans="2:11" x14ac:dyDescent="0.3">
      <c r="B1343" s="124" t="s">
        <v>139</v>
      </c>
      <c r="C1343" s="123" t="s">
        <v>140</v>
      </c>
      <c r="D1343" s="123" t="s">
        <v>141</v>
      </c>
      <c r="E1343" s="85" t="s">
        <v>4</v>
      </c>
      <c r="F1343" s="3" t="s">
        <v>142</v>
      </c>
      <c r="G1343" s="4">
        <v>42125</v>
      </c>
      <c r="H1343" s="5">
        <v>1399</v>
      </c>
      <c r="I1343"/>
      <c r="J1343"/>
      <c r="K1343"/>
    </row>
    <row r="1344" spans="2:11" x14ac:dyDescent="0.3">
      <c r="B1344" s="124" t="s">
        <v>139</v>
      </c>
      <c r="C1344" s="123" t="s">
        <v>140</v>
      </c>
      <c r="D1344" s="124" t="s">
        <v>141</v>
      </c>
      <c r="E1344" s="86" t="s">
        <v>4</v>
      </c>
      <c r="F1344" s="3" t="s">
        <v>142</v>
      </c>
      <c r="G1344" s="4">
        <v>42125</v>
      </c>
      <c r="H1344" s="5">
        <v>62</v>
      </c>
      <c r="I1344"/>
      <c r="J1344"/>
      <c r="K1344"/>
    </row>
    <row r="1345" spans="2:11" x14ac:dyDescent="0.3">
      <c r="B1345" s="124" t="s">
        <v>139</v>
      </c>
      <c r="C1345" s="123" t="s">
        <v>140</v>
      </c>
      <c r="D1345" s="123" t="s">
        <v>141</v>
      </c>
      <c r="E1345" s="85" t="s">
        <v>4</v>
      </c>
      <c r="F1345" s="3" t="s">
        <v>142</v>
      </c>
      <c r="G1345" s="4">
        <v>42125</v>
      </c>
      <c r="H1345" s="5">
        <v>15210</v>
      </c>
      <c r="I1345"/>
      <c r="J1345"/>
      <c r="K1345"/>
    </row>
    <row r="1346" spans="2:11" x14ac:dyDescent="0.3">
      <c r="B1346" s="124" t="s">
        <v>139</v>
      </c>
      <c r="C1346" s="123" t="s">
        <v>140</v>
      </c>
      <c r="D1346" s="124" t="s">
        <v>141</v>
      </c>
      <c r="E1346" s="86" t="s">
        <v>4</v>
      </c>
      <c r="F1346" s="3" t="s">
        <v>142</v>
      </c>
      <c r="G1346" s="4">
        <v>42125</v>
      </c>
      <c r="H1346" s="5">
        <v>565</v>
      </c>
      <c r="I1346"/>
      <c r="J1346"/>
      <c r="K1346"/>
    </row>
    <row r="1347" spans="2:11" x14ac:dyDescent="0.3">
      <c r="B1347" s="124" t="s">
        <v>139</v>
      </c>
      <c r="C1347" s="123" t="s">
        <v>140</v>
      </c>
      <c r="D1347" s="124" t="s">
        <v>141</v>
      </c>
      <c r="E1347" s="86" t="s">
        <v>4</v>
      </c>
      <c r="F1347" s="3" t="s">
        <v>142</v>
      </c>
      <c r="G1347" s="4">
        <v>42125</v>
      </c>
      <c r="H1347" s="5">
        <v>139</v>
      </c>
      <c r="I1347"/>
      <c r="J1347"/>
      <c r="K1347"/>
    </row>
    <row r="1348" spans="2:11" x14ac:dyDescent="0.3">
      <c r="B1348" s="124" t="s">
        <v>139</v>
      </c>
      <c r="C1348" s="123" t="s">
        <v>140</v>
      </c>
      <c r="D1348" s="123" t="s">
        <v>141</v>
      </c>
      <c r="E1348" s="85" t="s">
        <v>4</v>
      </c>
      <c r="F1348" s="3" t="s">
        <v>142</v>
      </c>
      <c r="G1348" s="4">
        <v>42125</v>
      </c>
      <c r="H1348" s="5">
        <v>38</v>
      </c>
      <c r="I1348"/>
      <c r="J1348"/>
      <c r="K1348"/>
    </row>
    <row r="1349" spans="2:11" x14ac:dyDescent="0.3">
      <c r="B1349" s="124" t="s">
        <v>139</v>
      </c>
      <c r="C1349" s="123" t="s">
        <v>140</v>
      </c>
      <c r="D1349" s="123" t="s">
        <v>141</v>
      </c>
      <c r="E1349" s="85" t="s">
        <v>4</v>
      </c>
      <c r="F1349" s="3" t="s">
        <v>142</v>
      </c>
      <c r="G1349" s="4">
        <v>42125</v>
      </c>
      <c r="H1349" s="5">
        <v>280</v>
      </c>
      <c r="I1349"/>
      <c r="J1349"/>
      <c r="K1349"/>
    </row>
    <row r="1350" spans="2:11" x14ac:dyDescent="0.3">
      <c r="B1350" s="123" t="s">
        <v>139</v>
      </c>
      <c r="C1350" s="123" t="s">
        <v>140</v>
      </c>
      <c r="D1350" s="124" t="s">
        <v>141</v>
      </c>
      <c r="E1350" s="86" t="s">
        <v>4</v>
      </c>
      <c r="F1350" s="6" t="s">
        <v>143</v>
      </c>
      <c r="G1350" s="7">
        <v>42125</v>
      </c>
      <c r="H1350" s="8">
        <v>2</v>
      </c>
      <c r="I1350"/>
      <c r="J1350"/>
      <c r="K1350"/>
    </row>
    <row r="1351" spans="2:11" x14ac:dyDescent="0.3">
      <c r="B1351" s="123" t="s">
        <v>139</v>
      </c>
      <c r="C1351" s="123" t="s">
        <v>140</v>
      </c>
      <c r="D1351" s="124" t="s">
        <v>141</v>
      </c>
      <c r="E1351" s="86" t="s">
        <v>4</v>
      </c>
      <c r="F1351" s="6" t="s">
        <v>143</v>
      </c>
      <c r="G1351" s="7">
        <v>42125</v>
      </c>
      <c r="H1351" s="8">
        <v>1</v>
      </c>
      <c r="I1351"/>
      <c r="J1351"/>
      <c r="K1351"/>
    </row>
    <row r="1352" spans="2:11" x14ac:dyDescent="0.3">
      <c r="B1352" s="123" t="s">
        <v>139</v>
      </c>
      <c r="C1352" s="123" t="s">
        <v>140</v>
      </c>
      <c r="D1352" s="124" t="s">
        <v>141</v>
      </c>
      <c r="E1352" s="87" t="s">
        <v>4</v>
      </c>
      <c r="F1352" s="9" t="s">
        <v>143</v>
      </c>
      <c r="G1352" s="10">
        <v>42125</v>
      </c>
      <c r="H1352" s="8">
        <v>3</v>
      </c>
      <c r="I1352"/>
      <c r="J1352"/>
      <c r="K1352"/>
    </row>
    <row r="1353" spans="2:11" x14ac:dyDescent="0.3">
      <c r="B1353" s="123" t="s">
        <v>139</v>
      </c>
      <c r="C1353" s="123" t="s">
        <v>140</v>
      </c>
      <c r="D1353" s="124" t="s">
        <v>141</v>
      </c>
      <c r="E1353" s="86" t="s">
        <v>4</v>
      </c>
      <c r="F1353" s="6" t="s">
        <v>143</v>
      </c>
      <c r="G1353" s="7">
        <v>42125</v>
      </c>
      <c r="H1353" s="8">
        <v>3</v>
      </c>
      <c r="I1353"/>
      <c r="J1353"/>
      <c r="K1353"/>
    </row>
    <row r="1354" spans="2:11" x14ac:dyDescent="0.3">
      <c r="B1354" s="124" t="s">
        <v>139</v>
      </c>
      <c r="C1354" s="123" t="s">
        <v>140</v>
      </c>
      <c r="D1354" s="123" t="s">
        <v>141</v>
      </c>
      <c r="E1354" s="85" t="s">
        <v>4</v>
      </c>
      <c r="F1354" s="11" t="s">
        <v>143</v>
      </c>
      <c r="G1354" s="12">
        <v>42125</v>
      </c>
      <c r="H1354" s="13">
        <v>10429.166666666668</v>
      </c>
      <c r="I1354"/>
      <c r="J1354"/>
      <c r="K1354"/>
    </row>
    <row r="1355" spans="2:11" x14ac:dyDescent="0.3">
      <c r="B1355" s="123" t="s">
        <v>139</v>
      </c>
      <c r="C1355" s="123" t="s">
        <v>140</v>
      </c>
      <c r="D1355" s="123" t="s">
        <v>141</v>
      </c>
      <c r="E1355" s="85" t="s">
        <v>4</v>
      </c>
      <c r="F1355" s="11" t="s">
        <v>143</v>
      </c>
      <c r="G1355" s="12">
        <v>42125</v>
      </c>
      <c r="H1355" s="8">
        <v>86</v>
      </c>
      <c r="I1355"/>
      <c r="J1355"/>
      <c r="K1355"/>
    </row>
    <row r="1356" spans="2:11" x14ac:dyDescent="0.3">
      <c r="B1356" s="123" t="s">
        <v>139</v>
      </c>
      <c r="C1356" s="123" t="s">
        <v>140</v>
      </c>
      <c r="D1356" s="123" t="s">
        <v>141</v>
      </c>
      <c r="E1356" s="85" t="s">
        <v>4</v>
      </c>
      <c r="F1356" s="11" t="s">
        <v>143</v>
      </c>
      <c r="G1356" s="12">
        <v>42125</v>
      </c>
      <c r="H1356" s="8">
        <v>135</v>
      </c>
      <c r="I1356"/>
      <c r="J1356"/>
      <c r="K1356"/>
    </row>
    <row r="1357" spans="2:11" x14ac:dyDescent="0.3">
      <c r="B1357" s="123" t="s">
        <v>139</v>
      </c>
      <c r="C1357" s="123" t="s">
        <v>140</v>
      </c>
      <c r="D1357" s="123" t="s">
        <v>141</v>
      </c>
      <c r="E1357" s="85" t="s">
        <v>4</v>
      </c>
      <c r="F1357" s="11" t="s">
        <v>143</v>
      </c>
      <c r="G1357" s="12">
        <v>42125</v>
      </c>
      <c r="H1357" s="8">
        <v>26</v>
      </c>
      <c r="I1357"/>
      <c r="J1357"/>
      <c r="K1357"/>
    </row>
    <row r="1358" spans="2:11" x14ac:dyDescent="0.3">
      <c r="B1358" s="123" t="s">
        <v>139</v>
      </c>
      <c r="C1358" s="123" t="s">
        <v>140</v>
      </c>
      <c r="D1358" s="123" t="s">
        <v>141</v>
      </c>
      <c r="E1358" s="85" t="s">
        <v>4</v>
      </c>
      <c r="F1358" s="11" t="s">
        <v>143</v>
      </c>
      <c r="G1358" s="12">
        <v>42125</v>
      </c>
      <c r="H1358" s="8">
        <v>12</v>
      </c>
      <c r="I1358"/>
      <c r="J1358"/>
      <c r="K1358"/>
    </row>
    <row r="1359" spans="2:11" x14ac:dyDescent="0.3">
      <c r="B1359" s="123" t="s">
        <v>139</v>
      </c>
      <c r="C1359" s="123" t="s">
        <v>140</v>
      </c>
      <c r="D1359" s="123" t="s">
        <v>141</v>
      </c>
      <c r="E1359" s="85" t="s">
        <v>4</v>
      </c>
      <c r="F1359" s="11" t="s">
        <v>143</v>
      </c>
      <c r="G1359" s="12">
        <v>42125</v>
      </c>
      <c r="H1359" s="8">
        <v>10</v>
      </c>
      <c r="I1359"/>
      <c r="J1359"/>
      <c r="K1359"/>
    </row>
    <row r="1360" spans="2:11" x14ac:dyDescent="0.3">
      <c r="B1360" s="124" t="s">
        <v>139</v>
      </c>
      <c r="C1360" s="123" t="s">
        <v>140</v>
      </c>
      <c r="D1360" s="123" t="s">
        <v>141</v>
      </c>
      <c r="E1360" s="85" t="s">
        <v>4</v>
      </c>
      <c r="F1360" s="11" t="s">
        <v>143</v>
      </c>
      <c r="G1360" s="12">
        <v>42125</v>
      </c>
      <c r="H1360" s="13">
        <v>3250</v>
      </c>
      <c r="I1360"/>
      <c r="J1360"/>
      <c r="K1360"/>
    </row>
    <row r="1361" spans="2:11" x14ac:dyDescent="0.3">
      <c r="B1361" s="124" t="s">
        <v>139</v>
      </c>
      <c r="C1361" s="123" t="s">
        <v>140</v>
      </c>
      <c r="D1361" s="123" t="s">
        <v>141</v>
      </c>
      <c r="E1361" s="85" t="s">
        <v>4</v>
      </c>
      <c r="F1361" s="11" t="s">
        <v>143</v>
      </c>
      <c r="G1361" s="12">
        <v>42125</v>
      </c>
      <c r="H1361" s="13">
        <v>2841.6666500000001</v>
      </c>
      <c r="I1361"/>
      <c r="J1361"/>
      <c r="K1361"/>
    </row>
    <row r="1362" spans="2:11" x14ac:dyDescent="0.3">
      <c r="B1362" s="124" t="s">
        <v>139</v>
      </c>
      <c r="C1362" s="123" t="s">
        <v>140</v>
      </c>
      <c r="D1362" s="124" t="s">
        <v>141</v>
      </c>
      <c r="E1362" s="86" t="s">
        <v>4</v>
      </c>
      <c r="F1362" s="11" t="s">
        <v>143</v>
      </c>
      <c r="G1362" s="12">
        <v>42125</v>
      </c>
      <c r="H1362" s="13">
        <v>13</v>
      </c>
      <c r="I1362"/>
      <c r="J1362"/>
      <c r="K1362"/>
    </row>
    <row r="1363" spans="2:11" x14ac:dyDescent="0.3">
      <c r="B1363" s="124" t="s">
        <v>139</v>
      </c>
      <c r="C1363" s="123" t="s">
        <v>140</v>
      </c>
      <c r="D1363" s="123" t="s">
        <v>141</v>
      </c>
      <c r="E1363" s="85" t="s">
        <v>4</v>
      </c>
      <c r="F1363" s="11" t="s">
        <v>143</v>
      </c>
      <c r="G1363" s="12">
        <v>42125</v>
      </c>
      <c r="H1363" s="13">
        <v>865</v>
      </c>
      <c r="I1363"/>
      <c r="J1363"/>
      <c r="K1363"/>
    </row>
    <row r="1364" spans="2:11" x14ac:dyDescent="0.3">
      <c r="B1364" s="124" t="s">
        <v>139</v>
      </c>
      <c r="C1364" s="123" t="s">
        <v>140</v>
      </c>
      <c r="D1364" s="123" t="s">
        <v>141</v>
      </c>
      <c r="E1364" s="88" t="s">
        <v>4</v>
      </c>
      <c r="F1364" s="15" t="s">
        <v>143</v>
      </c>
      <c r="G1364" s="16">
        <v>42125</v>
      </c>
      <c r="H1364" s="13">
        <v>3</v>
      </c>
      <c r="I1364"/>
      <c r="J1364"/>
      <c r="K1364"/>
    </row>
    <row r="1365" spans="2:11" x14ac:dyDescent="0.3">
      <c r="B1365" s="123" t="s">
        <v>139</v>
      </c>
      <c r="C1365" s="123" t="s">
        <v>140</v>
      </c>
      <c r="D1365" s="123" t="s">
        <v>141</v>
      </c>
      <c r="E1365" s="85" t="s">
        <v>4</v>
      </c>
      <c r="F1365" s="17" t="s">
        <v>32</v>
      </c>
      <c r="G1365" s="18">
        <v>42125</v>
      </c>
      <c r="H1365" s="19">
        <v>91.066037735849065</v>
      </c>
      <c r="I1365"/>
      <c r="J1365"/>
      <c r="K1365"/>
    </row>
    <row r="1366" spans="2:11" x14ac:dyDescent="0.3">
      <c r="B1366" s="123" t="s">
        <v>139</v>
      </c>
      <c r="C1366" s="123" t="s">
        <v>140</v>
      </c>
      <c r="D1366" s="123" t="s">
        <v>141</v>
      </c>
      <c r="E1366" s="85" t="s">
        <v>4</v>
      </c>
      <c r="F1366" s="17" t="s">
        <v>32</v>
      </c>
      <c r="G1366" s="18">
        <v>42125</v>
      </c>
      <c r="H1366" s="19">
        <v>115</v>
      </c>
      <c r="I1366"/>
      <c r="J1366"/>
      <c r="K1366"/>
    </row>
    <row r="1367" spans="2:11" x14ac:dyDescent="0.3">
      <c r="B1367" s="123" t="s">
        <v>139</v>
      </c>
      <c r="C1367" s="123" t="s">
        <v>140</v>
      </c>
      <c r="D1367" s="35" t="s">
        <v>141</v>
      </c>
      <c r="E1367" s="85" t="s">
        <v>4</v>
      </c>
      <c r="F1367" s="17" t="s">
        <v>32</v>
      </c>
      <c r="G1367" s="18">
        <v>42125</v>
      </c>
      <c r="H1367" s="19">
        <v>40</v>
      </c>
      <c r="I1367"/>
      <c r="J1367"/>
      <c r="K1367"/>
    </row>
    <row r="1368" spans="2:11" x14ac:dyDescent="0.3">
      <c r="B1368" s="123" t="s">
        <v>139</v>
      </c>
      <c r="C1368" s="123" t="s">
        <v>140</v>
      </c>
      <c r="D1368" s="123" t="s">
        <v>141</v>
      </c>
      <c r="E1368" s="85" t="s">
        <v>4</v>
      </c>
      <c r="F1368" s="17" t="s">
        <v>32</v>
      </c>
      <c r="G1368" s="18">
        <v>42125</v>
      </c>
      <c r="H1368" s="19">
        <v>27.273584905660378</v>
      </c>
      <c r="I1368"/>
      <c r="J1368"/>
      <c r="K1368"/>
    </row>
    <row r="1369" spans="2:11" x14ac:dyDescent="0.3">
      <c r="B1369" s="123" t="s">
        <v>139</v>
      </c>
      <c r="C1369" s="123" t="s">
        <v>140</v>
      </c>
      <c r="D1369" s="123" t="s">
        <v>141</v>
      </c>
      <c r="E1369" s="85" t="s">
        <v>4</v>
      </c>
      <c r="F1369" s="17" t="s">
        <v>32</v>
      </c>
      <c r="G1369" s="18">
        <v>42125</v>
      </c>
      <c r="H1369" s="19">
        <v>190</v>
      </c>
      <c r="I1369"/>
      <c r="J1369"/>
      <c r="K1369"/>
    </row>
    <row r="1370" spans="2:11" x14ac:dyDescent="0.3">
      <c r="B1370" s="123" t="s">
        <v>139</v>
      </c>
      <c r="C1370" s="123" t="s">
        <v>140</v>
      </c>
      <c r="D1370" s="123" t="s">
        <v>141</v>
      </c>
      <c r="E1370" s="85" t="s">
        <v>4</v>
      </c>
      <c r="F1370" s="17" t="s">
        <v>32</v>
      </c>
      <c r="G1370" s="18">
        <v>42125</v>
      </c>
      <c r="H1370" s="19">
        <v>60.094339622641513</v>
      </c>
      <c r="I1370"/>
      <c r="J1370"/>
      <c r="K1370"/>
    </row>
    <row r="1371" spans="2:11" x14ac:dyDescent="0.3">
      <c r="B1371" s="123" t="s">
        <v>139</v>
      </c>
      <c r="C1371" s="123" t="s">
        <v>140</v>
      </c>
      <c r="D1371" s="123" t="s">
        <v>141</v>
      </c>
      <c r="E1371" s="88" t="s">
        <v>4</v>
      </c>
      <c r="F1371" s="20" t="s">
        <v>32</v>
      </c>
      <c r="G1371" s="21">
        <v>42125</v>
      </c>
      <c r="H1371" s="19">
        <v>7.8584905660377355</v>
      </c>
      <c r="I1371"/>
      <c r="J1371"/>
      <c r="K1371"/>
    </row>
    <row r="1372" spans="2:11" x14ac:dyDescent="0.3">
      <c r="B1372" s="123" t="s">
        <v>139</v>
      </c>
      <c r="C1372" s="123" t="s">
        <v>140</v>
      </c>
      <c r="D1372" s="123" t="s">
        <v>141</v>
      </c>
      <c r="E1372" s="88" t="s">
        <v>4</v>
      </c>
      <c r="F1372" s="20" t="s">
        <v>32</v>
      </c>
      <c r="G1372" s="21">
        <v>42125</v>
      </c>
      <c r="H1372" s="19">
        <v>12.943396226415095</v>
      </c>
      <c r="I1372"/>
      <c r="J1372"/>
      <c r="K1372"/>
    </row>
    <row r="1373" spans="2:11" x14ac:dyDescent="0.3">
      <c r="B1373" s="123" t="s">
        <v>139</v>
      </c>
      <c r="C1373" s="123" t="s">
        <v>140</v>
      </c>
      <c r="D1373" s="123" t="s">
        <v>141</v>
      </c>
      <c r="E1373" s="88" t="s">
        <v>4</v>
      </c>
      <c r="F1373" s="20" t="s">
        <v>32</v>
      </c>
      <c r="G1373" s="21">
        <v>42125</v>
      </c>
      <c r="H1373" s="19">
        <v>30.509433962264151</v>
      </c>
      <c r="I1373"/>
      <c r="J1373"/>
      <c r="K1373"/>
    </row>
    <row r="1374" spans="2:11" x14ac:dyDescent="0.3">
      <c r="B1374" s="123" t="s">
        <v>139</v>
      </c>
      <c r="C1374" s="123" t="s">
        <v>140</v>
      </c>
      <c r="D1374" s="123" t="s">
        <v>141</v>
      </c>
      <c r="E1374" s="88" t="s">
        <v>4</v>
      </c>
      <c r="F1374" s="20" t="s">
        <v>32</v>
      </c>
      <c r="G1374" s="21">
        <v>42125</v>
      </c>
      <c r="H1374" s="19">
        <v>5.5471698113207548</v>
      </c>
      <c r="I1374"/>
      <c r="J1374"/>
      <c r="K1374"/>
    </row>
    <row r="1375" spans="2:11" x14ac:dyDescent="0.3">
      <c r="B1375" s="123" t="s">
        <v>139</v>
      </c>
      <c r="C1375" s="123" t="s">
        <v>140</v>
      </c>
      <c r="D1375" s="123" t="s">
        <v>141</v>
      </c>
      <c r="E1375" s="88" t="s">
        <v>4</v>
      </c>
      <c r="F1375" s="20" t="s">
        <v>32</v>
      </c>
      <c r="G1375" s="21">
        <v>42125</v>
      </c>
      <c r="H1375" s="19">
        <v>8.3207547169811313</v>
      </c>
      <c r="I1375"/>
      <c r="J1375"/>
      <c r="K1375"/>
    </row>
    <row r="1376" spans="2:11" x14ac:dyDescent="0.3">
      <c r="B1376" s="123" t="s">
        <v>139</v>
      </c>
      <c r="C1376" s="123" t="s">
        <v>140</v>
      </c>
      <c r="D1376" s="123" t="s">
        <v>141</v>
      </c>
      <c r="E1376" s="88" t="s">
        <v>4</v>
      </c>
      <c r="F1376" s="20" t="s">
        <v>32</v>
      </c>
      <c r="G1376" s="21">
        <v>42125</v>
      </c>
      <c r="H1376" s="19">
        <v>6.933962264150944</v>
      </c>
      <c r="I1376"/>
      <c r="J1376"/>
      <c r="K1376"/>
    </row>
    <row r="1377" spans="2:11" x14ac:dyDescent="0.3">
      <c r="B1377" s="123" t="s">
        <v>139</v>
      </c>
      <c r="C1377" s="123" t="s">
        <v>140</v>
      </c>
      <c r="D1377" s="123" t="s">
        <v>141</v>
      </c>
      <c r="E1377" s="85" t="s">
        <v>4</v>
      </c>
      <c r="F1377" s="17" t="s">
        <v>32</v>
      </c>
      <c r="G1377" s="18">
        <v>42125</v>
      </c>
      <c r="H1377" s="19">
        <v>0.92452830188679247</v>
      </c>
      <c r="I1377"/>
      <c r="J1377"/>
      <c r="K1377"/>
    </row>
    <row r="1378" spans="2:11" x14ac:dyDescent="0.3">
      <c r="B1378" s="123" t="s">
        <v>139</v>
      </c>
      <c r="C1378" s="123" t="s">
        <v>140</v>
      </c>
      <c r="D1378" s="123" t="s">
        <v>141</v>
      </c>
      <c r="E1378" s="85" t="s">
        <v>4</v>
      </c>
      <c r="F1378" s="17" t="s">
        <v>32</v>
      </c>
      <c r="G1378" s="18">
        <v>42125</v>
      </c>
      <c r="H1378" s="19">
        <v>106.78301886792453</v>
      </c>
      <c r="I1378"/>
      <c r="J1378"/>
      <c r="K1378"/>
    </row>
    <row r="1379" spans="2:11" x14ac:dyDescent="0.3">
      <c r="B1379" s="123" t="s">
        <v>139</v>
      </c>
      <c r="C1379" s="123" t="s">
        <v>140</v>
      </c>
      <c r="D1379" s="123" t="s">
        <v>141</v>
      </c>
      <c r="E1379" s="85" t="s">
        <v>4</v>
      </c>
      <c r="F1379" s="17" t="s">
        <v>32</v>
      </c>
      <c r="G1379" s="18">
        <v>42125</v>
      </c>
      <c r="H1379" s="19">
        <v>80.896226415094347</v>
      </c>
      <c r="I1379"/>
      <c r="J1379"/>
      <c r="K1379"/>
    </row>
    <row r="1380" spans="2:11" x14ac:dyDescent="0.3">
      <c r="B1380" s="123" t="s">
        <v>139</v>
      </c>
      <c r="C1380" s="123" t="s">
        <v>140</v>
      </c>
      <c r="D1380" s="123" t="s">
        <v>141</v>
      </c>
      <c r="E1380" s="85" t="s">
        <v>4</v>
      </c>
      <c r="F1380" s="17" t="s">
        <v>32</v>
      </c>
      <c r="G1380" s="18">
        <v>42125</v>
      </c>
      <c r="H1380" s="19">
        <v>3.6981132075471699</v>
      </c>
      <c r="I1380"/>
      <c r="J1380"/>
      <c r="K1380"/>
    </row>
    <row r="1381" spans="2:11" x14ac:dyDescent="0.3">
      <c r="B1381" s="123" t="s">
        <v>139</v>
      </c>
      <c r="C1381" s="123" t="s">
        <v>140</v>
      </c>
      <c r="D1381" s="124" t="s">
        <v>141</v>
      </c>
      <c r="E1381" s="86" t="s">
        <v>4</v>
      </c>
      <c r="F1381" s="22" t="s">
        <v>144</v>
      </c>
      <c r="G1381" s="23">
        <v>42125</v>
      </c>
      <c r="H1381" s="24">
        <v>1</v>
      </c>
      <c r="I1381"/>
      <c r="J1381"/>
      <c r="K1381"/>
    </row>
    <row r="1382" spans="2:11" x14ac:dyDescent="0.3">
      <c r="B1382" s="123" t="s">
        <v>139</v>
      </c>
      <c r="C1382" s="123" t="s">
        <v>140</v>
      </c>
      <c r="D1382" s="124" t="s">
        <v>141</v>
      </c>
      <c r="E1382" s="86" t="s">
        <v>4</v>
      </c>
      <c r="F1382" s="22" t="s">
        <v>144</v>
      </c>
      <c r="G1382" s="23">
        <v>42125</v>
      </c>
      <c r="H1382" s="24">
        <v>2</v>
      </c>
      <c r="I1382"/>
      <c r="J1382"/>
      <c r="K1382"/>
    </row>
    <row r="1383" spans="2:11" x14ac:dyDescent="0.3">
      <c r="B1383" s="123" t="s">
        <v>139</v>
      </c>
      <c r="C1383" s="123" t="s">
        <v>140</v>
      </c>
      <c r="D1383" s="124" t="s">
        <v>141</v>
      </c>
      <c r="E1383" s="86" t="s">
        <v>4</v>
      </c>
      <c r="F1383" s="22" t="s">
        <v>144</v>
      </c>
      <c r="G1383" s="23">
        <v>42125</v>
      </c>
      <c r="H1383" s="24">
        <v>3</v>
      </c>
      <c r="I1383"/>
      <c r="J1383"/>
      <c r="K1383"/>
    </row>
    <row r="1384" spans="2:11" x14ac:dyDescent="0.3">
      <c r="B1384" s="123" t="s">
        <v>139</v>
      </c>
      <c r="C1384" s="123" t="s">
        <v>140</v>
      </c>
      <c r="D1384" s="123" t="s">
        <v>141</v>
      </c>
      <c r="E1384" s="85" t="s">
        <v>4</v>
      </c>
      <c r="F1384" s="22" t="s">
        <v>144</v>
      </c>
      <c r="G1384" s="23">
        <v>42125</v>
      </c>
      <c r="H1384" s="24">
        <v>4</v>
      </c>
      <c r="I1384"/>
      <c r="J1384"/>
      <c r="K1384"/>
    </row>
    <row r="1385" spans="2:11" x14ac:dyDescent="0.3">
      <c r="B1385" s="123" t="s">
        <v>139</v>
      </c>
      <c r="C1385" s="123" t="s">
        <v>140</v>
      </c>
      <c r="D1385" s="123" t="s">
        <v>141</v>
      </c>
      <c r="E1385" s="85" t="s">
        <v>4</v>
      </c>
      <c r="F1385" s="22" t="s">
        <v>144</v>
      </c>
      <c r="G1385" s="23">
        <v>42125</v>
      </c>
      <c r="H1385" s="24">
        <v>1</v>
      </c>
      <c r="I1385"/>
      <c r="J1385"/>
      <c r="K1385"/>
    </row>
    <row r="1386" spans="2:11" x14ac:dyDescent="0.3">
      <c r="B1386" s="123" t="s">
        <v>139</v>
      </c>
      <c r="C1386" s="123" t="s">
        <v>140</v>
      </c>
      <c r="D1386" s="123" t="s">
        <v>141</v>
      </c>
      <c r="E1386" s="85" t="s">
        <v>4</v>
      </c>
      <c r="F1386" s="22" t="s">
        <v>144</v>
      </c>
      <c r="G1386" s="23">
        <v>42125</v>
      </c>
      <c r="H1386" s="24">
        <v>1</v>
      </c>
      <c r="I1386"/>
      <c r="J1386"/>
      <c r="K1386"/>
    </row>
    <row r="1387" spans="2:11" x14ac:dyDescent="0.3">
      <c r="B1387" s="123" t="s">
        <v>139</v>
      </c>
      <c r="C1387" s="123" t="s">
        <v>140</v>
      </c>
      <c r="D1387" s="124" t="s">
        <v>141</v>
      </c>
      <c r="E1387" s="86" t="s">
        <v>4</v>
      </c>
      <c r="F1387" s="22" t="s">
        <v>144</v>
      </c>
      <c r="G1387" s="23">
        <v>42125</v>
      </c>
      <c r="H1387" s="24">
        <v>1</v>
      </c>
      <c r="I1387"/>
      <c r="J1387"/>
      <c r="K1387"/>
    </row>
    <row r="1388" spans="2:11" x14ac:dyDescent="0.3">
      <c r="B1388" s="123" t="s">
        <v>139</v>
      </c>
      <c r="C1388" s="123" t="s">
        <v>140</v>
      </c>
      <c r="D1388" s="123" t="s">
        <v>141</v>
      </c>
      <c r="E1388" s="85" t="s">
        <v>4</v>
      </c>
      <c r="F1388" s="22" t="s">
        <v>144</v>
      </c>
      <c r="G1388" s="23">
        <v>42125</v>
      </c>
      <c r="H1388" s="24">
        <v>1</v>
      </c>
      <c r="I1388"/>
      <c r="J1388"/>
      <c r="K1388"/>
    </row>
    <row r="1389" spans="2:11" x14ac:dyDescent="0.3">
      <c r="B1389" s="123" t="s">
        <v>139</v>
      </c>
      <c r="C1389" s="123" t="s">
        <v>140</v>
      </c>
      <c r="D1389" s="124" t="s">
        <v>141</v>
      </c>
      <c r="E1389" s="87" t="s">
        <v>4</v>
      </c>
      <c r="F1389" s="26" t="s">
        <v>144</v>
      </c>
      <c r="G1389" s="27">
        <v>42125</v>
      </c>
      <c r="H1389" s="24">
        <v>6</v>
      </c>
      <c r="I1389"/>
      <c r="J1389"/>
      <c r="K1389"/>
    </row>
    <row r="1390" spans="2:11" x14ac:dyDescent="0.3">
      <c r="B1390" s="123" t="s">
        <v>139</v>
      </c>
      <c r="C1390" s="123" t="s">
        <v>140</v>
      </c>
      <c r="D1390" s="124" t="s">
        <v>141</v>
      </c>
      <c r="E1390" s="86" t="s">
        <v>4</v>
      </c>
      <c r="F1390" s="22" t="s">
        <v>144</v>
      </c>
      <c r="G1390" s="23">
        <v>42125</v>
      </c>
      <c r="H1390" s="24">
        <v>2</v>
      </c>
      <c r="I1390"/>
      <c r="J1390"/>
      <c r="K1390"/>
    </row>
    <row r="1391" spans="2:11" x14ac:dyDescent="0.3">
      <c r="B1391" s="123" t="s">
        <v>139</v>
      </c>
      <c r="C1391" s="123" t="s">
        <v>140</v>
      </c>
      <c r="D1391" s="124" t="s">
        <v>141</v>
      </c>
      <c r="E1391" s="86" t="s">
        <v>4</v>
      </c>
      <c r="F1391" s="22" t="s">
        <v>144</v>
      </c>
      <c r="G1391" s="23">
        <v>42125</v>
      </c>
      <c r="H1391" s="24">
        <v>9</v>
      </c>
      <c r="I1391"/>
      <c r="J1391"/>
      <c r="K1391"/>
    </row>
    <row r="1392" spans="2:11" x14ac:dyDescent="0.3">
      <c r="B1392" s="123" t="s">
        <v>139</v>
      </c>
      <c r="C1392" s="123" t="s">
        <v>140</v>
      </c>
      <c r="D1392" s="124" t="s">
        <v>141</v>
      </c>
      <c r="E1392" s="86" t="s">
        <v>4</v>
      </c>
      <c r="F1392" s="22" t="s">
        <v>144</v>
      </c>
      <c r="G1392" s="23">
        <v>42125</v>
      </c>
      <c r="H1392" s="24">
        <v>2</v>
      </c>
      <c r="I1392"/>
      <c r="J1392"/>
      <c r="K1392"/>
    </row>
    <row r="1393" spans="2:11" x14ac:dyDescent="0.3">
      <c r="B1393" s="123" t="s">
        <v>139</v>
      </c>
      <c r="C1393" s="123" t="s">
        <v>140</v>
      </c>
      <c r="D1393" s="124" t="s">
        <v>141</v>
      </c>
      <c r="E1393" s="86" t="s">
        <v>4</v>
      </c>
      <c r="F1393" s="22" t="s">
        <v>144</v>
      </c>
      <c r="G1393" s="23">
        <v>42125</v>
      </c>
      <c r="H1393" s="24">
        <v>2</v>
      </c>
      <c r="I1393"/>
      <c r="J1393"/>
      <c r="K1393"/>
    </row>
    <row r="1394" spans="2:11" x14ac:dyDescent="0.3">
      <c r="B1394" s="123" t="s">
        <v>139</v>
      </c>
      <c r="C1394" s="123" t="s">
        <v>140</v>
      </c>
      <c r="D1394" s="124" t="s">
        <v>141</v>
      </c>
      <c r="E1394" s="86" t="s">
        <v>4</v>
      </c>
      <c r="F1394" s="22" t="s">
        <v>144</v>
      </c>
      <c r="G1394" s="23">
        <v>42125</v>
      </c>
      <c r="H1394" s="24">
        <v>14</v>
      </c>
      <c r="I1394"/>
      <c r="J1394"/>
      <c r="K1394"/>
    </row>
    <row r="1395" spans="2:11" x14ac:dyDescent="0.3">
      <c r="B1395" s="123" t="s">
        <v>139</v>
      </c>
      <c r="C1395" s="123" t="s">
        <v>140</v>
      </c>
      <c r="D1395" s="124" t="s">
        <v>141</v>
      </c>
      <c r="E1395" s="86" t="s">
        <v>4</v>
      </c>
      <c r="F1395" s="22" t="s">
        <v>144</v>
      </c>
      <c r="G1395" s="23">
        <v>42125</v>
      </c>
      <c r="H1395" s="24">
        <v>5</v>
      </c>
      <c r="I1395"/>
      <c r="J1395"/>
      <c r="K1395"/>
    </row>
    <row r="1396" spans="2:11" x14ac:dyDescent="0.3">
      <c r="B1396" s="123" t="s">
        <v>139</v>
      </c>
      <c r="C1396" s="123" t="s">
        <v>140</v>
      </c>
      <c r="D1396" s="124" t="s">
        <v>141</v>
      </c>
      <c r="E1396" s="87" t="s">
        <v>4</v>
      </c>
      <c r="F1396" s="29" t="s">
        <v>144</v>
      </c>
      <c r="G1396" s="30">
        <v>42125</v>
      </c>
      <c r="H1396" s="28">
        <v>3</v>
      </c>
      <c r="I1396"/>
      <c r="J1396"/>
      <c r="K1396"/>
    </row>
    <row r="1397" spans="2:11" x14ac:dyDescent="0.3">
      <c r="B1397" s="123" t="s">
        <v>139</v>
      </c>
      <c r="C1397" s="123" t="s">
        <v>140</v>
      </c>
      <c r="D1397" s="124" t="s">
        <v>141</v>
      </c>
      <c r="E1397" s="86" t="s">
        <v>4</v>
      </c>
      <c r="F1397" s="31" t="s">
        <v>144</v>
      </c>
      <c r="G1397" s="32">
        <v>42125</v>
      </c>
      <c r="H1397" s="28">
        <v>3</v>
      </c>
      <c r="I1397"/>
      <c r="J1397"/>
      <c r="K1397"/>
    </row>
    <row r="1398" spans="2:11" x14ac:dyDescent="0.3">
      <c r="B1398" s="123" t="s">
        <v>139</v>
      </c>
      <c r="C1398" s="123" t="s">
        <v>140</v>
      </c>
      <c r="D1398" s="124" t="s">
        <v>141</v>
      </c>
      <c r="E1398" s="87" t="s">
        <v>4</v>
      </c>
      <c r="F1398" s="29" t="s">
        <v>144</v>
      </c>
      <c r="G1398" s="30">
        <v>42125</v>
      </c>
      <c r="H1398" s="28">
        <v>6</v>
      </c>
      <c r="I1398"/>
      <c r="J1398"/>
      <c r="K1398"/>
    </row>
    <row r="1399" spans="2:11" x14ac:dyDescent="0.3">
      <c r="B1399" s="123" t="s">
        <v>139</v>
      </c>
      <c r="C1399" s="123" t="s">
        <v>140</v>
      </c>
      <c r="D1399" s="124" t="s">
        <v>141</v>
      </c>
      <c r="E1399" s="87" t="s">
        <v>4</v>
      </c>
      <c r="F1399" s="29" t="s">
        <v>144</v>
      </c>
      <c r="G1399" s="30">
        <v>42125</v>
      </c>
      <c r="H1399" s="28">
        <v>1</v>
      </c>
      <c r="I1399"/>
      <c r="J1399"/>
      <c r="K1399"/>
    </row>
    <row r="1400" spans="2:11" x14ac:dyDescent="0.3">
      <c r="B1400" s="123" t="s">
        <v>139</v>
      </c>
      <c r="C1400" s="123" t="s">
        <v>140</v>
      </c>
      <c r="D1400" s="124" t="s">
        <v>141</v>
      </c>
      <c r="E1400" s="87" t="s">
        <v>4</v>
      </c>
      <c r="F1400" s="29" t="s">
        <v>144</v>
      </c>
      <c r="G1400" s="30">
        <v>42125</v>
      </c>
      <c r="H1400" s="28">
        <v>4</v>
      </c>
      <c r="I1400"/>
      <c r="J1400"/>
      <c r="K1400"/>
    </row>
    <row r="1401" spans="2:11" x14ac:dyDescent="0.3">
      <c r="B1401" s="123" t="s">
        <v>139</v>
      </c>
      <c r="C1401" s="124" t="s">
        <v>140</v>
      </c>
      <c r="D1401" s="124" t="s">
        <v>141</v>
      </c>
      <c r="E1401" s="87" t="s">
        <v>4</v>
      </c>
      <c r="F1401" s="29" t="s">
        <v>144</v>
      </c>
      <c r="G1401" s="30">
        <v>42125</v>
      </c>
      <c r="H1401" s="28">
        <v>2</v>
      </c>
      <c r="I1401"/>
      <c r="J1401"/>
      <c r="K1401"/>
    </row>
    <row r="1402" spans="2:11" x14ac:dyDescent="0.3">
      <c r="B1402" s="123" t="s">
        <v>139</v>
      </c>
      <c r="C1402" s="123" t="s">
        <v>140</v>
      </c>
      <c r="D1402" s="124" t="s">
        <v>141</v>
      </c>
      <c r="E1402" s="87" t="s">
        <v>4</v>
      </c>
      <c r="F1402" s="29" t="s">
        <v>144</v>
      </c>
      <c r="G1402" s="30">
        <v>42125</v>
      </c>
      <c r="H1402" s="28">
        <v>9</v>
      </c>
      <c r="I1402"/>
      <c r="J1402"/>
      <c r="K1402"/>
    </row>
    <row r="1403" spans="2:11" x14ac:dyDescent="0.3">
      <c r="B1403" s="123" t="s">
        <v>139</v>
      </c>
      <c r="C1403" s="123" t="s">
        <v>140</v>
      </c>
      <c r="D1403" s="124" t="s">
        <v>141</v>
      </c>
      <c r="E1403" s="87" t="s">
        <v>4</v>
      </c>
      <c r="F1403" s="29" t="s">
        <v>144</v>
      </c>
      <c r="G1403" s="30">
        <v>42125</v>
      </c>
      <c r="H1403" s="28">
        <v>6</v>
      </c>
      <c r="I1403"/>
      <c r="J1403"/>
      <c r="K1403"/>
    </row>
    <row r="1404" spans="2:11" x14ac:dyDescent="0.3">
      <c r="B1404" s="123" t="s">
        <v>139</v>
      </c>
      <c r="C1404" s="123" t="s">
        <v>140</v>
      </c>
      <c r="D1404" s="124" t="s">
        <v>141</v>
      </c>
      <c r="E1404" s="87" t="s">
        <v>4</v>
      </c>
      <c r="F1404" s="29" t="s">
        <v>144</v>
      </c>
      <c r="G1404" s="30">
        <v>42125</v>
      </c>
      <c r="H1404" s="28">
        <v>1</v>
      </c>
      <c r="I1404"/>
      <c r="J1404"/>
      <c r="K1404"/>
    </row>
    <row r="1405" spans="2:11" x14ac:dyDescent="0.3">
      <c r="B1405" s="123" t="s">
        <v>139</v>
      </c>
      <c r="C1405" s="123" t="s">
        <v>140</v>
      </c>
      <c r="D1405" s="124" t="s">
        <v>141</v>
      </c>
      <c r="E1405" s="87" t="s">
        <v>4</v>
      </c>
      <c r="F1405" s="29" t="s">
        <v>144</v>
      </c>
      <c r="G1405" s="30">
        <v>42125</v>
      </c>
      <c r="H1405" s="28">
        <v>1</v>
      </c>
      <c r="I1405"/>
      <c r="J1405"/>
      <c r="K1405"/>
    </row>
    <row r="1406" spans="2:11" x14ac:dyDescent="0.3">
      <c r="B1406" s="123" t="s">
        <v>139</v>
      </c>
      <c r="C1406" s="123" t="s">
        <v>140</v>
      </c>
      <c r="D1406" s="124" t="s">
        <v>141</v>
      </c>
      <c r="E1406" s="87" t="s">
        <v>4</v>
      </c>
      <c r="F1406" s="73" t="s">
        <v>145</v>
      </c>
      <c r="G1406" s="79">
        <v>42125</v>
      </c>
      <c r="H1406" s="34">
        <v>2</v>
      </c>
      <c r="I1406"/>
      <c r="J1406"/>
      <c r="K1406"/>
    </row>
    <row r="1407" spans="2:11" x14ac:dyDescent="0.3">
      <c r="B1407" s="123" t="s">
        <v>139</v>
      </c>
      <c r="C1407" s="123" t="s">
        <v>140</v>
      </c>
      <c r="D1407" s="124" t="s">
        <v>141</v>
      </c>
      <c r="E1407" s="87" t="s">
        <v>4</v>
      </c>
      <c r="F1407" s="73" t="s">
        <v>145</v>
      </c>
      <c r="G1407" s="79">
        <v>42125</v>
      </c>
      <c r="H1407" s="34">
        <v>1</v>
      </c>
      <c r="I1407"/>
      <c r="J1407"/>
      <c r="K1407"/>
    </row>
    <row r="1408" spans="2:11" x14ac:dyDescent="0.3">
      <c r="B1408" s="123" t="s">
        <v>139</v>
      </c>
      <c r="C1408" s="123" t="s">
        <v>140</v>
      </c>
      <c r="D1408" s="124" t="s">
        <v>141</v>
      </c>
      <c r="E1408" s="87" t="s">
        <v>4</v>
      </c>
      <c r="F1408" s="73" t="s">
        <v>145</v>
      </c>
      <c r="G1408" s="79">
        <v>42125</v>
      </c>
      <c r="H1408" s="34">
        <v>1</v>
      </c>
      <c r="I1408"/>
      <c r="J1408"/>
      <c r="K1408"/>
    </row>
    <row r="1409" spans="2:11" x14ac:dyDescent="0.3">
      <c r="B1409" s="123" t="s">
        <v>139</v>
      </c>
      <c r="C1409" s="123" t="s">
        <v>140</v>
      </c>
      <c r="D1409" s="124" t="s">
        <v>141</v>
      </c>
      <c r="E1409" s="87" t="s">
        <v>4</v>
      </c>
      <c r="F1409" s="73" t="s">
        <v>145</v>
      </c>
      <c r="G1409" s="79">
        <v>42125</v>
      </c>
      <c r="H1409" s="34">
        <v>1</v>
      </c>
      <c r="I1409"/>
      <c r="J1409"/>
      <c r="K1409"/>
    </row>
    <row r="1410" spans="2:11" x14ac:dyDescent="0.3">
      <c r="B1410" s="124" t="s">
        <v>139</v>
      </c>
      <c r="C1410" s="35" t="s">
        <v>140</v>
      </c>
      <c r="D1410" s="123" t="s">
        <v>141</v>
      </c>
      <c r="E1410" s="88" t="s">
        <v>4</v>
      </c>
      <c r="F1410" s="73" t="s">
        <v>145</v>
      </c>
      <c r="G1410" s="79">
        <v>42125</v>
      </c>
      <c r="H1410" s="33">
        <v>1118</v>
      </c>
      <c r="I1410"/>
      <c r="J1410"/>
      <c r="K1410"/>
    </row>
    <row r="1411" spans="2:11" x14ac:dyDescent="0.3">
      <c r="B1411" s="125" t="s">
        <v>139</v>
      </c>
      <c r="C1411" s="123" t="s">
        <v>140</v>
      </c>
      <c r="D1411" s="123" t="s">
        <v>141</v>
      </c>
      <c r="E1411" s="88" t="s">
        <v>4</v>
      </c>
      <c r="F1411" s="73" t="s">
        <v>145</v>
      </c>
      <c r="G1411" s="79">
        <v>42125</v>
      </c>
      <c r="H1411" s="34">
        <v>37.083333333333336</v>
      </c>
      <c r="I1411"/>
      <c r="J1411"/>
      <c r="K1411"/>
    </row>
    <row r="1412" spans="2:11" x14ac:dyDescent="0.3">
      <c r="B1412" s="125" t="s">
        <v>139</v>
      </c>
      <c r="C1412" s="123" t="s">
        <v>140</v>
      </c>
      <c r="D1412" s="123" t="s">
        <v>141</v>
      </c>
      <c r="E1412" s="88" t="s">
        <v>4</v>
      </c>
      <c r="F1412" s="73" t="s">
        <v>145</v>
      </c>
      <c r="G1412" s="79">
        <v>42125</v>
      </c>
      <c r="H1412" s="34">
        <v>2</v>
      </c>
      <c r="I1412"/>
      <c r="J1412"/>
      <c r="K1412"/>
    </row>
    <row r="1413" spans="2:11" x14ac:dyDescent="0.3">
      <c r="B1413" s="125" t="s">
        <v>139</v>
      </c>
      <c r="C1413" s="123" t="s">
        <v>140</v>
      </c>
      <c r="D1413" s="123" t="s">
        <v>141</v>
      </c>
      <c r="E1413" s="88" t="s">
        <v>4</v>
      </c>
      <c r="F1413" s="73" t="s">
        <v>145</v>
      </c>
      <c r="G1413" s="79">
        <v>42125</v>
      </c>
      <c r="H1413" s="34">
        <v>14</v>
      </c>
      <c r="I1413"/>
      <c r="J1413"/>
      <c r="K1413"/>
    </row>
    <row r="1414" spans="2:11" x14ac:dyDescent="0.3">
      <c r="B1414" s="124" t="s">
        <v>139</v>
      </c>
      <c r="C1414" s="123" t="s">
        <v>140</v>
      </c>
      <c r="D1414" s="123" t="s">
        <v>141</v>
      </c>
      <c r="E1414" s="88" t="s">
        <v>4</v>
      </c>
      <c r="F1414" s="73" t="s">
        <v>145</v>
      </c>
      <c r="G1414" s="79">
        <v>42125</v>
      </c>
      <c r="H1414" s="33">
        <v>3950</v>
      </c>
      <c r="I1414"/>
      <c r="J1414"/>
      <c r="K1414"/>
    </row>
    <row r="1415" spans="2:11" x14ac:dyDescent="0.3">
      <c r="B1415" s="124" t="s">
        <v>139</v>
      </c>
      <c r="C1415" s="123" t="s">
        <v>140</v>
      </c>
      <c r="D1415" s="123" t="s">
        <v>141</v>
      </c>
      <c r="E1415" s="88" t="s">
        <v>4</v>
      </c>
      <c r="F1415" s="73" t="s">
        <v>145</v>
      </c>
      <c r="G1415" s="79">
        <v>42125</v>
      </c>
      <c r="H1415" s="33">
        <v>450</v>
      </c>
      <c r="I1415"/>
      <c r="J1415"/>
      <c r="K1415"/>
    </row>
    <row r="1416" spans="2:11" x14ac:dyDescent="0.3">
      <c r="B1416" s="124" t="s">
        <v>139</v>
      </c>
      <c r="C1416" s="123" t="s">
        <v>140</v>
      </c>
      <c r="D1416" s="123" t="s">
        <v>141</v>
      </c>
      <c r="E1416" s="88" t="s">
        <v>4</v>
      </c>
      <c r="F1416" s="73" t="s">
        <v>145</v>
      </c>
      <c r="G1416" s="79">
        <v>42125</v>
      </c>
      <c r="H1416" s="33">
        <v>25</v>
      </c>
      <c r="I1416"/>
      <c r="J1416"/>
      <c r="K1416"/>
    </row>
    <row r="1417" spans="2:11" x14ac:dyDescent="0.3">
      <c r="B1417" s="123" t="s">
        <v>139</v>
      </c>
      <c r="C1417" s="123" t="s">
        <v>140</v>
      </c>
      <c r="D1417" s="124" t="s">
        <v>141</v>
      </c>
      <c r="E1417" s="87" t="s">
        <v>4</v>
      </c>
      <c r="F1417" s="73" t="s">
        <v>145</v>
      </c>
      <c r="G1417" s="79">
        <v>42125</v>
      </c>
      <c r="H1417" s="33">
        <v>1</v>
      </c>
      <c r="I1417"/>
      <c r="J1417"/>
      <c r="K1417"/>
    </row>
    <row r="1418" spans="2:11" x14ac:dyDescent="0.3">
      <c r="B1418" s="123" t="s">
        <v>139</v>
      </c>
      <c r="C1418" s="123" t="s">
        <v>140</v>
      </c>
      <c r="D1418" s="124" t="s">
        <v>141</v>
      </c>
      <c r="E1418" s="87" t="s">
        <v>4</v>
      </c>
      <c r="F1418" s="73" t="s">
        <v>145</v>
      </c>
      <c r="G1418" s="79">
        <v>42125</v>
      </c>
      <c r="H1418" s="34">
        <v>1</v>
      </c>
      <c r="I1418"/>
      <c r="J1418"/>
      <c r="K1418"/>
    </row>
    <row r="1419" spans="2:11" x14ac:dyDescent="0.3">
      <c r="B1419" s="123" t="s">
        <v>139</v>
      </c>
      <c r="C1419" s="123" t="s">
        <v>140</v>
      </c>
      <c r="D1419" s="124" t="s">
        <v>141</v>
      </c>
      <c r="E1419" s="87" t="s">
        <v>4</v>
      </c>
      <c r="F1419" s="73" t="s">
        <v>145</v>
      </c>
      <c r="G1419" s="79">
        <v>42125</v>
      </c>
      <c r="H1419" s="33">
        <v>1</v>
      </c>
      <c r="I1419"/>
      <c r="J1419"/>
      <c r="K1419"/>
    </row>
    <row r="1420" spans="2:11" x14ac:dyDescent="0.3">
      <c r="B1420" s="124" t="s">
        <v>139</v>
      </c>
      <c r="C1420" s="123" t="s">
        <v>140</v>
      </c>
      <c r="D1420" s="123" t="s">
        <v>141</v>
      </c>
      <c r="E1420" s="85" t="s">
        <v>4</v>
      </c>
      <c r="F1420" s="3" t="s">
        <v>142</v>
      </c>
      <c r="G1420" s="4">
        <v>42156</v>
      </c>
      <c r="H1420" s="5">
        <v>80</v>
      </c>
      <c r="I1420"/>
      <c r="J1420"/>
      <c r="K1420"/>
    </row>
    <row r="1421" spans="2:11" x14ac:dyDescent="0.3">
      <c r="B1421" s="124" t="s">
        <v>139</v>
      </c>
      <c r="C1421" s="123" t="s">
        <v>140</v>
      </c>
      <c r="D1421" s="123" t="s">
        <v>141</v>
      </c>
      <c r="E1421" s="85" t="s">
        <v>4</v>
      </c>
      <c r="F1421" s="3" t="s">
        <v>142</v>
      </c>
      <c r="G1421" s="4">
        <v>42156</v>
      </c>
      <c r="H1421" s="5">
        <v>1699</v>
      </c>
      <c r="I1421"/>
      <c r="J1421"/>
      <c r="K1421"/>
    </row>
    <row r="1422" spans="2:11" x14ac:dyDescent="0.3">
      <c r="B1422" s="124" t="s">
        <v>139</v>
      </c>
      <c r="C1422" s="123" t="s">
        <v>140</v>
      </c>
      <c r="D1422" s="124" t="s">
        <v>141</v>
      </c>
      <c r="E1422" s="86" t="s">
        <v>4</v>
      </c>
      <c r="F1422" s="3" t="s">
        <v>142</v>
      </c>
      <c r="G1422" s="4">
        <v>42156</v>
      </c>
      <c r="H1422" s="5">
        <v>74</v>
      </c>
      <c r="I1422"/>
      <c r="J1422"/>
      <c r="K1422"/>
    </row>
    <row r="1423" spans="2:11" x14ac:dyDescent="0.3">
      <c r="B1423" s="124" t="s">
        <v>139</v>
      </c>
      <c r="C1423" s="123" t="s">
        <v>140</v>
      </c>
      <c r="D1423" s="123" t="s">
        <v>141</v>
      </c>
      <c r="E1423" s="85" t="s">
        <v>4</v>
      </c>
      <c r="F1423" s="3" t="s">
        <v>142</v>
      </c>
      <c r="G1423" s="4">
        <v>42156</v>
      </c>
      <c r="H1423" s="5">
        <v>17194</v>
      </c>
      <c r="I1423"/>
      <c r="J1423"/>
      <c r="K1423"/>
    </row>
    <row r="1424" spans="2:11" x14ac:dyDescent="0.3">
      <c r="B1424" s="124" t="s">
        <v>139</v>
      </c>
      <c r="C1424" s="123" t="s">
        <v>140</v>
      </c>
      <c r="D1424" s="124" t="s">
        <v>141</v>
      </c>
      <c r="E1424" s="86" t="s">
        <v>4</v>
      </c>
      <c r="F1424" s="3" t="s">
        <v>142</v>
      </c>
      <c r="G1424" s="4">
        <v>42156</v>
      </c>
      <c r="H1424" s="5">
        <v>686</v>
      </c>
      <c r="I1424"/>
      <c r="J1424"/>
      <c r="K1424"/>
    </row>
    <row r="1425" spans="2:11" x14ac:dyDescent="0.3">
      <c r="B1425" s="124" t="s">
        <v>139</v>
      </c>
      <c r="C1425" s="123" t="s">
        <v>140</v>
      </c>
      <c r="D1425" s="124" t="s">
        <v>141</v>
      </c>
      <c r="E1425" s="86" t="s">
        <v>4</v>
      </c>
      <c r="F1425" s="3" t="s">
        <v>142</v>
      </c>
      <c r="G1425" s="4">
        <v>42156</v>
      </c>
      <c r="H1425" s="5">
        <v>170</v>
      </c>
      <c r="I1425"/>
      <c r="J1425"/>
      <c r="K1425"/>
    </row>
    <row r="1426" spans="2:11" x14ac:dyDescent="0.3">
      <c r="B1426" s="124" t="s">
        <v>139</v>
      </c>
      <c r="C1426" s="123" t="s">
        <v>140</v>
      </c>
      <c r="D1426" s="123" t="s">
        <v>141</v>
      </c>
      <c r="E1426" s="85" t="s">
        <v>4</v>
      </c>
      <c r="F1426" s="3" t="s">
        <v>142</v>
      </c>
      <c r="G1426" s="4">
        <v>42156</v>
      </c>
      <c r="H1426" s="5">
        <v>46</v>
      </c>
      <c r="I1426"/>
      <c r="J1426"/>
      <c r="K1426"/>
    </row>
    <row r="1427" spans="2:11" x14ac:dyDescent="0.3">
      <c r="B1427" s="124" t="s">
        <v>139</v>
      </c>
      <c r="C1427" s="123" t="s">
        <v>140</v>
      </c>
      <c r="D1427" s="123" t="s">
        <v>141</v>
      </c>
      <c r="E1427" s="85" t="s">
        <v>4</v>
      </c>
      <c r="F1427" s="3" t="s">
        <v>142</v>
      </c>
      <c r="G1427" s="4">
        <v>42156</v>
      </c>
      <c r="H1427" s="5">
        <v>340</v>
      </c>
      <c r="I1427"/>
      <c r="J1427"/>
      <c r="K1427"/>
    </row>
    <row r="1428" spans="2:11" x14ac:dyDescent="0.3">
      <c r="B1428" s="123" t="s">
        <v>139</v>
      </c>
      <c r="C1428" s="123" t="s">
        <v>140</v>
      </c>
      <c r="D1428" s="124" t="s">
        <v>141</v>
      </c>
      <c r="E1428" s="86" t="s">
        <v>4</v>
      </c>
      <c r="F1428" s="6" t="s">
        <v>143</v>
      </c>
      <c r="G1428" s="7">
        <v>42156</v>
      </c>
      <c r="H1428" s="8">
        <v>2</v>
      </c>
      <c r="I1428"/>
      <c r="J1428"/>
      <c r="K1428"/>
    </row>
    <row r="1429" spans="2:11" x14ac:dyDescent="0.3">
      <c r="B1429" s="123" t="s">
        <v>139</v>
      </c>
      <c r="C1429" s="123" t="s">
        <v>140</v>
      </c>
      <c r="D1429" s="124" t="s">
        <v>141</v>
      </c>
      <c r="E1429" s="86" t="s">
        <v>4</v>
      </c>
      <c r="F1429" s="6" t="s">
        <v>143</v>
      </c>
      <c r="G1429" s="7">
        <v>42156</v>
      </c>
      <c r="H1429" s="8">
        <v>1</v>
      </c>
      <c r="I1429"/>
      <c r="J1429"/>
      <c r="K1429"/>
    </row>
    <row r="1430" spans="2:11" x14ac:dyDescent="0.3">
      <c r="B1430" s="123" t="s">
        <v>139</v>
      </c>
      <c r="C1430" s="123" t="s">
        <v>140</v>
      </c>
      <c r="D1430" s="124" t="s">
        <v>141</v>
      </c>
      <c r="E1430" s="87" t="s">
        <v>4</v>
      </c>
      <c r="F1430" s="9" t="s">
        <v>143</v>
      </c>
      <c r="G1430" s="10">
        <v>42156</v>
      </c>
      <c r="H1430" s="8">
        <v>3</v>
      </c>
      <c r="I1430"/>
      <c r="J1430"/>
      <c r="K1430"/>
    </row>
    <row r="1431" spans="2:11" x14ac:dyDescent="0.3">
      <c r="B1431" s="123" t="s">
        <v>139</v>
      </c>
      <c r="C1431" s="123" t="s">
        <v>140</v>
      </c>
      <c r="D1431" s="124" t="s">
        <v>141</v>
      </c>
      <c r="E1431" s="86" t="s">
        <v>4</v>
      </c>
      <c r="F1431" s="6" t="s">
        <v>143</v>
      </c>
      <c r="G1431" s="7">
        <v>42156</v>
      </c>
      <c r="H1431" s="8">
        <v>3</v>
      </c>
      <c r="I1431"/>
      <c r="J1431"/>
      <c r="K1431"/>
    </row>
    <row r="1432" spans="2:11" x14ac:dyDescent="0.3">
      <c r="B1432" s="123" t="s">
        <v>139</v>
      </c>
      <c r="C1432" s="123" t="s">
        <v>140</v>
      </c>
      <c r="D1432" s="124" t="s">
        <v>141</v>
      </c>
      <c r="E1432" s="86" t="s">
        <v>4</v>
      </c>
      <c r="F1432" s="6" t="s">
        <v>143</v>
      </c>
      <c r="G1432" s="7">
        <v>42156</v>
      </c>
      <c r="H1432" s="8">
        <v>1</v>
      </c>
      <c r="I1432"/>
      <c r="J1432"/>
      <c r="K1432"/>
    </row>
    <row r="1433" spans="2:11" x14ac:dyDescent="0.3">
      <c r="B1433" s="124" t="s">
        <v>139</v>
      </c>
      <c r="C1433" s="123" t="s">
        <v>140</v>
      </c>
      <c r="D1433" s="123" t="s">
        <v>141</v>
      </c>
      <c r="E1433" s="85" t="s">
        <v>4</v>
      </c>
      <c r="F1433" s="11" t="s">
        <v>143</v>
      </c>
      <c r="G1433" s="12">
        <v>42156</v>
      </c>
      <c r="H1433" s="13">
        <v>12515.000000000002</v>
      </c>
      <c r="I1433"/>
      <c r="J1433"/>
      <c r="K1433"/>
    </row>
    <row r="1434" spans="2:11" x14ac:dyDescent="0.3">
      <c r="B1434" s="123" t="s">
        <v>139</v>
      </c>
      <c r="C1434" s="123" t="s">
        <v>140</v>
      </c>
      <c r="D1434" s="123" t="s">
        <v>141</v>
      </c>
      <c r="E1434" s="85" t="s">
        <v>4</v>
      </c>
      <c r="F1434" s="11" t="s">
        <v>143</v>
      </c>
      <c r="G1434" s="12">
        <v>42156</v>
      </c>
      <c r="H1434" s="8">
        <v>105</v>
      </c>
      <c r="I1434"/>
      <c r="J1434"/>
      <c r="K1434"/>
    </row>
    <row r="1435" spans="2:11" x14ac:dyDescent="0.3">
      <c r="B1435" s="123" t="s">
        <v>139</v>
      </c>
      <c r="C1435" s="123" t="s">
        <v>140</v>
      </c>
      <c r="D1435" s="123" t="s">
        <v>141</v>
      </c>
      <c r="E1435" s="85" t="s">
        <v>4</v>
      </c>
      <c r="F1435" s="11" t="s">
        <v>143</v>
      </c>
      <c r="G1435" s="12">
        <v>42156</v>
      </c>
      <c r="H1435" s="8">
        <v>170</v>
      </c>
      <c r="I1435"/>
      <c r="J1435"/>
      <c r="K1435"/>
    </row>
    <row r="1436" spans="2:11" x14ac:dyDescent="0.3">
      <c r="B1436" s="123" t="s">
        <v>139</v>
      </c>
      <c r="C1436" s="123" t="s">
        <v>140</v>
      </c>
      <c r="D1436" s="123" t="s">
        <v>141</v>
      </c>
      <c r="E1436" s="85" t="s">
        <v>4</v>
      </c>
      <c r="F1436" s="11" t="s">
        <v>143</v>
      </c>
      <c r="G1436" s="12">
        <v>42156</v>
      </c>
      <c r="H1436" s="8">
        <v>30</v>
      </c>
      <c r="I1436"/>
      <c r="J1436"/>
      <c r="K1436"/>
    </row>
    <row r="1437" spans="2:11" x14ac:dyDescent="0.3">
      <c r="B1437" s="123" t="s">
        <v>139</v>
      </c>
      <c r="C1437" s="123" t="s">
        <v>140</v>
      </c>
      <c r="D1437" s="123" t="s">
        <v>141</v>
      </c>
      <c r="E1437" s="85" t="s">
        <v>4</v>
      </c>
      <c r="F1437" s="11" t="s">
        <v>143</v>
      </c>
      <c r="G1437" s="12">
        <v>42156</v>
      </c>
      <c r="H1437" s="8">
        <v>15</v>
      </c>
      <c r="I1437"/>
      <c r="J1437"/>
      <c r="K1437"/>
    </row>
    <row r="1438" spans="2:11" x14ac:dyDescent="0.3">
      <c r="B1438" s="123" t="s">
        <v>139</v>
      </c>
      <c r="C1438" s="123" t="s">
        <v>140</v>
      </c>
      <c r="D1438" s="123" t="s">
        <v>141</v>
      </c>
      <c r="E1438" s="85" t="s">
        <v>4</v>
      </c>
      <c r="F1438" s="11" t="s">
        <v>143</v>
      </c>
      <c r="G1438" s="12">
        <v>42156</v>
      </c>
      <c r="H1438" s="8">
        <v>12</v>
      </c>
      <c r="I1438"/>
      <c r="J1438"/>
      <c r="K1438"/>
    </row>
    <row r="1439" spans="2:11" x14ac:dyDescent="0.3">
      <c r="B1439" s="124" t="s">
        <v>139</v>
      </c>
      <c r="C1439" s="123" t="s">
        <v>140</v>
      </c>
      <c r="D1439" s="123" t="s">
        <v>141</v>
      </c>
      <c r="E1439" s="85" t="s">
        <v>4</v>
      </c>
      <c r="F1439" s="11" t="s">
        <v>143</v>
      </c>
      <c r="G1439" s="12">
        <v>42156</v>
      </c>
      <c r="H1439" s="13">
        <v>3900</v>
      </c>
      <c r="I1439"/>
      <c r="J1439"/>
      <c r="K1439"/>
    </row>
    <row r="1440" spans="2:11" x14ac:dyDescent="0.3">
      <c r="B1440" s="124" t="s">
        <v>139</v>
      </c>
      <c r="C1440" s="123" t="s">
        <v>140</v>
      </c>
      <c r="D1440" s="123" t="s">
        <v>141</v>
      </c>
      <c r="E1440" s="85" t="s">
        <v>4</v>
      </c>
      <c r="F1440" s="11" t="s">
        <v>143</v>
      </c>
      <c r="G1440" s="12">
        <v>42156</v>
      </c>
      <c r="H1440" s="13">
        <v>3409.9999800000001</v>
      </c>
      <c r="I1440"/>
      <c r="J1440"/>
      <c r="K1440"/>
    </row>
    <row r="1441" spans="2:11" x14ac:dyDescent="0.3">
      <c r="B1441" s="124" t="s">
        <v>139</v>
      </c>
      <c r="C1441" s="123" t="s">
        <v>140</v>
      </c>
      <c r="D1441" s="124" t="s">
        <v>141</v>
      </c>
      <c r="E1441" s="86" t="s">
        <v>4</v>
      </c>
      <c r="F1441" s="11" t="s">
        <v>143</v>
      </c>
      <c r="G1441" s="12">
        <v>42156</v>
      </c>
      <c r="H1441" s="13">
        <v>17</v>
      </c>
      <c r="I1441"/>
      <c r="J1441"/>
      <c r="K1441"/>
    </row>
    <row r="1442" spans="2:11" x14ac:dyDescent="0.3">
      <c r="B1442" s="124" t="s">
        <v>139</v>
      </c>
      <c r="C1442" s="123" t="s">
        <v>140</v>
      </c>
      <c r="D1442" s="123" t="s">
        <v>141</v>
      </c>
      <c r="E1442" s="85" t="s">
        <v>4</v>
      </c>
      <c r="F1442" s="11" t="s">
        <v>143</v>
      </c>
      <c r="G1442" s="12">
        <v>42156</v>
      </c>
      <c r="H1442" s="13">
        <v>1038</v>
      </c>
      <c r="I1442"/>
      <c r="J1442"/>
      <c r="K1442"/>
    </row>
    <row r="1443" spans="2:11" x14ac:dyDescent="0.3">
      <c r="B1443" s="124" t="s">
        <v>139</v>
      </c>
      <c r="C1443" s="123" t="s">
        <v>140</v>
      </c>
      <c r="D1443" s="123" t="s">
        <v>141</v>
      </c>
      <c r="E1443" s="88" t="s">
        <v>4</v>
      </c>
      <c r="F1443" s="15" t="s">
        <v>143</v>
      </c>
      <c r="G1443" s="16">
        <v>42156</v>
      </c>
      <c r="H1443" s="13">
        <v>9</v>
      </c>
      <c r="I1443"/>
      <c r="J1443"/>
      <c r="K1443"/>
    </row>
    <row r="1444" spans="2:11" x14ac:dyDescent="0.3">
      <c r="B1444" s="123" t="s">
        <v>139</v>
      </c>
      <c r="C1444" s="123" t="s">
        <v>140</v>
      </c>
      <c r="D1444" s="123" t="s">
        <v>141</v>
      </c>
      <c r="E1444" s="85" t="s">
        <v>4</v>
      </c>
      <c r="F1444" s="17" t="s">
        <v>32</v>
      </c>
      <c r="G1444" s="18">
        <v>42156</v>
      </c>
      <c r="H1444" s="19">
        <v>109.65094339622641</v>
      </c>
      <c r="I1444"/>
      <c r="J1444"/>
      <c r="K1444"/>
    </row>
    <row r="1445" spans="2:11" x14ac:dyDescent="0.3">
      <c r="B1445" s="123" t="s">
        <v>139</v>
      </c>
      <c r="C1445" s="123" t="s">
        <v>140</v>
      </c>
      <c r="D1445" s="123" t="s">
        <v>141</v>
      </c>
      <c r="E1445" s="85" t="s">
        <v>4</v>
      </c>
      <c r="F1445" s="17" t="s">
        <v>32</v>
      </c>
      <c r="G1445" s="18">
        <v>42156</v>
      </c>
      <c r="H1445" s="19">
        <v>138</v>
      </c>
      <c r="I1445"/>
      <c r="J1445"/>
      <c r="K1445"/>
    </row>
    <row r="1446" spans="2:11" x14ac:dyDescent="0.3">
      <c r="B1446" s="123" t="s">
        <v>139</v>
      </c>
      <c r="C1446" s="123" t="s">
        <v>140</v>
      </c>
      <c r="D1446" s="35" t="s">
        <v>141</v>
      </c>
      <c r="E1446" s="85" t="s">
        <v>4</v>
      </c>
      <c r="F1446" s="17" t="s">
        <v>32</v>
      </c>
      <c r="G1446" s="18">
        <v>42156</v>
      </c>
      <c r="H1446" s="19">
        <v>50</v>
      </c>
      <c r="I1446"/>
      <c r="J1446"/>
      <c r="K1446"/>
    </row>
    <row r="1447" spans="2:11" x14ac:dyDescent="0.3">
      <c r="B1447" s="123" t="s">
        <v>139</v>
      </c>
      <c r="C1447" s="123" t="s">
        <v>140</v>
      </c>
      <c r="D1447" s="123" t="s">
        <v>141</v>
      </c>
      <c r="E1447" s="85" t="s">
        <v>4</v>
      </c>
      <c r="F1447" s="17" t="s">
        <v>32</v>
      </c>
      <c r="G1447" s="18">
        <v>42156</v>
      </c>
      <c r="H1447" s="19">
        <v>32.839622641509436</v>
      </c>
      <c r="I1447"/>
      <c r="J1447"/>
      <c r="K1447"/>
    </row>
    <row r="1448" spans="2:11" x14ac:dyDescent="0.3">
      <c r="B1448" s="123" t="s">
        <v>139</v>
      </c>
      <c r="C1448" s="123" t="s">
        <v>140</v>
      </c>
      <c r="D1448" s="123" t="s">
        <v>141</v>
      </c>
      <c r="E1448" s="85" t="s">
        <v>4</v>
      </c>
      <c r="F1448" s="17" t="s">
        <v>32</v>
      </c>
      <c r="G1448" s="18">
        <v>42156</v>
      </c>
      <c r="H1448" s="19">
        <v>226</v>
      </c>
      <c r="I1448"/>
      <c r="J1448"/>
      <c r="K1448"/>
    </row>
    <row r="1449" spans="2:11" x14ac:dyDescent="0.3">
      <c r="B1449" s="123" t="s">
        <v>139</v>
      </c>
      <c r="C1449" s="123" t="s">
        <v>140</v>
      </c>
      <c r="D1449" s="123" t="s">
        <v>141</v>
      </c>
      <c r="E1449" s="85" t="s">
        <v>4</v>
      </c>
      <c r="F1449" s="17" t="s">
        <v>32</v>
      </c>
      <c r="G1449" s="18">
        <v>42156</v>
      </c>
      <c r="H1449" s="19">
        <v>72.35849056603773</v>
      </c>
      <c r="I1449"/>
      <c r="J1449"/>
      <c r="K1449"/>
    </row>
    <row r="1450" spans="2:11" x14ac:dyDescent="0.3">
      <c r="B1450" s="123" t="s">
        <v>139</v>
      </c>
      <c r="C1450" s="123" t="s">
        <v>140</v>
      </c>
      <c r="D1450" s="123" t="s">
        <v>141</v>
      </c>
      <c r="E1450" s="88" t="s">
        <v>4</v>
      </c>
      <c r="F1450" s="20" t="s">
        <v>32</v>
      </c>
      <c r="G1450" s="21">
        <v>42156</v>
      </c>
      <c r="H1450" s="19">
        <v>9.4622641509433958</v>
      </c>
      <c r="I1450"/>
      <c r="J1450"/>
      <c r="K1450"/>
    </row>
    <row r="1451" spans="2:11" x14ac:dyDescent="0.3">
      <c r="B1451" s="123" t="s">
        <v>139</v>
      </c>
      <c r="C1451" s="123" t="s">
        <v>140</v>
      </c>
      <c r="D1451" s="123" t="s">
        <v>141</v>
      </c>
      <c r="E1451" s="88" t="s">
        <v>4</v>
      </c>
      <c r="F1451" s="20" t="s">
        <v>32</v>
      </c>
      <c r="G1451" s="21">
        <v>42156</v>
      </c>
      <c r="H1451" s="19">
        <v>15.584905660377359</v>
      </c>
      <c r="I1451"/>
      <c r="J1451"/>
      <c r="K1451"/>
    </row>
    <row r="1452" spans="2:11" x14ac:dyDescent="0.3">
      <c r="B1452" s="123" t="s">
        <v>139</v>
      </c>
      <c r="C1452" s="123" t="s">
        <v>140</v>
      </c>
      <c r="D1452" s="123" t="s">
        <v>141</v>
      </c>
      <c r="E1452" s="88" t="s">
        <v>4</v>
      </c>
      <c r="F1452" s="20" t="s">
        <v>32</v>
      </c>
      <c r="G1452" s="21">
        <v>42156</v>
      </c>
      <c r="H1452" s="19">
        <v>36.735849056603776</v>
      </c>
      <c r="I1452"/>
      <c r="J1452"/>
      <c r="K1452"/>
    </row>
    <row r="1453" spans="2:11" x14ac:dyDescent="0.3">
      <c r="B1453" s="123" t="s">
        <v>139</v>
      </c>
      <c r="C1453" s="123" t="s">
        <v>140</v>
      </c>
      <c r="D1453" s="123" t="s">
        <v>141</v>
      </c>
      <c r="E1453" s="88" t="s">
        <v>4</v>
      </c>
      <c r="F1453" s="20" t="s">
        <v>32</v>
      </c>
      <c r="G1453" s="21">
        <v>42156</v>
      </c>
      <c r="H1453" s="19">
        <v>6.6792452830188678</v>
      </c>
      <c r="I1453"/>
      <c r="J1453"/>
      <c r="K1453"/>
    </row>
    <row r="1454" spans="2:11" x14ac:dyDescent="0.3">
      <c r="B1454" s="123" t="s">
        <v>139</v>
      </c>
      <c r="C1454" s="123" t="s">
        <v>140</v>
      </c>
      <c r="D1454" s="123" t="s">
        <v>141</v>
      </c>
      <c r="E1454" s="88" t="s">
        <v>4</v>
      </c>
      <c r="F1454" s="20" t="s">
        <v>32</v>
      </c>
      <c r="G1454" s="21">
        <v>42156</v>
      </c>
      <c r="H1454" s="19">
        <v>10.018867924528301</v>
      </c>
      <c r="I1454"/>
      <c r="J1454"/>
      <c r="K1454"/>
    </row>
    <row r="1455" spans="2:11" x14ac:dyDescent="0.3">
      <c r="B1455" s="123" t="s">
        <v>139</v>
      </c>
      <c r="C1455" s="123" t="s">
        <v>140</v>
      </c>
      <c r="D1455" s="123" t="s">
        <v>141</v>
      </c>
      <c r="E1455" s="88" t="s">
        <v>4</v>
      </c>
      <c r="F1455" s="20" t="s">
        <v>32</v>
      </c>
      <c r="G1455" s="21">
        <v>42156</v>
      </c>
      <c r="H1455" s="19">
        <v>8.3490566037735849</v>
      </c>
      <c r="I1455"/>
      <c r="J1455"/>
      <c r="K1455"/>
    </row>
    <row r="1456" spans="2:11" x14ac:dyDescent="0.3">
      <c r="B1456" s="123" t="s">
        <v>139</v>
      </c>
      <c r="C1456" s="123" t="s">
        <v>140</v>
      </c>
      <c r="D1456" s="123" t="s">
        <v>141</v>
      </c>
      <c r="E1456" s="85" t="s">
        <v>4</v>
      </c>
      <c r="F1456" s="17" t="s">
        <v>32</v>
      </c>
      <c r="G1456" s="18">
        <v>42156</v>
      </c>
      <c r="H1456" s="19">
        <v>1.1132075471698113</v>
      </c>
      <c r="I1456"/>
      <c r="J1456"/>
      <c r="K1456"/>
    </row>
    <row r="1457" spans="2:11" x14ac:dyDescent="0.3">
      <c r="B1457" s="123" t="s">
        <v>139</v>
      </c>
      <c r="C1457" s="123" t="s">
        <v>140</v>
      </c>
      <c r="D1457" s="123" t="s">
        <v>141</v>
      </c>
      <c r="E1457" s="85" t="s">
        <v>4</v>
      </c>
      <c r="F1457" s="17" t="s">
        <v>32</v>
      </c>
      <c r="G1457" s="18">
        <v>42156</v>
      </c>
      <c r="H1457" s="19">
        <v>128.5754716981132</v>
      </c>
      <c r="I1457"/>
      <c r="J1457"/>
      <c r="K1457"/>
    </row>
    <row r="1458" spans="2:11" x14ac:dyDescent="0.3">
      <c r="B1458" s="123" t="s">
        <v>139</v>
      </c>
      <c r="C1458" s="123" t="s">
        <v>140</v>
      </c>
      <c r="D1458" s="123" t="s">
        <v>141</v>
      </c>
      <c r="E1458" s="85" t="s">
        <v>4</v>
      </c>
      <c r="F1458" s="17" t="s">
        <v>32</v>
      </c>
      <c r="G1458" s="18">
        <v>42156</v>
      </c>
      <c r="H1458" s="19">
        <v>97.405660377358487</v>
      </c>
      <c r="I1458"/>
      <c r="J1458"/>
      <c r="K1458"/>
    </row>
    <row r="1459" spans="2:11" x14ac:dyDescent="0.3">
      <c r="B1459" s="123" t="s">
        <v>139</v>
      </c>
      <c r="C1459" s="123" t="s">
        <v>140</v>
      </c>
      <c r="D1459" s="123" t="s">
        <v>141</v>
      </c>
      <c r="E1459" s="85" t="s">
        <v>4</v>
      </c>
      <c r="F1459" s="17" t="s">
        <v>32</v>
      </c>
      <c r="G1459" s="18">
        <v>42156</v>
      </c>
      <c r="H1459" s="19">
        <v>4.4528301886792452</v>
      </c>
      <c r="I1459"/>
      <c r="J1459"/>
      <c r="K1459"/>
    </row>
    <row r="1460" spans="2:11" x14ac:dyDescent="0.3">
      <c r="B1460" s="123" t="s">
        <v>139</v>
      </c>
      <c r="C1460" s="123" t="s">
        <v>140</v>
      </c>
      <c r="D1460" s="124" t="s">
        <v>141</v>
      </c>
      <c r="E1460" s="86" t="s">
        <v>4</v>
      </c>
      <c r="F1460" s="22" t="s">
        <v>144</v>
      </c>
      <c r="G1460" s="23">
        <v>42156</v>
      </c>
      <c r="H1460" s="24">
        <v>1</v>
      </c>
      <c r="I1460"/>
      <c r="J1460"/>
      <c r="K1460"/>
    </row>
    <row r="1461" spans="2:11" x14ac:dyDescent="0.3">
      <c r="B1461" s="123" t="s">
        <v>139</v>
      </c>
      <c r="C1461" s="123" t="s">
        <v>140</v>
      </c>
      <c r="D1461" s="124" t="s">
        <v>141</v>
      </c>
      <c r="E1461" s="86" t="s">
        <v>4</v>
      </c>
      <c r="F1461" s="22" t="s">
        <v>144</v>
      </c>
      <c r="G1461" s="23">
        <v>42156</v>
      </c>
      <c r="H1461" s="24">
        <v>2</v>
      </c>
      <c r="I1461"/>
      <c r="J1461"/>
      <c r="K1461"/>
    </row>
    <row r="1462" spans="2:11" x14ac:dyDescent="0.3">
      <c r="B1462" s="123" t="s">
        <v>139</v>
      </c>
      <c r="C1462" s="123" t="s">
        <v>140</v>
      </c>
      <c r="D1462" s="124" t="s">
        <v>141</v>
      </c>
      <c r="E1462" s="86" t="s">
        <v>4</v>
      </c>
      <c r="F1462" s="22" t="s">
        <v>144</v>
      </c>
      <c r="G1462" s="23">
        <v>42156</v>
      </c>
      <c r="H1462" s="24">
        <v>1</v>
      </c>
      <c r="I1462"/>
      <c r="J1462"/>
      <c r="K1462"/>
    </row>
    <row r="1463" spans="2:11" x14ac:dyDescent="0.3">
      <c r="B1463" s="123" t="s">
        <v>139</v>
      </c>
      <c r="C1463" s="123" t="s">
        <v>140</v>
      </c>
      <c r="D1463" s="124" t="s">
        <v>141</v>
      </c>
      <c r="E1463" s="86" t="s">
        <v>4</v>
      </c>
      <c r="F1463" s="22" t="s">
        <v>144</v>
      </c>
      <c r="G1463" s="23">
        <v>42156</v>
      </c>
      <c r="H1463" s="24">
        <v>5</v>
      </c>
      <c r="I1463"/>
      <c r="J1463"/>
      <c r="K1463"/>
    </row>
    <row r="1464" spans="2:11" x14ac:dyDescent="0.3">
      <c r="B1464" s="123" t="s">
        <v>139</v>
      </c>
      <c r="C1464" s="123" t="s">
        <v>140</v>
      </c>
      <c r="D1464" s="123" t="s">
        <v>141</v>
      </c>
      <c r="E1464" s="85" t="s">
        <v>4</v>
      </c>
      <c r="F1464" s="22" t="s">
        <v>144</v>
      </c>
      <c r="G1464" s="23">
        <v>42156</v>
      </c>
      <c r="H1464" s="24">
        <v>4</v>
      </c>
      <c r="I1464"/>
      <c r="J1464"/>
      <c r="K1464"/>
    </row>
    <row r="1465" spans="2:11" x14ac:dyDescent="0.3">
      <c r="B1465" s="123" t="s">
        <v>139</v>
      </c>
      <c r="C1465" s="123" t="s">
        <v>140</v>
      </c>
      <c r="D1465" s="123" t="s">
        <v>141</v>
      </c>
      <c r="E1465" s="85" t="s">
        <v>4</v>
      </c>
      <c r="F1465" s="22" t="s">
        <v>144</v>
      </c>
      <c r="G1465" s="23">
        <v>42156</v>
      </c>
      <c r="H1465" s="24">
        <v>1</v>
      </c>
      <c r="I1465"/>
      <c r="J1465"/>
      <c r="K1465"/>
    </row>
    <row r="1466" spans="2:11" x14ac:dyDescent="0.3">
      <c r="B1466" s="123" t="s">
        <v>139</v>
      </c>
      <c r="C1466" s="123" t="s">
        <v>140</v>
      </c>
      <c r="D1466" s="123" t="s">
        <v>141</v>
      </c>
      <c r="E1466" s="85" t="s">
        <v>4</v>
      </c>
      <c r="F1466" s="22" t="s">
        <v>144</v>
      </c>
      <c r="G1466" s="23">
        <v>42156</v>
      </c>
      <c r="H1466" s="24">
        <v>1</v>
      </c>
      <c r="I1466"/>
      <c r="J1466"/>
      <c r="K1466"/>
    </row>
    <row r="1467" spans="2:11" x14ac:dyDescent="0.3">
      <c r="B1467" s="123" t="s">
        <v>139</v>
      </c>
      <c r="C1467" s="123" t="s">
        <v>140</v>
      </c>
      <c r="D1467" s="124" t="s">
        <v>141</v>
      </c>
      <c r="E1467" s="86" t="s">
        <v>4</v>
      </c>
      <c r="F1467" s="22" t="s">
        <v>144</v>
      </c>
      <c r="G1467" s="23">
        <v>42156</v>
      </c>
      <c r="H1467" s="24">
        <v>1</v>
      </c>
      <c r="I1467"/>
      <c r="J1467"/>
      <c r="K1467"/>
    </row>
    <row r="1468" spans="2:11" x14ac:dyDescent="0.3">
      <c r="B1468" s="123" t="s">
        <v>139</v>
      </c>
      <c r="C1468" s="123" t="s">
        <v>140</v>
      </c>
      <c r="D1468" s="123" t="s">
        <v>141</v>
      </c>
      <c r="E1468" s="85" t="s">
        <v>4</v>
      </c>
      <c r="F1468" s="22" t="s">
        <v>144</v>
      </c>
      <c r="G1468" s="23">
        <v>42156</v>
      </c>
      <c r="H1468" s="24">
        <v>2</v>
      </c>
      <c r="I1468"/>
      <c r="J1468"/>
      <c r="K1468"/>
    </row>
    <row r="1469" spans="2:11" x14ac:dyDescent="0.3">
      <c r="B1469" s="123" t="s">
        <v>139</v>
      </c>
      <c r="C1469" s="123" t="s">
        <v>140</v>
      </c>
      <c r="D1469" s="124" t="s">
        <v>141</v>
      </c>
      <c r="E1469" s="87" t="s">
        <v>4</v>
      </c>
      <c r="F1469" s="26" t="s">
        <v>144</v>
      </c>
      <c r="G1469" s="27">
        <v>42156</v>
      </c>
      <c r="H1469" s="24">
        <v>7</v>
      </c>
      <c r="I1469"/>
      <c r="J1469"/>
      <c r="K1469"/>
    </row>
    <row r="1470" spans="2:11" x14ac:dyDescent="0.3">
      <c r="B1470" s="123" t="s">
        <v>139</v>
      </c>
      <c r="C1470" s="123" t="s">
        <v>140</v>
      </c>
      <c r="D1470" s="124" t="s">
        <v>141</v>
      </c>
      <c r="E1470" s="86" t="s">
        <v>4</v>
      </c>
      <c r="F1470" s="22" t="s">
        <v>144</v>
      </c>
      <c r="G1470" s="23">
        <v>42156</v>
      </c>
      <c r="H1470" s="24">
        <v>2</v>
      </c>
      <c r="I1470"/>
      <c r="J1470"/>
      <c r="K1470"/>
    </row>
    <row r="1471" spans="2:11" x14ac:dyDescent="0.3">
      <c r="B1471" s="123" t="s">
        <v>139</v>
      </c>
      <c r="C1471" s="123" t="s">
        <v>140</v>
      </c>
      <c r="D1471" s="124" t="s">
        <v>141</v>
      </c>
      <c r="E1471" s="86" t="s">
        <v>4</v>
      </c>
      <c r="F1471" s="22" t="s">
        <v>144</v>
      </c>
      <c r="G1471" s="23">
        <v>42156</v>
      </c>
      <c r="H1471" s="24">
        <v>10</v>
      </c>
      <c r="I1471"/>
      <c r="J1471"/>
      <c r="K1471"/>
    </row>
    <row r="1472" spans="2:11" x14ac:dyDescent="0.3">
      <c r="B1472" s="123" t="s">
        <v>139</v>
      </c>
      <c r="C1472" s="123" t="s">
        <v>140</v>
      </c>
      <c r="D1472" s="124" t="s">
        <v>141</v>
      </c>
      <c r="E1472" s="86" t="s">
        <v>4</v>
      </c>
      <c r="F1472" s="22" t="s">
        <v>144</v>
      </c>
      <c r="G1472" s="23">
        <v>42156</v>
      </c>
      <c r="H1472" s="24">
        <v>2</v>
      </c>
      <c r="I1472"/>
      <c r="J1472"/>
      <c r="K1472"/>
    </row>
    <row r="1473" spans="2:11" x14ac:dyDescent="0.3">
      <c r="B1473" s="123" t="s">
        <v>139</v>
      </c>
      <c r="C1473" s="123" t="s">
        <v>140</v>
      </c>
      <c r="D1473" s="124" t="s">
        <v>141</v>
      </c>
      <c r="E1473" s="86" t="s">
        <v>4</v>
      </c>
      <c r="F1473" s="22" t="s">
        <v>144</v>
      </c>
      <c r="G1473" s="23">
        <v>42156</v>
      </c>
      <c r="H1473" s="24">
        <v>3</v>
      </c>
      <c r="I1473"/>
      <c r="J1473"/>
      <c r="K1473"/>
    </row>
    <row r="1474" spans="2:11" x14ac:dyDescent="0.3">
      <c r="B1474" s="123" t="s">
        <v>139</v>
      </c>
      <c r="C1474" s="123" t="s">
        <v>140</v>
      </c>
      <c r="D1474" s="124" t="s">
        <v>141</v>
      </c>
      <c r="E1474" s="86" t="s">
        <v>4</v>
      </c>
      <c r="F1474" s="22" t="s">
        <v>144</v>
      </c>
      <c r="G1474" s="23">
        <v>42156</v>
      </c>
      <c r="H1474" s="24">
        <v>17</v>
      </c>
      <c r="I1474"/>
      <c r="J1474"/>
      <c r="K1474"/>
    </row>
    <row r="1475" spans="2:11" x14ac:dyDescent="0.3">
      <c r="B1475" s="123" t="s">
        <v>139</v>
      </c>
      <c r="C1475" s="123" t="s">
        <v>140</v>
      </c>
      <c r="D1475" s="124" t="s">
        <v>141</v>
      </c>
      <c r="E1475" s="86" t="s">
        <v>4</v>
      </c>
      <c r="F1475" s="22" t="s">
        <v>144</v>
      </c>
      <c r="G1475" s="23">
        <v>42156</v>
      </c>
      <c r="H1475" s="24">
        <v>6</v>
      </c>
      <c r="I1475"/>
      <c r="J1475"/>
      <c r="K1475"/>
    </row>
    <row r="1476" spans="2:11" x14ac:dyDescent="0.3">
      <c r="B1476" s="123" t="s">
        <v>139</v>
      </c>
      <c r="C1476" s="123" t="s">
        <v>140</v>
      </c>
      <c r="D1476" s="124" t="s">
        <v>141</v>
      </c>
      <c r="E1476" s="87" t="s">
        <v>4</v>
      </c>
      <c r="F1476" s="29" t="s">
        <v>144</v>
      </c>
      <c r="G1476" s="30">
        <v>42156</v>
      </c>
      <c r="H1476" s="28">
        <v>3</v>
      </c>
      <c r="I1476"/>
      <c r="J1476"/>
      <c r="K1476"/>
    </row>
    <row r="1477" spans="2:11" x14ac:dyDescent="0.3">
      <c r="B1477" s="123" t="s">
        <v>139</v>
      </c>
      <c r="C1477" s="123" t="s">
        <v>140</v>
      </c>
      <c r="D1477" s="124" t="s">
        <v>141</v>
      </c>
      <c r="E1477" s="86" t="s">
        <v>4</v>
      </c>
      <c r="F1477" s="31" t="s">
        <v>144</v>
      </c>
      <c r="G1477" s="32">
        <v>42156</v>
      </c>
      <c r="H1477" s="28">
        <v>4</v>
      </c>
      <c r="I1477"/>
      <c r="J1477"/>
      <c r="K1477"/>
    </row>
    <row r="1478" spans="2:11" x14ac:dyDescent="0.3">
      <c r="B1478" s="123" t="s">
        <v>139</v>
      </c>
      <c r="C1478" s="123" t="s">
        <v>140</v>
      </c>
      <c r="D1478" s="124" t="s">
        <v>141</v>
      </c>
      <c r="E1478" s="87" t="s">
        <v>4</v>
      </c>
      <c r="F1478" s="29" t="s">
        <v>144</v>
      </c>
      <c r="G1478" s="30">
        <v>42156</v>
      </c>
      <c r="H1478" s="28">
        <v>8</v>
      </c>
      <c r="I1478"/>
      <c r="J1478"/>
      <c r="K1478"/>
    </row>
    <row r="1479" spans="2:11" x14ac:dyDescent="0.3">
      <c r="B1479" s="123" t="s">
        <v>139</v>
      </c>
      <c r="C1479" s="123" t="s">
        <v>140</v>
      </c>
      <c r="D1479" s="124" t="s">
        <v>141</v>
      </c>
      <c r="E1479" s="87" t="s">
        <v>4</v>
      </c>
      <c r="F1479" s="29" t="s">
        <v>144</v>
      </c>
      <c r="G1479" s="30">
        <v>42156</v>
      </c>
      <c r="H1479" s="28">
        <v>1</v>
      </c>
      <c r="I1479"/>
      <c r="J1479"/>
      <c r="K1479"/>
    </row>
    <row r="1480" spans="2:11" x14ac:dyDescent="0.3">
      <c r="B1480" s="123" t="s">
        <v>139</v>
      </c>
      <c r="C1480" s="123" t="s">
        <v>140</v>
      </c>
      <c r="D1480" s="124" t="s">
        <v>141</v>
      </c>
      <c r="E1480" s="87" t="s">
        <v>4</v>
      </c>
      <c r="F1480" s="29" t="s">
        <v>144</v>
      </c>
      <c r="G1480" s="30">
        <v>42156</v>
      </c>
      <c r="H1480" s="28">
        <v>5</v>
      </c>
      <c r="I1480"/>
      <c r="J1480"/>
      <c r="K1480"/>
    </row>
    <row r="1481" spans="2:11" x14ac:dyDescent="0.3">
      <c r="B1481" s="123" t="s">
        <v>139</v>
      </c>
      <c r="C1481" s="124" t="s">
        <v>140</v>
      </c>
      <c r="D1481" s="124" t="s">
        <v>141</v>
      </c>
      <c r="E1481" s="87" t="s">
        <v>4</v>
      </c>
      <c r="F1481" s="29" t="s">
        <v>144</v>
      </c>
      <c r="G1481" s="30">
        <v>42156</v>
      </c>
      <c r="H1481" s="28">
        <v>2</v>
      </c>
      <c r="I1481"/>
      <c r="J1481"/>
      <c r="K1481"/>
    </row>
    <row r="1482" spans="2:11" x14ac:dyDescent="0.3">
      <c r="B1482" s="123" t="s">
        <v>139</v>
      </c>
      <c r="C1482" s="123" t="s">
        <v>140</v>
      </c>
      <c r="D1482" s="124" t="s">
        <v>141</v>
      </c>
      <c r="E1482" s="87" t="s">
        <v>4</v>
      </c>
      <c r="F1482" s="29" t="s">
        <v>144</v>
      </c>
      <c r="G1482" s="30">
        <v>42156</v>
      </c>
      <c r="H1482" s="28">
        <v>10</v>
      </c>
      <c r="I1482"/>
      <c r="J1482"/>
      <c r="K1482"/>
    </row>
    <row r="1483" spans="2:11" x14ac:dyDescent="0.3">
      <c r="B1483" s="123" t="s">
        <v>139</v>
      </c>
      <c r="C1483" s="123" t="s">
        <v>140</v>
      </c>
      <c r="D1483" s="124" t="s">
        <v>141</v>
      </c>
      <c r="E1483" s="87" t="s">
        <v>4</v>
      </c>
      <c r="F1483" s="29" t="s">
        <v>144</v>
      </c>
      <c r="G1483" s="30">
        <v>42156</v>
      </c>
      <c r="H1483" s="28">
        <v>7</v>
      </c>
      <c r="I1483"/>
      <c r="J1483"/>
      <c r="K1483"/>
    </row>
    <row r="1484" spans="2:11" x14ac:dyDescent="0.3">
      <c r="B1484" s="123" t="s">
        <v>139</v>
      </c>
      <c r="C1484" s="123" t="s">
        <v>140</v>
      </c>
      <c r="D1484" s="124" t="s">
        <v>141</v>
      </c>
      <c r="E1484" s="87" t="s">
        <v>4</v>
      </c>
      <c r="F1484" s="29" t="s">
        <v>144</v>
      </c>
      <c r="G1484" s="30">
        <v>42156</v>
      </c>
      <c r="H1484" s="28">
        <v>2</v>
      </c>
      <c r="I1484"/>
      <c r="J1484"/>
      <c r="K1484"/>
    </row>
    <row r="1485" spans="2:11" x14ac:dyDescent="0.3">
      <c r="B1485" s="123" t="s">
        <v>139</v>
      </c>
      <c r="C1485" s="123" t="s">
        <v>140</v>
      </c>
      <c r="D1485" s="124" t="s">
        <v>141</v>
      </c>
      <c r="E1485" s="87" t="s">
        <v>4</v>
      </c>
      <c r="F1485" s="29" t="s">
        <v>144</v>
      </c>
      <c r="G1485" s="30">
        <v>42156</v>
      </c>
      <c r="H1485" s="28">
        <v>1</v>
      </c>
      <c r="I1485"/>
      <c r="J1485"/>
      <c r="K1485"/>
    </row>
    <row r="1486" spans="2:11" x14ac:dyDescent="0.3">
      <c r="B1486" s="123" t="s">
        <v>139</v>
      </c>
      <c r="C1486" s="123" t="s">
        <v>140</v>
      </c>
      <c r="D1486" s="124" t="s">
        <v>141</v>
      </c>
      <c r="E1486" s="87" t="s">
        <v>4</v>
      </c>
      <c r="F1486" s="73" t="s">
        <v>145</v>
      </c>
      <c r="G1486" s="79">
        <v>42156</v>
      </c>
      <c r="H1486" s="75">
        <v>1</v>
      </c>
      <c r="I1486"/>
      <c r="J1486"/>
      <c r="K1486"/>
    </row>
    <row r="1487" spans="2:11" x14ac:dyDescent="0.3">
      <c r="B1487" s="123" t="s">
        <v>139</v>
      </c>
      <c r="C1487" s="123" t="s">
        <v>140</v>
      </c>
      <c r="D1487" s="124" t="s">
        <v>141</v>
      </c>
      <c r="E1487" s="87" t="s">
        <v>4</v>
      </c>
      <c r="F1487" s="73" t="s">
        <v>145</v>
      </c>
      <c r="G1487" s="79">
        <v>42156</v>
      </c>
      <c r="H1487" s="34">
        <v>2</v>
      </c>
      <c r="I1487"/>
      <c r="J1487"/>
      <c r="K1487"/>
    </row>
    <row r="1488" spans="2:11" x14ac:dyDescent="0.3">
      <c r="B1488" s="123" t="s">
        <v>139</v>
      </c>
      <c r="C1488" s="123" t="s">
        <v>140</v>
      </c>
      <c r="D1488" s="124" t="s">
        <v>141</v>
      </c>
      <c r="E1488" s="87" t="s">
        <v>4</v>
      </c>
      <c r="F1488" s="73" t="s">
        <v>145</v>
      </c>
      <c r="G1488" s="79">
        <v>42156</v>
      </c>
      <c r="H1488" s="34">
        <v>1</v>
      </c>
      <c r="I1488"/>
      <c r="J1488"/>
      <c r="K1488"/>
    </row>
    <row r="1489" spans="2:11" x14ac:dyDescent="0.3">
      <c r="B1489" s="123" t="s">
        <v>139</v>
      </c>
      <c r="C1489" s="123" t="s">
        <v>140</v>
      </c>
      <c r="D1489" s="124" t="s">
        <v>141</v>
      </c>
      <c r="E1489" s="87" t="s">
        <v>4</v>
      </c>
      <c r="F1489" s="73" t="s">
        <v>145</v>
      </c>
      <c r="G1489" s="79">
        <v>42156</v>
      </c>
      <c r="H1489" s="34">
        <v>1</v>
      </c>
      <c r="I1489"/>
      <c r="J1489"/>
      <c r="K1489"/>
    </row>
    <row r="1490" spans="2:11" x14ac:dyDescent="0.3">
      <c r="B1490" s="123" t="s">
        <v>139</v>
      </c>
      <c r="C1490" s="123" t="s">
        <v>140</v>
      </c>
      <c r="D1490" s="124" t="s">
        <v>141</v>
      </c>
      <c r="E1490" s="87" t="s">
        <v>4</v>
      </c>
      <c r="F1490" s="73" t="s">
        <v>145</v>
      </c>
      <c r="G1490" s="79">
        <v>42156</v>
      </c>
      <c r="H1490" s="34">
        <v>1</v>
      </c>
      <c r="I1490"/>
      <c r="J1490"/>
      <c r="K1490"/>
    </row>
    <row r="1491" spans="2:11" x14ac:dyDescent="0.3">
      <c r="B1491" s="124" t="s">
        <v>139</v>
      </c>
      <c r="C1491" s="35" t="s">
        <v>140</v>
      </c>
      <c r="D1491" s="123" t="s">
        <v>141</v>
      </c>
      <c r="E1491" s="88" t="s">
        <v>4</v>
      </c>
      <c r="F1491" s="73" t="s">
        <v>145</v>
      </c>
      <c r="G1491" s="79">
        <v>42156</v>
      </c>
      <c r="H1491" s="33">
        <v>1344.2</v>
      </c>
      <c r="I1491"/>
      <c r="J1491"/>
      <c r="K1491"/>
    </row>
    <row r="1492" spans="2:11" x14ac:dyDescent="0.3">
      <c r="B1492" s="125" t="s">
        <v>139</v>
      </c>
      <c r="C1492" s="123" t="s">
        <v>140</v>
      </c>
      <c r="D1492" s="123" t="s">
        <v>141</v>
      </c>
      <c r="E1492" s="88" t="s">
        <v>4</v>
      </c>
      <c r="F1492" s="73" t="s">
        <v>145</v>
      </c>
      <c r="G1492" s="79">
        <v>42156</v>
      </c>
      <c r="H1492" s="34">
        <v>44.5</v>
      </c>
      <c r="I1492"/>
      <c r="J1492"/>
      <c r="K1492"/>
    </row>
    <row r="1493" spans="2:11" x14ac:dyDescent="0.3">
      <c r="B1493" s="125" t="s">
        <v>139</v>
      </c>
      <c r="C1493" s="123" t="s">
        <v>140</v>
      </c>
      <c r="D1493" s="123" t="s">
        <v>141</v>
      </c>
      <c r="E1493" s="88" t="s">
        <v>4</v>
      </c>
      <c r="F1493" s="73" t="s">
        <v>145</v>
      </c>
      <c r="G1493" s="79">
        <v>42156</v>
      </c>
      <c r="H1493" s="34">
        <v>4</v>
      </c>
      <c r="I1493"/>
      <c r="J1493"/>
      <c r="K1493"/>
    </row>
    <row r="1494" spans="2:11" x14ac:dyDescent="0.3">
      <c r="B1494" s="125" t="s">
        <v>139</v>
      </c>
      <c r="C1494" s="123" t="s">
        <v>140</v>
      </c>
      <c r="D1494" s="123" t="s">
        <v>141</v>
      </c>
      <c r="E1494" s="88" t="s">
        <v>4</v>
      </c>
      <c r="F1494" s="73" t="s">
        <v>145</v>
      </c>
      <c r="G1494" s="79">
        <v>42156</v>
      </c>
      <c r="H1494" s="34">
        <v>16</v>
      </c>
      <c r="I1494"/>
      <c r="J1494"/>
      <c r="K1494"/>
    </row>
    <row r="1495" spans="2:11" x14ac:dyDescent="0.3">
      <c r="B1495" s="124" t="s">
        <v>139</v>
      </c>
      <c r="C1495" s="123" t="s">
        <v>140</v>
      </c>
      <c r="D1495" s="123" t="s">
        <v>141</v>
      </c>
      <c r="E1495" s="88" t="s">
        <v>4</v>
      </c>
      <c r="F1495" s="73" t="s">
        <v>145</v>
      </c>
      <c r="G1495" s="79">
        <v>42156</v>
      </c>
      <c r="H1495" s="33">
        <v>4740</v>
      </c>
      <c r="I1495"/>
      <c r="J1495"/>
      <c r="K1495"/>
    </row>
    <row r="1496" spans="2:11" x14ac:dyDescent="0.3">
      <c r="B1496" s="124" t="s">
        <v>139</v>
      </c>
      <c r="C1496" s="123" t="s">
        <v>140</v>
      </c>
      <c r="D1496" s="123" t="s">
        <v>141</v>
      </c>
      <c r="E1496" s="88" t="s">
        <v>4</v>
      </c>
      <c r="F1496" s="73" t="s">
        <v>145</v>
      </c>
      <c r="G1496" s="79">
        <v>42156</v>
      </c>
      <c r="H1496" s="33">
        <v>540</v>
      </c>
      <c r="I1496"/>
      <c r="J1496"/>
      <c r="K1496"/>
    </row>
    <row r="1497" spans="2:11" x14ac:dyDescent="0.3">
      <c r="B1497" s="124" t="s">
        <v>139</v>
      </c>
      <c r="C1497" s="123" t="s">
        <v>140</v>
      </c>
      <c r="D1497" s="123" t="s">
        <v>141</v>
      </c>
      <c r="E1497" s="88" t="s">
        <v>4</v>
      </c>
      <c r="F1497" s="73" t="s">
        <v>145</v>
      </c>
      <c r="G1497" s="79">
        <v>42156</v>
      </c>
      <c r="H1497" s="33">
        <v>30</v>
      </c>
      <c r="I1497"/>
      <c r="J1497"/>
      <c r="K1497"/>
    </row>
    <row r="1498" spans="2:11" x14ac:dyDescent="0.3">
      <c r="B1498" s="123" t="s">
        <v>139</v>
      </c>
      <c r="C1498" s="123" t="s">
        <v>140</v>
      </c>
      <c r="D1498" s="124" t="s">
        <v>141</v>
      </c>
      <c r="E1498" s="87" t="s">
        <v>4</v>
      </c>
      <c r="F1498" s="73" t="s">
        <v>145</v>
      </c>
      <c r="G1498" s="79">
        <v>42156</v>
      </c>
      <c r="H1498" s="33">
        <v>1</v>
      </c>
      <c r="I1498"/>
      <c r="J1498"/>
      <c r="K1498"/>
    </row>
    <row r="1499" spans="2:11" x14ac:dyDescent="0.3">
      <c r="B1499" s="123" t="s">
        <v>139</v>
      </c>
      <c r="C1499" s="123" t="s">
        <v>140</v>
      </c>
      <c r="D1499" s="124" t="s">
        <v>141</v>
      </c>
      <c r="E1499" s="87" t="s">
        <v>4</v>
      </c>
      <c r="F1499" s="73" t="s">
        <v>145</v>
      </c>
      <c r="G1499" s="79">
        <v>42156</v>
      </c>
      <c r="H1499" s="34">
        <v>1</v>
      </c>
      <c r="I1499"/>
      <c r="J1499"/>
      <c r="K1499"/>
    </row>
    <row r="1500" spans="2:11" x14ac:dyDescent="0.3">
      <c r="B1500" s="123" t="s">
        <v>139</v>
      </c>
      <c r="C1500" s="123" t="s">
        <v>140</v>
      </c>
      <c r="D1500" s="124" t="s">
        <v>141</v>
      </c>
      <c r="E1500" s="87" t="s">
        <v>4</v>
      </c>
      <c r="F1500" s="73" t="s">
        <v>145</v>
      </c>
      <c r="G1500" s="79">
        <v>42156</v>
      </c>
      <c r="H1500" s="33">
        <v>1</v>
      </c>
      <c r="I1500"/>
      <c r="J1500"/>
      <c r="K1500"/>
    </row>
    <row r="1501" spans="2:11" x14ac:dyDescent="0.3">
      <c r="B1501" s="124" t="s">
        <v>139</v>
      </c>
      <c r="C1501" s="123" t="s">
        <v>140</v>
      </c>
      <c r="D1501" s="123" t="s">
        <v>141</v>
      </c>
      <c r="E1501" s="85" t="s">
        <v>4</v>
      </c>
      <c r="F1501" s="3" t="s">
        <v>142</v>
      </c>
      <c r="G1501" s="4">
        <v>42186</v>
      </c>
      <c r="H1501" s="5">
        <v>93</v>
      </c>
      <c r="I1501"/>
      <c r="J1501"/>
      <c r="K1501"/>
    </row>
    <row r="1502" spans="2:11" x14ac:dyDescent="0.3">
      <c r="B1502" s="124" t="s">
        <v>139</v>
      </c>
      <c r="C1502" s="123" t="s">
        <v>140</v>
      </c>
      <c r="D1502" s="123" t="s">
        <v>141</v>
      </c>
      <c r="E1502" s="85" t="s">
        <v>4</v>
      </c>
      <c r="F1502" s="3" t="s">
        <v>142</v>
      </c>
      <c r="G1502" s="4">
        <v>42186</v>
      </c>
      <c r="H1502" s="5">
        <v>1969</v>
      </c>
      <c r="I1502"/>
      <c r="J1502"/>
      <c r="K1502"/>
    </row>
    <row r="1503" spans="2:11" x14ac:dyDescent="0.3">
      <c r="B1503" s="124" t="s">
        <v>139</v>
      </c>
      <c r="C1503" s="123" t="s">
        <v>140</v>
      </c>
      <c r="D1503" s="124" t="s">
        <v>141</v>
      </c>
      <c r="E1503" s="86" t="s">
        <v>4</v>
      </c>
      <c r="F1503" s="3" t="s">
        <v>142</v>
      </c>
      <c r="G1503" s="4">
        <v>42186</v>
      </c>
      <c r="H1503" s="5">
        <v>82</v>
      </c>
      <c r="I1503"/>
      <c r="J1503"/>
      <c r="K1503"/>
    </row>
    <row r="1504" spans="2:11" x14ac:dyDescent="0.3">
      <c r="B1504" s="124" t="s">
        <v>139</v>
      </c>
      <c r="C1504" s="123" t="s">
        <v>140</v>
      </c>
      <c r="D1504" s="123" t="s">
        <v>141</v>
      </c>
      <c r="E1504" s="85" t="s">
        <v>4</v>
      </c>
      <c r="F1504" s="3" t="s">
        <v>142</v>
      </c>
      <c r="G1504" s="4">
        <v>42186</v>
      </c>
      <c r="H1504" s="5">
        <v>19300</v>
      </c>
      <c r="I1504"/>
      <c r="J1504"/>
      <c r="K1504"/>
    </row>
    <row r="1505" spans="2:11" x14ac:dyDescent="0.3">
      <c r="B1505" s="124" t="s">
        <v>139</v>
      </c>
      <c r="C1505" s="123" t="s">
        <v>140</v>
      </c>
      <c r="D1505" s="124" t="s">
        <v>141</v>
      </c>
      <c r="E1505" s="86" t="s">
        <v>4</v>
      </c>
      <c r="F1505" s="3" t="s">
        <v>142</v>
      </c>
      <c r="G1505" s="4">
        <v>42186</v>
      </c>
      <c r="H1505" s="5">
        <v>795</v>
      </c>
      <c r="I1505"/>
      <c r="J1505"/>
      <c r="K1505"/>
    </row>
    <row r="1506" spans="2:11" x14ac:dyDescent="0.3">
      <c r="B1506" s="124" t="s">
        <v>139</v>
      </c>
      <c r="C1506" s="123" t="s">
        <v>140</v>
      </c>
      <c r="D1506" s="124" t="s">
        <v>141</v>
      </c>
      <c r="E1506" s="86" t="s">
        <v>4</v>
      </c>
      <c r="F1506" s="3" t="s">
        <v>142</v>
      </c>
      <c r="G1506" s="4">
        <v>42186</v>
      </c>
      <c r="H1506" s="5">
        <v>194</v>
      </c>
      <c r="I1506"/>
      <c r="J1506"/>
      <c r="K1506"/>
    </row>
    <row r="1507" spans="2:11" x14ac:dyDescent="0.3">
      <c r="B1507" s="124" t="s">
        <v>139</v>
      </c>
      <c r="C1507" s="123" t="s">
        <v>140</v>
      </c>
      <c r="D1507" s="123" t="s">
        <v>141</v>
      </c>
      <c r="E1507" s="85" t="s">
        <v>4</v>
      </c>
      <c r="F1507" s="3" t="s">
        <v>142</v>
      </c>
      <c r="G1507" s="4">
        <v>42186</v>
      </c>
      <c r="H1507" s="5">
        <v>51</v>
      </c>
      <c r="I1507"/>
      <c r="J1507"/>
      <c r="K1507"/>
    </row>
    <row r="1508" spans="2:11" x14ac:dyDescent="0.3">
      <c r="B1508" s="124" t="s">
        <v>139</v>
      </c>
      <c r="C1508" s="123" t="s">
        <v>140</v>
      </c>
      <c r="D1508" s="123" t="s">
        <v>141</v>
      </c>
      <c r="E1508" s="85" t="s">
        <v>4</v>
      </c>
      <c r="F1508" s="3" t="s">
        <v>142</v>
      </c>
      <c r="G1508" s="4">
        <v>42186</v>
      </c>
      <c r="H1508" s="5">
        <v>394</v>
      </c>
      <c r="I1508"/>
      <c r="J1508"/>
      <c r="K1508"/>
    </row>
    <row r="1509" spans="2:11" x14ac:dyDescent="0.3">
      <c r="B1509" s="123" t="s">
        <v>139</v>
      </c>
      <c r="C1509" s="123" t="s">
        <v>140</v>
      </c>
      <c r="D1509" s="124" t="s">
        <v>141</v>
      </c>
      <c r="E1509" s="86" t="s">
        <v>4</v>
      </c>
      <c r="F1509" s="6" t="s">
        <v>143</v>
      </c>
      <c r="G1509" s="7">
        <v>42186</v>
      </c>
      <c r="H1509" s="8">
        <v>2</v>
      </c>
      <c r="I1509"/>
      <c r="J1509"/>
      <c r="K1509"/>
    </row>
    <row r="1510" spans="2:11" x14ac:dyDescent="0.3">
      <c r="B1510" s="123" t="s">
        <v>139</v>
      </c>
      <c r="C1510" s="123" t="s">
        <v>140</v>
      </c>
      <c r="D1510" s="124" t="s">
        <v>141</v>
      </c>
      <c r="E1510" s="86" t="s">
        <v>4</v>
      </c>
      <c r="F1510" s="6" t="s">
        <v>143</v>
      </c>
      <c r="G1510" s="7">
        <v>42186</v>
      </c>
      <c r="H1510" s="8">
        <v>1</v>
      </c>
      <c r="I1510"/>
      <c r="J1510"/>
      <c r="K1510"/>
    </row>
    <row r="1511" spans="2:11" x14ac:dyDescent="0.3">
      <c r="B1511" s="123" t="s">
        <v>139</v>
      </c>
      <c r="C1511" s="123" t="s">
        <v>140</v>
      </c>
      <c r="D1511" s="124" t="s">
        <v>141</v>
      </c>
      <c r="E1511" s="87" t="s">
        <v>4</v>
      </c>
      <c r="F1511" s="9" t="s">
        <v>143</v>
      </c>
      <c r="G1511" s="10">
        <v>42186</v>
      </c>
      <c r="H1511" s="8">
        <v>4</v>
      </c>
      <c r="I1511"/>
      <c r="J1511"/>
      <c r="K1511"/>
    </row>
    <row r="1512" spans="2:11" x14ac:dyDescent="0.3">
      <c r="B1512" s="123" t="s">
        <v>139</v>
      </c>
      <c r="C1512" s="123" t="s">
        <v>140</v>
      </c>
      <c r="D1512" s="124" t="s">
        <v>141</v>
      </c>
      <c r="E1512" s="86" t="s">
        <v>4</v>
      </c>
      <c r="F1512" s="6" t="s">
        <v>143</v>
      </c>
      <c r="G1512" s="7">
        <v>42186</v>
      </c>
      <c r="H1512" s="8">
        <v>3</v>
      </c>
      <c r="I1512"/>
      <c r="J1512"/>
      <c r="K1512"/>
    </row>
    <row r="1513" spans="2:11" x14ac:dyDescent="0.3">
      <c r="B1513" s="123" t="s">
        <v>139</v>
      </c>
      <c r="C1513" s="123" t="s">
        <v>140</v>
      </c>
      <c r="D1513" s="124" t="s">
        <v>141</v>
      </c>
      <c r="E1513" s="86" t="s">
        <v>4</v>
      </c>
      <c r="F1513" s="6" t="s">
        <v>143</v>
      </c>
      <c r="G1513" s="7">
        <v>42186</v>
      </c>
      <c r="H1513" s="8">
        <v>1</v>
      </c>
      <c r="I1513"/>
      <c r="J1513"/>
      <c r="K1513"/>
    </row>
    <row r="1514" spans="2:11" x14ac:dyDescent="0.3">
      <c r="B1514" s="124" t="s">
        <v>139</v>
      </c>
      <c r="C1514" s="123" t="s">
        <v>140</v>
      </c>
      <c r="D1514" s="123" t="s">
        <v>141</v>
      </c>
      <c r="E1514" s="85" t="s">
        <v>4</v>
      </c>
      <c r="F1514" s="11" t="s">
        <v>143</v>
      </c>
      <c r="G1514" s="12">
        <v>42186</v>
      </c>
      <c r="H1514" s="13">
        <v>14600.833333333336</v>
      </c>
      <c r="I1514"/>
      <c r="J1514"/>
      <c r="K1514"/>
    </row>
    <row r="1515" spans="2:11" x14ac:dyDescent="0.3">
      <c r="B1515" s="123" t="s">
        <v>139</v>
      </c>
      <c r="C1515" s="123" t="s">
        <v>140</v>
      </c>
      <c r="D1515" s="123" t="s">
        <v>141</v>
      </c>
      <c r="E1515" s="85" t="s">
        <v>4</v>
      </c>
      <c r="F1515" s="11" t="s">
        <v>143</v>
      </c>
      <c r="G1515" s="12">
        <v>42186</v>
      </c>
      <c r="H1515" s="8">
        <v>121</v>
      </c>
      <c r="I1515"/>
      <c r="J1515"/>
      <c r="K1515"/>
    </row>
    <row r="1516" spans="2:11" x14ac:dyDescent="0.3">
      <c r="B1516" s="123" t="s">
        <v>139</v>
      </c>
      <c r="C1516" s="123" t="s">
        <v>140</v>
      </c>
      <c r="D1516" s="123" t="s">
        <v>141</v>
      </c>
      <c r="E1516" s="85" t="s">
        <v>4</v>
      </c>
      <c r="F1516" s="11" t="s">
        <v>143</v>
      </c>
      <c r="G1516" s="12">
        <v>42186</v>
      </c>
      <c r="H1516" s="8">
        <v>190</v>
      </c>
      <c r="I1516"/>
      <c r="J1516"/>
      <c r="K1516"/>
    </row>
    <row r="1517" spans="2:11" x14ac:dyDescent="0.3">
      <c r="B1517" s="123" t="s">
        <v>139</v>
      </c>
      <c r="C1517" s="123" t="s">
        <v>140</v>
      </c>
      <c r="D1517" s="123" t="s">
        <v>141</v>
      </c>
      <c r="E1517" s="85" t="s">
        <v>4</v>
      </c>
      <c r="F1517" s="11" t="s">
        <v>143</v>
      </c>
      <c r="G1517" s="12">
        <v>42186</v>
      </c>
      <c r="H1517" s="8">
        <v>35</v>
      </c>
      <c r="I1517"/>
      <c r="J1517"/>
      <c r="K1517"/>
    </row>
    <row r="1518" spans="2:11" x14ac:dyDescent="0.3">
      <c r="B1518" s="123" t="s">
        <v>139</v>
      </c>
      <c r="C1518" s="123" t="s">
        <v>140</v>
      </c>
      <c r="D1518" s="123" t="s">
        <v>141</v>
      </c>
      <c r="E1518" s="85" t="s">
        <v>4</v>
      </c>
      <c r="F1518" s="11" t="s">
        <v>143</v>
      </c>
      <c r="G1518" s="12">
        <v>42186</v>
      </c>
      <c r="H1518" s="8">
        <v>16</v>
      </c>
      <c r="I1518"/>
      <c r="J1518"/>
      <c r="K1518"/>
    </row>
    <row r="1519" spans="2:11" x14ac:dyDescent="0.3">
      <c r="B1519" s="123" t="s">
        <v>139</v>
      </c>
      <c r="C1519" s="123" t="s">
        <v>140</v>
      </c>
      <c r="D1519" s="123" t="s">
        <v>141</v>
      </c>
      <c r="E1519" s="85" t="s">
        <v>4</v>
      </c>
      <c r="F1519" s="11" t="s">
        <v>143</v>
      </c>
      <c r="G1519" s="12">
        <v>42186</v>
      </c>
      <c r="H1519" s="8">
        <v>14</v>
      </c>
      <c r="I1519"/>
      <c r="J1519"/>
      <c r="K1519"/>
    </row>
    <row r="1520" spans="2:11" x14ac:dyDescent="0.3">
      <c r="B1520" s="124" t="s">
        <v>139</v>
      </c>
      <c r="C1520" s="123" t="s">
        <v>140</v>
      </c>
      <c r="D1520" s="123" t="s">
        <v>141</v>
      </c>
      <c r="E1520" s="85" t="s">
        <v>4</v>
      </c>
      <c r="F1520" s="11" t="s">
        <v>143</v>
      </c>
      <c r="G1520" s="12">
        <v>42186</v>
      </c>
      <c r="H1520" s="13">
        <v>4550</v>
      </c>
      <c r="I1520"/>
      <c r="J1520"/>
      <c r="K1520"/>
    </row>
    <row r="1521" spans="2:11" x14ac:dyDescent="0.3">
      <c r="B1521" s="124" t="s">
        <v>139</v>
      </c>
      <c r="C1521" s="123" t="s">
        <v>140</v>
      </c>
      <c r="D1521" s="123" t="s">
        <v>141</v>
      </c>
      <c r="E1521" s="85" t="s">
        <v>4</v>
      </c>
      <c r="F1521" s="11" t="s">
        <v>143</v>
      </c>
      <c r="G1521" s="12">
        <v>42186</v>
      </c>
      <c r="H1521" s="13">
        <v>3978.33331</v>
      </c>
      <c r="I1521"/>
      <c r="J1521"/>
      <c r="K1521"/>
    </row>
    <row r="1522" spans="2:11" x14ac:dyDescent="0.3">
      <c r="B1522" s="124" t="s">
        <v>139</v>
      </c>
      <c r="C1522" s="123" t="s">
        <v>140</v>
      </c>
      <c r="D1522" s="124" t="s">
        <v>141</v>
      </c>
      <c r="E1522" s="86" t="s">
        <v>4</v>
      </c>
      <c r="F1522" s="11" t="s">
        <v>143</v>
      </c>
      <c r="G1522" s="12">
        <v>42186</v>
      </c>
      <c r="H1522" s="13">
        <v>20</v>
      </c>
      <c r="I1522"/>
      <c r="J1522"/>
      <c r="K1522"/>
    </row>
    <row r="1523" spans="2:11" x14ac:dyDescent="0.3">
      <c r="B1523" s="124" t="s">
        <v>139</v>
      </c>
      <c r="C1523" s="123" t="s">
        <v>140</v>
      </c>
      <c r="D1523" s="123" t="s">
        <v>141</v>
      </c>
      <c r="E1523" s="85" t="s">
        <v>4</v>
      </c>
      <c r="F1523" s="11" t="s">
        <v>143</v>
      </c>
      <c r="G1523" s="12">
        <v>42186</v>
      </c>
      <c r="H1523" s="13">
        <v>1211</v>
      </c>
      <c r="I1523"/>
      <c r="J1523"/>
      <c r="K1523"/>
    </row>
    <row r="1524" spans="2:11" x14ac:dyDescent="0.3">
      <c r="B1524" s="124" t="s">
        <v>139</v>
      </c>
      <c r="C1524" s="123" t="s">
        <v>140</v>
      </c>
      <c r="D1524" s="123" t="s">
        <v>141</v>
      </c>
      <c r="E1524" s="88" t="s">
        <v>4</v>
      </c>
      <c r="F1524" s="15" t="s">
        <v>143</v>
      </c>
      <c r="G1524" s="16">
        <v>42186</v>
      </c>
      <c r="H1524" s="13">
        <v>11</v>
      </c>
      <c r="I1524"/>
      <c r="J1524"/>
      <c r="K1524"/>
    </row>
    <row r="1525" spans="2:11" x14ac:dyDescent="0.3">
      <c r="B1525" s="123" t="s">
        <v>139</v>
      </c>
      <c r="C1525" s="123" t="s">
        <v>140</v>
      </c>
      <c r="D1525" s="123" t="s">
        <v>141</v>
      </c>
      <c r="E1525" s="85" t="s">
        <v>4</v>
      </c>
      <c r="F1525" s="17" t="s">
        <v>32</v>
      </c>
      <c r="G1525" s="18">
        <v>42186</v>
      </c>
      <c r="H1525" s="19">
        <v>123.58962264150944</v>
      </c>
      <c r="I1525"/>
      <c r="J1525"/>
      <c r="K1525"/>
    </row>
    <row r="1526" spans="2:11" x14ac:dyDescent="0.3">
      <c r="B1526" s="123" t="s">
        <v>139</v>
      </c>
      <c r="C1526" s="123" t="s">
        <v>140</v>
      </c>
      <c r="D1526" s="123" t="s">
        <v>141</v>
      </c>
      <c r="E1526" s="85" t="s">
        <v>4</v>
      </c>
      <c r="F1526" s="17" t="s">
        <v>32</v>
      </c>
      <c r="G1526" s="18">
        <v>42186</v>
      </c>
      <c r="H1526" s="19">
        <v>161</v>
      </c>
      <c r="I1526"/>
      <c r="J1526"/>
      <c r="K1526"/>
    </row>
    <row r="1527" spans="2:11" x14ac:dyDescent="0.3">
      <c r="B1527" s="123" t="s">
        <v>139</v>
      </c>
      <c r="C1527" s="123" t="s">
        <v>140</v>
      </c>
      <c r="D1527" s="35" t="s">
        <v>141</v>
      </c>
      <c r="E1527" s="85" t="s">
        <v>4</v>
      </c>
      <c r="F1527" s="17" t="s">
        <v>32</v>
      </c>
      <c r="G1527" s="18">
        <v>42186</v>
      </c>
      <c r="H1527" s="19">
        <v>57</v>
      </c>
      <c r="I1527"/>
      <c r="J1527"/>
      <c r="K1527"/>
    </row>
    <row r="1528" spans="2:11" x14ac:dyDescent="0.3">
      <c r="B1528" s="123" t="s">
        <v>139</v>
      </c>
      <c r="C1528" s="123" t="s">
        <v>140</v>
      </c>
      <c r="D1528" s="123" t="s">
        <v>141</v>
      </c>
      <c r="E1528" s="85" t="s">
        <v>4</v>
      </c>
      <c r="F1528" s="17" t="s">
        <v>32</v>
      </c>
      <c r="G1528" s="18">
        <v>42186</v>
      </c>
      <c r="H1528" s="19">
        <v>37.014150943396231</v>
      </c>
      <c r="I1528"/>
      <c r="J1528"/>
      <c r="K1528"/>
    </row>
    <row r="1529" spans="2:11" x14ac:dyDescent="0.3">
      <c r="B1529" s="123" t="s">
        <v>139</v>
      </c>
      <c r="C1529" s="123" t="s">
        <v>140</v>
      </c>
      <c r="D1529" s="123" t="s">
        <v>141</v>
      </c>
      <c r="E1529" s="85" t="s">
        <v>4</v>
      </c>
      <c r="F1529" s="17" t="s">
        <v>32</v>
      </c>
      <c r="G1529" s="18">
        <v>42186</v>
      </c>
      <c r="H1529" s="19">
        <v>269</v>
      </c>
      <c r="I1529"/>
      <c r="J1529"/>
      <c r="K1529"/>
    </row>
    <row r="1530" spans="2:11" x14ac:dyDescent="0.3">
      <c r="B1530" s="123" t="s">
        <v>139</v>
      </c>
      <c r="C1530" s="123" t="s">
        <v>140</v>
      </c>
      <c r="D1530" s="123" t="s">
        <v>141</v>
      </c>
      <c r="E1530" s="85" t="s">
        <v>4</v>
      </c>
      <c r="F1530" s="17" t="s">
        <v>32</v>
      </c>
      <c r="G1530" s="18">
        <v>42186</v>
      </c>
      <c r="H1530" s="19">
        <v>81.556603773584911</v>
      </c>
      <c r="I1530"/>
      <c r="J1530"/>
      <c r="K1530"/>
    </row>
    <row r="1531" spans="2:11" x14ac:dyDescent="0.3">
      <c r="B1531" s="123" t="s">
        <v>139</v>
      </c>
      <c r="C1531" s="123" t="s">
        <v>140</v>
      </c>
      <c r="D1531" s="123" t="s">
        <v>141</v>
      </c>
      <c r="E1531" s="88" t="s">
        <v>4</v>
      </c>
      <c r="F1531" s="20" t="s">
        <v>32</v>
      </c>
      <c r="G1531" s="21">
        <v>42186</v>
      </c>
      <c r="H1531" s="19">
        <v>10.665094339622643</v>
      </c>
      <c r="I1531"/>
      <c r="J1531"/>
      <c r="K1531"/>
    </row>
    <row r="1532" spans="2:11" x14ac:dyDescent="0.3">
      <c r="B1532" s="123" t="s">
        <v>139</v>
      </c>
      <c r="C1532" s="123" t="s">
        <v>140</v>
      </c>
      <c r="D1532" s="123" t="s">
        <v>141</v>
      </c>
      <c r="E1532" s="88" t="s">
        <v>4</v>
      </c>
      <c r="F1532" s="20" t="s">
        <v>32</v>
      </c>
      <c r="G1532" s="21">
        <v>42186</v>
      </c>
      <c r="H1532" s="19">
        <v>17.566037735849058</v>
      </c>
      <c r="I1532"/>
      <c r="J1532"/>
      <c r="K1532"/>
    </row>
    <row r="1533" spans="2:11" x14ac:dyDescent="0.3">
      <c r="B1533" s="123" t="s">
        <v>139</v>
      </c>
      <c r="C1533" s="123" t="s">
        <v>140</v>
      </c>
      <c r="D1533" s="123" t="s">
        <v>141</v>
      </c>
      <c r="E1533" s="88" t="s">
        <v>4</v>
      </c>
      <c r="F1533" s="20" t="s">
        <v>32</v>
      </c>
      <c r="G1533" s="21">
        <v>42186</v>
      </c>
      <c r="H1533" s="19">
        <v>41.405660377358494</v>
      </c>
      <c r="I1533"/>
      <c r="J1533"/>
      <c r="K1533"/>
    </row>
    <row r="1534" spans="2:11" x14ac:dyDescent="0.3">
      <c r="B1534" s="123" t="s">
        <v>139</v>
      </c>
      <c r="C1534" s="123" t="s">
        <v>140</v>
      </c>
      <c r="D1534" s="123" t="s">
        <v>141</v>
      </c>
      <c r="E1534" s="88" t="s">
        <v>4</v>
      </c>
      <c r="F1534" s="20" t="s">
        <v>32</v>
      </c>
      <c r="G1534" s="21">
        <v>42186</v>
      </c>
      <c r="H1534" s="19">
        <v>7.5283018867924536</v>
      </c>
      <c r="I1534"/>
      <c r="J1534"/>
      <c r="K1534"/>
    </row>
    <row r="1535" spans="2:11" x14ac:dyDescent="0.3">
      <c r="B1535" s="123" t="s">
        <v>139</v>
      </c>
      <c r="C1535" s="123" t="s">
        <v>140</v>
      </c>
      <c r="D1535" s="123" t="s">
        <v>141</v>
      </c>
      <c r="E1535" s="88" t="s">
        <v>4</v>
      </c>
      <c r="F1535" s="20" t="s">
        <v>32</v>
      </c>
      <c r="G1535" s="21">
        <v>42186</v>
      </c>
      <c r="H1535" s="19">
        <v>11.29245283018868</v>
      </c>
      <c r="I1535"/>
      <c r="J1535"/>
      <c r="K1535"/>
    </row>
    <row r="1536" spans="2:11" x14ac:dyDescent="0.3">
      <c r="B1536" s="123" t="s">
        <v>139</v>
      </c>
      <c r="C1536" s="123" t="s">
        <v>140</v>
      </c>
      <c r="D1536" s="123" t="s">
        <v>141</v>
      </c>
      <c r="E1536" s="88" t="s">
        <v>4</v>
      </c>
      <c r="F1536" s="20" t="s">
        <v>32</v>
      </c>
      <c r="G1536" s="21">
        <v>42186</v>
      </c>
      <c r="H1536" s="19">
        <v>9.4103773584905657</v>
      </c>
      <c r="I1536"/>
      <c r="J1536"/>
      <c r="K1536"/>
    </row>
    <row r="1537" spans="2:11" x14ac:dyDescent="0.3">
      <c r="B1537" s="123" t="s">
        <v>139</v>
      </c>
      <c r="C1537" s="123" t="s">
        <v>140</v>
      </c>
      <c r="D1537" s="123" t="s">
        <v>141</v>
      </c>
      <c r="E1537" s="85" t="s">
        <v>4</v>
      </c>
      <c r="F1537" s="17" t="s">
        <v>32</v>
      </c>
      <c r="G1537" s="18">
        <v>42186</v>
      </c>
      <c r="H1537" s="19">
        <v>1.2547169811320755</v>
      </c>
      <c r="I1537"/>
      <c r="J1537"/>
      <c r="K1537"/>
    </row>
    <row r="1538" spans="2:11" x14ac:dyDescent="0.3">
      <c r="B1538" s="123" t="s">
        <v>139</v>
      </c>
      <c r="C1538" s="123" t="s">
        <v>140</v>
      </c>
      <c r="D1538" s="123" t="s">
        <v>141</v>
      </c>
      <c r="E1538" s="85" t="s">
        <v>4</v>
      </c>
      <c r="F1538" s="17" t="s">
        <v>32</v>
      </c>
      <c r="G1538" s="18">
        <v>42186</v>
      </c>
      <c r="H1538" s="19">
        <v>144.91981132075472</v>
      </c>
      <c r="I1538"/>
      <c r="J1538"/>
      <c r="K1538"/>
    </row>
    <row r="1539" spans="2:11" x14ac:dyDescent="0.3">
      <c r="B1539" s="123" t="s">
        <v>139</v>
      </c>
      <c r="C1539" s="123" t="s">
        <v>140</v>
      </c>
      <c r="D1539" s="123" t="s">
        <v>141</v>
      </c>
      <c r="E1539" s="85" t="s">
        <v>4</v>
      </c>
      <c r="F1539" s="17" t="s">
        <v>32</v>
      </c>
      <c r="G1539" s="18">
        <v>42186</v>
      </c>
      <c r="H1539" s="19">
        <v>109.7877358490566</v>
      </c>
      <c r="I1539"/>
      <c r="J1539"/>
      <c r="K1539"/>
    </row>
    <row r="1540" spans="2:11" x14ac:dyDescent="0.3">
      <c r="B1540" s="123" t="s">
        <v>139</v>
      </c>
      <c r="C1540" s="123" t="s">
        <v>140</v>
      </c>
      <c r="D1540" s="123" t="s">
        <v>141</v>
      </c>
      <c r="E1540" s="85" t="s">
        <v>4</v>
      </c>
      <c r="F1540" s="17" t="s">
        <v>32</v>
      </c>
      <c r="G1540" s="18">
        <v>42186</v>
      </c>
      <c r="H1540" s="19">
        <v>5.0188679245283021</v>
      </c>
      <c r="I1540"/>
      <c r="J1540"/>
      <c r="K1540"/>
    </row>
    <row r="1541" spans="2:11" x14ac:dyDescent="0.3">
      <c r="B1541" s="123" t="s">
        <v>139</v>
      </c>
      <c r="C1541" s="123" t="s">
        <v>140</v>
      </c>
      <c r="D1541" s="124" t="s">
        <v>141</v>
      </c>
      <c r="E1541" s="86" t="s">
        <v>4</v>
      </c>
      <c r="F1541" s="22" t="s">
        <v>144</v>
      </c>
      <c r="G1541" s="23">
        <v>42186</v>
      </c>
      <c r="H1541" s="24">
        <v>1</v>
      </c>
      <c r="I1541"/>
      <c r="J1541"/>
      <c r="K1541"/>
    </row>
    <row r="1542" spans="2:11" x14ac:dyDescent="0.3">
      <c r="B1542" s="123" t="s">
        <v>139</v>
      </c>
      <c r="C1542" s="123" t="s">
        <v>140</v>
      </c>
      <c r="D1542" s="124" t="s">
        <v>141</v>
      </c>
      <c r="E1542" s="86" t="s">
        <v>4</v>
      </c>
      <c r="F1542" s="22" t="s">
        <v>144</v>
      </c>
      <c r="G1542" s="23">
        <v>42186</v>
      </c>
      <c r="H1542" s="24">
        <v>2</v>
      </c>
      <c r="I1542"/>
      <c r="J1542"/>
      <c r="K1542"/>
    </row>
    <row r="1543" spans="2:11" x14ac:dyDescent="0.3">
      <c r="B1543" s="123" t="s">
        <v>139</v>
      </c>
      <c r="C1543" s="123" t="s">
        <v>140</v>
      </c>
      <c r="D1543" s="124" t="s">
        <v>141</v>
      </c>
      <c r="E1543" s="86" t="s">
        <v>4</v>
      </c>
      <c r="F1543" s="22" t="s">
        <v>144</v>
      </c>
      <c r="G1543" s="23">
        <v>42186</v>
      </c>
      <c r="H1543" s="24">
        <v>1</v>
      </c>
      <c r="I1543"/>
      <c r="J1543"/>
      <c r="K1543"/>
    </row>
    <row r="1544" spans="2:11" x14ac:dyDescent="0.3">
      <c r="B1544" s="123" t="s">
        <v>139</v>
      </c>
      <c r="C1544" s="123" t="s">
        <v>140</v>
      </c>
      <c r="D1544" s="124" t="s">
        <v>141</v>
      </c>
      <c r="E1544" s="86" t="s">
        <v>4</v>
      </c>
      <c r="F1544" s="22" t="s">
        <v>144</v>
      </c>
      <c r="G1544" s="23">
        <v>42186</v>
      </c>
      <c r="H1544" s="24">
        <v>6</v>
      </c>
      <c r="I1544"/>
      <c r="J1544"/>
      <c r="K1544"/>
    </row>
    <row r="1545" spans="2:11" x14ac:dyDescent="0.3">
      <c r="B1545" s="123" t="s">
        <v>139</v>
      </c>
      <c r="C1545" s="123" t="s">
        <v>140</v>
      </c>
      <c r="D1545" s="123" t="s">
        <v>141</v>
      </c>
      <c r="E1545" s="85" t="s">
        <v>4</v>
      </c>
      <c r="F1545" s="22" t="s">
        <v>144</v>
      </c>
      <c r="G1545" s="23">
        <v>42186</v>
      </c>
      <c r="H1545" s="24">
        <v>5</v>
      </c>
      <c r="I1545"/>
      <c r="J1545"/>
      <c r="K1545"/>
    </row>
    <row r="1546" spans="2:11" x14ac:dyDescent="0.3">
      <c r="B1546" s="123" t="s">
        <v>139</v>
      </c>
      <c r="C1546" s="123" t="s">
        <v>140</v>
      </c>
      <c r="D1546" s="123" t="s">
        <v>141</v>
      </c>
      <c r="E1546" s="85" t="s">
        <v>4</v>
      </c>
      <c r="F1546" s="22" t="s">
        <v>144</v>
      </c>
      <c r="G1546" s="23">
        <v>42186</v>
      </c>
      <c r="H1546" s="24">
        <v>2</v>
      </c>
      <c r="I1546"/>
      <c r="J1546"/>
      <c r="K1546"/>
    </row>
    <row r="1547" spans="2:11" x14ac:dyDescent="0.3">
      <c r="B1547" s="123" t="s">
        <v>139</v>
      </c>
      <c r="C1547" s="123" t="s">
        <v>140</v>
      </c>
      <c r="D1547" s="123" t="s">
        <v>141</v>
      </c>
      <c r="E1547" s="85" t="s">
        <v>4</v>
      </c>
      <c r="F1547" s="22" t="s">
        <v>144</v>
      </c>
      <c r="G1547" s="23">
        <v>42186</v>
      </c>
      <c r="H1547" s="24">
        <v>1</v>
      </c>
      <c r="I1547"/>
      <c r="J1547"/>
      <c r="K1547"/>
    </row>
    <row r="1548" spans="2:11" x14ac:dyDescent="0.3">
      <c r="B1548" s="123" t="s">
        <v>139</v>
      </c>
      <c r="C1548" s="123" t="s">
        <v>140</v>
      </c>
      <c r="D1548" s="124" t="s">
        <v>141</v>
      </c>
      <c r="E1548" s="86" t="s">
        <v>4</v>
      </c>
      <c r="F1548" s="22" t="s">
        <v>144</v>
      </c>
      <c r="G1548" s="23">
        <v>42186</v>
      </c>
      <c r="H1548" s="24">
        <v>1</v>
      </c>
      <c r="I1548"/>
      <c r="J1548"/>
      <c r="K1548"/>
    </row>
    <row r="1549" spans="2:11" x14ac:dyDescent="0.3">
      <c r="B1549" s="123" t="s">
        <v>139</v>
      </c>
      <c r="C1549" s="123" t="s">
        <v>140</v>
      </c>
      <c r="D1549" s="123" t="s">
        <v>141</v>
      </c>
      <c r="E1549" s="85" t="s">
        <v>4</v>
      </c>
      <c r="F1549" s="22" t="s">
        <v>144</v>
      </c>
      <c r="G1549" s="23">
        <v>42186</v>
      </c>
      <c r="H1549" s="24">
        <v>3</v>
      </c>
      <c r="I1549"/>
      <c r="J1549"/>
      <c r="K1549"/>
    </row>
    <row r="1550" spans="2:11" x14ac:dyDescent="0.3">
      <c r="B1550" s="123" t="s">
        <v>139</v>
      </c>
      <c r="C1550" s="123" t="s">
        <v>140</v>
      </c>
      <c r="D1550" s="124" t="s">
        <v>141</v>
      </c>
      <c r="E1550" s="87" t="s">
        <v>4</v>
      </c>
      <c r="F1550" s="26" t="s">
        <v>144</v>
      </c>
      <c r="G1550" s="27">
        <v>42186</v>
      </c>
      <c r="H1550" s="24">
        <v>8</v>
      </c>
      <c r="I1550"/>
      <c r="J1550"/>
      <c r="K1550"/>
    </row>
    <row r="1551" spans="2:11" x14ac:dyDescent="0.3">
      <c r="B1551" s="123" t="s">
        <v>139</v>
      </c>
      <c r="C1551" s="123" t="s">
        <v>140</v>
      </c>
      <c r="D1551" s="124" t="s">
        <v>141</v>
      </c>
      <c r="E1551" s="86" t="s">
        <v>4</v>
      </c>
      <c r="F1551" s="22" t="s">
        <v>144</v>
      </c>
      <c r="G1551" s="23">
        <v>42186</v>
      </c>
      <c r="H1551" s="24">
        <v>2</v>
      </c>
      <c r="I1551"/>
      <c r="J1551"/>
      <c r="K1551"/>
    </row>
    <row r="1552" spans="2:11" x14ac:dyDescent="0.3">
      <c r="B1552" s="123" t="s">
        <v>139</v>
      </c>
      <c r="C1552" s="123" t="s">
        <v>140</v>
      </c>
      <c r="D1552" s="124" t="s">
        <v>141</v>
      </c>
      <c r="E1552" s="86" t="s">
        <v>4</v>
      </c>
      <c r="F1552" s="22" t="s">
        <v>144</v>
      </c>
      <c r="G1552" s="23">
        <v>42186</v>
      </c>
      <c r="H1552" s="24">
        <v>13</v>
      </c>
      <c r="I1552"/>
      <c r="J1552"/>
      <c r="K1552"/>
    </row>
    <row r="1553" spans="2:11" x14ac:dyDescent="0.3">
      <c r="B1553" s="123" t="s">
        <v>139</v>
      </c>
      <c r="C1553" s="123" t="s">
        <v>140</v>
      </c>
      <c r="D1553" s="124" t="s">
        <v>141</v>
      </c>
      <c r="E1553" s="86" t="s">
        <v>4</v>
      </c>
      <c r="F1553" s="22" t="s">
        <v>144</v>
      </c>
      <c r="G1553" s="23">
        <v>42186</v>
      </c>
      <c r="H1553" s="24">
        <v>2</v>
      </c>
      <c r="I1553"/>
      <c r="J1553"/>
      <c r="K1553"/>
    </row>
    <row r="1554" spans="2:11" x14ac:dyDescent="0.3">
      <c r="B1554" s="123" t="s">
        <v>139</v>
      </c>
      <c r="C1554" s="123" t="s">
        <v>140</v>
      </c>
      <c r="D1554" s="124" t="s">
        <v>141</v>
      </c>
      <c r="E1554" s="86" t="s">
        <v>4</v>
      </c>
      <c r="F1554" s="22" t="s">
        <v>144</v>
      </c>
      <c r="G1554" s="23">
        <v>42186</v>
      </c>
      <c r="H1554" s="24">
        <v>3</v>
      </c>
      <c r="I1554"/>
      <c r="J1554"/>
      <c r="K1554"/>
    </row>
    <row r="1555" spans="2:11" x14ac:dyDescent="0.3">
      <c r="B1555" s="123" t="s">
        <v>139</v>
      </c>
      <c r="C1555" s="123" t="s">
        <v>140</v>
      </c>
      <c r="D1555" s="124" t="s">
        <v>141</v>
      </c>
      <c r="E1555" s="86" t="s">
        <v>4</v>
      </c>
      <c r="F1555" s="22" t="s">
        <v>144</v>
      </c>
      <c r="G1555" s="23">
        <v>42186</v>
      </c>
      <c r="H1555" s="24">
        <v>20</v>
      </c>
      <c r="I1555"/>
      <c r="J1555"/>
      <c r="K1555"/>
    </row>
    <row r="1556" spans="2:11" x14ac:dyDescent="0.3">
      <c r="B1556" s="123" t="s">
        <v>139</v>
      </c>
      <c r="C1556" s="123" t="s">
        <v>140</v>
      </c>
      <c r="D1556" s="124" t="s">
        <v>141</v>
      </c>
      <c r="E1556" s="86" t="s">
        <v>4</v>
      </c>
      <c r="F1556" s="22" t="s">
        <v>144</v>
      </c>
      <c r="G1556" s="23">
        <v>42186</v>
      </c>
      <c r="H1556" s="24">
        <v>7</v>
      </c>
      <c r="I1556"/>
      <c r="J1556"/>
      <c r="K1556"/>
    </row>
    <row r="1557" spans="2:11" customFormat="1" x14ac:dyDescent="0.3">
      <c r="B1557" s="123" t="s">
        <v>139</v>
      </c>
      <c r="C1557" s="123" t="s">
        <v>140</v>
      </c>
      <c r="D1557" s="124" t="s">
        <v>141</v>
      </c>
      <c r="E1557" s="87" t="s">
        <v>4</v>
      </c>
      <c r="F1557" s="29" t="s">
        <v>144</v>
      </c>
      <c r="G1557" s="30">
        <v>42186</v>
      </c>
      <c r="H1557" s="28">
        <v>4</v>
      </c>
    </row>
    <row r="1558" spans="2:11" customFormat="1" x14ac:dyDescent="0.3">
      <c r="B1558" s="123" t="s">
        <v>139</v>
      </c>
      <c r="C1558" s="123" t="s">
        <v>140</v>
      </c>
      <c r="D1558" s="124" t="s">
        <v>141</v>
      </c>
      <c r="E1558" s="86" t="s">
        <v>4</v>
      </c>
      <c r="F1558" s="31" t="s">
        <v>144</v>
      </c>
      <c r="G1558" s="32">
        <v>42186</v>
      </c>
      <c r="H1558" s="28">
        <v>4</v>
      </c>
    </row>
    <row r="1559" spans="2:11" customFormat="1" x14ac:dyDescent="0.3">
      <c r="B1559" s="123" t="s">
        <v>139</v>
      </c>
      <c r="C1559" s="123" t="s">
        <v>140</v>
      </c>
      <c r="D1559" s="124" t="s">
        <v>141</v>
      </c>
      <c r="E1559" s="87" t="s">
        <v>4</v>
      </c>
      <c r="F1559" s="29" t="s">
        <v>144</v>
      </c>
      <c r="G1559" s="30">
        <v>42186</v>
      </c>
      <c r="H1559" s="28">
        <v>9</v>
      </c>
    </row>
    <row r="1560" spans="2:11" customFormat="1" x14ac:dyDescent="0.3">
      <c r="B1560" s="123" t="s">
        <v>139</v>
      </c>
      <c r="C1560" s="123" t="s">
        <v>140</v>
      </c>
      <c r="D1560" s="124" t="s">
        <v>141</v>
      </c>
      <c r="E1560" s="87" t="s">
        <v>4</v>
      </c>
      <c r="F1560" s="29" t="s">
        <v>144</v>
      </c>
      <c r="G1560" s="30">
        <v>42186</v>
      </c>
      <c r="H1560" s="28">
        <v>2</v>
      </c>
    </row>
    <row r="1561" spans="2:11" customFormat="1" x14ac:dyDescent="0.3">
      <c r="B1561" s="123" t="s">
        <v>139</v>
      </c>
      <c r="C1561" s="123" t="s">
        <v>140</v>
      </c>
      <c r="D1561" s="124" t="s">
        <v>141</v>
      </c>
      <c r="E1561" s="87" t="s">
        <v>4</v>
      </c>
      <c r="F1561" s="29" t="s">
        <v>144</v>
      </c>
      <c r="G1561" s="30">
        <v>42186</v>
      </c>
      <c r="H1561" s="28">
        <v>6</v>
      </c>
    </row>
    <row r="1562" spans="2:11" customFormat="1" x14ac:dyDescent="0.3">
      <c r="B1562" s="123" t="s">
        <v>139</v>
      </c>
      <c r="C1562" s="124" t="s">
        <v>140</v>
      </c>
      <c r="D1562" s="124" t="s">
        <v>141</v>
      </c>
      <c r="E1562" s="87" t="s">
        <v>4</v>
      </c>
      <c r="F1562" s="29" t="s">
        <v>144</v>
      </c>
      <c r="G1562" s="30">
        <v>42186</v>
      </c>
      <c r="H1562" s="28">
        <v>2</v>
      </c>
    </row>
    <row r="1563" spans="2:11" customFormat="1" x14ac:dyDescent="0.3">
      <c r="B1563" s="123" t="s">
        <v>139</v>
      </c>
      <c r="C1563" s="123" t="s">
        <v>140</v>
      </c>
      <c r="D1563" s="124" t="s">
        <v>141</v>
      </c>
      <c r="E1563" s="87" t="s">
        <v>4</v>
      </c>
      <c r="F1563" s="29" t="s">
        <v>144</v>
      </c>
      <c r="G1563" s="30">
        <v>42186</v>
      </c>
      <c r="H1563" s="28">
        <v>11</v>
      </c>
    </row>
    <row r="1564" spans="2:11" customFormat="1" x14ac:dyDescent="0.3">
      <c r="B1564" s="123" t="s">
        <v>139</v>
      </c>
      <c r="C1564" s="123" t="s">
        <v>140</v>
      </c>
      <c r="D1564" s="124" t="s">
        <v>141</v>
      </c>
      <c r="E1564" s="87" t="s">
        <v>4</v>
      </c>
      <c r="F1564" s="29" t="s">
        <v>144</v>
      </c>
      <c r="G1564" s="30">
        <v>42186</v>
      </c>
      <c r="H1564" s="28">
        <v>8</v>
      </c>
    </row>
    <row r="1565" spans="2:11" customFormat="1" x14ac:dyDescent="0.3">
      <c r="B1565" s="123" t="s">
        <v>139</v>
      </c>
      <c r="C1565" s="123" t="s">
        <v>140</v>
      </c>
      <c r="D1565" s="124" t="s">
        <v>141</v>
      </c>
      <c r="E1565" s="87" t="s">
        <v>4</v>
      </c>
      <c r="F1565" s="29" t="s">
        <v>144</v>
      </c>
      <c r="G1565" s="30">
        <v>42186</v>
      </c>
      <c r="H1565" s="28">
        <v>1</v>
      </c>
    </row>
    <row r="1566" spans="2:11" customFormat="1" x14ac:dyDescent="0.3">
      <c r="B1566" s="123" t="s">
        <v>139</v>
      </c>
      <c r="C1566" s="123" t="s">
        <v>140</v>
      </c>
      <c r="D1566" s="124" t="s">
        <v>141</v>
      </c>
      <c r="E1566" s="87" t="s">
        <v>4</v>
      </c>
      <c r="F1566" s="29" t="s">
        <v>144</v>
      </c>
      <c r="G1566" s="30">
        <v>42186</v>
      </c>
      <c r="H1566" s="28">
        <v>2</v>
      </c>
    </row>
    <row r="1567" spans="2:11" customFormat="1" x14ac:dyDescent="0.3">
      <c r="B1567" s="123" t="s">
        <v>139</v>
      </c>
      <c r="C1567" s="123" t="s">
        <v>140</v>
      </c>
      <c r="D1567" s="124" t="s">
        <v>141</v>
      </c>
      <c r="E1567" s="87" t="s">
        <v>4</v>
      </c>
      <c r="F1567" s="29" t="s">
        <v>144</v>
      </c>
      <c r="G1567" s="30">
        <v>42186</v>
      </c>
      <c r="H1567" s="28">
        <v>1</v>
      </c>
    </row>
    <row r="1568" spans="2:11" customFormat="1" x14ac:dyDescent="0.3">
      <c r="B1568" s="123" t="s">
        <v>139</v>
      </c>
      <c r="C1568" s="123" t="s">
        <v>140</v>
      </c>
      <c r="D1568" s="124" t="s">
        <v>141</v>
      </c>
      <c r="E1568" s="87" t="s">
        <v>4</v>
      </c>
      <c r="F1568" s="29" t="s">
        <v>144</v>
      </c>
      <c r="G1568" s="30">
        <v>42186</v>
      </c>
      <c r="H1568" s="28">
        <v>2</v>
      </c>
    </row>
    <row r="1569" spans="2:8" customFormat="1" x14ac:dyDescent="0.3">
      <c r="B1569" s="123" t="s">
        <v>139</v>
      </c>
      <c r="C1569" s="123" t="s">
        <v>140</v>
      </c>
      <c r="D1569" s="124" t="s">
        <v>141</v>
      </c>
      <c r="E1569" s="87" t="s">
        <v>4</v>
      </c>
      <c r="F1569" s="73" t="s">
        <v>145</v>
      </c>
      <c r="G1569" s="79">
        <v>42186</v>
      </c>
      <c r="H1569" s="75">
        <v>1</v>
      </c>
    </row>
    <row r="1570" spans="2:8" customFormat="1" x14ac:dyDescent="0.3">
      <c r="B1570" s="123" t="s">
        <v>139</v>
      </c>
      <c r="C1570" s="123" t="s">
        <v>140</v>
      </c>
      <c r="D1570" s="124" t="s">
        <v>141</v>
      </c>
      <c r="E1570" s="87" t="s">
        <v>4</v>
      </c>
      <c r="F1570" s="73" t="s">
        <v>145</v>
      </c>
      <c r="G1570" s="79">
        <v>42186</v>
      </c>
      <c r="H1570" s="34">
        <v>2</v>
      </c>
    </row>
    <row r="1571" spans="2:8" customFormat="1" x14ac:dyDescent="0.3">
      <c r="B1571" s="123" t="s">
        <v>139</v>
      </c>
      <c r="C1571" s="123" t="s">
        <v>140</v>
      </c>
      <c r="D1571" s="124" t="s">
        <v>141</v>
      </c>
      <c r="E1571" s="87" t="s">
        <v>4</v>
      </c>
      <c r="F1571" s="73" t="s">
        <v>145</v>
      </c>
      <c r="G1571" s="79">
        <v>42186</v>
      </c>
      <c r="H1571" s="34">
        <v>1</v>
      </c>
    </row>
    <row r="1572" spans="2:8" customFormat="1" x14ac:dyDescent="0.3">
      <c r="B1572" s="123" t="s">
        <v>139</v>
      </c>
      <c r="C1572" s="123" t="s">
        <v>140</v>
      </c>
      <c r="D1572" s="124" t="s">
        <v>141</v>
      </c>
      <c r="E1572" s="87" t="s">
        <v>4</v>
      </c>
      <c r="F1572" s="73" t="s">
        <v>145</v>
      </c>
      <c r="G1572" s="79">
        <v>42186</v>
      </c>
      <c r="H1572" s="34">
        <v>1</v>
      </c>
    </row>
    <row r="1573" spans="2:8" customFormat="1" x14ac:dyDescent="0.3">
      <c r="B1573" s="123" t="s">
        <v>139</v>
      </c>
      <c r="C1573" s="123" t="s">
        <v>140</v>
      </c>
      <c r="D1573" s="124" t="s">
        <v>141</v>
      </c>
      <c r="E1573" s="87" t="s">
        <v>4</v>
      </c>
      <c r="F1573" s="73" t="s">
        <v>145</v>
      </c>
      <c r="G1573" s="79">
        <v>42186</v>
      </c>
      <c r="H1573" s="34">
        <v>2</v>
      </c>
    </row>
    <row r="1574" spans="2:8" customFormat="1" x14ac:dyDescent="0.3">
      <c r="B1574" s="123" t="s">
        <v>139</v>
      </c>
      <c r="C1574" s="123" t="s">
        <v>140</v>
      </c>
      <c r="D1574" s="124" t="s">
        <v>141</v>
      </c>
      <c r="E1574" s="87" t="s">
        <v>4</v>
      </c>
      <c r="F1574" s="73" t="s">
        <v>145</v>
      </c>
      <c r="G1574" s="79">
        <v>42186</v>
      </c>
      <c r="H1574" s="34">
        <v>2</v>
      </c>
    </row>
    <row r="1575" spans="2:8" customFormat="1" x14ac:dyDescent="0.3">
      <c r="B1575" s="124" t="s">
        <v>139</v>
      </c>
      <c r="C1575" s="35" t="s">
        <v>140</v>
      </c>
      <c r="D1575" s="123" t="s">
        <v>141</v>
      </c>
      <c r="E1575" s="88" t="s">
        <v>4</v>
      </c>
      <c r="F1575" s="73" t="s">
        <v>145</v>
      </c>
      <c r="G1575" s="79">
        <v>42186</v>
      </c>
      <c r="H1575" s="33">
        <v>1565.2</v>
      </c>
    </row>
    <row r="1576" spans="2:8" customFormat="1" x14ac:dyDescent="0.3">
      <c r="B1576" s="125" t="s">
        <v>139</v>
      </c>
      <c r="C1576" s="123" t="s">
        <v>140</v>
      </c>
      <c r="D1576" s="123" t="s">
        <v>141</v>
      </c>
      <c r="E1576" s="88" t="s">
        <v>4</v>
      </c>
      <c r="F1576" s="73" t="s">
        <v>145</v>
      </c>
      <c r="G1576" s="79">
        <v>42186</v>
      </c>
      <c r="H1576" s="34">
        <v>51.916666666666664</v>
      </c>
    </row>
    <row r="1577" spans="2:8" customFormat="1" x14ac:dyDescent="0.3">
      <c r="B1577" s="125" t="s">
        <v>139</v>
      </c>
      <c r="C1577" s="123" t="s">
        <v>140</v>
      </c>
      <c r="D1577" s="123" t="s">
        <v>141</v>
      </c>
      <c r="E1577" s="88" t="s">
        <v>4</v>
      </c>
      <c r="F1577" s="73" t="s">
        <v>145</v>
      </c>
      <c r="G1577" s="79">
        <v>42186</v>
      </c>
      <c r="H1577" s="34">
        <v>4</v>
      </c>
    </row>
    <row r="1578" spans="2:8" customFormat="1" x14ac:dyDescent="0.3">
      <c r="B1578" s="125" t="s">
        <v>139</v>
      </c>
      <c r="C1578" s="123" t="s">
        <v>140</v>
      </c>
      <c r="D1578" s="123" t="s">
        <v>141</v>
      </c>
      <c r="E1578" s="88" t="s">
        <v>4</v>
      </c>
      <c r="F1578" s="73" t="s">
        <v>145</v>
      </c>
      <c r="G1578" s="79">
        <v>42186</v>
      </c>
      <c r="H1578" s="34">
        <v>19</v>
      </c>
    </row>
    <row r="1579" spans="2:8" customFormat="1" x14ac:dyDescent="0.3">
      <c r="B1579" s="124" t="s">
        <v>139</v>
      </c>
      <c r="C1579" s="123" t="s">
        <v>140</v>
      </c>
      <c r="D1579" s="123" t="s">
        <v>141</v>
      </c>
      <c r="E1579" s="88" t="s">
        <v>4</v>
      </c>
      <c r="F1579" s="73" t="s">
        <v>145</v>
      </c>
      <c r="G1579" s="79">
        <v>42186</v>
      </c>
      <c r="H1579" s="33">
        <v>5530</v>
      </c>
    </row>
    <row r="1580" spans="2:8" customFormat="1" x14ac:dyDescent="0.3">
      <c r="B1580" s="124" t="s">
        <v>139</v>
      </c>
      <c r="C1580" s="123" t="s">
        <v>140</v>
      </c>
      <c r="D1580" s="123" t="s">
        <v>141</v>
      </c>
      <c r="E1580" s="88" t="s">
        <v>4</v>
      </c>
      <c r="F1580" s="73" t="s">
        <v>145</v>
      </c>
      <c r="G1580" s="79">
        <v>42186</v>
      </c>
      <c r="H1580" s="33">
        <v>630</v>
      </c>
    </row>
    <row r="1581" spans="2:8" customFormat="1" x14ac:dyDescent="0.3">
      <c r="B1581" s="124" t="s">
        <v>139</v>
      </c>
      <c r="C1581" s="123" t="s">
        <v>140</v>
      </c>
      <c r="D1581" s="123" t="s">
        <v>141</v>
      </c>
      <c r="E1581" s="88" t="s">
        <v>4</v>
      </c>
      <c r="F1581" s="73" t="s">
        <v>145</v>
      </c>
      <c r="G1581" s="79">
        <v>42186</v>
      </c>
      <c r="H1581" s="33">
        <v>35</v>
      </c>
    </row>
    <row r="1582" spans="2:8" customFormat="1" x14ac:dyDescent="0.3">
      <c r="B1582" s="123" t="s">
        <v>139</v>
      </c>
      <c r="C1582" s="123" t="s">
        <v>140</v>
      </c>
      <c r="D1582" s="124" t="s">
        <v>141</v>
      </c>
      <c r="E1582" s="87" t="s">
        <v>4</v>
      </c>
      <c r="F1582" s="73" t="s">
        <v>145</v>
      </c>
      <c r="G1582" s="79">
        <v>42186</v>
      </c>
      <c r="H1582" s="33">
        <v>1</v>
      </c>
    </row>
    <row r="1583" spans="2:8" customFormat="1" x14ac:dyDescent="0.3">
      <c r="B1583" s="123" t="s">
        <v>139</v>
      </c>
      <c r="C1583" s="123" t="s">
        <v>140</v>
      </c>
      <c r="D1583" s="124" t="s">
        <v>141</v>
      </c>
      <c r="E1583" s="87" t="s">
        <v>4</v>
      </c>
      <c r="F1583" s="73" t="s">
        <v>145</v>
      </c>
      <c r="G1583" s="79">
        <v>42186</v>
      </c>
      <c r="H1583" s="33">
        <v>1</v>
      </c>
    </row>
    <row r="1584" spans="2:8" customFormat="1" x14ac:dyDescent="0.3">
      <c r="B1584" s="123" t="s">
        <v>139</v>
      </c>
      <c r="C1584" s="123" t="s">
        <v>140</v>
      </c>
      <c r="D1584" s="124" t="s">
        <v>141</v>
      </c>
      <c r="E1584" s="87" t="s">
        <v>4</v>
      </c>
      <c r="F1584" s="73" t="s">
        <v>145</v>
      </c>
      <c r="G1584" s="79">
        <v>42186</v>
      </c>
      <c r="H1584" s="34">
        <v>1</v>
      </c>
    </row>
    <row r="1585" spans="2:8" customFormat="1" x14ac:dyDescent="0.3">
      <c r="B1585" s="123" t="s">
        <v>139</v>
      </c>
      <c r="C1585" s="123" t="s">
        <v>140</v>
      </c>
      <c r="D1585" s="124" t="s">
        <v>141</v>
      </c>
      <c r="E1585" s="87" t="s">
        <v>4</v>
      </c>
      <c r="F1585" s="73" t="s">
        <v>145</v>
      </c>
      <c r="G1585" s="79">
        <v>42186</v>
      </c>
      <c r="H1585" s="33">
        <v>1</v>
      </c>
    </row>
    <row r="1586" spans="2:8" customFormat="1" x14ac:dyDescent="0.3">
      <c r="B1586" s="124" t="s">
        <v>139</v>
      </c>
      <c r="C1586" s="123" t="s">
        <v>140</v>
      </c>
      <c r="D1586" s="123" t="s">
        <v>141</v>
      </c>
      <c r="E1586" s="85" t="s">
        <v>4</v>
      </c>
      <c r="F1586" s="3" t="s">
        <v>142</v>
      </c>
      <c r="G1586" s="4">
        <v>42217</v>
      </c>
      <c r="H1586" s="5">
        <v>101</v>
      </c>
    </row>
    <row r="1587" spans="2:8" customFormat="1" x14ac:dyDescent="0.3">
      <c r="B1587" s="124" t="s">
        <v>139</v>
      </c>
      <c r="C1587" s="123" t="s">
        <v>140</v>
      </c>
      <c r="D1587" s="123" t="s">
        <v>141</v>
      </c>
      <c r="E1587" s="85" t="s">
        <v>4</v>
      </c>
      <c r="F1587" s="3" t="s">
        <v>142</v>
      </c>
      <c r="G1587" s="4">
        <v>42217</v>
      </c>
      <c r="H1587" s="5">
        <v>2140</v>
      </c>
    </row>
    <row r="1588" spans="2:8" customFormat="1" x14ac:dyDescent="0.3">
      <c r="B1588" s="124" t="s">
        <v>139</v>
      </c>
      <c r="C1588" s="123" t="s">
        <v>140</v>
      </c>
      <c r="D1588" s="124" t="s">
        <v>141</v>
      </c>
      <c r="E1588" s="86" t="s">
        <v>4</v>
      </c>
      <c r="F1588" s="3" t="s">
        <v>142</v>
      </c>
      <c r="G1588" s="4">
        <v>42217</v>
      </c>
      <c r="H1588" s="5">
        <v>91</v>
      </c>
    </row>
    <row r="1589" spans="2:8" customFormat="1" x14ac:dyDescent="0.3">
      <c r="B1589" s="124" t="s">
        <v>139</v>
      </c>
      <c r="C1589" s="123" t="s">
        <v>140</v>
      </c>
      <c r="D1589" s="123" t="s">
        <v>141</v>
      </c>
      <c r="E1589" s="85" t="s">
        <v>4</v>
      </c>
      <c r="F1589" s="3" t="s">
        <v>142</v>
      </c>
      <c r="G1589" s="4">
        <v>42217</v>
      </c>
      <c r="H1589" s="5">
        <v>20234</v>
      </c>
    </row>
    <row r="1590" spans="2:8" customFormat="1" x14ac:dyDescent="0.3">
      <c r="B1590" s="124" t="s">
        <v>139</v>
      </c>
      <c r="C1590" s="123" t="s">
        <v>140</v>
      </c>
      <c r="D1590" s="124" t="s">
        <v>141</v>
      </c>
      <c r="E1590" s="86" t="s">
        <v>4</v>
      </c>
      <c r="F1590" s="3" t="s">
        <v>142</v>
      </c>
      <c r="G1590" s="4">
        <v>42217</v>
      </c>
      <c r="H1590" s="5">
        <v>865</v>
      </c>
    </row>
    <row r="1591" spans="2:8" customFormat="1" x14ac:dyDescent="0.3">
      <c r="B1591" s="124" t="s">
        <v>139</v>
      </c>
      <c r="C1591" s="123" t="s">
        <v>140</v>
      </c>
      <c r="D1591" s="124" t="s">
        <v>141</v>
      </c>
      <c r="E1591" s="86" t="s">
        <v>4</v>
      </c>
      <c r="F1591" s="3" t="s">
        <v>142</v>
      </c>
      <c r="G1591" s="4">
        <v>42217</v>
      </c>
      <c r="H1591" s="5">
        <v>218</v>
      </c>
    </row>
    <row r="1592" spans="2:8" customFormat="1" x14ac:dyDescent="0.3">
      <c r="B1592" s="124" t="s">
        <v>139</v>
      </c>
      <c r="C1592" s="123" t="s">
        <v>140</v>
      </c>
      <c r="D1592" s="123" t="s">
        <v>141</v>
      </c>
      <c r="E1592" s="85" t="s">
        <v>4</v>
      </c>
      <c r="F1592" s="3" t="s">
        <v>142</v>
      </c>
      <c r="G1592" s="4">
        <v>42217</v>
      </c>
      <c r="H1592" s="5">
        <v>57</v>
      </c>
    </row>
    <row r="1593" spans="2:8" customFormat="1" x14ac:dyDescent="0.3">
      <c r="B1593" s="124" t="s">
        <v>139</v>
      </c>
      <c r="C1593" s="123" t="s">
        <v>140</v>
      </c>
      <c r="D1593" s="123" t="s">
        <v>141</v>
      </c>
      <c r="E1593" s="85" t="s">
        <v>4</v>
      </c>
      <c r="F1593" s="3" t="s">
        <v>142</v>
      </c>
      <c r="G1593" s="4">
        <v>42217</v>
      </c>
      <c r="H1593" s="5">
        <v>428</v>
      </c>
    </row>
    <row r="1594" spans="2:8" customFormat="1" x14ac:dyDescent="0.3">
      <c r="B1594" s="123" t="s">
        <v>139</v>
      </c>
      <c r="C1594" s="123" t="s">
        <v>140</v>
      </c>
      <c r="D1594" s="124" t="s">
        <v>141</v>
      </c>
      <c r="E1594" s="86" t="s">
        <v>4</v>
      </c>
      <c r="F1594" s="6" t="s">
        <v>143</v>
      </c>
      <c r="G1594" s="7">
        <v>42217</v>
      </c>
      <c r="H1594" s="8">
        <v>2</v>
      </c>
    </row>
    <row r="1595" spans="2:8" customFormat="1" x14ac:dyDescent="0.3">
      <c r="B1595" s="123" t="s">
        <v>139</v>
      </c>
      <c r="C1595" s="123" t="s">
        <v>140</v>
      </c>
      <c r="D1595" s="124" t="s">
        <v>141</v>
      </c>
      <c r="E1595" s="86" t="s">
        <v>4</v>
      </c>
      <c r="F1595" s="6" t="s">
        <v>143</v>
      </c>
      <c r="G1595" s="7">
        <v>42217</v>
      </c>
      <c r="H1595" s="8">
        <v>1</v>
      </c>
    </row>
    <row r="1596" spans="2:8" customFormat="1" x14ac:dyDescent="0.3">
      <c r="B1596" s="123" t="s">
        <v>139</v>
      </c>
      <c r="C1596" s="123" t="s">
        <v>140</v>
      </c>
      <c r="D1596" s="124" t="s">
        <v>141</v>
      </c>
      <c r="E1596" s="87" t="s">
        <v>4</v>
      </c>
      <c r="F1596" s="9" t="s">
        <v>143</v>
      </c>
      <c r="G1596" s="10">
        <v>42217</v>
      </c>
      <c r="H1596" s="8">
        <v>4</v>
      </c>
    </row>
    <row r="1597" spans="2:8" customFormat="1" x14ac:dyDescent="0.3">
      <c r="B1597" s="123" t="s">
        <v>139</v>
      </c>
      <c r="C1597" s="123" t="s">
        <v>140</v>
      </c>
      <c r="D1597" s="124" t="s">
        <v>141</v>
      </c>
      <c r="E1597" s="86" t="s">
        <v>4</v>
      </c>
      <c r="F1597" s="6" t="s">
        <v>143</v>
      </c>
      <c r="G1597" s="7">
        <v>42217</v>
      </c>
      <c r="H1597" s="8">
        <v>3</v>
      </c>
    </row>
    <row r="1598" spans="2:8" customFormat="1" x14ac:dyDescent="0.3">
      <c r="B1598" s="123" t="s">
        <v>139</v>
      </c>
      <c r="C1598" s="123" t="s">
        <v>140</v>
      </c>
      <c r="D1598" s="124" t="s">
        <v>141</v>
      </c>
      <c r="E1598" s="86" t="s">
        <v>4</v>
      </c>
      <c r="F1598" s="6" t="s">
        <v>143</v>
      </c>
      <c r="G1598" s="7">
        <v>42217</v>
      </c>
      <c r="H1598" s="8">
        <v>1</v>
      </c>
    </row>
    <row r="1599" spans="2:8" customFormat="1" x14ac:dyDescent="0.3">
      <c r="B1599" s="124" t="s">
        <v>139</v>
      </c>
      <c r="C1599" s="123" t="s">
        <v>140</v>
      </c>
      <c r="D1599" s="123" t="s">
        <v>141</v>
      </c>
      <c r="E1599" s="85" t="s">
        <v>4</v>
      </c>
      <c r="F1599" s="11" t="s">
        <v>143</v>
      </c>
      <c r="G1599" s="12">
        <v>42217</v>
      </c>
      <c r="H1599" s="13">
        <v>16686.666666666668</v>
      </c>
    </row>
    <row r="1600" spans="2:8" customFormat="1" x14ac:dyDescent="0.3">
      <c r="B1600" s="123" t="s">
        <v>139</v>
      </c>
      <c r="C1600" s="123" t="s">
        <v>140</v>
      </c>
      <c r="D1600" s="123" t="s">
        <v>141</v>
      </c>
      <c r="E1600" s="85" t="s">
        <v>4</v>
      </c>
      <c r="F1600" s="11" t="s">
        <v>143</v>
      </c>
      <c r="G1600" s="12">
        <v>42217</v>
      </c>
      <c r="H1600" s="8">
        <v>121</v>
      </c>
    </row>
    <row r="1601" spans="2:8" customFormat="1" x14ac:dyDescent="0.3">
      <c r="B1601" s="123" t="s">
        <v>139</v>
      </c>
      <c r="C1601" s="123" t="s">
        <v>140</v>
      </c>
      <c r="D1601" s="123" t="s">
        <v>141</v>
      </c>
      <c r="E1601" s="85" t="s">
        <v>4</v>
      </c>
      <c r="F1601" s="11" t="s">
        <v>143</v>
      </c>
      <c r="G1601" s="12">
        <v>42217</v>
      </c>
      <c r="H1601" s="8">
        <v>210</v>
      </c>
    </row>
    <row r="1602" spans="2:8" customFormat="1" x14ac:dyDescent="0.3">
      <c r="B1602" s="123" t="s">
        <v>139</v>
      </c>
      <c r="C1602" s="123" t="s">
        <v>140</v>
      </c>
      <c r="D1602" s="123" t="s">
        <v>141</v>
      </c>
      <c r="E1602" s="85" t="s">
        <v>4</v>
      </c>
      <c r="F1602" s="11" t="s">
        <v>143</v>
      </c>
      <c r="G1602" s="12">
        <v>42217</v>
      </c>
      <c r="H1602" s="8">
        <v>38</v>
      </c>
    </row>
    <row r="1603" spans="2:8" customFormat="1" x14ac:dyDescent="0.3">
      <c r="B1603" s="123" t="s">
        <v>139</v>
      </c>
      <c r="C1603" s="123" t="s">
        <v>140</v>
      </c>
      <c r="D1603" s="123" t="s">
        <v>141</v>
      </c>
      <c r="E1603" s="85" t="s">
        <v>4</v>
      </c>
      <c r="F1603" s="11" t="s">
        <v>143</v>
      </c>
      <c r="G1603" s="12">
        <v>42217</v>
      </c>
      <c r="H1603" s="8">
        <v>17</v>
      </c>
    </row>
    <row r="1604" spans="2:8" customFormat="1" x14ac:dyDescent="0.3">
      <c r="B1604" s="123" t="s">
        <v>139</v>
      </c>
      <c r="C1604" s="123" t="s">
        <v>140</v>
      </c>
      <c r="D1604" s="123" t="s">
        <v>141</v>
      </c>
      <c r="E1604" s="85" t="s">
        <v>4</v>
      </c>
      <c r="F1604" s="11" t="s">
        <v>143</v>
      </c>
      <c r="G1604" s="12">
        <v>42217</v>
      </c>
      <c r="H1604" s="8">
        <v>16</v>
      </c>
    </row>
    <row r="1605" spans="2:8" customFormat="1" x14ac:dyDescent="0.3">
      <c r="B1605" s="124" t="s">
        <v>139</v>
      </c>
      <c r="C1605" s="123" t="s">
        <v>140</v>
      </c>
      <c r="D1605" s="123" t="s">
        <v>141</v>
      </c>
      <c r="E1605" s="85" t="s">
        <v>4</v>
      </c>
      <c r="F1605" s="11" t="s">
        <v>143</v>
      </c>
      <c r="G1605" s="12">
        <v>42217</v>
      </c>
      <c r="H1605" s="13">
        <v>5200</v>
      </c>
    </row>
    <row r="1606" spans="2:8" customFormat="1" x14ac:dyDescent="0.3">
      <c r="B1606" s="124" t="s">
        <v>139</v>
      </c>
      <c r="C1606" s="123" t="s">
        <v>140</v>
      </c>
      <c r="D1606" s="123" t="s">
        <v>141</v>
      </c>
      <c r="E1606" s="85" t="s">
        <v>4</v>
      </c>
      <c r="F1606" s="11" t="s">
        <v>143</v>
      </c>
      <c r="G1606" s="12">
        <v>42217</v>
      </c>
      <c r="H1606" s="13">
        <v>4546.6666400000004</v>
      </c>
    </row>
    <row r="1607" spans="2:8" customFormat="1" x14ac:dyDescent="0.3">
      <c r="B1607" s="124" t="s">
        <v>139</v>
      </c>
      <c r="C1607" s="123" t="s">
        <v>140</v>
      </c>
      <c r="D1607" s="124" t="s">
        <v>141</v>
      </c>
      <c r="E1607" s="86" t="s">
        <v>4</v>
      </c>
      <c r="F1607" s="11" t="s">
        <v>143</v>
      </c>
      <c r="G1607" s="12">
        <v>42217</v>
      </c>
      <c r="H1607" s="13">
        <v>21</v>
      </c>
    </row>
    <row r="1608" spans="2:8" customFormat="1" x14ac:dyDescent="0.3">
      <c r="B1608" s="124" t="s">
        <v>139</v>
      </c>
      <c r="C1608" s="123" t="s">
        <v>140</v>
      </c>
      <c r="D1608" s="123" t="s">
        <v>141</v>
      </c>
      <c r="E1608" s="85" t="s">
        <v>4</v>
      </c>
      <c r="F1608" s="11" t="s">
        <v>143</v>
      </c>
      <c r="G1608" s="12">
        <v>42217</v>
      </c>
      <c r="H1608" s="13">
        <v>1384</v>
      </c>
    </row>
    <row r="1609" spans="2:8" customFormat="1" x14ac:dyDescent="0.3">
      <c r="B1609" s="124" t="s">
        <v>139</v>
      </c>
      <c r="C1609" s="123" t="s">
        <v>140</v>
      </c>
      <c r="D1609" s="123" t="s">
        <v>141</v>
      </c>
      <c r="E1609" s="88" t="s">
        <v>4</v>
      </c>
      <c r="F1609" s="15" t="s">
        <v>143</v>
      </c>
      <c r="G1609" s="16">
        <v>42217</v>
      </c>
      <c r="H1609" s="13">
        <v>15</v>
      </c>
    </row>
    <row r="1610" spans="2:8" customFormat="1" x14ac:dyDescent="0.3">
      <c r="B1610" s="123" t="s">
        <v>139</v>
      </c>
      <c r="C1610" s="123" t="s">
        <v>140</v>
      </c>
      <c r="D1610" s="123" t="s">
        <v>141</v>
      </c>
      <c r="E1610" s="85" t="s">
        <v>4</v>
      </c>
      <c r="F1610" s="17" t="s">
        <v>32</v>
      </c>
      <c r="G1610" s="18">
        <v>42217</v>
      </c>
      <c r="H1610" s="19">
        <v>137.52830188679243</v>
      </c>
    </row>
    <row r="1611" spans="2:8" customFormat="1" x14ac:dyDescent="0.3">
      <c r="B1611" s="123" t="s">
        <v>139</v>
      </c>
      <c r="C1611" s="123" t="s">
        <v>140</v>
      </c>
      <c r="D1611" s="123" t="s">
        <v>141</v>
      </c>
      <c r="E1611" s="85" t="s">
        <v>4</v>
      </c>
      <c r="F1611" s="17" t="s">
        <v>32</v>
      </c>
      <c r="G1611" s="18">
        <v>42217</v>
      </c>
      <c r="H1611" s="19">
        <v>184</v>
      </c>
    </row>
    <row r="1612" spans="2:8" customFormat="1" x14ac:dyDescent="0.3">
      <c r="B1612" s="123" t="s">
        <v>139</v>
      </c>
      <c r="C1612" s="123" t="s">
        <v>140</v>
      </c>
      <c r="D1612" s="35" t="s">
        <v>141</v>
      </c>
      <c r="E1612" s="85" t="s">
        <v>4</v>
      </c>
      <c r="F1612" s="17" t="s">
        <v>32</v>
      </c>
      <c r="G1612" s="18">
        <v>42217</v>
      </c>
      <c r="H1612" s="19">
        <v>62</v>
      </c>
    </row>
    <row r="1613" spans="2:8" customFormat="1" x14ac:dyDescent="0.3">
      <c r="B1613" s="123" t="s">
        <v>139</v>
      </c>
      <c r="C1613" s="123" t="s">
        <v>140</v>
      </c>
      <c r="D1613" s="123" t="s">
        <v>141</v>
      </c>
      <c r="E1613" s="85" t="s">
        <v>4</v>
      </c>
      <c r="F1613" s="17" t="s">
        <v>32</v>
      </c>
      <c r="G1613" s="18">
        <v>42217</v>
      </c>
      <c r="H1613" s="19">
        <v>41.188679245283019</v>
      </c>
    </row>
    <row r="1614" spans="2:8" customFormat="1" x14ac:dyDescent="0.3">
      <c r="B1614" s="123" t="s">
        <v>139</v>
      </c>
      <c r="C1614" s="123" t="s">
        <v>140</v>
      </c>
      <c r="D1614" s="123" t="s">
        <v>141</v>
      </c>
      <c r="E1614" s="85" t="s">
        <v>4</v>
      </c>
      <c r="F1614" s="17" t="s">
        <v>32</v>
      </c>
      <c r="G1614" s="18">
        <v>42217</v>
      </c>
      <c r="H1614" s="19">
        <v>312</v>
      </c>
    </row>
    <row r="1615" spans="2:8" customFormat="1" x14ac:dyDescent="0.3">
      <c r="B1615" s="123" t="s">
        <v>139</v>
      </c>
      <c r="C1615" s="123" t="s">
        <v>140</v>
      </c>
      <c r="D1615" s="123" t="s">
        <v>141</v>
      </c>
      <c r="E1615" s="85" t="s">
        <v>4</v>
      </c>
      <c r="F1615" s="17" t="s">
        <v>32</v>
      </c>
      <c r="G1615" s="18">
        <v>42217</v>
      </c>
      <c r="H1615" s="19">
        <v>90.754716981132063</v>
      </c>
    </row>
    <row r="1616" spans="2:8" customFormat="1" x14ac:dyDescent="0.3">
      <c r="B1616" s="123" t="s">
        <v>139</v>
      </c>
      <c r="C1616" s="123" t="s">
        <v>140</v>
      </c>
      <c r="D1616" s="123" t="s">
        <v>141</v>
      </c>
      <c r="E1616" s="88" t="s">
        <v>4</v>
      </c>
      <c r="F1616" s="20" t="s">
        <v>32</v>
      </c>
      <c r="G1616" s="21">
        <v>42217</v>
      </c>
      <c r="H1616" s="19">
        <v>11.867924528301886</v>
      </c>
    </row>
    <row r="1617" spans="2:8" customFormat="1" x14ac:dyDescent="0.3">
      <c r="B1617" s="123" t="s">
        <v>139</v>
      </c>
      <c r="C1617" s="123" t="s">
        <v>140</v>
      </c>
      <c r="D1617" s="123" t="s">
        <v>141</v>
      </c>
      <c r="E1617" s="88" t="s">
        <v>4</v>
      </c>
      <c r="F1617" s="20" t="s">
        <v>32</v>
      </c>
      <c r="G1617" s="21">
        <v>42217</v>
      </c>
      <c r="H1617" s="19">
        <v>19.547169811320753</v>
      </c>
    </row>
    <row r="1618" spans="2:8" customFormat="1" x14ac:dyDescent="0.3">
      <c r="B1618" s="123" t="s">
        <v>139</v>
      </c>
      <c r="C1618" s="123" t="s">
        <v>140</v>
      </c>
      <c r="D1618" s="123" t="s">
        <v>141</v>
      </c>
      <c r="E1618" s="88" t="s">
        <v>4</v>
      </c>
      <c r="F1618" s="20" t="s">
        <v>32</v>
      </c>
      <c r="G1618" s="21">
        <v>42217</v>
      </c>
      <c r="H1618" s="19">
        <v>46.075471698113205</v>
      </c>
    </row>
    <row r="1619" spans="2:8" customFormat="1" x14ac:dyDescent="0.3">
      <c r="B1619" s="123" t="s">
        <v>139</v>
      </c>
      <c r="C1619" s="123" t="s">
        <v>140</v>
      </c>
      <c r="D1619" s="123" t="s">
        <v>141</v>
      </c>
      <c r="E1619" s="88" t="s">
        <v>4</v>
      </c>
      <c r="F1619" s="20" t="s">
        <v>32</v>
      </c>
      <c r="G1619" s="21">
        <v>42217</v>
      </c>
      <c r="H1619" s="19">
        <v>8.3773584905660368</v>
      </c>
    </row>
    <row r="1620" spans="2:8" customFormat="1" x14ac:dyDescent="0.3">
      <c r="B1620" s="123" t="s">
        <v>139</v>
      </c>
      <c r="C1620" s="123" t="s">
        <v>140</v>
      </c>
      <c r="D1620" s="123" t="s">
        <v>141</v>
      </c>
      <c r="E1620" s="88" t="s">
        <v>4</v>
      </c>
      <c r="F1620" s="20" t="s">
        <v>32</v>
      </c>
      <c r="G1620" s="21">
        <v>42217</v>
      </c>
      <c r="H1620" s="19">
        <v>12.566037735849056</v>
      </c>
    </row>
    <row r="1621" spans="2:8" customFormat="1" x14ac:dyDescent="0.3">
      <c r="B1621" s="123" t="s">
        <v>139</v>
      </c>
      <c r="C1621" s="123" t="s">
        <v>140</v>
      </c>
      <c r="D1621" s="123" t="s">
        <v>141</v>
      </c>
      <c r="E1621" s="88" t="s">
        <v>4</v>
      </c>
      <c r="F1621" s="20" t="s">
        <v>32</v>
      </c>
      <c r="G1621" s="21">
        <v>42217</v>
      </c>
      <c r="H1621" s="19">
        <v>10.471698113207546</v>
      </c>
    </row>
    <row r="1622" spans="2:8" customFormat="1" x14ac:dyDescent="0.3">
      <c r="B1622" s="123" t="s">
        <v>139</v>
      </c>
      <c r="C1622" s="123" t="s">
        <v>140</v>
      </c>
      <c r="D1622" s="123" t="s">
        <v>141</v>
      </c>
      <c r="E1622" s="85" t="s">
        <v>4</v>
      </c>
      <c r="F1622" s="17" t="s">
        <v>32</v>
      </c>
      <c r="G1622" s="18">
        <v>42217</v>
      </c>
      <c r="H1622" s="19">
        <v>1.3962264150943395</v>
      </c>
    </row>
    <row r="1623" spans="2:8" customFormat="1" x14ac:dyDescent="0.3">
      <c r="B1623" s="123" t="s">
        <v>139</v>
      </c>
      <c r="C1623" s="123" t="s">
        <v>140</v>
      </c>
      <c r="D1623" s="123" t="s">
        <v>141</v>
      </c>
      <c r="E1623" s="85" t="s">
        <v>4</v>
      </c>
      <c r="F1623" s="17" t="s">
        <v>32</v>
      </c>
      <c r="G1623" s="18">
        <v>42217</v>
      </c>
      <c r="H1623" s="19">
        <v>161.2641509433962</v>
      </c>
    </row>
    <row r="1624" spans="2:8" customFormat="1" x14ac:dyDescent="0.3">
      <c r="B1624" s="123" t="s">
        <v>139</v>
      </c>
      <c r="C1624" s="123" t="s">
        <v>140</v>
      </c>
      <c r="D1624" s="123" t="s">
        <v>141</v>
      </c>
      <c r="E1624" s="85" t="s">
        <v>4</v>
      </c>
      <c r="F1624" s="17" t="s">
        <v>32</v>
      </c>
      <c r="G1624" s="18">
        <v>42217</v>
      </c>
      <c r="H1624" s="19">
        <v>122.1698113207547</v>
      </c>
    </row>
    <row r="1625" spans="2:8" customFormat="1" x14ac:dyDescent="0.3">
      <c r="B1625" s="123" t="s">
        <v>139</v>
      </c>
      <c r="C1625" s="123" t="s">
        <v>140</v>
      </c>
      <c r="D1625" s="123" t="s">
        <v>141</v>
      </c>
      <c r="E1625" s="85" t="s">
        <v>4</v>
      </c>
      <c r="F1625" s="17" t="s">
        <v>32</v>
      </c>
      <c r="G1625" s="18">
        <v>42217</v>
      </c>
      <c r="H1625" s="19">
        <v>5.5849056603773581</v>
      </c>
    </row>
    <row r="1626" spans="2:8" customFormat="1" x14ac:dyDescent="0.3">
      <c r="B1626" s="123" t="s">
        <v>139</v>
      </c>
      <c r="C1626" s="123" t="s">
        <v>140</v>
      </c>
      <c r="D1626" s="124" t="s">
        <v>141</v>
      </c>
      <c r="E1626" s="86" t="s">
        <v>4</v>
      </c>
      <c r="F1626" s="22" t="s">
        <v>144</v>
      </c>
      <c r="G1626" s="23">
        <v>42217</v>
      </c>
      <c r="H1626" s="24">
        <v>1</v>
      </c>
    </row>
    <row r="1627" spans="2:8" customFormat="1" x14ac:dyDescent="0.3">
      <c r="B1627" s="123" t="s">
        <v>139</v>
      </c>
      <c r="C1627" s="123" t="s">
        <v>140</v>
      </c>
      <c r="D1627" s="124" t="s">
        <v>141</v>
      </c>
      <c r="E1627" s="86" t="s">
        <v>4</v>
      </c>
      <c r="F1627" s="22" t="s">
        <v>144</v>
      </c>
      <c r="G1627" s="23">
        <v>42217</v>
      </c>
      <c r="H1627" s="24">
        <v>3</v>
      </c>
    </row>
    <row r="1628" spans="2:8" customFormat="1" x14ac:dyDescent="0.3">
      <c r="B1628" s="123" t="s">
        <v>139</v>
      </c>
      <c r="C1628" s="123" t="s">
        <v>140</v>
      </c>
      <c r="D1628" s="124" t="s">
        <v>141</v>
      </c>
      <c r="E1628" s="86" t="s">
        <v>4</v>
      </c>
      <c r="F1628" s="22" t="s">
        <v>144</v>
      </c>
      <c r="G1628" s="23">
        <v>42217</v>
      </c>
      <c r="H1628" s="24">
        <v>1</v>
      </c>
    </row>
    <row r="1629" spans="2:8" customFormat="1" x14ac:dyDescent="0.3">
      <c r="B1629" s="123" t="s">
        <v>139</v>
      </c>
      <c r="C1629" s="123" t="s">
        <v>140</v>
      </c>
      <c r="D1629" s="124" t="s">
        <v>141</v>
      </c>
      <c r="E1629" s="86" t="s">
        <v>4</v>
      </c>
      <c r="F1629" s="22" t="s">
        <v>144</v>
      </c>
      <c r="G1629" s="23">
        <v>42217</v>
      </c>
      <c r="H1629" s="24">
        <v>7</v>
      </c>
    </row>
    <row r="1630" spans="2:8" customFormat="1" x14ac:dyDescent="0.3">
      <c r="B1630" s="123" t="s">
        <v>139</v>
      </c>
      <c r="C1630" s="123" t="s">
        <v>140</v>
      </c>
      <c r="D1630" s="123" t="s">
        <v>141</v>
      </c>
      <c r="E1630" s="85" t="s">
        <v>4</v>
      </c>
      <c r="F1630" s="22" t="s">
        <v>144</v>
      </c>
      <c r="G1630" s="23">
        <v>42217</v>
      </c>
      <c r="H1630" s="24">
        <v>5</v>
      </c>
    </row>
    <row r="1631" spans="2:8" customFormat="1" x14ac:dyDescent="0.3">
      <c r="B1631" s="123" t="s">
        <v>139</v>
      </c>
      <c r="C1631" s="123" t="s">
        <v>140</v>
      </c>
      <c r="D1631" s="123" t="s">
        <v>141</v>
      </c>
      <c r="E1631" s="85" t="s">
        <v>4</v>
      </c>
      <c r="F1631" s="22" t="s">
        <v>144</v>
      </c>
      <c r="G1631" s="23">
        <v>42217</v>
      </c>
      <c r="H1631" s="24">
        <v>2</v>
      </c>
    </row>
    <row r="1632" spans="2:8" customFormat="1" x14ac:dyDescent="0.3">
      <c r="B1632" s="123" t="s">
        <v>139</v>
      </c>
      <c r="C1632" s="123" t="s">
        <v>140</v>
      </c>
      <c r="D1632" s="123" t="s">
        <v>141</v>
      </c>
      <c r="E1632" s="85" t="s">
        <v>4</v>
      </c>
      <c r="F1632" s="22" t="s">
        <v>144</v>
      </c>
      <c r="G1632" s="23">
        <v>42217</v>
      </c>
      <c r="H1632" s="24">
        <v>1</v>
      </c>
    </row>
    <row r="1633" spans="2:8" customFormat="1" x14ac:dyDescent="0.3">
      <c r="B1633" s="123" t="s">
        <v>139</v>
      </c>
      <c r="C1633" s="123" t="s">
        <v>140</v>
      </c>
      <c r="D1633" s="124" t="s">
        <v>141</v>
      </c>
      <c r="E1633" s="86" t="s">
        <v>4</v>
      </c>
      <c r="F1633" s="22" t="s">
        <v>144</v>
      </c>
      <c r="G1633" s="23">
        <v>42217</v>
      </c>
      <c r="H1633" s="24">
        <v>1</v>
      </c>
    </row>
    <row r="1634" spans="2:8" customFormat="1" x14ac:dyDescent="0.3">
      <c r="B1634" s="123" t="s">
        <v>139</v>
      </c>
      <c r="C1634" s="123" t="s">
        <v>140</v>
      </c>
      <c r="D1634" s="123" t="s">
        <v>141</v>
      </c>
      <c r="E1634" s="85" t="s">
        <v>4</v>
      </c>
      <c r="F1634" s="22" t="s">
        <v>144</v>
      </c>
      <c r="G1634" s="23">
        <v>42217</v>
      </c>
      <c r="H1634" s="24">
        <v>4</v>
      </c>
    </row>
    <row r="1635" spans="2:8" customFormat="1" x14ac:dyDescent="0.3">
      <c r="B1635" s="123" t="s">
        <v>139</v>
      </c>
      <c r="C1635" s="123" t="s">
        <v>140</v>
      </c>
      <c r="D1635" s="124" t="s">
        <v>141</v>
      </c>
      <c r="E1635" s="87" t="s">
        <v>4</v>
      </c>
      <c r="F1635" s="26" t="s">
        <v>144</v>
      </c>
      <c r="G1635" s="27">
        <v>42217</v>
      </c>
      <c r="H1635" s="24">
        <v>9</v>
      </c>
    </row>
    <row r="1636" spans="2:8" customFormat="1" x14ac:dyDescent="0.3">
      <c r="B1636" s="123" t="s">
        <v>139</v>
      </c>
      <c r="C1636" s="123" t="s">
        <v>140</v>
      </c>
      <c r="D1636" s="124" t="s">
        <v>141</v>
      </c>
      <c r="E1636" s="86" t="s">
        <v>4</v>
      </c>
      <c r="F1636" s="22" t="s">
        <v>144</v>
      </c>
      <c r="G1636" s="23">
        <v>42217</v>
      </c>
      <c r="H1636" s="24">
        <v>2</v>
      </c>
    </row>
    <row r="1637" spans="2:8" customFormat="1" x14ac:dyDescent="0.3">
      <c r="B1637" s="123" t="s">
        <v>139</v>
      </c>
      <c r="C1637" s="123" t="s">
        <v>140</v>
      </c>
      <c r="D1637" s="124" t="s">
        <v>141</v>
      </c>
      <c r="E1637" s="86" t="s">
        <v>4</v>
      </c>
      <c r="F1637" s="22" t="s">
        <v>144</v>
      </c>
      <c r="G1637" s="23">
        <v>42217</v>
      </c>
      <c r="H1637" s="24">
        <v>14</v>
      </c>
    </row>
    <row r="1638" spans="2:8" customFormat="1" x14ac:dyDescent="0.3">
      <c r="B1638" s="123" t="s">
        <v>139</v>
      </c>
      <c r="C1638" s="123" t="s">
        <v>140</v>
      </c>
      <c r="D1638" s="124" t="s">
        <v>141</v>
      </c>
      <c r="E1638" s="86" t="s">
        <v>4</v>
      </c>
      <c r="F1638" s="22" t="s">
        <v>144</v>
      </c>
      <c r="G1638" s="23">
        <v>42217</v>
      </c>
      <c r="H1638" s="24">
        <v>3</v>
      </c>
    </row>
    <row r="1639" spans="2:8" customFormat="1" x14ac:dyDescent="0.3">
      <c r="B1639" s="123" t="s">
        <v>139</v>
      </c>
      <c r="C1639" s="123" t="s">
        <v>140</v>
      </c>
      <c r="D1639" s="124" t="s">
        <v>141</v>
      </c>
      <c r="E1639" s="86" t="s">
        <v>4</v>
      </c>
      <c r="F1639" s="22" t="s">
        <v>144</v>
      </c>
      <c r="G1639" s="23">
        <v>42217</v>
      </c>
      <c r="H1639" s="24">
        <v>4</v>
      </c>
    </row>
    <row r="1640" spans="2:8" customFormat="1" x14ac:dyDescent="0.3">
      <c r="B1640" s="123" t="s">
        <v>139</v>
      </c>
      <c r="C1640" s="123" t="s">
        <v>140</v>
      </c>
      <c r="D1640" s="124" t="s">
        <v>141</v>
      </c>
      <c r="E1640" s="86" t="s">
        <v>4</v>
      </c>
      <c r="F1640" s="22" t="s">
        <v>144</v>
      </c>
      <c r="G1640" s="23">
        <v>42217</v>
      </c>
      <c r="H1640" s="24">
        <v>22</v>
      </c>
    </row>
    <row r="1641" spans="2:8" customFormat="1" x14ac:dyDescent="0.3">
      <c r="B1641" s="123" t="s">
        <v>139</v>
      </c>
      <c r="C1641" s="123" t="s">
        <v>140</v>
      </c>
      <c r="D1641" s="124" t="s">
        <v>141</v>
      </c>
      <c r="E1641" s="86" t="s">
        <v>4</v>
      </c>
      <c r="F1641" s="22" t="s">
        <v>144</v>
      </c>
      <c r="G1641" s="23">
        <v>42217</v>
      </c>
      <c r="H1641" s="24">
        <v>8</v>
      </c>
    </row>
    <row r="1642" spans="2:8" customFormat="1" x14ac:dyDescent="0.3">
      <c r="B1642" s="123" t="s">
        <v>139</v>
      </c>
      <c r="C1642" s="123" t="s">
        <v>140</v>
      </c>
      <c r="D1642" s="124" t="s">
        <v>141</v>
      </c>
      <c r="E1642" s="87" t="s">
        <v>4</v>
      </c>
      <c r="F1642" s="29" t="s">
        <v>144</v>
      </c>
      <c r="G1642" s="30">
        <v>42217</v>
      </c>
      <c r="H1642" s="28">
        <v>4</v>
      </c>
    </row>
    <row r="1643" spans="2:8" customFormat="1" x14ac:dyDescent="0.3">
      <c r="B1643" s="123" t="s">
        <v>139</v>
      </c>
      <c r="C1643" s="123" t="s">
        <v>140</v>
      </c>
      <c r="D1643" s="124" t="s">
        <v>141</v>
      </c>
      <c r="E1643" s="86" t="s">
        <v>4</v>
      </c>
      <c r="F1643" s="31" t="s">
        <v>144</v>
      </c>
      <c r="G1643" s="32">
        <v>42217</v>
      </c>
      <c r="H1643" s="28">
        <v>4</v>
      </c>
    </row>
    <row r="1644" spans="2:8" customFormat="1" x14ac:dyDescent="0.3">
      <c r="B1644" s="123" t="s">
        <v>139</v>
      </c>
      <c r="C1644" s="123" t="s">
        <v>140</v>
      </c>
      <c r="D1644" s="124" t="s">
        <v>141</v>
      </c>
      <c r="E1644" s="87" t="s">
        <v>4</v>
      </c>
      <c r="F1644" s="29" t="s">
        <v>144</v>
      </c>
      <c r="G1644" s="30">
        <v>42217</v>
      </c>
      <c r="H1644" s="28">
        <v>10</v>
      </c>
    </row>
    <row r="1645" spans="2:8" customFormat="1" x14ac:dyDescent="0.3">
      <c r="B1645" s="123" t="s">
        <v>139</v>
      </c>
      <c r="C1645" s="123" t="s">
        <v>140</v>
      </c>
      <c r="D1645" s="124" t="s">
        <v>141</v>
      </c>
      <c r="E1645" s="87" t="s">
        <v>4</v>
      </c>
      <c r="F1645" s="29" t="s">
        <v>144</v>
      </c>
      <c r="G1645" s="30">
        <v>42217</v>
      </c>
      <c r="H1645" s="28">
        <v>2</v>
      </c>
    </row>
    <row r="1646" spans="2:8" customFormat="1" x14ac:dyDescent="0.3">
      <c r="B1646" s="123" t="s">
        <v>139</v>
      </c>
      <c r="C1646" s="123" t="s">
        <v>140</v>
      </c>
      <c r="D1646" s="124" t="s">
        <v>141</v>
      </c>
      <c r="E1646" s="87" t="s">
        <v>4</v>
      </c>
      <c r="F1646" s="29" t="s">
        <v>144</v>
      </c>
      <c r="G1646" s="30">
        <v>42217</v>
      </c>
      <c r="H1646" s="28">
        <v>6</v>
      </c>
    </row>
    <row r="1647" spans="2:8" customFormat="1" x14ac:dyDescent="0.3">
      <c r="B1647" s="123" t="s">
        <v>139</v>
      </c>
      <c r="C1647" s="124" t="s">
        <v>140</v>
      </c>
      <c r="D1647" s="124" t="s">
        <v>141</v>
      </c>
      <c r="E1647" s="87" t="s">
        <v>4</v>
      </c>
      <c r="F1647" s="29" t="s">
        <v>144</v>
      </c>
      <c r="G1647" s="30">
        <v>42217</v>
      </c>
      <c r="H1647" s="28">
        <v>2</v>
      </c>
    </row>
    <row r="1648" spans="2:8" customFormat="1" x14ac:dyDescent="0.3">
      <c r="B1648" s="123" t="s">
        <v>139</v>
      </c>
      <c r="C1648" s="123" t="s">
        <v>140</v>
      </c>
      <c r="D1648" s="124" t="s">
        <v>141</v>
      </c>
      <c r="E1648" s="87" t="s">
        <v>4</v>
      </c>
      <c r="F1648" s="29" t="s">
        <v>144</v>
      </c>
      <c r="G1648" s="30">
        <v>42217</v>
      </c>
      <c r="H1648" s="28">
        <v>13</v>
      </c>
    </row>
    <row r="1649" spans="2:8" customFormat="1" x14ac:dyDescent="0.3">
      <c r="B1649" s="123" t="s">
        <v>139</v>
      </c>
      <c r="C1649" s="123" t="s">
        <v>140</v>
      </c>
      <c r="D1649" s="124" t="s">
        <v>141</v>
      </c>
      <c r="E1649" s="87" t="s">
        <v>4</v>
      </c>
      <c r="F1649" s="29" t="s">
        <v>144</v>
      </c>
      <c r="G1649" s="30">
        <v>42217</v>
      </c>
      <c r="H1649" s="28">
        <v>9</v>
      </c>
    </row>
    <row r="1650" spans="2:8" customFormat="1" x14ac:dyDescent="0.3">
      <c r="B1650" s="123" t="s">
        <v>139</v>
      </c>
      <c r="C1650" s="123" t="s">
        <v>140</v>
      </c>
      <c r="D1650" s="124" t="s">
        <v>141</v>
      </c>
      <c r="E1650" s="87" t="s">
        <v>4</v>
      </c>
      <c r="F1650" s="29" t="s">
        <v>144</v>
      </c>
      <c r="G1650" s="30">
        <v>42217</v>
      </c>
      <c r="H1650" s="28">
        <v>1</v>
      </c>
    </row>
    <row r="1651" spans="2:8" customFormat="1" x14ac:dyDescent="0.3">
      <c r="B1651" s="123" t="s">
        <v>139</v>
      </c>
      <c r="C1651" s="123" t="s">
        <v>140</v>
      </c>
      <c r="D1651" s="124" t="s">
        <v>141</v>
      </c>
      <c r="E1651" s="87" t="s">
        <v>4</v>
      </c>
      <c r="F1651" s="29" t="s">
        <v>144</v>
      </c>
      <c r="G1651" s="30">
        <v>42217</v>
      </c>
      <c r="H1651" s="28">
        <v>3</v>
      </c>
    </row>
    <row r="1652" spans="2:8" customFormat="1" x14ac:dyDescent="0.3">
      <c r="B1652" s="123" t="s">
        <v>139</v>
      </c>
      <c r="C1652" s="123" t="s">
        <v>140</v>
      </c>
      <c r="D1652" s="124" t="s">
        <v>141</v>
      </c>
      <c r="E1652" s="87" t="s">
        <v>4</v>
      </c>
      <c r="F1652" s="29" t="s">
        <v>144</v>
      </c>
      <c r="G1652" s="30">
        <v>42217</v>
      </c>
      <c r="H1652" s="28">
        <v>1</v>
      </c>
    </row>
    <row r="1653" spans="2:8" customFormat="1" x14ac:dyDescent="0.3">
      <c r="B1653" s="123" t="s">
        <v>139</v>
      </c>
      <c r="C1653" s="123" t="s">
        <v>140</v>
      </c>
      <c r="D1653" s="124" t="s">
        <v>141</v>
      </c>
      <c r="E1653" s="87" t="s">
        <v>4</v>
      </c>
      <c r="F1653" s="29" t="s">
        <v>144</v>
      </c>
      <c r="G1653" s="30">
        <v>42217</v>
      </c>
      <c r="H1653" s="28">
        <v>2</v>
      </c>
    </row>
    <row r="1654" spans="2:8" customFormat="1" x14ac:dyDescent="0.3">
      <c r="B1654" s="123" t="s">
        <v>139</v>
      </c>
      <c r="C1654" s="123" t="s">
        <v>140</v>
      </c>
      <c r="D1654" s="124" t="s">
        <v>141</v>
      </c>
      <c r="E1654" s="87" t="s">
        <v>4</v>
      </c>
      <c r="F1654" s="73" t="s">
        <v>145</v>
      </c>
      <c r="G1654" s="79">
        <v>42217</v>
      </c>
      <c r="H1654" s="75">
        <v>1</v>
      </c>
    </row>
    <row r="1655" spans="2:8" customFormat="1" x14ac:dyDescent="0.3">
      <c r="B1655" s="123" t="s">
        <v>139</v>
      </c>
      <c r="C1655" s="123" t="s">
        <v>140</v>
      </c>
      <c r="D1655" s="124" t="s">
        <v>141</v>
      </c>
      <c r="E1655" s="87" t="s">
        <v>4</v>
      </c>
      <c r="F1655" s="73" t="s">
        <v>145</v>
      </c>
      <c r="G1655" s="79">
        <v>42217</v>
      </c>
      <c r="H1655" s="34">
        <v>2</v>
      </c>
    </row>
    <row r="1656" spans="2:8" customFormat="1" x14ac:dyDescent="0.3">
      <c r="B1656" s="123" t="s">
        <v>139</v>
      </c>
      <c r="C1656" s="123" t="s">
        <v>140</v>
      </c>
      <c r="D1656" s="124" t="s">
        <v>141</v>
      </c>
      <c r="E1656" s="87" t="s">
        <v>4</v>
      </c>
      <c r="F1656" s="73" t="s">
        <v>145</v>
      </c>
      <c r="G1656" s="79">
        <v>42217</v>
      </c>
      <c r="H1656" s="34">
        <v>1</v>
      </c>
    </row>
    <row r="1657" spans="2:8" customFormat="1" x14ac:dyDescent="0.3">
      <c r="B1657" s="123" t="s">
        <v>139</v>
      </c>
      <c r="C1657" s="123" t="s">
        <v>140</v>
      </c>
      <c r="D1657" s="124" t="s">
        <v>141</v>
      </c>
      <c r="E1657" s="87" t="s">
        <v>4</v>
      </c>
      <c r="F1657" s="73" t="s">
        <v>145</v>
      </c>
      <c r="G1657" s="79">
        <v>42217</v>
      </c>
      <c r="H1657" s="34">
        <v>1</v>
      </c>
    </row>
    <row r="1658" spans="2:8" customFormat="1" x14ac:dyDescent="0.3">
      <c r="B1658" s="123" t="s">
        <v>139</v>
      </c>
      <c r="C1658" s="123" t="s">
        <v>140</v>
      </c>
      <c r="D1658" s="124" t="s">
        <v>141</v>
      </c>
      <c r="E1658" s="87" t="s">
        <v>4</v>
      </c>
      <c r="F1658" s="73" t="s">
        <v>145</v>
      </c>
      <c r="G1658" s="79">
        <v>42217</v>
      </c>
      <c r="H1658" s="34">
        <v>1</v>
      </c>
    </row>
    <row r="1659" spans="2:8" customFormat="1" x14ac:dyDescent="0.3">
      <c r="B1659" s="123" t="s">
        <v>139</v>
      </c>
      <c r="C1659" s="123" t="s">
        <v>140</v>
      </c>
      <c r="D1659" s="124" t="s">
        <v>141</v>
      </c>
      <c r="E1659" s="87" t="s">
        <v>4</v>
      </c>
      <c r="F1659" s="73" t="s">
        <v>145</v>
      </c>
      <c r="G1659" s="79">
        <v>42217</v>
      </c>
      <c r="H1659" s="34">
        <v>2</v>
      </c>
    </row>
    <row r="1660" spans="2:8" customFormat="1" x14ac:dyDescent="0.3">
      <c r="B1660" s="123" t="s">
        <v>139</v>
      </c>
      <c r="C1660" s="123" t="s">
        <v>140</v>
      </c>
      <c r="D1660" s="124" t="s">
        <v>141</v>
      </c>
      <c r="E1660" s="87" t="s">
        <v>4</v>
      </c>
      <c r="F1660" s="73" t="s">
        <v>145</v>
      </c>
      <c r="G1660" s="79">
        <v>42217</v>
      </c>
      <c r="H1660" s="34">
        <v>2</v>
      </c>
    </row>
    <row r="1661" spans="2:8" customFormat="1" x14ac:dyDescent="0.3">
      <c r="B1661" s="124" t="s">
        <v>139</v>
      </c>
      <c r="C1661" s="35" t="s">
        <v>140</v>
      </c>
      <c r="D1661" s="123" t="s">
        <v>141</v>
      </c>
      <c r="E1661" s="88" t="s">
        <v>4</v>
      </c>
      <c r="F1661" s="73" t="s">
        <v>145</v>
      </c>
      <c r="G1661" s="79">
        <v>42217</v>
      </c>
      <c r="H1661" s="33">
        <v>1721.2</v>
      </c>
    </row>
    <row r="1662" spans="2:8" x14ac:dyDescent="0.3">
      <c r="B1662" s="125" t="s">
        <v>139</v>
      </c>
      <c r="C1662" s="123" t="s">
        <v>140</v>
      </c>
      <c r="D1662" s="123" t="s">
        <v>141</v>
      </c>
      <c r="E1662" s="88" t="s">
        <v>4</v>
      </c>
      <c r="F1662" s="73" t="s">
        <v>145</v>
      </c>
      <c r="G1662" s="79">
        <v>42217</v>
      </c>
      <c r="H1662" s="34">
        <v>59.333333333333329</v>
      </c>
    </row>
    <row r="1663" spans="2:8" x14ac:dyDescent="0.3">
      <c r="B1663" s="125" t="s">
        <v>139</v>
      </c>
      <c r="C1663" s="123" t="s">
        <v>140</v>
      </c>
      <c r="D1663" s="123" t="s">
        <v>141</v>
      </c>
      <c r="E1663" s="88" t="s">
        <v>4</v>
      </c>
      <c r="F1663" s="73" t="s">
        <v>145</v>
      </c>
      <c r="G1663" s="79">
        <v>42217</v>
      </c>
      <c r="H1663" s="34">
        <v>4</v>
      </c>
    </row>
    <row r="1664" spans="2:8" x14ac:dyDescent="0.3">
      <c r="B1664" s="125" t="s">
        <v>139</v>
      </c>
      <c r="C1664" s="123" t="s">
        <v>140</v>
      </c>
      <c r="D1664" s="123" t="s">
        <v>141</v>
      </c>
      <c r="E1664" s="88" t="s">
        <v>4</v>
      </c>
      <c r="F1664" s="73" t="s">
        <v>145</v>
      </c>
      <c r="G1664" s="79">
        <v>42217</v>
      </c>
      <c r="H1664" s="34">
        <v>22</v>
      </c>
    </row>
    <row r="1665" spans="2:8" x14ac:dyDescent="0.3">
      <c r="B1665" s="124" t="s">
        <v>139</v>
      </c>
      <c r="C1665" s="123" t="s">
        <v>140</v>
      </c>
      <c r="D1665" s="123" t="s">
        <v>141</v>
      </c>
      <c r="E1665" s="88" t="s">
        <v>4</v>
      </c>
      <c r="F1665" s="73" t="s">
        <v>145</v>
      </c>
      <c r="G1665" s="79">
        <v>42217</v>
      </c>
      <c r="H1665" s="33">
        <v>6320</v>
      </c>
    </row>
    <row r="1666" spans="2:8" x14ac:dyDescent="0.3">
      <c r="B1666" s="124" t="s">
        <v>139</v>
      </c>
      <c r="C1666" s="123" t="s">
        <v>140</v>
      </c>
      <c r="D1666" s="123" t="s">
        <v>141</v>
      </c>
      <c r="E1666" s="88" t="s">
        <v>4</v>
      </c>
      <c r="F1666" s="73" t="s">
        <v>145</v>
      </c>
      <c r="G1666" s="79">
        <v>42217</v>
      </c>
      <c r="H1666" s="33">
        <v>720</v>
      </c>
    </row>
    <row r="1667" spans="2:8" x14ac:dyDescent="0.3">
      <c r="B1667" s="124" t="s">
        <v>139</v>
      </c>
      <c r="C1667" s="123" t="s">
        <v>140</v>
      </c>
      <c r="D1667" s="123" t="s">
        <v>141</v>
      </c>
      <c r="E1667" s="88" t="s">
        <v>4</v>
      </c>
      <c r="F1667" s="73" t="s">
        <v>145</v>
      </c>
      <c r="G1667" s="79">
        <v>42217</v>
      </c>
      <c r="H1667" s="33">
        <v>41</v>
      </c>
    </row>
    <row r="1668" spans="2:8" x14ac:dyDescent="0.3">
      <c r="B1668" s="123" t="s">
        <v>139</v>
      </c>
      <c r="C1668" s="123" t="s">
        <v>140</v>
      </c>
      <c r="D1668" s="124" t="s">
        <v>141</v>
      </c>
      <c r="E1668" s="87" t="s">
        <v>4</v>
      </c>
      <c r="F1668" s="73" t="s">
        <v>145</v>
      </c>
      <c r="G1668" s="79">
        <v>42217</v>
      </c>
      <c r="H1668" s="33">
        <v>1</v>
      </c>
    </row>
    <row r="1669" spans="2:8" x14ac:dyDescent="0.3">
      <c r="B1669" s="123" t="s">
        <v>139</v>
      </c>
      <c r="C1669" s="123" t="s">
        <v>140</v>
      </c>
      <c r="D1669" s="124" t="s">
        <v>141</v>
      </c>
      <c r="E1669" s="87" t="s">
        <v>4</v>
      </c>
      <c r="F1669" s="73" t="s">
        <v>145</v>
      </c>
      <c r="G1669" s="79">
        <v>42217</v>
      </c>
      <c r="H1669" s="33">
        <v>1</v>
      </c>
    </row>
    <row r="1670" spans="2:8" x14ac:dyDescent="0.3">
      <c r="B1670" s="123" t="s">
        <v>139</v>
      </c>
      <c r="C1670" s="123" t="s">
        <v>140</v>
      </c>
      <c r="D1670" s="124" t="s">
        <v>141</v>
      </c>
      <c r="E1670" s="87" t="s">
        <v>4</v>
      </c>
      <c r="F1670" s="73" t="s">
        <v>145</v>
      </c>
      <c r="G1670" s="79">
        <v>42217</v>
      </c>
      <c r="H1670" s="34">
        <v>1</v>
      </c>
    </row>
    <row r="1671" spans="2:8" x14ac:dyDescent="0.3">
      <c r="B1671" s="123" t="s">
        <v>139</v>
      </c>
      <c r="C1671" s="123" t="s">
        <v>140</v>
      </c>
      <c r="D1671" s="124" t="s">
        <v>141</v>
      </c>
      <c r="E1671" s="87" t="s">
        <v>4</v>
      </c>
      <c r="F1671" s="73" t="s">
        <v>145</v>
      </c>
      <c r="G1671" s="79">
        <v>42217</v>
      </c>
      <c r="H1671" s="33">
        <v>1</v>
      </c>
    </row>
    <row r="1672" spans="2:8" x14ac:dyDescent="0.3">
      <c r="B1672" s="124" t="s">
        <v>139</v>
      </c>
      <c r="C1672" s="123" t="s">
        <v>140</v>
      </c>
      <c r="D1672" s="123" t="s">
        <v>141</v>
      </c>
      <c r="E1672" s="85" t="s">
        <v>4</v>
      </c>
      <c r="F1672" s="3" t="s">
        <v>142</v>
      </c>
      <c r="G1672" s="4">
        <v>42248</v>
      </c>
      <c r="H1672" s="5">
        <v>115</v>
      </c>
    </row>
    <row r="1673" spans="2:8" x14ac:dyDescent="0.3">
      <c r="B1673" s="124" t="s">
        <v>139</v>
      </c>
      <c r="C1673" s="123" t="s">
        <v>140</v>
      </c>
      <c r="D1673" s="123" t="s">
        <v>141</v>
      </c>
      <c r="E1673" s="85" t="s">
        <v>4</v>
      </c>
      <c r="F1673" s="3" t="s">
        <v>142</v>
      </c>
      <c r="G1673" s="4">
        <v>42248</v>
      </c>
      <c r="H1673" s="5">
        <v>2427</v>
      </c>
    </row>
    <row r="1674" spans="2:8" x14ac:dyDescent="0.3">
      <c r="B1674" s="124" t="s">
        <v>139</v>
      </c>
      <c r="C1674" s="123" t="s">
        <v>140</v>
      </c>
      <c r="D1674" s="124" t="s">
        <v>141</v>
      </c>
      <c r="E1674" s="86" t="s">
        <v>4</v>
      </c>
      <c r="F1674" s="3" t="s">
        <v>142</v>
      </c>
      <c r="G1674" s="4">
        <v>42248</v>
      </c>
      <c r="H1674" s="5">
        <v>104</v>
      </c>
    </row>
    <row r="1675" spans="2:8" x14ac:dyDescent="0.3">
      <c r="B1675" s="124" t="s">
        <v>139</v>
      </c>
      <c r="C1675" s="123" t="s">
        <v>140</v>
      </c>
      <c r="D1675" s="123" t="s">
        <v>141</v>
      </c>
      <c r="E1675" s="85" t="s">
        <v>4</v>
      </c>
      <c r="F1675" s="3" t="s">
        <v>142</v>
      </c>
      <c r="G1675" s="4">
        <v>42248</v>
      </c>
      <c r="H1675" s="5">
        <v>22993</v>
      </c>
    </row>
    <row r="1676" spans="2:8" x14ac:dyDescent="0.3">
      <c r="B1676" s="124" t="s">
        <v>139</v>
      </c>
      <c r="C1676" s="123" t="s">
        <v>140</v>
      </c>
      <c r="D1676" s="124" t="s">
        <v>141</v>
      </c>
      <c r="E1676" s="86" t="s">
        <v>4</v>
      </c>
      <c r="F1676" s="3" t="s">
        <v>142</v>
      </c>
      <c r="G1676" s="4">
        <v>42248</v>
      </c>
      <c r="H1676" s="5">
        <v>980</v>
      </c>
    </row>
    <row r="1677" spans="2:8" x14ac:dyDescent="0.3">
      <c r="B1677" s="124" t="s">
        <v>139</v>
      </c>
      <c r="C1677" s="123" t="s">
        <v>140</v>
      </c>
      <c r="D1677" s="124" t="s">
        <v>141</v>
      </c>
      <c r="E1677" s="86" t="s">
        <v>4</v>
      </c>
      <c r="F1677" s="3" t="s">
        <v>142</v>
      </c>
      <c r="G1677" s="4">
        <v>42248</v>
      </c>
      <c r="H1677" s="5">
        <v>243</v>
      </c>
    </row>
    <row r="1678" spans="2:8" x14ac:dyDescent="0.3">
      <c r="B1678" s="124" t="s">
        <v>139</v>
      </c>
      <c r="C1678" s="123" t="s">
        <v>140</v>
      </c>
      <c r="D1678" s="123" t="s">
        <v>141</v>
      </c>
      <c r="E1678" s="85" t="s">
        <v>4</v>
      </c>
      <c r="F1678" s="3" t="s">
        <v>142</v>
      </c>
      <c r="G1678" s="4">
        <v>42248</v>
      </c>
      <c r="H1678" s="5">
        <v>65</v>
      </c>
    </row>
    <row r="1679" spans="2:8" x14ac:dyDescent="0.3">
      <c r="B1679" s="124" t="s">
        <v>139</v>
      </c>
      <c r="C1679" s="123" t="s">
        <v>140</v>
      </c>
      <c r="D1679" s="123" t="s">
        <v>141</v>
      </c>
      <c r="E1679" s="85" t="s">
        <v>4</v>
      </c>
      <c r="F1679" s="3" t="s">
        <v>142</v>
      </c>
      <c r="G1679" s="4">
        <v>42248</v>
      </c>
      <c r="H1679" s="5">
        <v>486</v>
      </c>
    </row>
    <row r="1680" spans="2:8" x14ac:dyDescent="0.3">
      <c r="B1680" s="123" t="s">
        <v>139</v>
      </c>
      <c r="C1680" s="123" t="s">
        <v>140</v>
      </c>
      <c r="D1680" s="124" t="s">
        <v>141</v>
      </c>
      <c r="E1680" s="86" t="s">
        <v>4</v>
      </c>
      <c r="F1680" s="6" t="s">
        <v>143</v>
      </c>
      <c r="G1680" s="7">
        <v>42248</v>
      </c>
      <c r="H1680" s="8">
        <v>3</v>
      </c>
    </row>
    <row r="1681" spans="2:8" x14ac:dyDescent="0.3">
      <c r="B1681" s="123" t="s">
        <v>139</v>
      </c>
      <c r="C1681" s="123" t="s">
        <v>140</v>
      </c>
      <c r="D1681" s="124" t="s">
        <v>141</v>
      </c>
      <c r="E1681" s="86" t="s">
        <v>4</v>
      </c>
      <c r="F1681" s="6" t="s">
        <v>143</v>
      </c>
      <c r="G1681" s="7">
        <v>42248</v>
      </c>
      <c r="H1681" s="8">
        <v>1</v>
      </c>
    </row>
    <row r="1682" spans="2:8" x14ac:dyDescent="0.3">
      <c r="B1682" s="123" t="s">
        <v>139</v>
      </c>
      <c r="C1682" s="123" t="s">
        <v>140</v>
      </c>
      <c r="D1682" s="124" t="s">
        <v>141</v>
      </c>
      <c r="E1682" s="87" t="s">
        <v>4</v>
      </c>
      <c r="F1682" s="9" t="s">
        <v>143</v>
      </c>
      <c r="G1682" s="10">
        <v>42248</v>
      </c>
      <c r="H1682" s="8">
        <v>4</v>
      </c>
    </row>
    <row r="1683" spans="2:8" x14ac:dyDescent="0.3">
      <c r="B1683" s="123" t="s">
        <v>139</v>
      </c>
      <c r="C1683" s="123" t="s">
        <v>140</v>
      </c>
      <c r="D1683" s="124" t="s">
        <v>141</v>
      </c>
      <c r="E1683" s="86" t="s">
        <v>4</v>
      </c>
      <c r="F1683" s="6" t="s">
        <v>143</v>
      </c>
      <c r="G1683" s="7">
        <v>42248</v>
      </c>
      <c r="H1683" s="8">
        <v>3</v>
      </c>
    </row>
    <row r="1684" spans="2:8" x14ac:dyDescent="0.3">
      <c r="B1684" s="123" t="s">
        <v>139</v>
      </c>
      <c r="C1684" s="123" t="s">
        <v>140</v>
      </c>
      <c r="D1684" s="124" t="s">
        <v>141</v>
      </c>
      <c r="E1684" s="86" t="s">
        <v>4</v>
      </c>
      <c r="F1684" s="6" t="s">
        <v>143</v>
      </c>
      <c r="G1684" s="7">
        <v>42248</v>
      </c>
      <c r="H1684" s="8">
        <v>2</v>
      </c>
    </row>
    <row r="1685" spans="2:8" x14ac:dyDescent="0.3">
      <c r="B1685" s="124" t="s">
        <v>139</v>
      </c>
      <c r="C1685" s="123" t="s">
        <v>140</v>
      </c>
      <c r="D1685" s="123" t="s">
        <v>141</v>
      </c>
      <c r="E1685" s="85" t="s">
        <v>4</v>
      </c>
      <c r="F1685" s="11" t="s">
        <v>143</v>
      </c>
      <c r="G1685" s="12">
        <v>42248</v>
      </c>
      <c r="H1685" s="13">
        <v>18772.5</v>
      </c>
    </row>
    <row r="1686" spans="2:8" x14ac:dyDescent="0.3">
      <c r="B1686" s="123" t="s">
        <v>139</v>
      </c>
      <c r="C1686" s="123" t="s">
        <v>140</v>
      </c>
      <c r="D1686" s="123" t="s">
        <v>141</v>
      </c>
      <c r="E1686" s="85" t="s">
        <v>4</v>
      </c>
      <c r="F1686" s="11" t="s">
        <v>143</v>
      </c>
      <c r="G1686" s="12">
        <v>42248</v>
      </c>
      <c r="H1686" s="8">
        <v>140</v>
      </c>
    </row>
    <row r="1687" spans="2:8" x14ac:dyDescent="0.3">
      <c r="B1687" s="123" t="s">
        <v>139</v>
      </c>
      <c r="C1687" s="123" t="s">
        <v>140</v>
      </c>
      <c r="D1687" s="123" t="s">
        <v>141</v>
      </c>
      <c r="E1687" s="85" t="s">
        <v>4</v>
      </c>
      <c r="F1687" s="11" t="s">
        <v>143</v>
      </c>
      <c r="G1687" s="12">
        <v>42248</v>
      </c>
      <c r="H1687" s="8">
        <v>245</v>
      </c>
    </row>
    <row r="1688" spans="2:8" x14ac:dyDescent="0.3">
      <c r="B1688" s="123" t="s">
        <v>139</v>
      </c>
      <c r="C1688" s="123" t="s">
        <v>140</v>
      </c>
      <c r="D1688" s="123" t="s">
        <v>141</v>
      </c>
      <c r="E1688" s="85" t="s">
        <v>4</v>
      </c>
      <c r="F1688" s="11" t="s">
        <v>143</v>
      </c>
      <c r="G1688" s="12">
        <v>42248</v>
      </c>
      <c r="H1688" s="8">
        <v>43</v>
      </c>
    </row>
    <row r="1689" spans="2:8" x14ac:dyDescent="0.3">
      <c r="B1689" s="123" t="s">
        <v>139</v>
      </c>
      <c r="C1689" s="123" t="s">
        <v>140</v>
      </c>
      <c r="D1689" s="123" t="s">
        <v>141</v>
      </c>
      <c r="E1689" s="85" t="s">
        <v>4</v>
      </c>
      <c r="F1689" s="11" t="s">
        <v>143</v>
      </c>
      <c r="G1689" s="12">
        <v>42248</v>
      </c>
      <c r="H1689" s="8">
        <v>19</v>
      </c>
    </row>
    <row r="1690" spans="2:8" x14ac:dyDescent="0.3">
      <c r="B1690" s="123" t="s">
        <v>139</v>
      </c>
      <c r="C1690" s="123" t="s">
        <v>140</v>
      </c>
      <c r="D1690" s="123" t="s">
        <v>141</v>
      </c>
      <c r="E1690" s="85" t="s">
        <v>4</v>
      </c>
      <c r="F1690" s="11" t="s">
        <v>143</v>
      </c>
      <c r="G1690" s="12">
        <v>42248</v>
      </c>
      <c r="H1690" s="8">
        <v>18</v>
      </c>
    </row>
    <row r="1691" spans="2:8" x14ac:dyDescent="0.3">
      <c r="B1691" s="124" t="s">
        <v>139</v>
      </c>
      <c r="C1691" s="123" t="s">
        <v>140</v>
      </c>
      <c r="D1691" s="123" t="s">
        <v>141</v>
      </c>
      <c r="E1691" s="85" t="s">
        <v>4</v>
      </c>
      <c r="F1691" s="11" t="s">
        <v>143</v>
      </c>
      <c r="G1691" s="12">
        <v>42248</v>
      </c>
      <c r="H1691" s="13">
        <v>5850</v>
      </c>
    </row>
    <row r="1692" spans="2:8" x14ac:dyDescent="0.3">
      <c r="B1692" s="124" t="s">
        <v>139</v>
      </c>
      <c r="C1692" s="123" t="s">
        <v>140</v>
      </c>
      <c r="D1692" s="123" t="s">
        <v>141</v>
      </c>
      <c r="E1692" s="85" t="s">
        <v>4</v>
      </c>
      <c r="F1692" s="11" t="s">
        <v>143</v>
      </c>
      <c r="G1692" s="12">
        <v>42248</v>
      </c>
      <c r="H1692" s="13">
        <v>5114.9999700000008</v>
      </c>
    </row>
    <row r="1693" spans="2:8" x14ac:dyDescent="0.3">
      <c r="B1693" s="124" t="s">
        <v>139</v>
      </c>
      <c r="C1693" s="123" t="s">
        <v>140</v>
      </c>
      <c r="D1693" s="124" t="s">
        <v>141</v>
      </c>
      <c r="E1693" s="86" t="s">
        <v>4</v>
      </c>
      <c r="F1693" s="11" t="s">
        <v>143</v>
      </c>
      <c r="G1693" s="12">
        <v>42248</v>
      </c>
      <c r="H1693" s="13">
        <v>23</v>
      </c>
    </row>
    <row r="1694" spans="2:8" x14ac:dyDescent="0.3">
      <c r="B1694" s="124" t="s">
        <v>139</v>
      </c>
      <c r="C1694" s="123" t="s">
        <v>140</v>
      </c>
      <c r="D1694" s="123" t="s">
        <v>141</v>
      </c>
      <c r="E1694" s="85" t="s">
        <v>4</v>
      </c>
      <c r="F1694" s="11" t="s">
        <v>143</v>
      </c>
      <c r="G1694" s="12">
        <v>42248</v>
      </c>
      <c r="H1694" s="13">
        <v>1557</v>
      </c>
    </row>
    <row r="1695" spans="2:8" x14ac:dyDescent="0.3">
      <c r="B1695" s="124" t="s">
        <v>139</v>
      </c>
      <c r="C1695" s="123" t="s">
        <v>140</v>
      </c>
      <c r="D1695" s="123" t="s">
        <v>141</v>
      </c>
      <c r="E1695" s="88" t="s">
        <v>4</v>
      </c>
      <c r="F1695" s="15" t="s">
        <v>143</v>
      </c>
      <c r="G1695" s="16">
        <v>42248</v>
      </c>
      <c r="H1695" s="13">
        <v>15</v>
      </c>
    </row>
    <row r="1696" spans="2:8" x14ac:dyDescent="0.3">
      <c r="B1696" s="123" t="s">
        <v>139</v>
      </c>
      <c r="C1696" s="123" t="s">
        <v>140</v>
      </c>
      <c r="D1696" s="123" t="s">
        <v>141</v>
      </c>
      <c r="E1696" s="85" t="s">
        <v>4</v>
      </c>
      <c r="F1696" s="17" t="s">
        <v>32</v>
      </c>
      <c r="G1696" s="18">
        <v>42248</v>
      </c>
      <c r="H1696" s="19">
        <v>156.11320754716982</v>
      </c>
    </row>
    <row r="1697" spans="2:8" x14ac:dyDescent="0.3">
      <c r="B1697" s="123" t="s">
        <v>139</v>
      </c>
      <c r="C1697" s="123" t="s">
        <v>140</v>
      </c>
      <c r="D1697" s="123" t="s">
        <v>141</v>
      </c>
      <c r="E1697" s="85" t="s">
        <v>4</v>
      </c>
      <c r="F1697" s="17" t="s">
        <v>32</v>
      </c>
      <c r="G1697" s="18">
        <v>42248</v>
      </c>
      <c r="H1697" s="19">
        <v>207</v>
      </c>
    </row>
    <row r="1698" spans="2:8" x14ac:dyDescent="0.3">
      <c r="B1698" s="123" t="s">
        <v>139</v>
      </c>
      <c r="C1698" s="123" t="s">
        <v>140</v>
      </c>
      <c r="D1698" s="35" t="s">
        <v>141</v>
      </c>
      <c r="E1698" s="85" t="s">
        <v>4</v>
      </c>
      <c r="F1698" s="17" t="s">
        <v>32</v>
      </c>
      <c r="G1698" s="18">
        <v>42248</v>
      </c>
      <c r="H1698" s="19">
        <v>69</v>
      </c>
    </row>
    <row r="1699" spans="2:8" x14ac:dyDescent="0.3">
      <c r="B1699" s="123" t="s">
        <v>139</v>
      </c>
      <c r="C1699" s="123" t="s">
        <v>140</v>
      </c>
      <c r="D1699" s="123" t="s">
        <v>141</v>
      </c>
      <c r="E1699" s="85" t="s">
        <v>4</v>
      </c>
      <c r="F1699" s="17" t="s">
        <v>32</v>
      </c>
      <c r="G1699" s="18">
        <v>42248</v>
      </c>
      <c r="H1699" s="19">
        <v>46.754716981132077</v>
      </c>
    </row>
    <row r="1700" spans="2:8" x14ac:dyDescent="0.3">
      <c r="B1700" s="123" t="s">
        <v>139</v>
      </c>
      <c r="C1700" s="123" t="s">
        <v>140</v>
      </c>
      <c r="D1700" s="123" t="s">
        <v>141</v>
      </c>
      <c r="E1700" s="85" t="s">
        <v>4</v>
      </c>
      <c r="F1700" s="17" t="s">
        <v>32</v>
      </c>
      <c r="G1700" s="18">
        <v>42248</v>
      </c>
      <c r="H1700" s="19">
        <v>365</v>
      </c>
    </row>
    <row r="1701" spans="2:8" x14ac:dyDescent="0.3">
      <c r="B1701" s="123" t="s">
        <v>139</v>
      </c>
      <c r="C1701" s="123" t="s">
        <v>140</v>
      </c>
      <c r="D1701" s="123" t="s">
        <v>141</v>
      </c>
      <c r="E1701" s="85" t="s">
        <v>4</v>
      </c>
      <c r="F1701" s="17" t="s">
        <v>32</v>
      </c>
      <c r="G1701" s="18">
        <v>42248</v>
      </c>
      <c r="H1701" s="19">
        <v>103.01886792452831</v>
      </c>
    </row>
    <row r="1702" spans="2:8" x14ac:dyDescent="0.3">
      <c r="B1702" s="123" t="s">
        <v>139</v>
      </c>
      <c r="C1702" s="123" t="s">
        <v>140</v>
      </c>
      <c r="D1702" s="123" t="s">
        <v>141</v>
      </c>
      <c r="E1702" s="88" t="s">
        <v>4</v>
      </c>
      <c r="F1702" s="20" t="s">
        <v>32</v>
      </c>
      <c r="G1702" s="21">
        <v>42248</v>
      </c>
      <c r="H1702" s="19">
        <v>13.471698113207548</v>
      </c>
    </row>
    <row r="1703" spans="2:8" x14ac:dyDescent="0.3">
      <c r="B1703" s="123" t="s">
        <v>139</v>
      </c>
      <c r="C1703" s="123" t="s">
        <v>140</v>
      </c>
      <c r="D1703" s="123" t="s">
        <v>141</v>
      </c>
      <c r="E1703" s="88" t="s">
        <v>4</v>
      </c>
      <c r="F1703" s="20" t="s">
        <v>32</v>
      </c>
      <c r="G1703" s="21">
        <v>42248</v>
      </c>
      <c r="H1703" s="19">
        <v>22.188679245283019</v>
      </c>
    </row>
    <row r="1704" spans="2:8" x14ac:dyDescent="0.3">
      <c r="B1704" s="123" t="s">
        <v>139</v>
      </c>
      <c r="C1704" s="123" t="s">
        <v>140</v>
      </c>
      <c r="D1704" s="123" t="s">
        <v>141</v>
      </c>
      <c r="E1704" s="88" t="s">
        <v>4</v>
      </c>
      <c r="F1704" s="20" t="s">
        <v>32</v>
      </c>
      <c r="G1704" s="21">
        <v>42248</v>
      </c>
      <c r="H1704" s="19">
        <v>52.301886792452834</v>
      </c>
    </row>
    <row r="1705" spans="2:8" x14ac:dyDescent="0.3">
      <c r="B1705" s="123" t="s">
        <v>139</v>
      </c>
      <c r="C1705" s="123" t="s">
        <v>140</v>
      </c>
      <c r="D1705" s="123" t="s">
        <v>141</v>
      </c>
      <c r="E1705" s="88" t="s">
        <v>4</v>
      </c>
      <c r="F1705" s="20" t="s">
        <v>32</v>
      </c>
      <c r="G1705" s="21">
        <v>42248</v>
      </c>
      <c r="H1705" s="19">
        <v>9.5094339622641506</v>
      </c>
    </row>
    <row r="1706" spans="2:8" x14ac:dyDescent="0.3">
      <c r="B1706" s="123" t="s">
        <v>139</v>
      </c>
      <c r="C1706" s="123" t="s">
        <v>140</v>
      </c>
      <c r="D1706" s="123" t="s">
        <v>141</v>
      </c>
      <c r="E1706" s="88" t="s">
        <v>4</v>
      </c>
      <c r="F1706" s="20" t="s">
        <v>32</v>
      </c>
      <c r="G1706" s="21">
        <v>42248</v>
      </c>
      <c r="H1706" s="19">
        <v>14.264150943396228</v>
      </c>
    </row>
    <row r="1707" spans="2:8" x14ac:dyDescent="0.3">
      <c r="B1707" s="123" t="s">
        <v>139</v>
      </c>
      <c r="C1707" s="123" t="s">
        <v>140</v>
      </c>
      <c r="D1707" s="123" t="s">
        <v>141</v>
      </c>
      <c r="E1707" s="88" t="s">
        <v>4</v>
      </c>
      <c r="F1707" s="20" t="s">
        <v>32</v>
      </c>
      <c r="G1707" s="21">
        <v>42248</v>
      </c>
      <c r="H1707" s="19">
        <v>11.886792452830189</v>
      </c>
    </row>
    <row r="1708" spans="2:8" x14ac:dyDescent="0.3">
      <c r="B1708" s="123" t="s">
        <v>139</v>
      </c>
      <c r="C1708" s="123" t="s">
        <v>140</v>
      </c>
      <c r="D1708" s="123" t="s">
        <v>141</v>
      </c>
      <c r="E1708" s="85" t="s">
        <v>4</v>
      </c>
      <c r="F1708" s="17" t="s">
        <v>32</v>
      </c>
      <c r="G1708" s="18">
        <v>42248</v>
      </c>
      <c r="H1708" s="19">
        <v>1.5849056603773586</v>
      </c>
    </row>
    <row r="1709" spans="2:8" x14ac:dyDescent="0.3">
      <c r="B1709" s="123" t="s">
        <v>139</v>
      </c>
      <c r="C1709" s="123" t="s">
        <v>140</v>
      </c>
      <c r="D1709" s="123" t="s">
        <v>141</v>
      </c>
      <c r="E1709" s="85" t="s">
        <v>4</v>
      </c>
      <c r="F1709" s="17" t="s">
        <v>32</v>
      </c>
      <c r="G1709" s="18">
        <v>42248</v>
      </c>
      <c r="H1709" s="19">
        <v>183.05660377358492</v>
      </c>
    </row>
    <row r="1710" spans="2:8" x14ac:dyDescent="0.3">
      <c r="B1710" s="123" t="s">
        <v>139</v>
      </c>
      <c r="C1710" s="123" t="s">
        <v>140</v>
      </c>
      <c r="D1710" s="123" t="s">
        <v>141</v>
      </c>
      <c r="E1710" s="85" t="s">
        <v>4</v>
      </c>
      <c r="F1710" s="17" t="s">
        <v>32</v>
      </c>
      <c r="G1710" s="18">
        <v>42248</v>
      </c>
      <c r="H1710" s="19">
        <v>138.67924528301887</v>
      </c>
    </row>
    <row r="1711" spans="2:8" x14ac:dyDescent="0.3">
      <c r="B1711" s="123" t="s">
        <v>139</v>
      </c>
      <c r="C1711" s="123" t="s">
        <v>140</v>
      </c>
      <c r="D1711" s="123" t="s">
        <v>141</v>
      </c>
      <c r="E1711" s="85" t="s">
        <v>4</v>
      </c>
      <c r="F1711" s="17" t="s">
        <v>32</v>
      </c>
      <c r="G1711" s="18">
        <v>42248</v>
      </c>
      <c r="H1711" s="19">
        <v>6.3396226415094343</v>
      </c>
    </row>
    <row r="1712" spans="2:8" x14ac:dyDescent="0.3">
      <c r="B1712" s="123" t="s">
        <v>139</v>
      </c>
      <c r="C1712" s="123" t="s">
        <v>140</v>
      </c>
      <c r="D1712" s="124" t="s">
        <v>141</v>
      </c>
      <c r="E1712" s="86" t="s">
        <v>4</v>
      </c>
      <c r="F1712" s="22" t="s">
        <v>144</v>
      </c>
      <c r="G1712" s="23">
        <v>42248</v>
      </c>
      <c r="H1712" s="24">
        <v>2</v>
      </c>
    </row>
    <row r="1713" spans="2:8" x14ac:dyDescent="0.3">
      <c r="B1713" s="123" t="s">
        <v>139</v>
      </c>
      <c r="C1713" s="123" t="s">
        <v>140</v>
      </c>
      <c r="D1713" s="124" t="s">
        <v>141</v>
      </c>
      <c r="E1713" s="86" t="s">
        <v>4</v>
      </c>
      <c r="F1713" s="22" t="s">
        <v>144</v>
      </c>
      <c r="G1713" s="23">
        <v>42248</v>
      </c>
      <c r="H1713" s="24">
        <v>3</v>
      </c>
    </row>
    <row r="1714" spans="2:8" x14ac:dyDescent="0.3">
      <c r="B1714" s="123" t="s">
        <v>139</v>
      </c>
      <c r="C1714" s="123" t="s">
        <v>140</v>
      </c>
      <c r="D1714" s="124" t="s">
        <v>141</v>
      </c>
      <c r="E1714" s="86" t="s">
        <v>4</v>
      </c>
      <c r="F1714" s="22" t="s">
        <v>144</v>
      </c>
      <c r="G1714" s="23">
        <v>42248</v>
      </c>
      <c r="H1714" s="24">
        <v>1</v>
      </c>
    </row>
    <row r="1715" spans="2:8" x14ac:dyDescent="0.3">
      <c r="B1715" s="123" t="s">
        <v>139</v>
      </c>
      <c r="C1715" s="123" t="s">
        <v>140</v>
      </c>
      <c r="D1715" s="124" t="s">
        <v>141</v>
      </c>
      <c r="E1715" s="86" t="s">
        <v>4</v>
      </c>
      <c r="F1715" s="22" t="s">
        <v>144</v>
      </c>
      <c r="G1715" s="23">
        <v>42248</v>
      </c>
      <c r="H1715" s="24">
        <v>8</v>
      </c>
    </row>
    <row r="1716" spans="2:8" x14ac:dyDescent="0.3">
      <c r="B1716" s="123" t="s">
        <v>139</v>
      </c>
      <c r="C1716" s="123" t="s">
        <v>140</v>
      </c>
      <c r="D1716" s="123" t="s">
        <v>141</v>
      </c>
      <c r="E1716" s="85" t="s">
        <v>4</v>
      </c>
      <c r="F1716" s="22" t="s">
        <v>144</v>
      </c>
      <c r="G1716" s="23">
        <v>42248</v>
      </c>
      <c r="H1716" s="24">
        <v>5</v>
      </c>
    </row>
    <row r="1717" spans="2:8" x14ac:dyDescent="0.3">
      <c r="B1717" s="123" t="s">
        <v>139</v>
      </c>
      <c r="C1717" s="123" t="s">
        <v>140</v>
      </c>
      <c r="D1717" s="123" t="s">
        <v>141</v>
      </c>
      <c r="E1717" s="85" t="s">
        <v>4</v>
      </c>
      <c r="F1717" s="22" t="s">
        <v>144</v>
      </c>
      <c r="G1717" s="23">
        <v>42248</v>
      </c>
      <c r="H1717" s="24">
        <v>2</v>
      </c>
    </row>
    <row r="1718" spans="2:8" x14ac:dyDescent="0.3">
      <c r="B1718" s="123" t="s">
        <v>139</v>
      </c>
      <c r="C1718" s="123" t="s">
        <v>140</v>
      </c>
      <c r="D1718" s="123" t="s">
        <v>141</v>
      </c>
      <c r="E1718" s="85" t="s">
        <v>4</v>
      </c>
      <c r="F1718" s="22" t="s">
        <v>144</v>
      </c>
      <c r="G1718" s="23">
        <v>42248</v>
      </c>
      <c r="H1718" s="24">
        <v>1</v>
      </c>
    </row>
    <row r="1719" spans="2:8" x14ac:dyDescent="0.3">
      <c r="B1719" s="123" t="s">
        <v>139</v>
      </c>
      <c r="C1719" s="123" t="s">
        <v>140</v>
      </c>
      <c r="D1719" s="124" t="s">
        <v>141</v>
      </c>
      <c r="E1719" s="86" t="s">
        <v>4</v>
      </c>
      <c r="F1719" s="22" t="s">
        <v>144</v>
      </c>
      <c r="G1719" s="23">
        <v>42248</v>
      </c>
      <c r="H1719" s="24">
        <v>1</v>
      </c>
    </row>
    <row r="1720" spans="2:8" x14ac:dyDescent="0.3">
      <c r="B1720" s="123" t="s">
        <v>139</v>
      </c>
      <c r="C1720" s="123" t="s">
        <v>140</v>
      </c>
      <c r="D1720" s="123" t="s">
        <v>141</v>
      </c>
      <c r="E1720" s="85" t="s">
        <v>4</v>
      </c>
      <c r="F1720" s="22" t="s">
        <v>144</v>
      </c>
      <c r="G1720" s="23">
        <v>42248</v>
      </c>
      <c r="H1720" s="24">
        <v>5</v>
      </c>
    </row>
    <row r="1721" spans="2:8" x14ac:dyDescent="0.3">
      <c r="B1721" s="123" t="s">
        <v>139</v>
      </c>
      <c r="C1721" s="123" t="s">
        <v>140</v>
      </c>
      <c r="D1721" s="124" t="s">
        <v>141</v>
      </c>
      <c r="E1721" s="87" t="s">
        <v>4</v>
      </c>
      <c r="F1721" s="26" t="s">
        <v>144</v>
      </c>
      <c r="G1721" s="27">
        <v>42248</v>
      </c>
      <c r="H1721" s="24">
        <v>11</v>
      </c>
    </row>
    <row r="1722" spans="2:8" x14ac:dyDescent="0.3">
      <c r="B1722" s="123" t="s">
        <v>139</v>
      </c>
      <c r="C1722" s="123" t="s">
        <v>140</v>
      </c>
      <c r="D1722" s="124" t="s">
        <v>141</v>
      </c>
      <c r="E1722" s="86" t="s">
        <v>4</v>
      </c>
      <c r="F1722" s="22" t="s">
        <v>144</v>
      </c>
      <c r="G1722" s="23">
        <v>42248</v>
      </c>
      <c r="H1722" s="24">
        <v>2</v>
      </c>
    </row>
    <row r="1723" spans="2:8" x14ac:dyDescent="0.3">
      <c r="B1723" s="123" t="s">
        <v>139</v>
      </c>
      <c r="C1723" s="123" t="s">
        <v>140</v>
      </c>
      <c r="D1723" s="124" t="s">
        <v>141</v>
      </c>
      <c r="E1723" s="86" t="s">
        <v>4</v>
      </c>
      <c r="F1723" s="22" t="s">
        <v>144</v>
      </c>
      <c r="G1723" s="23">
        <v>42248</v>
      </c>
      <c r="H1723" s="24">
        <v>16</v>
      </c>
    </row>
    <row r="1724" spans="2:8" x14ac:dyDescent="0.3">
      <c r="B1724" s="123" t="s">
        <v>139</v>
      </c>
      <c r="C1724" s="123" t="s">
        <v>140</v>
      </c>
      <c r="D1724" s="124" t="s">
        <v>141</v>
      </c>
      <c r="E1724" s="86" t="s">
        <v>4</v>
      </c>
      <c r="F1724" s="22" t="s">
        <v>144</v>
      </c>
      <c r="G1724" s="23">
        <v>42248</v>
      </c>
      <c r="H1724" s="24">
        <v>3</v>
      </c>
    </row>
    <row r="1725" spans="2:8" x14ac:dyDescent="0.3">
      <c r="B1725" s="123" t="s">
        <v>139</v>
      </c>
      <c r="C1725" s="123" t="s">
        <v>140</v>
      </c>
      <c r="D1725" s="124" t="s">
        <v>141</v>
      </c>
      <c r="E1725" s="86" t="s">
        <v>4</v>
      </c>
      <c r="F1725" s="22" t="s">
        <v>144</v>
      </c>
      <c r="G1725" s="23">
        <v>42248</v>
      </c>
      <c r="H1725" s="24">
        <v>4</v>
      </c>
    </row>
    <row r="1726" spans="2:8" x14ac:dyDescent="0.3">
      <c r="B1726" s="123" t="s">
        <v>139</v>
      </c>
      <c r="C1726" s="123" t="s">
        <v>140</v>
      </c>
      <c r="D1726" s="124" t="s">
        <v>141</v>
      </c>
      <c r="E1726" s="86" t="s">
        <v>4</v>
      </c>
      <c r="F1726" s="22" t="s">
        <v>144</v>
      </c>
      <c r="G1726" s="23">
        <v>42248</v>
      </c>
      <c r="H1726" s="24">
        <v>24</v>
      </c>
    </row>
    <row r="1727" spans="2:8" x14ac:dyDescent="0.3">
      <c r="B1727" s="123" t="s">
        <v>139</v>
      </c>
      <c r="C1727" s="123" t="s">
        <v>140</v>
      </c>
      <c r="D1727" s="124" t="s">
        <v>141</v>
      </c>
      <c r="E1727" s="86" t="s">
        <v>4</v>
      </c>
      <c r="F1727" s="22" t="s">
        <v>144</v>
      </c>
      <c r="G1727" s="23">
        <v>42248</v>
      </c>
      <c r="H1727" s="24">
        <v>9</v>
      </c>
    </row>
    <row r="1728" spans="2:8" x14ac:dyDescent="0.3">
      <c r="B1728" s="123" t="s">
        <v>139</v>
      </c>
      <c r="C1728" s="123" t="s">
        <v>140</v>
      </c>
      <c r="D1728" s="124" t="s">
        <v>141</v>
      </c>
      <c r="E1728" s="87" t="s">
        <v>4</v>
      </c>
      <c r="F1728" s="29" t="s">
        <v>144</v>
      </c>
      <c r="G1728" s="30">
        <v>42248</v>
      </c>
      <c r="H1728" s="28">
        <v>5</v>
      </c>
    </row>
    <row r="1729" spans="2:8" x14ac:dyDescent="0.3">
      <c r="B1729" s="123" t="s">
        <v>139</v>
      </c>
      <c r="C1729" s="123" t="s">
        <v>140</v>
      </c>
      <c r="D1729" s="124" t="s">
        <v>141</v>
      </c>
      <c r="E1729" s="86" t="s">
        <v>4</v>
      </c>
      <c r="F1729" s="31" t="s">
        <v>144</v>
      </c>
      <c r="G1729" s="32">
        <v>42248</v>
      </c>
      <c r="H1729" s="28">
        <v>4</v>
      </c>
    </row>
    <row r="1730" spans="2:8" x14ac:dyDescent="0.3">
      <c r="B1730" s="123" t="s">
        <v>139</v>
      </c>
      <c r="C1730" s="123" t="s">
        <v>140</v>
      </c>
      <c r="D1730" s="124" t="s">
        <v>141</v>
      </c>
      <c r="E1730" s="87" t="s">
        <v>4</v>
      </c>
      <c r="F1730" s="29" t="s">
        <v>144</v>
      </c>
      <c r="G1730" s="30">
        <v>42248</v>
      </c>
      <c r="H1730" s="28">
        <v>11</v>
      </c>
    </row>
    <row r="1731" spans="2:8" x14ac:dyDescent="0.3">
      <c r="B1731" s="123" t="s">
        <v>139</v>
      </c>
      <c r="C1731" s="123" t="s">
        <v>140</v>
      </c>
      <c r="D1731" s="124" t="s">
        <v>141</v>
      </c>
      <c r="E1731" s="87" t="s">
        <v>4</v>
      </c>
      <c r="F1731" s="29" t="s">
        <v>144</v>
      </c>
      <c r="G1731" s="30">
        <v>42248</v>
      </c>
      <c r="H1731" s="28">
        <v>2</v>
      </c>
    </row>
    <row r="1732" spans="2:8" x14ac:dyDescent="0.3">
      <c r="B1732" s="123" t="s">
        <v>139</v>
      </c>
      <c r="C1732" s="123" t="s">
        <v>140</v>
      </c>
      <c r="D1732" s="124" t="s">
        <v>141</v>
      </c>
      <c r="E1732" s="87" t="s">
        <v>4</v>
      </c>
      <c r="F1732" s="29" t="s">
        <v>144</v>
      </c>
      <c r="G1732" s="30">
        <v>42248</v>
      </c>
      <c r="H1732" s="28">
        <v>7</v>
      </c>
    </row>
    <row r="1733" spans="2:8" x14ac:dyDescent="0.3">
      <c r="B1733" s="123" t="s">
        <v>139</v>
      </c>
      <c r="C1733" s="124" t="s">
        <v>140</v>
      </c>
      <c r="D1733" s="124" t="s">
        <v>141</v>
      </c>
      <c r="E1733" s="87" t="s">
        <v>4</v>
      </c>
      <c r="F1733" s="29" t="s">
        <v>144</v>
      </c>
      <c r="G1733" s="30">
        <v>42248</v>
      </c>
      <c r="H1733" s="28">
        <v>2</v>
      </c>
    </row>
    <row r="1734" spans="2:8" x14ac:dyDescent="0.3">
      <c r="B1734" s="123" t="s">
        <v>139</v>
      </c>
      <c r="C1734" s="123" t="s">
        <v>140</v>
      </c>
      <c r="D1734" s="124" t="s">
        <v>141</v>
      </c>
      <c r="E1734" s="87" t="s">
        <v>4</v>
      </c>
      <c r="F1734" s="29" t="s">
        <v>144</v>
      </c>
      <c r="G1734" s="30">
        <v>42248</v>
      </c>
      <c r="H1734" s="28">
        <v>14</v>
      </c>
    </row>
    <row r="1735" spans="2:8" x14ac:dyDescent="0.3">
      <c r="B1735" s="123" t="s">
        <v>139</v>
      </c>
      <c r="C1735" s="123" t="s">
        <v>140</v>
      </c>
      <c r="D1735" s="124" t="s">
        <v>141</v>
      </c>
      <c r="E1735" s="87" t="s">
        <v>4</v>
      </c>
      <c r="F1735" s="29" t="s">
        <v>144</v>
      </c>
      <c r="G1735" s="30">
        <v>42248</v>
      </c>
      <c r="H1735" s="28">
        <v>11</v>
      </c>
    </row>
    <row r="1736" spans="2:8" x14ac:dyDescent="0.3">
      <c r="B1736" s="123" t="s">
        <v>139</v>
      </c>
      <c r="C1736" s="123" t="s">
        <v>140</v>
      </c>
      <c r="D1736" s="124" t="s">
        <v>141</v>
      </c>
      <c r="E1736" s="87" t="s">
        <v>4</v>
      </c>
      <c r="F1736" s="29" t="s">
        <v>144</v>
      </c>
      <c r="G1736" s="30">
        <v>42248</v>
      </c>
      <c r="H1736" s="28">
        <v>1</v>
      </c>
    </row>
    <row r="1737" spans="2:8" x14ac:dyDescent="0.3">
      <c r="B1737" s="123" t="s">
        <v>139</v>
      </c>
      <c r="C1737" s="123" t="s">
        <v>140</v>
      </c>
      <c r="D1737" s="124" t="s">
        <v>141</v>
      </c>
      <c r="E1737" s="87" t="s">
        <v>4</v>
      </c>
      <c r="F1737" s="29" t="s">
        <v>144</v>
      </c>
      <c r="G1737" s="30">
        <v>42248</v>
      </c>
      <c r="H1737" s="28">
        <v>1</v>
      </c>
    </row>
    <row r="1738" spans="2:8" x14ac:dyDescent="0.3">
      <c r="B1738" s="123" t="s">
        <v>139</v>
      </c>
      <c r="C1738" s="123" t="s">
        <v>140</v>
      </c>
      <c r="D1738" s="124" t="s">
        <v>141</v>
      </c>
      <c r="E1738" s="87" t="s">
        <v>4</v>
      </c>
      <c r="F1738" s="29" t="s">
        <v>144</v>
      </c>
      <c r="G1738" s="30">
        <v>42248</v>
      </c>
      <c r="H1738" s="28">
        <v>3</v>
      </c>
    </row>
    <row r="1739" spans="2:8" x14ac:dyDescent="0.3">
      <c r="B1739" s="123" t="s">
        <v>139</v>
      </c>
      <c r="C1739" s="123" t="s">
        <v>140</v>
      </c>
      <c r="D1739" s="124" t="s">
        <v>141</v>
      </c>
      <c r="E1739" s="87" t="s">
        <v>4</v>
      </c>
      <c r="F1739" s="29" t="s">
        <v>144</v>
      </c>
      <c r="G1739" s="30">
        <v>42248</v>
      </c>
      <c r="H1739" s="28">
        <v>2</v>
      </c>
    </row>
    <row r="1740" spans="2:8" x14ac:dyDescent="0.3">
      <c r="B1740" s="123" t="s">
        <v>139</v>
      </c>
      <c r="C1740" s="123" t="s">
        <v>140</v>
      </c>
      <c r="D1740" s="124" t="s">
        <v>141</v>
      </c>
      <c r="E1740" s="87" t="s">
        <v>4</v>
      </c>
      <c r="F1740" s="29" t="s">
        <v>144</v>
      </c>
      <c r="G1740" s="30">
        <v>42248</v>
      </c>
      <c r="H1740" s="28">
        <v>2</v>
      </c>
    </row>
    <row r="1741" spans="2:8" x14ac:dyDescent="0.3">
      <c r="B1741" s="123" t="s">
        <v>139</v>
      </c>
      <c r="C1741" s="123" t="s">
        <v>140</v>
      </c>
      <c r="D1741" s="124" t="s">
        <v>141</v>
      </c>
      <c r="E1741" s="87" t="s">
        <v>4</v>
      </c>
      <c r="F1741" s="73" t="s">
        <v>145</v>
      </c>
      <c r="G1741" s="79">
        <v>42248</v>
      </c>
      <c r="H1741" s="34">
        <v>1</v>
      </c>
    </row>
    <row r="1742" spans="2:8" x14ac:dyDescent="0.3">
      <c r="B1742" s="123" t="s">
        <v>139</v>
      </c>
      <c r="C1742" s="123" t="s">
        <v>140</v>
      </c>
      <c r="D1742" s="124" t="s">
        <v>141</v>
      </c>
      <c r="E1742" s="87" t="s">
        <v>4</v>
      </c>
      <c r="F1742" s="73" t="s">
        <v>145</v>
      </c>
      <c r="G1742" s="79">
        <v>42248</v>
      </c>
      <c r="H1742" s="34">
        <v>2</v>
      </c>
    </row>
    <row r="1743" spans="2:8" x14ac:dyDescent="0.3">
      <c r="B1743" s="123" t="s">
        <v>139</v>
      </c>
      <c r="C1743" s="123" t="s">
        <v>140</v>
      </c>
      <c r="D1743" s="124" t="s">
        <v>141</v>
      </c>
      <c r="E1743" s="87" t="s">
        <v>4</v>
      </c>
      <c r="F1743" s="73" t="s">
        <v>145</v>
      </c>
      <c r="G1743" s="79">
        <v>42248</v>
      </c>
      <c r="H1743" s="34">
        <v>1</v>
      </c>
    </row>
    <row r="1744" spans="2:8" x14ac:dyDescent="0.3">
      <c r="B1744" s="123" t="s">
        <v>139</v>
      </c>
      <c r="C1744" s="123" t="s">
        <v>140</v>
      </c>
      <c r="D1744" s="124" t="s">
        <v>141</v>
      </c>
      <c r="E1744" s="87" t="s">
        <v>4</v>
      </c>
      <c r="F1744" s="73" t="s">
        <v>145</v>
      </c>
      <c r="G1744" s="79">
        <v>42248</v>
      </c>
      <c r="H1744" s="34">
        <v>1</v>
      </c>
    </row>
    <row r="1745" spans="2:8" x14ac:dyDescent="0.3">
      <c r="B1745" s="123" t="s">
        <v>139</v>
      </c>
      <c r="C1745" s="123" t="s">
        <v>140</v>
      </c>
      <c r="D1745" s="124" t="s">
        <v>141</v>
      </c>
      <c r="E1745" s="87" t="s">
        <v>4</v>
      </c>
      <c r="F1745" s="73" t="s">
        <v>145</v>
      </c>
      <c r="G1745" s="79">
        <v>42248</v>
      </c>
      <c r="H1745" s="34">
        <v>1</v>
      </c>
    </row>
    <row r="1746" spans="2:8" x14ac:dyDescent="0.3">
      <c r="B1746" s="123" t="s">
        <v>139</v>
      </c>
      <c r="C1746" s="123" t="s">
        <v>140</v>
      </c>
      <c r="D1746" s="124" t="s">
        <v>141</v>
      </c>
      <c r="E1746" s="87" t="s">
        <v>4</v>
      </c>
      <c r="F1746" s="73" t="s">
        <v>145</v>
      </c>
      <c r="G1746" s="79">
        <v>42248</v>
      </c>
      <c r="H1746" s="34">
        <v>2</v>
      </c>
    </row>
    <row r="1747" spans="2:8" x14ac:dyDescent="0.3">
      <c r="B1747" s="123" t="s">
        <v>139</v>
      </c>
      <c r="C1747" s="123" t="s">
        <v>140</v>
      </c>
      <c r="D1747" s="124" t="s">
        <v>141</v>
      </c>
      <c r="E1747" s="87" t="s">
        <v>4</v>
      </c>
      <c r="F1747" s="73" t="s">
        <v>145</v>
      </c>
      <c r="G1747" s="79">
        <v>42248</v>
      </c>
      <c r="H1747" s="34">
        <v>2</v>
      </c>
    </row>
    <row r="1748" spans="2:8" x14ac:dyDescent="0.3">
      <c r="B1748" s="124" t="s">
        <v>139</v>
      </c>
      <c r="C1748" s="35" t="s">
        <v>140</v>
      </c>
      <c r="D1748" s="123" t="s">
        <v>141</v>
      </c>
      <c r="E1748" s="88" t="s">
        <v>4</v>
      </c>
      <c r="F1748" s="73" t="s">
        <v>145</v>
      </c>
      <c r="G1748" s="79">
        <v>42248</v>
      </c>
      <c r="H1748" s="33">
        <v>1963</v>
      </c>
    </row>
    <row r="1749" spans="2:8" x14ac:dyDescent="0.3">
      <c r="B1749" s="125" t="s">
        <v>139</v>
      </c>
      <c r="C1749" s="123" t="s">
        <v>140</v>
      </c>
      <c r="D1749" s="123" t="s">
        <v>141</v>
      </c>
      <c r="E1749" s="88" t="s">
        <v>4</v>
      </c>
      <c r="F1749" s="73" t="s">
        <v>145</v>
      </c>
      <c r="G1749" s="79">
        <v>42248</v>
      </c>
      <c r="H1749" s="34">
        <v>66.75</v>
      </c>
    </row>
    <row r="1750" spans="2:8" x14ac:dyDescent="0.3">
      <c r="B1750" s="125" t="s">
        <v>139</v>
      </c>
      <c r="C1750" s="123" t="s">
        <v>140</v>
      </c>
      <c r="D1750" s="123" t="s">
        <v>141</v>
      </c>
      <c r="E1750" s="88" t="s">
        <v>4</v>
      </c>
      <c r="F1750" s="73" t="s">
        <v>145</v>
      </c>
      <c r="G1750" s="79">
        <v>42248</v>
      </c>
      <c r="H1750" s="34">
        <v>6</v>
      </c>
    </row>
    <row r="1751" spans="2:8" x14ac:dyDescent="0.3">
      <c r="B1751" s="125" t="s">
        <v>139</v>
      </c>
      <c r="C1751" s="123" t="s">
        <v>140</v>
      </c>
      <c r="D1751" s="123" t="s">
        <v>141</v>
      </c>
      <c r="E1751" s="88" t="s">
        <v>4</v>
      </c>
      <c r="F1751" s="73" t="s">
        <v>145</v>
      </c>
      <c r="G1751" s="79">
        <v>42248</v>
      </c>
      <c r="H1751" s="34">
        <v>24</v>
      </c>
    </row>
    <row r="1752" spans="2:8" x14ac:dyDescent="0.3">
      <c r="B1752" s="124" t="s">
        <v>139</v>
      </c>
      <c r="C1752" s="123" t="s">
        <v>140</v>
      </c>
      <c r="D1752" s="123" t="s">
        <v>141</v>
      </c>
      <c r="E1752" s="88" t="s">
        <v>4</v>
      </c>
      <c r="F1752" s="73" t="s">
        <v>145</v>
      </c>
      <c r="G1752" s="79">
        <v>42248</v>
      </c>
      <c r="H1752" s="33">
        <v>7110</v>
      </c>
    </row>
    <row r="1753" spans="2:8" x14ac:dyDescent="0.3">
      <c r="B1753" s="124" t="s">
        <v>139</v>
      </c>
      <c r="C1753" s="123" t="s">
        <v>140</v>
      </c>
      <c r="D1753" s="123" t="s">
        <v>141</v>
      </c>
      <c r="E1753" s="88" t="s">
        <v>4</v>
      </c>
      <c r="F1753" s="73" t="s">
        <v>145</v>
      </c>
      <c r="G1753" s="79">
        <v>42248</v>
      </c>
      <c r="H1753" s="33">
        <v>810</v>
      </c>
    </row>
    <row r="1754" spans="2:8" x14ac:dyDescent="0.3">
      <c r="B1754" s="124" t="s">
        <v>139</v>
      </c>
      <c r="C1754" s="123" t="s">
        <v>140</v>
      </c>
      <c r="D1754" s="123" t="s">
        <v>141</v>
      </c>
      <c r="E1754" s="88" t="s">
        <v>4</v>
      </c>
      <c r="F1754" s="73" t="s">
        <v>145</v>
      </c>
      <c r="G1754" s="79">
        <v>42248</v>
      </c>
      <c r="H1754" s="33">
        <v>47</v>
      </c>
    </row>
    <row r="1755" spans="2:8" x14ac:dyDescent="0.3">
      <c r="B1755" s="123" t="s">
        <v>139</v>
      </c>
      <c r="C1755" s="123" t="s">
        <v>140</v>
      </c>
      <c r="D1755" s="124" t="s">
        <v>141</v>
      </c>
      <c r="E1755" s="87" t="s">
        <v>4</v>
      </c>
      <c r="F1755" s="73" t="s">
        <v>145</v>
      </c>
      <c r="G1755" s="79">
        <v>42248</v>
      </c>
      <c r="H1755" s="33">
        <v>1</v>
      </c>
    </row>
    <row r="1756" spans="2:8" x14ac:dyDescent="0.3">
      <c r="B1756" s="123" t="s">
        <v>139</v>
      </c>
      <c r="C1756" s="123" t="s">
        <v>140</v>
      </c>
      <c r="D1756" s="124" t="s">
        <v>141</v>
      </c>
      <c r="E1756" s="87" t="s">
        <v>4</v>
      </c>
      <c r="F1756" s="73" t="s">
        <v>145</v>
      </c>
      <c r="G1756" s="79">
        <v>42248</v>
      </c>
      <c r="H1756" s="33">
        <v>1</v>
      </c>
    </row>
    <row r="1757" spans="2:8" x14ac:dyDescent="0.3">
      <c r="B1757" s="123" t="s">
        <v>139</v>
      </c>
      <c r="C1757" s="123" t="s">
        <v>140</v>
      </c>
      <c r="D1757" s="124" t="s">
        <v>141</v>
      </c>
      <c r="E1757" s="87" t="s">
        <v>4</v>
      </c>
      <c r="F1757" s="73" t="s">
        <v>145</v>
      </c>
      <c r="G1757" s="79">
        <v>42248</v>
      </c>
      <c r="H1757" s="34">
        <v>1</v>
      </c>
    </row>
    <row r="1758" spans="2:8" x14ac:dyDescent="0.3">
      <c r="B1758" s="123" t="s">
        <v>139</v>
      </c>
      <c r="C1758" s="123" t="s">
        <v>140</v>
      </c>
      <c r="D1758" s="124" t="s">
        <v>141</v>
      </c>
      <c r="E1758" s="87" t="s">
        <v>4</v>
      </c>
      <c r="F1758" s="73" t="s">
        <v>145</v>
      </c>
      <c r="G1758" s="79">
        <v>42248</v>
      </c>
      <c r="H1758" s="33">
        <v>2</v>
      </c>
    </row>
    <row r="1759" spans="2:8" x14ac:dyDescent="0.3">
      <c r="B1759" s="124" t="s">
        <v>139</v>
      </c>
      <c r="C1759" s="123" t="s">
        <v>140</v>
      </c>
      <c r="D1759" s="123" t="s">
        <v>141</v>
      </c>
      <c r="E1759" s="85" t="s">
        <v>4</v>
      </c>
      <c r="F1759" s="3" t="s">
        <v>142</v>
      </c>
      <c r="G1759" s="4">
        <v>42278</v>
      </c>
      <c r="H1759" s="5">
        <v>130</v>
      </c>
    </row>
    <row r="1760" spans="2:8" x14ac:dyDescent="0.3">
      <c r="B1760" s="124" t="s">
        <v>139</v>
      </c>
      <c r="C1760" s="123" t="s">
        <v>140</v>
      </c>
      <c r="D1760" s="123" t="s">
        <v>141</v>
      </c>
      <c r="E1760" s="85" t="s">
        <v>4</v>
      </c>
      <c r="F1760" s="3" t="s">
        <v>142</v>
      </c>
      <c r="G1760" s="4">
        <v>42278</v>
      </c>
      <c r="H1760" s="5">
        <v>2743</v>
      </c>
    </row>
    <row r="1761" spans="2:8" x14ac:dyDescent="0.3">
      <c r="B1761" s="124" t="s">
        <v>139</v>
      </c>
      <c r="C1761" s="123" t="s">
        <v>140</v>
      </c>
      <c r="D1761" s="124" t="s">
        <v>141</v>
      </c>
      <c r="E1761" s="86" t="s">
        <v>4</v>
      </c>
      <c r="F1761" s="3" t="s">
        <v>142</v>
      </c>
      <c r="G1761" s="4">
        <v>42278</v>
      </c>
      <c r="H1761" s="5">
        <v>117</v>
      </c>
    </row>
    <row r="1762" spans="2:8" x14ac:dyDescent="0.3">
      <c r="B1762" s="124" t="s">
        <v>139</v>
      </c>
      <c r="C1762" s="123" t="s">
        <v>140</v>
      </c>
      <c r="D1762" s="123" t="s">
        <v>141</v>
      </c>
      <c r="E1762" s="85" t="s">
        <v>4</v>
      </c>
      <c r="F1762" s="3" t="s">
        <v>142</v>
      </c>
      <c r="G1762" s="4">
        <v>42278</v>
      </c>
      <c r="H1762" s="5">
        <v>26463</v>
      </c>
    </row>
    <row r="1763" spans="2:8" x14ac:dyDescent="0.3">
      <c r="B1763" s="124" t="s">
        <v>139</v>
      </c>
      <c r="C1763" s="123" t="s">
        <v>140</v>
      </c>
      <c r="D1763" s="124" t="s">
        <v>141</v>
      </c>
      <c r="E1763" s="86" t="s">
        <v>4</v>
      </c>
      <c r="F1763" s="3" t="s">
        <v>142</v>
      </c>
      <c r="G1763" s="4">
        <v>42278</v>
      </c>
      <c r="H1763" s="5">
        <v>1108</v>
      </c>
    </row>
    <row r="1764" spans="2:8" x14ac:dyDescent="0.3">
      <c r="B1764" s="124" t="s">
        <v>139</v>
      </c>
      <c r="C1764" s="123" t="s">
        <v>140</v>
      </c>
      <c r="D1764" s="124" t="s">
        <v>141</v>
      </c>
      <c r="E1764" s="86" t="s">
        <v>4</v>
      </c>
      <c r="F1764" s="3" t="s">
        <v>142</v>
      </c>
      <c r="G1764" s="4">
        <v>42278</v>
      </c>
      <c r="H1764" s="5">
        <v>267</v>
      </c>
    </row>
    <row r="1765" spans="2:8" x14ac:dyDescent="0.3">
      <c r="B1765" s="124" t="s">
        <v>139</v>
      </c>
      <c r="C1765" s="123" t="s">
        <v>140</v>
      </c>
      <c r="D1765" s="123" t="s">
        <v>141</v>
      </c>
      <c r="E1765" s="85" t="s">
        <v>4</v>
      </c>
      <c r="F1765" s="3" t="s">
        <v>142</v>
      </c>
      <c r="G1765" s="4">
        <v>42278</v>
      </c>
      <c r="H1765" s="5">
        <v>73</v>
      </c>
    </row>
    <row r="1766" spans="2:8" x14ac:dyDescent="0.3">
      <c r="B1766" s="124" t="s">
        <v>139</v>
      </c>
      <c r="C1766" s="123" t="s">
        <v>140</v>
      </c>
      <c r="D1766" s="123" t="s">
        <v>141</v>
      </c>
      <c r="E1766" s="85" t="s">
        <v>4</v>
      </c>
      <c r="F1766" s="3" t="s">
        <v>142</v>
      </c>
      <c r="G1766" s="4">
        <v>42278</v>
      </c>
      <c r="H1766" s="5">
        <v>549</v>
      </c>
    </row>
    <row r="1767" spans="2:8" x14ac:dyDescent="0.3">
      <c r="B1767" s="123" t="s">
        <v>139</v>
      </c>
      <c r="C1767" s="123" t="s">
        <v>140</v>
      </c>
      <c r="D1767" s="124" t="s">
        <v>141</v>
      </c>
      <c r="E1767" s="86" t="s">
        <v>4</v>
      </c>
      <c r="F1767" s="6" t="s">
        <v>143</v>
      </c>
      <c r="G1767" s="7">
        <v>42278</v>
      </c>
      <c r="H1767" s="8">
        <v>4</v>
      </c>
    </row>
    <row r="1768" spans="2:8" x14ac:dyDescent="0.3">
      <c r="B1768" s="123" t="s">
        <v>139</v>
      </c>
      <c r="C1768" s="123" t="s">
        <v>140</v>
      </c>
      <c r="D1768" s="124" t="s">
        <v>141</v>
      </c>
      <c r="E1768" s="86" t="s">
        <v>4</v>
      </c>
      <c r="F1768" s="6" t="s">
        <v>143</v>
      </c>
      <c r="G1768" s="7">
        <v>42278</v>
      </c>
      <c r="H1768" s="8">
        <v>1</v>
      </c>
    </row>
    <row r="1769" spans="2:8" x14ac:dyDescent="0.3">
      <c r="B1769" s="123" t="s">
        <v>139</v>
      </c>
      <c r="C1769" s="123" t="s">
        <v>140</v>
      </c>
      <c r="D1769" s="124" t="s">
        <v>141</v>
      </c>
      <c r="E1769" s="87" t="s">
        <v>4</v>
      </c>
      <c r="F1769" s="9" t="s">
        <v>143</v>
      </c>
      <c r="G1769" s="10">
        <v>42278</v>
      </c>
      <c r="H1769" s="8">
        <v>4</v>
      </c>
    </row>
    <row r="1770" spans="2:8" x14ac:dyDescent="0.3">
      <c r="B1770" s="123" t="s">
        <v>139</v>
      </c>
      <c r="C1770" s="123" t="s">
        <v>140</v>
      </c>
      <c r="D1770" s="124" t="s">
        <v>141</v>
      </c>
      <c r="E1770" s="86" t="s">
        <v>4</v>
      </c>
      <c r="F1770" s="6" t="s">
        <v>143</v>
      </c>
      <c r="G1770" s="7">
        <v>42278</v>
      </c>
      <c r="H1770" s="8">
        <v>4</v>
      </c>
    </row>
    <row r="1771" spans="2:8" x14ac:dyDescent="0.3">
      <c r="B1771" s="123" t="s">
        <v>139</v>
      </c>
      <c r="C1771" s="123" t="s">
        <v>140</v>
      </c>
      <c r="D1771" s="124" t="s">
        <v>141</v>
      </c>
      <c r="E1771" s="86" t="s">
        <v>4</v>
      </c>
      <c r="F1771" s="6" t="s">
        <v>143</v>
      </c>
      <c r="G1771" s="7">
        <v>42278</v>
      </c>
      <c r="H1771" s="8">
        <v>2</v>
      </c>
    </row>
    <row r="1772" spans="2:8" x14ac:dyDescent="0.3">
      <c r="B1772" s="124" t="s">
        <v>139</v>
      </c>
      <c r="C1772" s="123" t="s">
        <v>140</v>
      </c>
      <c r="D1772" s="123" t="s">
        <v>141</v>
      </c>
      <c r="E1772" s="85" t="s">
        <v>4</v>
      </c>
      <c r="F1772" s="11" t="s">
        <v>143</v>
      </c>
      <c r="G1772" s="12">
        <v>42278</v>
      </c>
      <c r="H1772" s="13">
        <v>20858.333333333332</v>
      </c>
    </row>
    <row r="1773" spans="2:8" x14ac:dyDescent="0.3">
      <c r="B1773" s="123" t="s">
        <v>139</v>
      </c>
      <c r="C1773" s="123" t="s">
        <v>140</v>
      </c>
      <c r="D1773" s="123" t="s">
        <v>141</v>
      </c>
      <c r="E1773" s="85" t="s">
        <v>4</v>
      </c>
      <c r="F1773" s="11" t="s">
        <v>143</v>
      </c>
      <c r="G1773" s="12">
        <v>42278</v>
      </c>
      <c r="H1773" s="8">
        <v>159</v>
      </c>
    </row>
    <row r="1774" spans="2:8" x14ac:dyDescent="0.3">
      <c r="B1774" s="123" t="s">
        <v>139</v>
      </c>
      <c r="C1774" s="123" t="s">
        <v>140</v>
      </c>
      <c r="D1774" s="123" t="s">
        <v>141</v>
      </c>
      <c r="E1774" s="85" t="s">
        <v>4</v>
      </c>
      <c r="F1774" s="11" t="s">
        <v>143</v>
      </c>
      <c r="G1774" s="12">
        <v>42278</v>
      </c>
      <c r="H1774" s="8">
        <v>280</v>
      </c>
    </row>
    <row r="1775" spans="2:8" x14ac:dyDescent="0.3">
      <c r="B1775" s="123" t="s">
        <v>139</v>
      </c>
      <c r="C1775" s="123" t="s">
        <v>140</v>
      </c>
      <c r="D1775" s="123" t="s">
        <v>141</v>
      </c>
      <c r="E1775" s="85" t="s">
        <v>4</v>
      </c>
      <c r="F1775" s="11" t="s">
        <v>143</v>
      </c>
      <c r="G1775" s="12">
        <v>42278</v>
      </c>
      <c r="H1775" s="8">
        <v>48</v>
      </c>
    </row>
    <row r="1776" spans="2:8" x14ac:dyDescent="0.3">
      <c r="B1776" s="123" t="s">
        <v>139</v>
      </c>
      <c r="C1776" s="123" t="s">
        <v>140</v>
      </c>
      <c r="D1776" s="123" t="s">
        <v>141</v>
      </c>
      <c r="E1776" s="85" t="s">
        <v>4</v>
      </c>
      <c r="F1776" s="11" t="s">
        <v>143</v>
      </c>
      <c r="G1776" s="12">
        <v>42278</v>
      </c>
      <c r="H1776" s="8">
        <v>21</v>
      </c>
    </row>
    <row r="1777" spans="2:8" x14ac:dyDescent="0.3">
      <c r="B1777" s="123" t="s">
        <v>139</v>
      </c>
      <c r="C1777" s="123" t="s">
        <v>140</v>
      </c>
      <c r="D1777" s="123" t="s">
        <v>141</v>
      </c>
      <c r="E1777" s="85" t="s">
        <v>4</v>
      </c>
      <c r="F1777" s="11" t="s">
        <v>143</v>
      </c>
      <c r="G1777" s="12">
        <v>42278</v>
      </c>
      <c r="H1777" s="8">
        <v>20</v>
      </c>
    </row>
    <row r="1778" spans="2:8" x14ac:dyDescent="0.3">
      <c r="B1778" s="124" t="s">
        <v>139</v>
      </c>
      <c r="C1778" s="123" t="s">
        <v>140</v>
      </c>
      <c r="D1778" s="123" t="s">
        <v>141</v>
      </c>
      <c r="E1778" s="85" t="s">
        <v>4</v>
      </c>
      <c r="F1778" s="11" t="s">
        <v>143</v>
      </c>
      <c r="G1778" s="12">
        <v>42278</v>
      </c>
      <c r="H1778" s="13">
        <v>6500</v>
      </c>
    </row>
    <row r="1779" spans="2:8" x14ac:dyDescent="0.3">
      <c r="B1779" s="124" t="s">
        <v>139</v>
      </c>
      <c r="C1779" s="123" t="s">
        <v>140</v>
      </c>
      <c r="D1779" s="123" t="s">
        <v>141</v>
      </c>
      <c r="E1779" s="85" t="s">
        <v>4</v>
      </c>
      <c r="F1779" s="11" t="s">
        <v>143</v>
      </c>
      <c r="G1779" s="12">
        <v>42278</v>
      </c>
      <c r="H1779" s="13">
        <v>5683.3333000000011</v>
      </c>
    </row>
    <row r="1780" spans="2:8" x14ac:dyDescent="0.3">
      <c r="B1780" s="124" t="s">
        <v>139</v>
      </c>
      <c r="C1780" s="123" t="s">
        <v>140</v>
      </c>
      <c r="D1780" s="124" t="s">
        <v>141</v>
      </c>
      <c r="E1780" s="86" t="s">
        <v>4</v>
      </c>
      <c r="F1780" s="11" t="s">
        <v>143</v>
      </c>
      <c r="G1780" s="12">
        <v>42278</v>
      </c>
      <c r="H1780" s="13">
        <v>24</v>
      </c>
    </row>
    <row r="1781" spans="2:8" x14ac:dyDescent="0.3">
      <c r="B1781" s="124" t="s">
        <v>139</v>
      </c>
      <c r="C1781" s="123" t="s">
        <v>140</v>
      </c>
      <c r="D1781" s="123" t="s">
        <v>141</v>
      </c>
      <c r="E1781" s="85" t="s">
        <v>4</v>
      </c>
      <c r="F1781" s="11" t="s">
        <v>143</v>
      </c>
      <c r="G1781" s="12">
        <v>42278</v>
      </c>
      <c r="H1781" s="13">
        <v>1730</v>
      </c>
    </row>
    <row r="1782" spans="2:8" x14ac:dyDescent="0.3">
      <c r="B1782" s="124" t="s">
        <v>139</v>
      </c>
      <c r="C1782" s="123" t="s">
        <v>140</v>
      </c>
      <c r="D1782" s="123" t="s">
        <v>141</v>
      </c>
      <c r="E1782" s="88" t="s">
        <v>4</v>
      </c>
      <c r="F1782" s="15" t="s">
        <v>143</v>
      </c>
      <c r="G1782" s="16">
        <v>42278</v>
      </c>
      <c r="H1782" s="13">
        <v>17</v>
      </c>
    </row>
    <row r="1783" spans="2:8" x14ac:dyDescent="0.3">
      <c r="B1783" s="123" t="s">
        <v>139</v>
      </c>
      <c r="C1783" s="123" t="s">
        <v>140</v>
      </c>
      <c r="D1783" s="123" t="s">
        <v>141</v>
      </c>
      <c r="E1783" s="85" t="s">
        <v>4</v>
      </c>
      <c r="F1783" s="17" t="s">
        <v>32</v>
      </c>
      <c r="G1783" s="18">
        <v>42278</v>
      </c>
      <c r="H1783" s="19">
        <v>174.69811320754718</v>
      </c>
    </row>
    <row r="1784" spans="2:8" x14ac:dyDescent="0.3">
      <c r="B1784" s="123" t="s">
        <v>139</v>
      </c>
      <c r="C1784" s="123" t="s">
        <v>140</v>
      </c>
      <c r="D1784" s="123" t="s">
        <v>141</v>
      </c>
      <c r="E1784" s="85" t="s">
        <v>4</v>
      </c>
      <c r="F1784" s="17" t="s">
        <v>32</v>
      </c>
      <c r="G1784" s="18">
        <v>42278</v>
      </c>
      <c r="H1784" s="19">
        <v>230</v>
      </c>
    </row>
    <row r="1785" spans="2:8" x14ac:dyDescent="0.3">
      <c r="B1785" s="123" t="s">
        <v>139</v>
      </c>
      <c r="C1785" s="123" t="s">
        <v>140</v>
      </c>
      <c r="D1785" s="35" t="s">
        <v>141</v>
      </c>
      <c r="E1785" s="85" t="s">
        <v>4</v>
      </c>
      <c r="F1785" s="17" t="s">
        <v>32</v>
      </c>
      <c r="G1785" s="18">
        <v>42278</v>
      </c>
      <c r="H1785" s="19">
        <v>77</v>
      </c>
    </row>
    <row r="1786" spans="2:8" x14ac:dyDescent="0.3">
      <c r="B1786" s="123" t="s">
        <v>139</v>
      </c>
      <c r="C1786" s="123" t="s">
        <v>140</v>
      </c>
      <c r="D1786" s="123" t="s">
        <v>141</v>
      </c>
      <c r="E1786" s="85" t="s">
        <v>4</v>
      </c>
      <c r="F1786" s="17" t="s">
        <v>32</v>
      </c>
      <c r="G1786" s="18">
        <v>42278</v>
      </c>
      <c r="H1786" s="19">
        <v>52.320754716981135</v>
      </c>
    </row>
    <row r="1787" spans="2:8" x14ac:dyDescent="0.3">
      <c r="B1787" s="123" t="s">
        <v>139</v>
      </c>
      <c r="C1787" s="123" t="s">
        <v>140</v>
      </c>
      <c r="D1787" s="123" t="s">
        <v>141</v>
      </c>
      <c r="E1787" s="85" t="s">
        <v>4</v>
      </c>
      <c r="F1787" s="17" t="s">
        <v>32</v>
      </c>
      <c r="G1787" s="18">
        <v>42278</v>
      </c>
      <c r="H1787" s="19">
        <v>408</v>
      </c>
    </row>
    <row r="1788" spans="2:8" x14ac:dyDescent="0.3">
      <c r="B1788" s="123" t="s">
        <v>139</v>
      </c>
      <c r="C1788" s="123" t="s">
        <v>140</v>
      </c>
      <c r="D1788" s="123" t="s">
        <v>141</v>
      </c>
      <c r="E1788" s="85" t="s">
        <v>4</v>
      </c>
      <c r="F1788" s="17" t="s">
        <v>32</v>
      </c>
      <c r="G1788" s="18">
        <v>42278</v>
      </c>
      <c r="H1788" s="19">
        <v>115.28301886792453</v>
      </c>
    </row>
    <row r="1789" spans="2:8" x14ac:dyDescent="0.3">
      <c r="B1789" s="123" t="s">
        <v>139</v>
      </c>
      <c r="C1789" s="123" t="s">
        <v>140</v>
      </c>
      <c r="D1789" s="123" t="s">
        <v>141</v>
      </c>
      <c r="E1789" s="88" t="s">
        <v>4</v>
      </c>
      <c r="F1789" s="20" t="s">
        <v>32</v>
      </c>
      <c r="G1789" s="21">
        <v>42278</v>
      </c>
      <c r="H1789" s="19">
        <v>15.075471698113208</v>
      </c>
    </row>
    <row r="1790" spans="2:8" x14ac:dyDescent="0.3">
      <c r="B1790" s="123" t="s">
        <v>139</v>
      </c>
      <c r="C1790" s="123" t="s">
        <v>140</v>
      </c>
      <c r="D1790" s="123" t="s">
        <v>141</v>
      </c>
      <c r="E1790" s="88" t="s">
        <v>4</v>
      </c>
      <c r="F1790" s="20" t="s">
        <v>32</v>
      </c>
      <c r="G1790" s="21">
        <v>42278</v>
      </c>
      <c r="H1790" s="19">
        <v>24.830188679245282</v>
      </c>
    </row>
    <row r="1791" spans="2:8" x14ac:dyDescent="0.3">
      <c r="B1791" s="123" t="s">
        <v>139</v>
      </c>
      <c r="C1791" s="123" t="s">
        <v>140</v>
      </c>
      <c r="D1791" s="123" t="s">
        <v>141</v>
      </c>
      <c r="E1791" s="88" t="s">
        <v>4</v>
      </c>
      <c r="F1791" s="20" t="s">
        <v>32</v>
      </c>
      <c r="G1791" s="21">
        <v>42278</v>
      </c>
      <c r="H1791" s="19">
        <v>58.528301886792455</v>
      </c>
    </row>
    <row r="1792" spans="2:8" x14ac:dyDescent="0.3">
      <c r="B1792" s="123" t="s">
        <v>139</v>
      </c>
      <c r="C1792" s="123" t="s">
        <v>140</v>
      </c>
      <c r="D1792" s="123" t="s">
        <v>141</v>
      </c>
      <c r="E1792" s="88" t="s">
        <v>4</v>
      </c>
      <c r="F1792" s="20" t="s">
        <v>32</v>
      </c>
      <c r="G1792" s="21">
        <v>42278</v>
      </c>
      <c r="H1792" s="19">
        <v>10.641509433962264</v>
      </c>
    </row>
    <row r="1793" spans="2:8" x14ac:dyDescent="0.3">
      <c r="B1793" s="123" t="s">
        <v>139</v>
      </c>
      <c r="C1793" s="123" t="s">
        <v>140</v>
      </c>
      <c r="D1793" s="123" t="s">
        <v>141</v>
      </c>
      <c r="E1793" s="88" t="s">
        <v>4</v>
      </c>
      <c r="F1793" s="20" t="s">
        <v>32</v>
      </c>
      <c r="G1793" s="21">
        <v>42278</v>
      </c>
      <c r="H1793" s="19">
        <v>15.962264150943398</v>
      </c>
    </row>
    <row r="1794" spans="2:8" x14ac:dyDescent="0.3">
      <c r="B1794" s="123" t="s">
        <v>139</v>
      </c>
      <c r="C1794" s="123" t="s">
        <v>140</v>
      </c>
      <c r="D1794" s="123" t="s">
        <v>141</v>
      </c>
      <c r="E1794" s="88" t="s">
        <v>4</v>
      </c>
      <c r="F1794" s="20" t="s">
        <v>32</v>
      </c>
      <c r="G1794" s="21">
        <v>42278</v>
      </c>
      <c r="H1794" s="19">
        <v>13.30188679245283</v>
      </c>
    </row>
    <row r="1795" spans="2:8" x14ac:dyDescent="0.3">
      <c r="B1795" s="123" t="s">
        <v>139</v>
      </c>
      <c r="C1795" s="123" t="s">
        <v>140</v>
      </c>
      <c r="D1795" s="123" t="s">
        <v>141</v>
      </c>
      <c r="E1795" s="85" t="s">
        <v>4</v>
      </c>
      <c r="F1795" s="17" t="s">
        <v>32</v>
      </c>
      <c r="G1795" s="18">
        <v>42278</v>
      </c>
      <c r="H1795" s="19">
        <v>1.7735849056603774</v>
      </c>
    </row>
    <row r="1796" spans="2:8" x14ac:dyDescent="0.3">
      <c r="B1796" s="123" t="s">
        <v>139</v>
      </c>
      <c r="C1796" s="123" t="s">
        <v>140</v>
      </c>
      <c r="D1796" s="123" t="s">
        <v>141</v>
      </c>
      <c r="E1796" s="85" t="s">
        <v>4</v>
      </c>
      <c r="F1796" s="17" t="s">
        <v>32</v>
      </c>
      <c r="G1796" s="18">
        <v>42278</v>
      </c>
      <c r="H1796" s="19">
        <v>204.84905660377359</v>
      </c>
    </row>
    <row r="1797" spans="2:8" x14ac:dyDescent="0.3">
      <c r="B1797" s="123" t="s">
        <v>139</v>
      </c>
      <c r="C1797" s="123" t="s">
        <v>140</v>
      </c>
      <c r="D1797" s="123" t="s">
        <v>141</v>
      </c>
      <c r="E1797" s="85" t="s">
        <v>4</v>
      </c>
      <c r="F1797" s="17" t="s">
        <v>32</v>
      </c>
      <c r="G1797" s="18">
        <v>42278</v>
      </c>
      <c r="H1797" s="19">
        <v>155.18867924528303</v>
      </c>
    </row>
    <row r="1798" spans="2:8" x14ac:dyDescent="0.3">
      <c r="B1798" s="123" t="s">
        <v>139</v>
      </c>
      <c r="C1798" s="123" t="s">
        <v>140</v>
      </c>
      <c r="D1798" s="123" t="s">
        <v>141</v>
      </c>
      <c r="E1798" s="85" t="s">
        <v>4</v>
      </c>
      <c r="F1798" s="17" t="s">
        <v>32</v>
      </c>
      <c r="G1798" s="18">
        <v>42278</v>
      </c>
      <c r="H1798" s="19">
        <v>7.0943396226415096</v>
      </c>
    </row>
    <row r="1799" spans="2:8" x14ac:dyDescent="0.3">
      <c r="B1799" s="123" t="s">
        <v>139</v>
      </c>
      <c r="C1799" s="123" t="s">
        <v>140</v>
      </c>
      <c r="D1799" s="124" t="s">
        <v>141</v>
      </c>
      <c r="E1799" s="86" t="s">
        <v>4</v>
      </c>
      <c r="F1799" s="22" t="s">
        <v>144</v>
      </c>
      <c r="G1799" s="23">
        <v>42278</v>
      </c>
      <c r="H1799" s="24">
        <v>2</v>
      </c>
    </row>
    <row r="1800" spans="2:8" x14ac:dyDescent="0.3">
      <c r="B1800" s="123" t="s">
        <v>139</v>
      </c>
      <c r="C1800" s="123" t="s">
        <v>140</v>
      </c>
      <c r="D1800" s="124" t="s">
        <v>141</v>
      </c>
      <c r="E1800" s="86" t="s">
        <v>4</v>
      </c>
      <c r="F1800" s="22" t="s">
        <v>144</v>
      </c>
      <c r="G1800" s="23">
        <v>42278</v>
      </c>
      <c r="H1800" s="24">
        <v>4</v>
      </c>
    </row>
    <row r="1801" spans="2:8" x14ac:dyDescent="0.3">
      <c r="B1801" s="123" t="s">
        <v>139</v>
      </c>
      <c r="C1801" s="123" t="s">
        <v>140</v>
      </c>
      <c r="D1801" s="124" t="s">
        <v>141</v>
      </c>
      <c r="E1801" s="86" t="s">
        <v>4</v>
      </c>
      <c r="F1801" s="22" t="s">
        <v>144</v>
      </c>
      <c r="G1801" s="23">
        <v>42278</v>
      </c>
      <c r="H1801" s="24">
        <v>1</v>
      </c>
    </row>
    <row r="1802" spans="2:8" x14ac:dyDescent="0.3">
      <c r="B1802" s="123" t="s">
        <v>139</v>
      </c>
      <c r="C1802" s="123" t="s">
        <v>140</v>
      </c>
      <c r="D1802" s="124" t="s">
        <v>141</v>
      </c>
      <c r="E1802" s="86" t="s">
        <v>4</v>
      </c>
      <c r="F1802" s="22" t="s">
        <v>144</v>
      </c>
      <c r="G1802" s="23">
        <v>42278</v>
      </c>
      <c r="H1802" s="24">
        <v>9</v>
      </c>
    </row>
    <row r="1803" spans="2:8" x14ac:dyDescent="0.3">
      <c r="B1803" s="123" t="s">
        <v>139</v>
      </c>
      <c r="C1803" s="123" t="s">
        <v>140</v>
      </c>
      <c r="D1803" s="123" t="s">
        <v>141</v>
      </c>
      <c r="E1803" s="85" t="s">
        <v>4</v>
      </c>
      <c r="F1803" s="22" t="s">
        <v>144</v>
      </c>
      <c r="G1803" s="23">
        <v>42278</v>
      </c>
      <c r="H1803" s="24">
        <v>6</v>
      </c>
    </row>
    <row r="1804" spans="2:8" x14ac:dyDescent="0.3">
      <c r="B1804" s="123" t="s">
        <v>139</v>
      </c>
      <c r="C1804" s="123" t="s">
        <v>140</v>
      </c>
      <c r="D1804" s="123" t="s">
        <v>141</v>
      </c>
      <c r="E1804" s="85" t="s">
        <v>4</v>
      </c>
      <c r="F1804" s="22" t="s">
        <v>144</v>
      </c>
      <c r="G1804" s="23">
        <v>42278</v>
      </c>
      <c r="H1804" s="24">
        <v>3</v>
      </c>
    </row>
    <row r="1805" spans="2:8" x14ac:dyDescent="0.3">
      <c r="B1805" s="123" t="s">
        <v>139</v>
      </c>
      <c r="C1805" s="123" t="s">
        <v>140</v>
      </c>
      <c r="D1805" s="123" t="s">
        <v>141</v>
      </c>
      <c r="E1805" s="85" t="s">
        <v>4</v>
      </c>
      <c r="F1805" s="22" t="s">
        <v>144</v>
      </c>
      <c r="G1805" s="23">
        <v>42278</v>
      </c>
      <c r="H1805" s="24">
        <v>1</v>
      </c>
    </row>
    <row r="1806" spans="2:8" x14ac:dyDescent="0.3">
      <c r="B1806" s="123" t="s">
        <v>139</v>
      </c>
      <c r="C1806" s="123" t="s">
        <v>140</v>
      </c>
      <c r="D1806" s="124" t="s">
        <v>141</v>
      </c>
      <c r="E1806" s="86" t="s">
        <v>4</v>
      </c>
      <c r="F1806" s="22" t="s">
        <v>144</v>
      </c>
      <c r="G1806" s="23">
        <v>42278</v>
      </c>
      <c r="H1806" s="24">
        <v>1</v>
      </c>
    </row>
    <row r="1807" spans="2:8" x14ac:dyDescent="0.3">
      <c r="B1807" s="123" t="s">
        <v>139</v>
      </c>
      <c r="C1807" s="123" t="s">
        <v>140</v>
      </c>
      <c r="D1807" s="123" t="s">
        <v>141</v>
      </c>
      <c r="E1807" s="85" t="s">
        <v>4</v>
      </c>
      <c r="F1807" s="22" t="s">
        <v>144</v>
      </c>
      <c r="G1807" s="23">
        <v>42278</v>
      </c>
      <c r="H1807" s="24">
        <v>5</v>
      </c>
    </row>
    <row r="1808" spans="2:8" x14ac:dyDescent="0.3">
      <c r="B1808" s="123" t="s">
        <v>139</v>
      </c>
      <c r="C1808" s="123" t="s">
        <v>140</v>
      </c>
      <c r="D1808" s="124" t="s">
        <v>141</v>
      </c>
      <c r="E1808" s="87" t="s">
        <v>4</v>
      </c>
      <c r="F1808" s="26" t="s">
        <v>144</v>
      </c>
      <c r="G1808" s="27">
        <v>42278</v>
      </c>
      <c r="H1808" s="24">
        <v>12</v>
      </c>
    </row>
    <row r="1809" spans="2:8" x14ac:dyDescent="0.3">
      <c r="B1809" s="123" t="s">
        <v>139</v>
      </c>
      <c r="C1809" s="123" t="s">
        <v>140</v>
      </c>
      <c r="D1809" s="124" t="s">
        <v>141</v>
      </c>
      <c r="E1809" s="86" t="s">
        <v>4</v>
      </c>
      <c r="F1809" s="22" t="s">
        <v>144</v>
      </c>
      <c r="G1809" s="23">
        <v>42278</v>
      </c>
      <c r="H1809" s="24">
        <v>2</v>
      </c>
    </row>
    <row r="1810" spans="2:8" x14ac:dyDescent="0.3">
      <c r="B1810" s="123" t="s">
        <v>139</v>
      </c>
      <c r="C1810" s="123" t="s">
        <v>140</v>
      </c>
      <c r="D1810" s="124" t="s">
        <v>141</v>
      </c>
      <c r="E1810" s="86" t="s">
        <v>4</v>
      </c>
      <c r="F1810" s="22" t="s">
        <v>144</v>
      </c>
      <c r="G1810" s="23">
        <v>42278</v>
      </c>
      <c r="H1810" s="24">
        <v>17</v>
      </c>
    </row>
    <row r="1811" spans="2:8" x14ac:dyDescent="0.3">
      <c r="B1811" s="123" t="s">
        <v>139</v>
      </c>
      <c r="C1811" s="123" t="s">
        <v>140</v>
      </c>
      <c r="D1811" s="124" t="s">
        <v>141</v>
      </c>
      <c r="E1811" s="86" t="s">
        <v>4</v>
      </c>
      <c r="F1811" s="22" t="s">
        <v>144</v>
      </c>
      <c r="G1811" s="23">
        <v>42278</v>
      </c>
      <c r="H1811" s="24">
        <v>3</v>
      </c>
    </row>
    <row r="1812" spans="2:8" x14ac:dyDescent="0.3">
      <c r="B1812" s="123" t="s">
        <v>139</v>
      </c>
      <c r="C1812" s="123" t="s">
        <v>140</v>
      </c>
      <c r="D1812" s="124" t="s">
        <v>141</v>
      </c>
      <c r="E1812" s="86" t="s">
        <v>4</v>
      </c>
      <c r="F1812" s="22" t="s">
        <v>144</v>
      </c>
      <c r="G1812" s="23">
        <v>42278</v>
      </c>
      <c r="H1812" s="24">
        <v>4</v>
      </c>
    </row>
    <row r="1813" spans="2:8" x14ac:dyDescent="0.3">
      <c r="B1813" s="123" t="s">
        <v>139</v>
      </c>
      <c r="C1813" s="123" t="s">
        <v>140</v>
      </c>
      <c r="D1813" s="124" t="s">
        <v>141</v>
      </c>
      <c r="E1813" s="86" t="s">
        <v>4</v>
      </c>
      <c r="F1813" s="22" t="s">
        <v>144</v>
      </c>
      <c r="G1813" s="23">
        <v>42278</v>
      </c>
      <c r="H1813" s="24">
        <v>27</v>
      </c>
    </row>
    <row r="1814" spans="2:8" x14ac:dyDescent="0.3">
      <c r="B1814" s="123" t="s">
        <v>139</v>
      </c>
      <c r="C1814" s="123" t="s">
        <v>140</v>
      </c>
      <c r="D1814" s="124" t="s">
        <v>141</v>
      </c>
      <c r="E1814" s="86" t="s">
        <v>4</v>
      </c>
      <c r="F1814" s="22" t="s">
        <v>144</v>
      </c>
      <c r="G1814" s="23">
        <v>42278</v>
      </c>
      <c r="H1814" s="24">
        <v>10</v>
      </c>
    </row>
    <row r="1815" spans="2:8" x14ac:dyDescent="0.3">
      <c r="B1815" s="123" t="s">
        <v>139</v>
      </c>
      <c r="C1815" s="123" t="s">
        <v>140</v>
      </c>
      <c r="D1815" s="124" t="s">
        <v>141</v>
      </c>
      <c r="E1815" s="87" t="s">
        <v>4</v>
      </c>
      <c r="F1815" s="29" t="s">
        <v>144</v>
      </c>
      <c r="G1815" s="30">
        <v>42278</v>
      </c>
      <c r="H1815" s="28">
        <v>6</v>
      </c>
    </row>
    <row r="1816" spans="2:8" x14ac:dyDescent="0.3">
      <c r="B1816" s="123" t="s">
        <v>139</v>
      </c>
      <c r="C1816" s="123" t="s">
        <v>140</v>
      </c>
      <c r="D1816" s="124" t="s">
        <v>141</v>
      </c>
      <c r="E1816" s="86" t="s">
        <v>4</v>
      </c>
      <c r="F1816" s="31" t="s">
        <v>144</v>
      </c>
      <c r="G1816" s="32">
        <v>42278</v>
      </c>
      <c r="H1816" s="28">
        <v>4</v>
      </c>
    </row>
    <row r="1817" spans="2:8" x14ac:dyDescent="0.3">
      <c r="B1817" s="123" t="s">
        <v>139</v>
      </c>
      <c r="C1817" s="123" t="s">
        <v>140</v>
      </c>
      <c r="D1817" s="124" t="s">
        <v>141</v>
      </c>
      <c r="E1817" s="87" t="s">
        <v>4</v>
      </c>
      <c r="F1817" s="29" t="s">
        <v>144</v>
      </c>
      <c r="G1817" s="30">
        <v>42278</v>
      </c>
      <c r="H1817" s="28">
        <v>12</v>
      </c>
    </row>
    <row r="1818" spans="2:8" x14ac:dyDescent="0.3">
      <c r="B1818" s="123" t="s">
        <v>139</v>
      </c>
      <c r="C1818" s="123" t="s">
        <v>140</v>
      </c>
      <c r="D1818" s="124" t="s">
        <v>141</v>
      </c>
      <c r="E1818" s="87" t="s">
        <v>4</v>
      </c>
      <c r="F1818" s="29" t="s">
        <v>144</v>
      </c>
      <c r="G1818" s="30">
        <v>42278</v>
      </c>
      <c r="H1818" s="28">
        <v>2</v>
      </c>
    </row>
    <row r="1819" spans="2:8" x14ac:dyDescent="0.3">
      <c r="B1819" s="123" t="s">
        <v>139</v>
      </c>
      <c r="C1819" s="123" t="s">
        <v>140</v>
      </c>
      <c r="D1819" s="124" t="s">
        <v>141</v>
      </c>
      <c r="E1819" s="87" t="s">
        <v>4</v>
      </c>
      <c r="F1819" s="29" t="s">
        <v>144</v>
      </c>
      <c r="G1819" s="30">
        <v>42278</v>
      </c>
      <c r="H1819" s="28">
        <v>8</v>
      </c>
    </row>
    <row r="1820" spans="2:8" x14ac:dyDescent="0.3">
      <c r="B1820" s="123" t="s">
        <v>139</v>
      </c>
      <c r="C1820" s="124" t="s">
        <v>140</v>
      </c>
      <c r="D1820" s="124" t="s">
        <v>141</v>
      </c>
      <c r="E1820" s="87" t="s">
        <v>4</v>
      </c>
      <c r="F1820" s="29" t="s">
        <v>144</v>
      </c>
      <c r="G1820" s="30">
        <v>42278</v>
      </c>
      <c r="H1820" s="28">
        <v>2</v>
      </c>
    </row>
    <row r="1821" spans="2:8" x14ac:dyDescent="0.3">
      <c r="B1821" s="123" t="s">
        <v>139</v>
      </c>
      <c r="C1821" s="123" t="s">
        <v>140</v>
      </c>
      <c r="D1821" s="124" t="s">
        <v>141</v>
      </c>
      <c r="E1821" s="87" t="s">
        <v>4</v>
      </c>
      <c r="F1821" s="29" t="s">
        <v>144</v>
      </c>
      <c r="G1821" s="30">
        <v>42278</v>
      </c>
      <c r="H1821" s="28">
        <v>14</v>
      </c>
    </row>
    <row r="1822" spans="2:8" x14ac:dyDescent="0.3">
      <c r="B1822" s="123" t="s">
        <v>139</v>
      </c>
      <c r="C1822" s="123" t="s">
        <v>140</v>
      </c>
      <c r="D1822" s="124" t="s">
        <v>141</v>
      </c>
      <c r="E1822" s="87" t="s">
        <v>4</v>
      </c>
      <c r="F1822" s="29" t="s">
        <v>144</v>
      </c>
      <c r="G1822" s="30">
        <v>42278</v>
      </c>
      <c r="H1822" s="28">
        <v>12</v>
      </c>
    </row>
    <row r="1823" spans="2:8" x14ac:dyDescent="0.3">
      <c r="B1823" s="123" t="s">
        <v>139</v>
      </c>
      <c r="C1823" s="123" t="s">
        <v>140</v>
      </c>
      <c r="D1823" s="124" t="s">
        <v>141</v>
      </c>
      <c r="E1823" s="87" t="s">
        <v>4</v>
      </c>
      <c r="F1823" s="29" t="s">
        <v>144</v>
      </c>
      <c r="G1823" s="30">
        <v>42278</v>
      </c>
      <c r="H1823" s="28">
        <v>1</v>
      </c>
    </row>
    <row r="1824" spans="2:8" x14ac:dyDescent="0.3">
      <c r="B1824" s="123" t="s">
        <v>139</v>
      </c>
      <c r="C1824" s="123" t="s">
        <v>140</v>
      </c>
      <c r="D1824" s="124" t="s">
        <v>141</v>
      </c>
      <c r="E1824" s="87" t="s">
        <v>4</v>
      </c>
      <c r="F1824" s="29" t="s">
        <v>144</v>
      </c>
      <c r="G1824" s="30">
        <v>42278</v>
      </c>
      <c r="H1824" s="28">
        <v>1</v>
      </c>
    </row>
    <row r="1825" spans="2:8" x14ac:dyDescent="0.3">
      <c r="B1825" s="123" t="s">
        <v>139</v>
      </c>
      <c r="C1825" s="123" t="s">
        <v>140</v>
      </c>
      <c r="D1825" s="124" t="s">
        <v>141</v>
      </c>
      <c r="E1825" s="87" t="s">
        <v>4</v>
      </c>
      <c r="F1825" s="29" t="s">
        <v>144</v>
      </c>
      <c r="G1825" s="30">
        <v>42278</v>
      </c>
      <c r="H1825" s="24">
        <v>4</v>
      </c>
    </row>
    <row r="1826" spans="2:8" x14ac:dyDescent="0.3">
      <c r="B1826" s="123" t="s">
        <v>139</v>
      </c>
      <c r="C1826" s="123" t="s">
        <v>140</v>
      </c>
      <c r="D1826" s="124" t="s">
        <v>141</v>
      </c>
      <c r="E1826" s="87" t="s">
        <v>4</v>
      </c>
      <c r="F1826" s="29" t="s">
        <v>144</v>
      </c>
      <c r="G1826" s="30">
        <v>42278</v>
      </c>
      <c r="H1826" s="24">
        <v>2</v>
      </c>
    </row>
    <row r="1827" spans="2:8" x14ac:dyDescent="0.3">
      <c r="B1827" s="123" t="s">
        <v>139</v>
      </c>
      <c r="C1827" s="123" t="s">
        <v>140</v>
      </c>
      <c r="D1827" s="124" t="s">
        <v>141</v>
      </c>
      <c r="E1827" s="87" t="s">
        <v>4</v>
      </c>
      <c r="F1827" s="29" t="s">
        <v>144</v>
      </c>
      <c r="G1827" s="30">
        <v>42278</v>
      </c>
      <c r="H1827" s="28">
        <v>3</v>
      </c>
    </row>
    <row r="1828" spans="2:8" x14ac:dyDescent="0.3">
      <c r="B1828" s="123" t="s">
        <v>139</v>
      </c>
      <c r="C1828" s="123" t="s">
        <v>140</v>
      </c>
      <c r="D1828" s="124" t="s">
        <v>141</v>
      </c>
      <c r="E1828" s="87" t="s">
        <v>4</v>
      </c>
      <c r="F1828" s="73" t="s">
        <v>145</v>
      </c>
      <c r="G1828" s="79">
        <v>42278</v>
      </c>
      <c r="H1828" s="34">
        <v>1</v>
      </c>
    </row>
    <row r="1829" spans="2:8" x14ac:dyDescent="0.3">
      <c r="B1829" s="123" t="s">
        <v>139</v>
      </c>
      <c r="C1829" s="123" t="s">
        <v>140</v>
      </c>
      <c r="D1829" s="124" t="s">
        <v>141</v>
      </c>
      <c r="E1829" s="87" t="s">
        <v>4</v>
      </c>
      <c r="F1829" s="73" t="s">
        <v>145</v>
      </c>
      <c r="G1829" s="79">
        <v>42278</v>
      </c>
      <c r="H1829" s="34">
        <v>2</v>
      </c>
    </row>
    <row r="1830" spans="2:8" x14ac:dyDescent="0.3">
      <c r="B1830" s="123" t="s">
        <v>139</v>
      </c>
      <c r="C1830" s="123" t="s">
        <v>140</v>
      </c>
      <c r="D1830" s="124" t="s">
        <v>141</v>
      </c>
      <c r="E1830" s="87" t="s">
        <v>4</v>
      </c>
      <c r="F1830" s="73" t="s">
        <v>145</v>
      </c>
      <c r="G1830" s="79">
        <v>42278</v>
      </c>
      <c r="H1830" s="34">
        <v>1</v>
      </c>
    </row>
    <row r="1831" spans="2:8" x14ac:dyDescent="0.3">
      <c r="B1831" s="123" t="s">
        <v>139</v>
      </c>
      <c r="C1831" s="123" t="s">
        <v>140</v>
      </c>
      <c r="D1831" s="124" t="s">
        <v>141</v>
      </c>
      <c r="E1831" s="87" t="s">
        <v>4</v>
      </c>
      <c r="F1831" s="73" t="s">
        <v>145</v>
      </c>
      <c r="G1831" s="79">
        <v>42278</v>
      </c>
      <c r="H1831" s="34">
        <v>1</v>
      </c>
    </row>
    <row r="1832" spans="2:8" x14ac:dyDescent="0.3">
      <c r="B1832" s="123" t="s">
        <v>139</v>
      </c>
      <c r="C1832" s="123" t="s">
        <v>140</v>
      </c>
      <c r="D1832" s="124" t="s">
        <v>141</v>
      </c>
      <c r="E1832" s="87" t="s">
        <v>4</v>
      </c>
      <c r="F1832" s="73" t="s">
        <v>145</v>
      </c>
      <c r="G1832" s="79">
        <v>42278</v>
      </c>
      <c r="H1832" s="34">
        <v>1</v>
      </c>
    </row>
    <row r="1833" spans="2:8" x14ac:dyDescent="0.3">
      <c r="B1833" s="123" t="s">
        <v>139</v>
      </c>
      <c r="C1833" s="123" t="s">
        <v>140</v>
      </c>
      <c r="D1833" s="124" t="s">
        <v>141</v>
      </c>
      <c r="E1833" s="87" t="s">
        <v>4</v>
      </c>
      <c r="F1833" s="73" t="s">
        <v>145</v>
      </c>
      <c r="G1833" s="79">
        <v>42278</v>
      </c>
      <c r="H1833" s="34">
        <v>2</v>
      </c>
    </row>
    <row r="1834" spans="2:8" x14ac:dyDescent="0.3">
      <c r="B1834" s="123" t="s">
        <v>139</v>
      </c>
      <c r="C1834" s="123" t="s">
        <v>140</v>
      </c>
      <c r="D1834" s="124" t="s">
        <v>141</v>
      </c>
      <c r="E1834" s="87" t="s">
        <v>4</v>
      </c>
      <c r="F1834" s="73" t="s">
        <v>145</v>
      </c>
      <c r="G1834" s="79">
        <v>42278</v>
      </c>
      <c r="H1834" s="34">
        <v>2</v>
      </c>
    </row>
    <row r="1835" spans="2:8" x14ac:dyDescent="0.3">
      <c r="B1835" s="124" t="s">
        <v>139</v>
      </c>
      <c r="C1835" s="35" t="s">
        <v>140</v>
      </c>
      <c r="D1835" s="123" t="s">
        <v>141</v>
      </c>
      <c r="E1835" s="88" t="s">
        <v>4</v>
      </c>
      <c r="F1835" s="73" t="s">
        <v>145</v>
      </c>
      <c r="G1835" s="79">
        <v>42278</v>
      </c>
      <c r="H1835" s="33">
        <v>2210</v>
      </c>
    </row>
    <row r="1836" spans="2:8" x14ac:dyDescent="0.3">
      <c r="B1836" s="125" t="s">
        <v>139</v>
      </c>
      <c r="C1836" s="123" t="s">
        <v>140</v>
      </c>
      <c r="D1836" s="123" t="s">
        <v>141</v>
      </c>
      <c r="E1836" s="88" t="s">
        <v>4</v>
      </c>
      <c r="F1836" s="73" t="s">
        <v>145</v>
      </c>
      <c r="G1836" s="79">
        <v>42278</v>
      </c>
      <c r="H1836" s="34">
        <v>74.166666666666671</v>
      </c>
    </row>
    <row r="1837" spans="2:8" x14ac:dyDescent="0.3">
      <c r="B1837" s="125" t="s">
        <v>139</v>
      </c>
      <c r="C1837" s="123" t="s">
        <v>140</v>
      </c>
      <c r="D1837" s="123" t="s">
        <v>141</v>
      </c>
      <c r="E1837" s="88" t="s">
        <v>4</v>
      </c>
      <c r="F1837" s="73" t="s">
        <v>145</v>
      </c>
      <c r="G1837" s="79">
        <v>42278</v>
      </c>
      <c r="H1837" s="34">
        <v>6</v>
      </c>
    </row>
    <row r="1838" spans="2:8" x14ac:dyDescent="0.3">
      <c r="B1838" s="125" t="s">
        <v>139</v>
      </c>
      <c r="C1838" s="123" t="s">
        <v>140</v>
      </c>
      <c r="D1838" s="123" t="s">
        <v>141</v>
      </c>
      <c r="E1838" s="88" t="s">
        <v>4</v>
      </c>
      <c r="F1838" s="73" t="s">
        <v>145</v>
      </c>
      <c r="G1838" s="79">
        <v>42278</v>
      </c>
      <c r="H1838" s="34">
        <v>27</v>
      </c>
    </row>
    <row r="1839" spans="2:8" x14ac:dyDescent="0.3">
      <c r="B1839" s="124" t="s">
        <v>139</v>
      </c>
      <c r="C1839" s="123" t="s">
        <v>140</v>
      </c>
      <c r="D1839" s="123" t="s">
        <v>141</v>
      </c>
      <c r="E1839" s="88" t="s">
        <v>4</v>
      </c>
      <c r="F1839" s="73" t="s">
        <v>145</v>
      </c>
      <c r="G1839" s="79">
        <v>42278</v>
      </c>
      <c r="H1839" s="33">
        <v>7900</v>
      </c>
    </row>
    <row r="1840" spans="2:8" x14ac:dyDescent="0.3">
      <c r="B1840" s="124" t="s">
        <v>139</v>
      </c>
      <c r="C1840" s="123" t="s">
        <v>140</v>
      </c>
      <c r="D1840" s="123" t="s">
        <v>141</v>
      </c>
      <c r="E1840" s="88" t="s">
        <v>4</v>
      </c>
      <c r="F1840" s="73" t="s">
        <v>145</v>
      </c>
      <c r="G1840" s="79">
        <v>42278</v>
      </c>
      <c r="H1840" s="33">
        <v>900</v>
      </c>
    </row>
    <row r="1841" spans="2:8" x14ac:dyDescent="0.3">
      <c r="B1841" s="124" t="s">
        <v>139</v>
      </c>
      <c r="C1841" s="123" t="s">
        <v>140</v>
      </c>
      <c r="D1841" s="123" t="s">
        <v>141</v>
      </c>
      <c r="E1841" s="88" t="s">
        <v>4</v>
      </c>
      <c r="F1841" s="73" t="s">
        <v>145</v>
      </c>
      <c r="G1841" s="79">
        <v>42278</v>
      </c>
      <c r="H1841" s="33">
        <v>53</v>
      </c>
    </row>
    <row r="1842" spans="2:8" x14ac:dyDescent="0.3">
      <c r="B1842" s="123" t="s">
        <v>139</v>
      </c>
      <c r="C1842" s="123" t="s">
        <v>140</v>
      </c>
      <c r="D1842" s="124" t="s">
        <v>141</v>
      </c>
      <c r="E1842" s="87" t="s">
        <v>4</v>
      </c>
      <c r="F1842" s="73" t="s">
        <v>145</v>
      </c>
      <c r="G1842" s="79">
        <v>42278</v>
      </c>
      <c r="H1842" s="33">
        <v>1</v>
      </c>
    </row>
    <row r="1843" spans="2:8" x14ac:dyDescent="0.3">
      <c r="B1843" s="123" t="s">
        <v>139</v>
      </c>
      <c r="C1843" s="123" t="s">
        <v>140</v>
      </c>
      <c r="D1843" s="124" t="s">
        <v>141</v>
      </c>
      <c r="E1843" s="87" t="s">
        <v>4</v>
      </c>
      <c r="F1843" s="73" t="s">
        <v>145</v>
      </c>
      <c r="G1843" s="79">
        <v>42278</v>
      </c>
      <c r="H1843" s="33">
        <v>1</v>
      </c>
    </row>
    <row r="1844" spans="2:8" x14ac:dyDescent="0.3">
      <c r="B1844" s="123" t="s">
        <v>139</v>
      </c>
      <c r="C1844" s="123" t="s">
        <v>140</v>
      </c>
      <c r="D1844" s="124" t="s">
        <v>141</v>
      </c>
      <c r="E1844" s="87" t="s">
        <v>4</v>
      </c>
      <c r="F1844" s="73" t="s">
        <v>145</v>
      </c>
      <c r="G1844" s="79">
        <v>42278</v>
      </c>
      <c r="H1844" s="34">
        <v>1</v>
      </c>
    </row>
    <row r="1845" spans="2:8" x14ac:dyDescent="0.3">
      <c r="B1845" s="123" t="s">
        <v>139</v>
      </c>
      <c r="C1845" s="123" t="s">
        <v>140</v>
      </c>
      <c r="D1845" s="124" t="s">
        <v>141</v>
      </c>
      <c r="E1845" s="87" t="s">
        <v>4</v>
      </c>
      <c r="F1845" s="73" t="s">
        <v>145</v>
      </c>
      <c r="G1845" s="79">
        <v>42278</v>
      </c>
      <c r="H1845" s="33">
        <v>2</v>
      </c>
    </row>
    <row r="1846" spans="2:8" x14ac:dyDescent="0.3">
      <c r="B1846" s="123" t="s">
        <v>139</v>
      </c>
      <c r="C1846" s="123" t="s">
        <v>140</v>
      </c>
      <c r="D1846" s="124" t="s">
        <v>141</v>
      </c>
      <c r="E1846" s="87" t="s">
        <v>4</v>
      </c>
      <c r="F1846" s="73" t="s">
        <v>145</v>
      </c>
      <c r="G1846" s="79">
        <v>42278</v>
      </c>
      <c r="H1846" s="33">
        <v>1</v>
      </c>
    </row>
    <row r="1847" spans="2:8" x14ac:dyDescent="0.3">
      <c r="B1847" s="124" t="s">
        <v>139</v>
      </c>
      <c r="C1847" s="123" t="s">
        <v>140</v>
      </c>
      <c r="D1847" s="123" t="s">
        <v>141</v>
      </c>
      <c r="E1847" s="85" t="s">
        <v>4</v>
      </c>
      <c r="F1847" s="3" t="s">
        <v>142</v>
      </c>
      <c r="G1847" s="4">
        <v>42309</v>
      </c>
      <c r="H1847" s="5">
        <v>142</v>
      </c>
    </row>
    <row r="1848" spans="2:8" x14ac:dyDescent="0.3">
      <c r="B1848" s="124" t="s">
        <v>139</v>
      </c>
      <c r="C1848" s="123" t="s">
        <v>140</v>
      </c>
      <c r="D1848" s="123" t="s">
        <v>141</v>
      </c>
      <c r="E1848" s="85" t="s">
        <v>4</v>
      </c>
      <c r="F1848" s="3" t="s">
        <v>142</v>
      </c>
      <c r="G1848" s="4">
        <v>42309</v>
      </c>
      <c r="H1848" s="5">
        <v>3009</v>
      </c>
    </row>
    <row r="1849" spans="2:8" x14ac:dyDescent="0.3">
      <c r="B1849" s="124" t="s">
        <v>139</v>
      </c>
      <c r="C1849" s="123" t="s">
        <v>140</v>
      </c>
      <c r="D1849" s="124" t="s">
        <v>141</v>
      </c>
      <c r="E1849" s="86" t="s">
        <v>4</v>
      </c>
      <c r="F1849" s="3" t="s">
        <v>142</v>
      </c>
      <c r="G1849" s="4">
        <v>42309</v>
      </c>
      <c r="H1849" s="5">
        <v>128</v>
      </c>
    </row>
    <row r="1850" spans="2:8" x14ac:dyDescent="0.3">
      <c r="B1850" s="124" t="s">
        <v>139</v>
      </c>
      <c r="C1850" s="123" t="s">
        <v>140</v>
      </c>
      <c r="D1850" s="123" t="s">
        <v>141</v>
      </c>
      <c r="E1850" s="85" t="s">
        <v>4</v>
      </c>
      <c r="F1850" s="3" t="s">
        <v>142</v>
      </c>
      <c r="G1850" s="4">
        <v>42309</v>
      </c>
      <c r="H1850" s="5">
        <v>28168</v>
      </c>
    </row>
    <row r="1851" spans="2:8" x14ac:dyDescent="0.3">
      <c r="B1851" s="124" t="s">
        <v>139</v>
      </c>
      <c r="C1851" s="123" t="s">
        <v>140</v>
      </c>
      <c r="D1851" s="124" t="s">
        <v>141</v>
      </c>
      <c r="E1851" s="86" t="s">
        <v>4</v>
      </c>
      <c r="F1851" s="3" t="s">
        <v>142</v>
      </c>
      <c r="G1851" s="4">
        <v>42309</v>
      </c>
      <c r="H1851" s="5">
        <v>1215</v>
      </c>
    </row>
    <row r="1852" spans="2:8" x14ac:dyDescent="0.3">
      <c r="B1852" s="124" t="s">
        <v>139</v>
      </c>
      <c r="C1852" s="123" t="s">
        <v>140</v>
      </c>
      <c r="D1852" s="124" t="s">
        <v>141</v>
      </c>
      <c r="E1852" s="86" t="s">
        <v>4</v>
      </c>
      <c r="F1852" s="3" t="s">
        <v>142</v>
      </c>
      <c r="G1852" s="4">
        <v>42309</v>
      </c>
      <c r="H1852" s="5">
        <v>290</v>
      </c>
    </row>
    <row r="1853" spans="2:8" x14ac:dyDescent="0.3">
      <c r="B1853" s="124" t="s">
        <v>139</v>
      </c>
      <c r="C1853" s="123" t="s">
        <v>140</v>
      </c>
      <c r="D1853" s="123" t="s">
        <v>141</v>
      </c>
      <c r="E1853" s="85" t="s">
        <v>4</v>
      </c>
      <c r="F1853" s="3" t="s">
        <v>142</v>
      </c>
      <c r="G1853" s="4">
        <v>42309</v>
      </c>
      <c r="H1853" s="5">
        <v>80</v>
      </c>
    </row>
    <row r="1854" spans="2:8" x14ac:dyDescent="0.3">
      <c r="B1854" s="124" t="s">
        <v>139</v>
      </c>
      <c r="C1854" s="123" t="s">
        <v>140</v>
      </c>
      <c r="D1854" s="123" t="s">
        <v>141</v>
      </c>
      <c r="E1854" s="85" t="s">
        <v>4</v>
      </c>
      <c r="F1854" s="3" t="s">
        <v>142</v>
      </c>
      <c r="G1854" s="4">
        <v>42309</v>
      </c>
      <c r="H1854" s="5">
        <v>602</v>
      </c>
    </row>
    <row r="1855" spans="2:8" x14ac:dyDescent="0.3">
      <c r="B1855" s="123" t="s">
        <v>139</v>
      </c>
      <c r="C1855" s="123" t="s">
        <v>140</v>
      </c>
      <c r="D1855" s="124" t="s">
        <v>141</v>
      </c>
      <c r="E1855" s="86" t="s">
        <v>4</v>
      </c>
      <c r="F1855" s="6" t="s">
        <v>143</v>
      </c>
      <c r="G1855" s="7">
        <v>42309</v>
      </c>
      <c r="H1855" s="8">
        <v>4</v>
      </c>
    </row>
    <row r="1856" spans="2:8" x14ac:dyDescent="0.3">
      <c r="B1856" s="123" t="s">
        <v>139</v>
      </c>
      <c r="C1856" s="123" t="s">
        <v>140</v>
      </c>
      <c r="D1856" s="124" t="s">
        <v>141</v>
      </c>
      <c r="E1856" s="86" t="s">
        <v>4</v>
      </c>
      <c r="F1856" s="6" t="s">
        <v>143</v>
      </c>
      <c r="G1856" s="7">
        <v>42309</v>
      </c>
      <c r="H1856" s="8">
        <v>1</v>
      </c>
    </row>
    <row r="1857" spans="2:8" x14ac:dyDescent="0.3">
      <c r="B1857" s="123" t="s">
        <v>139</v>
      </c>
      <c r="C1857" s="123" t="s">
        <v>140</v>
      </c>
      <c r="D1857" s="124" t="s">
        <v>141</v>
      </c>
      <c r="E1857" s="87" t="s">
        <v>4</v>
      </c>
      <c r="F1857" s="9" t="s">
        <v>143</v>
      </c>
      <c r="G1857" s="10">
        <v>42309</v>
      </c>
      <c r="H1857" s="8">
        <v>4</v>
      </c>
    </row>
    <row r="1858" spans="2:8" x14ac:dyDescent="0.3">
      <c r="B1858" s="123" t="s">
        <v>139</v>
      </c>
      <c r="C1858" s="123" t="s">
        <v>140</v>
      </c>
      <c r="D1858" s="124" t="s">
        <v>141</v>
      </c>
      <c r="E1858" s="86" t="s">
        <v>4</v>
      </c>
      <c r="F1858" s="6" t="s">
        <v>143</v>
      </c>
      <c r="G1858" s="7">
        <v>42309</v>
      </c>
      <c r="H1858" s="8">
        <v>5</v>
      </c>
    </row>
    <row r="1859" spans="2:8" x14ac:dyDescent="0.3">
      <c r="B1859" s="123" t="s">
        <v>139</v>
      </c>
      <c r="C1859" s="123" t="s">
        <v>140</v>
      </c>
      <c r="D1859" s="124" t="s">
        <v>141</v>
      </c>
      <c r="E1859" s="86" t="s">
        <v>4</v>
      </c>
      <c r="F1859" s="6" t="s">
        <v>143</v>
      </c>
      <c r="G1859" s="7">
        <v>42309</v>
      </c>
      <c r="H1859" s="8">
        <v>2</v>
      </c>
    </row>
    <row r="1860" spans="2:8" x14ac:dyDescent="0.3">
      <c r="B1860" s="124" t="s">
        <v>139</v>
      </c>
      <c r="C1860" s="123" t="s">
        <v>140</v>
      </c>
      <c r="D1860" s="123" t="s">
        <v>141</v>
      </c>
      <c r="E1860" s="85" t="s">
        <v>4</v>
      </c>
      <c r="F1860" s="11" t="s">
        <v>143</v>
      </c>
      <c r="G1860" s="12">
        <v>42309</v>
      </c>
      <c r="H1860" s="13">
        <v>22944.166666666664</v>
      </c>
    </row>
    <row r="1861" spans="2:8" x14ac:dyDescent="0.3">
      <c r="B1861" s="123" t="s">
        <v>139</v>
      </c>
      <c r="C1861" s="123" t="s">
        <v>140</v>
      </c>
      <c r="D1861" s="123" t="s">
        <v>141</v>
      </c>
      <c r="E1861" s="85" t="s">
        <v>4</v>
      </c>
      <c r="F1861" s="11" t="s">
        <v>143</v>
      </c>
      <c r="G1861" s="12">
        <v>42309</v>
      </c>
      <c r="H1861" s="8">
        <v>178</v>
      </c>
    </row>
    <row r="1862" spans="2:8" x14ac:dyDescent="0.3">
      <c r="B1862" s="123" t="s">
        <v>139</v>
      </c>
      <c r="C1862" s="123" t="s">
        <v>140</v>
      </c>
      <c r="D1862" s="123" t="s">
        <v>141</v>
      </c>
      <c r="E1862" s="85" t="s">
        <v>4</v>
      </c>
      <c r="F1862" s="11" t="s">
        <v>143</v>
      </c>
      <c r="G1862" s="12">
        <v>42309</v>
      </c>
      <c r="H1862" s="8">
        <v>310</v>
      </c>
    </row>
    <row r="1863" spans="2:8" x14ac:dyDescent="0.3">
      <c r="B1863" s="123" t="s">
        <v>139</v>
      </c>
      <c r="C1863" s="123" t="s">
        <v>140</v>
      </c>
      <c r="D1863" s="123" t="s">
        <v>141</v>
      </c>
      <c r="E1863" s="85" t="s">
        <v>4</v>
      </c>
      <c r="F1863" s="11" t="s">
        <v>143</v>
      </c>
      <c r="G1863" s="12">
        <v>42309</v>
      </c>
      <c r="H1863" s="8">
        <v>53</v>
      </c>
    </row>
    <row r="1864" spans="2:8" x14ac:dyDescent="0.3">
      <c r="B1864" s="123" t="s">
        <v>139</v>
      </c>
      <c r="C1864" s="123" t="s">
        <v>140</v>
      </c>
      <c r="D1864" s="123" t="s">
        <v>141</v>
      </c>
      <c r="E1864" s="85" t="s">
        <v>4</v>
      </c>
      <c r="F1864" s="11" t="s">
        <v>143</v>
      </c>
      <c r="G1864" s="12">
        <v>42309</v>
      </c>
      <c r="H1864" s="8">
        <v>23</v>
      </c>
    </row>
    <row r="1865" spans="2:8" x14ac:dyDescent="0.3">
      <c r="B1865" s="123" t="s">
        <v>139</v>
      </c>
      <c r="C1865" s="123" t="s">
        <v>140</v>
      </c>
      <c r="D1865" s="123" t="s">
        <v>141</v>
      </c>
      <c r="E1865" s="85" t="s">
        <v>4</v>
      </c>
      <c r="F1865" s="11" t="s">
        <v>143</v>
      </c>
      <c r="G1865" s="12">
        <v>42309</v>
      </c>
      <c r="H1865" s="8">
        <v>22</v>
      </c>
    </row>
    <row r="1866" spans="2:8" x14ac:dyDescent="0.3">
      <c r="B1866" s="124" t="s">
        <v>139</v>
      </c>
      <c r="C1866" s="123" t="s">
        <v>140</v>
      </c>
      <c r="D1866" s="123" t="s">
        <v>141</v>
      </c>
      <c r="E1866" s="85" t="s">
        <v>4</v>
      </c>
      <c r="F1866" s="11" t="s">
        <v>143</v>
      </c>
      <c r="G1866" s="12">
        <v>42309</v>
      </c>
      <c r="H1866" s="13">
        <v>7150</v>
      </c>
    </row>
    <row r="1867" spans="2:8" x14ac:dyDescent="0.3">
      <c r="B1867" s="124" t="s">
        <v>139</v>
      </c>
      <c r="C1867" s="123" t="s">
        <v>140</v>
      </c>
      <c r="D1867" s="123" t="s">
        <v>141</v>
      </c>
      <c r="E1867" s="85" t="s">
        <v>4</v>
      </c>
      <c r="F1867" s="11" t="s">
        <v>143</v>
      </c>
      <c r="G1867" s="12">
        <v>42309</v>
      </c>
      <c r="H1867" s="13">
        <v>6251.6666300000015</v>
      </c>
    </row>
    <row r="1868" spans="2:8" x14ac:dyDescent="0.3">
      <c r="B1868" s="124" t="s">
        <v>139</v>
      </c>
      <c r="C1868" s="123" t="s">
        <v>140</v>
      </c>
      <c r="D1868" s="124" t="s">
        <v>141</v>
      </c>
      <c r="E1868" s="86" t="s">
        <v>4</v>
      </c>
      <c r="F1868" s="11" t="s">
        <v>143</v>
      </c>
      <c r="G1868" s="12">
        <v>42309</v>
      </c>
      <c r="H1868" s="13">
        <v>26</v>
      </c>
    </row>
    <row r="1869" spans="2:8" x14ac:dyDescent="0.3">
      <c r="B1869" s="124" t="s">
        <v>139</v>
      </c>
      <c r="C1869" s="123" t="s">
        <v>140</v>
      </c>
      <c r="D1869" s="123" t="s">
        <v>141</v>
      </c>
      <c r="E1869" s="85" t="s">
        <v>4</v>
      </c>
      <c r="F1869" s="11" t="s">
        <v>143</v>
      </c>
      <c r="G1869" s="12">
        <v>42309</v>
      </c>
      <c r="H1869" s="13">
        <v>1903</v>
      </c>
    </row>
    <row r="1870" spans="2:8" x14ac:dyDescent="0.3">
      <c r="B1870" s="124" t="s">
        <v>139</v>
      </c>
      <c r="C1870" s="123" t="s">
        <v>140</v>
      </c>
      <c r="D1870" s="123" t="s">
        <v>141</v>
      </c>
      <c r="E1870" s="88" t="s">
        <v>4</v>
      </c>
      <c r="F1870" s="15" t="s">
        <v>143</v>
      </c>
      <c r="G1870" s="16">
        <v>42309</v>
      </c>
      <c r="H1870" s="13">
        <v>24</v>
      </c>
    </row>
    <row r="1871" spans="2:8" x14ac:dyDescent="0.3">
      <c r="B1871" s="123" t="s">
        <v>139</v>
      </c>
      <c r="C1871" s="123" t="s">
        <v>140</v>
      </c>
      <c r="D1871" s="123" t="s">
        <v>141</v>
      </c>
      <c r="E1871" s="85" t="s">
        <v>4</v>
      </c>
      <c r="F1871" s="17" t="s">
        <v>32</v>
      </c>
      <c r="G1871" s="18">
        <v>42309</v>
      </c>
      <c r="H1871" s="19">
        <v>185.84905660377359</v>
      </c>
    </row>
    <row r="1872" spans="2:8" x14ac:dyDescent="0.3">
      <c r="B1872" s="123" t="s">
        <v>139</v>
      </c>
      <c r="C1872" s="123" t="s">
        <v>140</v>
      </c>
      <c r="D1872" s="123" t="s">
        <v>141</v>
      </c>
      <c r="E1872" s="85" t="s">
        <v>4</v>
      </c>
      <c r="F1872" s="17" t="s">
        <v>32</v>
      </c>
      <c r="G1872" s="18">
        <v>42309</v>
      </c>
      <c r="H1872" s="19">
        <v>263</v>
      </c>
    </row>
    <row r="1873" spans="2:8" x14ac:dyDescent="0.3">
      <c r="B1873" s="123" t="s">
        <v>139</v>
      </c>
      <c r="C1873" s="123" t="s">
        <v>140</v>
      </c>
      <c r="D1873" s="35" t="s">
        <v>141</v>
      </c>
      <c r="E1873" s="85" t="s">
        <v>4</v>
      </c>
      <c r="F1873" s="17" t="s">
        <v>32</v>
      </c>
      <c r="G1873" s="18">
        <v>42309</v>
      </c>
      <c r="H1873" s="19">
        <v>82</v>
      </c>
    </row>
    <row r="1874" spans="2:8" x14ac:dyDescent="0.3">
      <c r="B1874" s="123" t="s">
        <v>139</v>
      </c>
      <c r="C1874" s="123" t="s">
        <v>140</v>
      </c>
      <c r="D1874" s="123" t="s">
        <v>141</v>
      </c>
      <c r="E1874" s="85" t="s">
        <v>4</v>
      </c>
      <c r="F1874" s="17" t="s">
        <v>32</v>
      </c>
      <c r="G1874" s="18">
        <v>42309</v>
      </c>
      <c r="H1874" s="19">
        <v>55.660377358490564</v>
      </c>
    </row>
    <row r="1875" spans="2:8" x14ac:dyDescent="0.3">
      <c r="B1875" s="123" t="s">
        <v>139</v>
      </c>
      <c r="C1875" s="123" t="s">
        <v>140</v>
      </c>
      <c r="D1875" s="123" t="s">
        <v>141</v>
      </c>
      <c r="E1875" s="85" t="s">
        <v>4</v>
      </c>
      <c r="F1875" s="17" t="s">
        <v>32</v>
      </c>
      <c r="G1875" s="18">
        <v>42309</v>
      </c>
      <c r="H1875" s="19">
        <v>462</v>
      </c>
    </row>
    <row r="1876" spans="2:8" x14ac:dyDescent="0.3">
      <c r="B1876" s="123" t="s">
        <v>139</v>
      </c>
      <c r="C1876" s="123" t="s">
        <v>140</v>
      </c>
      <c r="D1876" s="123" t="s">
        <v>141</v>
      </c>
      <c r="E1876" s="85" t="s">
        <v>4</v>
      </c>
      <c r="F1876" s="17" t="s">
        <v>32</v>
      </c>
      <c r="G1876" s="18">
        <v>42309</v>
      </c>
      <c r="H1876" s="19">
        <v>122.64150943396227</v>
      </c>
    </row>
    <row r="1877" spans="2:8" x14ac:dyDescent="0.3">
      <c r="B1877" s="123" t="s">
        <v>139</v>
      </c>
      <c r="C1877" s="123" t="s">
        <v>140</v>
      </c>
      <c r="D1877" s="123" t="s">
        <v>141</v>
      </c>
      <c r="E1877" s="88" t="s">
        <v>4</v>
      </c>
      <c r="F1877" s="20" t="s">
        <v>32</v>
      </c>
      <c r="G1877" s="21">
        <v>42309</v>
      </c>
      <c r="H1877" s="19">
        <v>16.037735849056602</v>
      </c>
    </row>
    <row r="1878" spans="2:8" x14ac:dyDescent="0.3">
      <c r="B1878" s="123" t="s">
        <v>139</v>
      </c>
      <c r="C1878" s="123" t="s">
        <v>140</v>
      </c>
      <c r="D1878" s="123" t="s">
        <v>141</v>
      </c>
      <c r="E1878" s="88" t="s">
        <v>4</v>
      </c>
      <c r="F1878" s="20" t="s">
        <v>32</v>
      </c>
      <c r="G1878" s="21">
        <v>42309</v>
      </c>
      <c r="H1878" s="19">
        <v>26.415094339622641</v>
      </c>
    </row>
    <row r="1879" spans="2:8" x14ac:dyDescent="0.3">
      <c r="B1879" s="123" t="s">
        <v>139</v>
      </c>
      <c r="C1879" s="123" t="s">
        <v>140</v>
      </c>
      <c r="D1879" s="123" t="s">
        <v>141</v>
      </c>
      <c r="E1879" s="88" t="s">
        <v>4</v>
      </c>
      <c r="F1879" s="20" t="s">
        <v>32</v>
      </c>
      <c r="G1879" s="21">
        <v>42309</v>
      </c>
      <c r="H1879" s="19">
        <v>62.264150943396224</v>
      </c>
    </row>
    <row r="1880" spans="2:8" x14ac:dyDescent="0.3">
      <c r="B1880" s="123" t="s">
        <v>139</v>
      </c>
      <c r="C1880" s="123" t="s">
        <v>140</v>
      </c>
      <c r="D1880" s="123" t="s">
        <v>141</v>
      </c>
      <c r="E1880" s="88" t="s">
        <v>4</v>
      </c>
      <c r="F1880" s="20" t="s">
        <v>32</v>
      </c>
      <c r="G1880" s="21">
        <v>42309</v>
      </c>
      <c r="H1880" s="19">
        <v>11.320754716981131</v>
      </c>
    </row>
    <row r="1881" spans="2:8" x14ac:dyDescent="0.3">
      <c r="B1881" s="123" t="s">
        <v>139</v>
      </c>
      <c r="C1881" s="123" t="s">
        <v>140</v>
      </c>
      <c r="D1881" s="123" t="s">
        <v>141</v>
      </c>
      <c r="E1881" s="88" t="s">
        <v>4</v>
      </c>
      <c r="F1881" s="20" t="s">
        <v>32</v>
      </c>
      <c r="G1881" s="21">
        <v>42309</v>
      </c>
      <c r="H1881" s="19">
        <v>16.981132075471699</v>
      </c>
    </row>
    <row r="1882" spans="2:8" x14ac:dyDescent="0.3">
      <c r="B1882" s="123" t="s">
        <v>139</v>
      </c>
      <c r="C1882" s="123" t="s">
        <v>140</v>
      </c>
      <c r="D1882" s="123" t="s">
        <v>141</v>
      </c>
      <c r="E1882" s="88" t="s">
        <v>4</v>
      </c>
      <c r="F1882" s="20" t="s">
        <v>32</v>
      </c>
      <c r="G1882" s="21">
        <v>42309</v>
      </c>
      <c r="H1882" s="19">
        <v>14.150943396226415</v>
      </c>
    </row>
    <row r="1883" spans="2:8" x14ac:dyDescent="0.3">
      <c r="B1883" s="123" t="s">
        <v>139</v>
      </c>
      <c r="C1883" s="123" t="s">
        <v>140</v>
      </c>
      <c r="D1883" s="123" t="s">
        <v>141</v>
      </c>
      <c r="E1883" s="85" t="s">
        <v>4</v>
      </c>
      <c r="F1883" s="17" t="s">
        <v>32</v>
      </c>
      <c r="G1883" s="18">
        <v>42309</v>
      </c>
      <c r="H1883" s="19">
        <v>1.8867924528301887</v>
      </c>
    </row>
    <row r="1884" spans="2:8" x14ac:dyDescent="0.3">
      <c r="B1884" s="123" t="s">
        <v>139</v>
      </c>
      <c r="C1884" s="123" t="s">
        <v>140</v>
      </c>
      <c r="D1884" s="123" t="s">
        <v>141</v>
      </c>
      <c r="E1884" s="85" t="s">
        <v>4</v>
      </c>
      <c r="F1884" s="17" t="s">
        <v>32</v>
      </c>
      <c r="G1884" s="18">
        <v>42309</v>
      </c>
      <c r="H1884" s="19">
        <v>217.9245283018868</v>
      </c>
    </row>
    <row r="1885" spans="2:8" x14ac:dyDescent="0.3">
      <c r="B1885" s="123" t="s">
        <v>139</v>
      </c>
      <c r="C1885" s="123" t="s">
        <v>140</v>
      </c>
      <c r="D1885" s="123" t="s">
        <v>141</v>
      </c>
      <c r="E1885" s="85" t="s">
        <v>4</v>
      </c>
      <c r="F1885" s="17" t="s">
        <v>32</v>
      </c>
      <c r="G1885" s="18">
        <v>42309</v>
      </c>
      <c r="H1885" s="19">
        <v>165.09433962264151</v>
      </c>
    </row>
    <row r="1886" spans="2:8" x14ac:dyDescent="0.3">
      <c r="B1886" s="123" t="s">
        <v>139</v>
      </c>
      <c r="C1886" s="123" t="s">
        <v>140</v>
      </c>
      <c r="D1886" s="123" t="s">
        <v>141</v>
      </c>
      <c r="E1886" s="85" t="s">
        <v>4</v>
      </c>
      <c r="F1886" s="17" t="s">
        <v>32</v>
      </c>
      <c r="G1886" s="18">
        <v>42309</v>
      </c>
      <c r="H1886" s="19">
        <v>7.5471698113207548</v>
      </c>
    </row>
    <row r="1887" spans="2:8" x14ac:dyDescent="0.3">
      <c r="B1887" s="123" t="s">
        <v>139</v>
      </c>
      <c r="C1887" s="123" t="s">
        <v>140</v>
      </c>
      <c r="D1887" s="124" t="s">
        <v>141</v>
      </c>
      <c r="E1887" s="86" t="s">
        <v>4</v>
      </c>
      <c r="F1887" s="22" t="s">
        <v>144</v>
      </c>
      <c r="G1887" s="23">
        <v>42309</v>
      </c>
      <c r="H1887" s="24">
        <v>2</v>
      </c>
    </row>
    <row r="1888" spans="2:8" x14ac:dyDescent="0.3">
      <c r="B1888" s="123" t="s">
        <v>139</v>
      </c>
      <c r="C1888" s="123" t="s">
        <v>140</v>
      </c>
      <c r="D1888" s="124" t="s">
        <v>141</v>
      </c>
      <c r="E1888" s="86" t="s">
        <v>4</v>
      </c>
      <c r="F1888" s="22" t="s">
        <v>144</v>
      </c>
      <c r="G1888" s="23">
        <v>42309</v>
      </c>
      <c r="H1888" s="24">
        <v>4</v>
      </c>
    </row>
    <row r="1889" spans="2:8" x14ac:dyDescent="0.3">
      <c r="B1889" s="123" t="s">
        <v>139</v>
      </c>
      <c r="C1889" s="123" t="s">
        <v>140</v>
      </c>
      <c r="D1889" s="124" t="s">
        <v>141</v>
      </c>
      <c r="E1889" s="86" t="s">
        <v>4</v>
      </c>
      <c r="F1889" s="22" t="s">
        <v>144</v>
      </c>
      <c r="G1889" s="23">
        <v>42309</v>
      </c>
      <c r="H1889" s="24">
        <v>2</v>
      </c>
    </row>
    <row r="1890" spans="2:8" x14ac:dyDescent="0.3">
      <c r="B1890" s="123" t="s">
        <v>139</v>
      </c>
      <c r="C1890" s="123" t="s">
        <v>140</v>
      </c>
      <c r="D1890" s="124" t="s">
        <v>141</v>
      </c>
      <c r="E1890" s="86" t="s">
        <v>4</v>
      </c>
      <c r="F1890" s="22" t="s">
        <v>144</v>
      </c>
      <c r="G1890" s="23">
        <v>42309</v>
      </c>
      <c r="H1890" s="24">
        <v>10</v>
      </c>
    </row>
    <row r="1891" spans="2:8" x14ac:dyDescent="0.3">
      <c r="B1891" s="123" t="s">
        <v>139</v>
      </c>
      <c r="C1891" s="123" t="s">
        <v>140</v>
      </c>
      <c r="D1891" s="123" t="s">
        <v>141</v>
      </c>
      <c r="E1891" s="85" t="s">
        <v>4</v>
      </c>
      <c r="F1891" s="22" t="s">
        <v>144</v>
      </c>
      <c r="G1891" s="23">
        <v>42309</v>
      </c>
      <c r="H1891" s="24">
        <v>7</v>
      </c>
    </row>
    <row r="1892" spans="2:8" x14ac:dyDescent="0.3">
      <c r="B1892" s="123" t="s">
        <v>139</v>
      </c>
      <c r="C1892" s="123" t="s">
        <v>140</v>
      </c>
      <c r="D1892" s="123" t="s">
        <v>141</v>
      </c>
      <c r="E1892" s="85" t="s">
        <v>4</v>
      </c>
      <c r="F1892" s="22" t="s">
        <v>144</v>
      </c>
      <c r="G1892" s="23">
        <v>42309</v>
      </c>
      <c r="H1892" s="24">
        <v>3</v>
      </c>
    </row>
    <row r="1893" spans="2:8" x14ac:dyDescent="0.3">
      <c r="B1893" s="123" t="s">
        <v>139</v>
      </c>
      <c r="C1893" s="123" t="s">
        <v>140</v>
      </c>
      <c r="D1893" s="123" t="s">
        <v>141</v>
      </c>
      <c r="E1893" s="85" t="s">
        <v>4</v>
      </c>
      <c r="F1893" s="22" t="s">
        <v>144</v>
      </c>
      <c r="G1893" s="23">
        <v>42309</v>
      </c>
      <c r="H1893" s="24">
        <v>1</v>
      </c>
    </row>
    <row r="1894" spans="2:8" x14ac:dyDescent="0.3">
      <c r="B1894" s="123" t="s">
        <v>139</v>
      </c>
      <c r="C1894" s="123" t="s">
        <v>140</v>
      </c>
      <c r="D1894" s="124" t="s">
        <v>141</v>
      </c>
      <c r="E1894" s="86" t="s">
        <v>4</v>
      </c>
      <c r="F1894" s="22" t="s">
        <v>144</v>
      </c>
      <c r="G1894" s="23">
        <v>42309</v>
      </c>
      <c r="H1894" s="24">
        <v>2</v>
      </c>
    </row>
    <row r="1895" spans="2:8" x14ac:dyDescent="0.3">
      <c r="B1895" s="123" t="s">
        <v>139</v>
      </c>
      <c r="C1895" s="123" t="s">
        <v>140</v>
      </c>
      <c r="D1895" s="123" t="s">
        <v>141</v>
      </c>
      <c r="E1895" s="85" t="s">
        <v>4</v>
      </c>
      <c r="F1895" s="22" t="s">
        <v>144</v>
      </c>
      <c r="G1895" s="23">
        <v>42309</v>
      </c>
      <c r="H1895" s="24">
        <v>6</v>
      </c>
    </row>
    <row r="1896" spans="2:8" x14ac:dyDescent="0.3">
      <c r="B1896" s="123" t="s">
        <v>139</v>
      </c>
      <c r="C1896" s="123" t="s">
        <v>140</v>
      </c>
      <c r="D1896" s="124" t="s">
        <v>141</v>
      </c>
      <c r="E1896" s="87" t="s">
        <v>4</v>
      </c>
      <c r="F1896" s="26" t="s">
        <v>144</v>
      </c>
      <c r="G1896" s="27">
        <v>42309</v>
      </c>
      <c r="H1896" s="24">
        <v>13</v>
      </c>
    </row>
    <row r="1897" spans="2:8" x14ac:dyDescent="0.3">
      <c r="B1897" s="123" t="s">
        <v>139</v>
      </c>
      <c r="C1897" s="123" t="s">
        <v>140</v>
      </c>
      <c r="D1897" s="124" t="s">
        <v>141</v>
      </c>
      <c r="E1897" s="86" t="s">
        <v>4</v>
      </c>
      <c r="F1897" s="22" t="s">
        <v>144</v>
      </c>
      <c r="G1897" s="23">
        <v>42309</v>
      </c>
      <c r="H1897" s="24">
        <v>2</v>
      </c>
    </row>
    <row r="1898" spans="2:8" x14ac:dyDescent="0.3">
      <c r="B1898" s="123" t="s">
        <v>139</v>
      </c>
      <c r="C1898" s="123" t="s">
        <v>140</v>
      </c>
      <c r="D1898" s="124" t="s">
        <v>141</v>
      </c>
      <c r="E1898" s="86" t="s">
        <v>4</v>
      </c>
      <c r="F1898" s="22" t="s">
        <v>144</v>
      </c>
      <c r="G1898" s="23">
        <v>42309</v>
      </c>
      <c r="H1898" s="24">
        <v>19</v>
      </c>
    </row>
    <row r="1899" spans="2:8" x14ac:dyDescent="0.3">
      <c r="B1899" s="123" t="s">
        <v>139</v>
      </c>
      <c r="C1899" s="123" t="s">
        <v>140</v>
      </c>
      <c r="D1899" s="124" t="s">
        <v>141</v>
      </c>
      <c r="E1899" s="86" t="s">
        <v>4</v>
      </c>
      <c r="F1899" s="22" t="s">
        <v>144</v>
      </c>
      <c r="G1899" s="23">
        <v>42309</v>
      </c>
      <c r="H1899" s="24">
        <v>4</v>
      </c>
    </row>
    <row r="1900" spans="2:8" x14ac:dyDescent="0.3">
      <c r="B1900" s="123" t="s">
        <v>139</v>
      </c>
      <c r="C1900" s="123" t="s">
        <v>140</v>
      </c>
      <c r="D1900" s="124" t="s">
        <v>141</v>
      </c>
      <c r="E1900" s="86" t="s">
        <v>4</v>
      </c>
      <c r="F1900" s="22" t="s">
        <v>144</v>
      </c>
      <c r="G1900" s="23">
        <v>42309</v>
      </c>
      <c r="H1900" s="24">
        <v>5</v>
      </c>
    </row>
    <row r="1901" spans="2:8" x14ac:dyDescent="0.3">
      <c r="B1901" s="123" t="s">
        <v>139</v>
      </c>
      <c r="C1901" s="123" t="s">
        <v>140</v>
      </c>
      <c r="D1901" s="124" t="s">
        <v>141</v>
      </c>
      <c r="E1901" s="86" t="s">
        <v>4</v>
      </c>
      <c r="F1901" s="22" t="s">
        <v>144</v>
      </c>
      <c r="G1901" s="23">
        <v>42309</v>
      </c>
      <c r="H1901" s="24">
        <v>29</v>
      </c>
    </row>
    <row r="1902" spans="2:8" x14ac:dyDescent="0.3">
      <c r="B1902" s="123" t="s">
        <v>139</v>
      </c>
      <c r="C1902" s="123" t="s">
        <v>140</v>
      </c>
      <c r="D1902" s="124" t="s">
        <v>141</v>
      </c>
      <c r="E1902" s="86" t="s">
        <v>4</v>
      </c>
      <c r="F1902" s="22" t="s">
        <v>144</v>
      </c>
      <c r="G1902" s="23">
        <v>42309</v>
      </c>
      <c r="H1902" s="24">
        <v>11</v>
      </c>
    </row>
    <row r="1903" spans="2:8" x14ac:dyDescent="0.3">
      <c r="B1903" s="123" t="s">
        <v>139</v>
      </c>
      <c r="C1903" s="123" t="s">
        <v>140</v>
      </c>
      <c r="D1903" s="124" t="s">
        <v>141</v>
      </c>
      <c r="E1903" s="87" t="s">
        <v>4</v>
      </c>
      <c r="F1903" s="29" t="s">
        <v>144</v>
      </c>
      <c r="G1903" s="30">
        <v>42309</v>
      </c>
      <c r="H1903" s="28">
        <v>7</v>
      </c>
    </row>
    <row r="1904" spans="2:8" x14ac:dyDescent="0.3">
      <c r="B1904" s="123" t="s">
        <v>139</v>
      </c>
      <c r="C1904" s="123" t="s">
        <v>140</v>
      </c>
      <c r="D1904" s="124" t="s">
        <v>141</v>
      </c>
      <c r="E1904" s="86" t="s">
        <v>4</v>
      </c>
      <c r="F1904" s="31" t="s">
        <v>144</v>
      </c>
      <c r="G1904" s="32">
        <v>42309</v>
      </c>
      <c r="H1904" s="28">
        <v>5</v>
      </c>
    </row>
    <row r="1905" spans="2:8" x14ac:dyDescent="0.3">
      <c r="B1905" s="123" t="s">
        <v>139</v>
      </c>
      <c r="C1905" s="123" t="s">
        <v>140</v>
      </c>
      <c r="D1905" s="124" t="s">
        <v>141</v>
      </c>
      <c r="E1905" s="87" t="s">
        <v>4</v>
      </c>
      <c r="F1905" s="29" t="s">
        <v>144</v>
      </c>
      <c r="G1905" s="30">
        <v>42309</v>
      </c>
      <c r="H1905" s="28">
        <v>13</v>
      </c>
    </row>
    <row r="1906" spans="2:8" x14ac:dyDescent="0.3">
      <c r="B1906" s="123" t="s">
        <v>139</v>
      </c>
      <c r="C1906" s="123" t="s">
        <v>140</v>
      </c>
      <c r="D1906" s="124" t="s">
        <v>141</v>
      </c>
      <c r="E1906" s="87" t="s">
        <v>4</v>
      </c>
      <c r="F1906" s="29" t="s">
        <v>144</v>
      </c>
      <c r="G1906" s="30">
        <v>42309</v>
      </c>
      <c r="H1906" s="28">
        <v>3</v>
      </c>
    </row>
    <row r="1907" spans="2:8" x14ac:dyDescent="0.3">
      <c r="B1907" s="123" t="s">
        <v>139</v>
      </c>
      <c r="C1907" s="123" t="s">
        <v>140</v>
      </c>
      <c r="D1907" s="124" t="s">
        <v>141</v>
      </c>
      <c r="E1907" s="87" t="s">
        <v>4</v>
      </c>
      <c r="F1907" s="29" t="s">
        <v>144</v>
      </c>
      <c r="G1907" s="30">
        <v>42309</v>
      </c>
      <c r="H1907" s="28">
        <v>9</v>
      </c>
    </row>
    <row r="1908" spans="2:8" x14ac:dyDescent="0.3">
      <c r="B1908" s="123" t="s">
        <v>139</v>
      </c>
      <c r="C1908" s="124" t="s">
        <v>140</v>
      </c>
      <c r="D1908" s="124" t="s">
        <v>141</v>
      </c>
      <c r="E1908" s="87" t="s">
        <v>4</v>
      </c>
      <c r="F1908" s="29" t="s">
        <v>144</v>
      </c>
      <c r="G1908" s="30">
        <v>42309</v>
      </c>
      <c r="H1908" s="28">
        <v>2</v>
      </c>
    </row>
    <row r="1909" spans="2:8" x14ac:dyDescent="0.3">
      <c r="B1909" s="123" t="s">
        <v>139</v>
      </c>
      <c r="C1909" s="123" t="s">
        <v>140</v>
      </c>
      <c r="D1909" s="124" t="s">
        <v>141</v>
      </c>
      <c r="E1909" s="87" t="s">
        <v>4</v>
      </c>
      <c r="F1909" s="29" t="s">
        <v>144</v>
      </c>
      <c r="G1909" s="30">
        <v>42309</v>
      </c>
      <c r="H1909" s="28">
        <v>16</v>
      </c>
    </row>
    <row r="1910" spans="2:8" x14ac:dyDescent="0.3">
      <c r="B1910" s="123" t="s">
        <v>139</v>
      </c>
      <c r="C1910" s="123" t="s">
        <v>140</v>
      </c>
      <c r="D1910" s="124" t="s">
        <v>141</v>
      </c>
      <c r="E1910" s="87" t="s">
        <v>4</v>
      </c>
      <c r="F1910" s="29" t="s">
        <v>144</v>
      </c>
      <c r="G1910" s="30">
        <v>42309</v>
      </c>
      <c r="H1910" s="28">
        <v>13</v>
      </c>
    </row>
    <row r="1911" spans="2:8" x14ac:dyDescent="0.3">
      <c r="B1911" s="123" t="s">
        <v>139</v>
      </c>
      <c r="C1911" s="123" t="s">
        <v>140</v>
      </c>
      <c r="D1911" s="124" t="s">
        <v>141</v>
      </c>
      <c r="E1911" s="87" t="s">
        <v>4</v>
      </c>
      <c r="F1911" s="29" t="s">
        <v>144</v>
      </c>
      <c r="G1911" s="30">
        <v>42309</v>
      </c>
      <c r="H1911" s="28">
        <v>1</v>
      </c>
    </row>
    <row r="1912" spans="2:8" x14ac:dyDescent="0.3">
      <c r="B1912" s="123" t="s">
        <v>139</v>
      </c>
      <c r="C1912" s="123" t="s">
        <v>140</v>
      </c>
      <c r="D1912" s="124" t="s">
        <v>141</v>
      </c>
      <c r="E1912" s="87" t="s">
        <v>4</v>
      </c>
      <c r="F1912" s="29" t="s">
        <v>144</v>
      </c>
      <c r="G1912" s="30">
        <v>42309</v>
      </c>
      <c r="H1912" s="28">
        <v>1</v>
      </c>
    </row>
    <row r="1913" spans="2:8" x14ac:dyDescent="0.3">
      <c r="B1913" s="123" t="s">
        <v>139</v>
      </c>
      <c r="C1913" s="123" t="s">
        <v>140</v>
      </c>
      <c r="D1913" s="124" t="s">
        <v>141</v>
      </c>
      <c r="E1913" s="87" t="s">
        <v>4</v>
      </c>
      <c r="F1913" s="29" t="s">
        <v>144</v>
      </c>
      <c r="G1913" s="30">
        <v>42309</v>
      </c>
      <c r="H1913" s="24">
        <v>4</v>
      </c>
    </row>
    <row r="1914" spans="2:8" x14ac:dyDescent="0.3">
      <c r="B1914" s="123" t="s">
        <v>139</v>
      </c>
      <c r="C1914" s="123" t="s">
        <v>140</v>
      </c>
      <c r="D1914" s="124" t="s">
        <v>141</v>
      </c>
      <c r="E1914" s="87" t="s">
        <v>4</v>
      </c>
      <c r="F1914" s="29" t="s">
        <v>144</v>
      </c>
      <c r="G1914" s="30">
        <v>42309</v>
      </c>
      <c r="H1914" s="24">
        <v>3</v>
      </c>
    </row>
    <row r="1915" spans="2:8" x14ac:dyDescent="0.3">
      <c r="B1915" s="123" t="s">
        <v>139</v>
      </c>
      <c r="C1915" s="123" t="s">
        <v>140</v>
      </c>
      <c r="D1915" s="124" t="s">
        <v>141</v>
      </c>
      <c r="E1915" s="87" t="s">
        <v>4</v>
      </c>
      <c r="F1915" s="29" t="s">
        <v>144</v>
      </c>
      <c r="G1915" s="30">
        <v>42309</v>
      </c>
      <c r="H1915" s="28">
        <v>3</v>
      </c>
    </row>
    <row r="1916" spans="2:8" x14ac:dyDescent="0.3">
      <c r="B1916" s="123" t="s">
        <v>139</v>
      </c>
      <c r="C1916" s="123" t="s">
        <v>140</v>
      </c>
      <c r="D1916" s="124" t="s">
        <v>141</v>
      </c>
      <c r="E1916" s="87" t="s">
        <v>4</v>
      </c>
      <c r="F1916" s="73" t="s">
        <v>145</v>
      </c>
      <c r="G1916" s="79">
        <v>42309</v>
      </c>
      <c r="H1916" s="34">
        <v>1</v>
      </c>
    </row>
    <row r="1917" spans="2:8" x14ac:dyDescent="0.3">
      <c r="B1917" s="123" t="s">
        <v>139</v>
      </c>
      <c r="C1917" s="123" t="s">
        <v>140</v>
      </c>
      <c r="D1917" s="124" t="s">
        <v>141</v>
      </c>
      <c r="E1917" s="87" t="s">
        <v>4</v>
      </c>
      <c r="F1917" s="73" t="s">
        <v>145</v>
      </c>
      <c r="G1917" s="79">
        <v>42309</v>
      </c>
      <c r="H1917" s="34">
        <v>2</v>
      </c>
    </row>
    <row r="1918" spans="2:8" x14ac:dyDescent="0.3">
      <c r="B1918" s="123" t="s">
        <v>139</v>
      </c>
      <c r="C1918" s="123" t="s">
        <v>140</v>
      </c>
      <c r="D1918" s="124" t="s">
        <v>141</v>
      </c>
      <c r="E1918" s="87" t="s">
        <v>4</v>
      </c>
      <c r="F1918" s="73" t="s">
        <v>145</v>
      </c>
      <c r="G1918" s="79">
        <v>42309</v>
      </c>
      <c r="H1918" s="34">
        <v>2</v>
      </c>
    </row>
    <row r="1919" spans="2:8" x14ac:dyDescent="0.3">
      <c r="B1919" s="123" t="s">
        <v>139</v>
      </c>
      <c r="C1919" s="123" t="s">
        <v>140</v>
      </c>
      <c r="D1919" s="124" t="s">
        <v>141</v>
      </c>
      <c r="E1919" s="87" t="s">
        <v>4</v>
      </c>
      <c r="F1919" s="73" t="s">
        <v>145</v>
      </c>
      <c r="G1919" s="79">
        <v>42309</v>
      </c>
      <c r="H1919" s="34">
        <v>2</v>
      </c>
    </row>
    <row r="1920" spans="2:8" x14ac:dyDescent="0.3">
      <c r="B1920" s="123" t="s">
        <v>139</v>
      </c>
      <c r="C1920" s="123" t="s">
        <v>140</v>
      </c>
      <c r="D1920" s="124" t="s">
        <v>141</v>
      </c>
      <c r="E1920" s="87" t="s">
        <v>4</v>
      </c>
      <c r="F1920" s="73" t="s">
        <v>145</v>
      </c>
      <c r="G1920" s="79">
        <v>42309</v>
      </c>
      <c r="H1920" s="34">
        <v>1</v>
      </c>
    </row>
    <row r="1921" spans="2:8" x14ac:dyDescent="0.3">
      <c r="B1921" s="123" t="s">
        <v>139</v>
      </c>
      <c r="C1921" s="123" t="s">
        <v>140</v>
      </c>
      <c r="D1921" s="124" t="s">
        <v>141</v>
      </c>
      <c r="E1921" s="87" t="s">
        <v>4</v>
      </c>
      <c r="F1921" s="73" t="s">
        <v>145</v>
      </c>
      <c r="G1921" s="79">
        <v>42309</v>
      </c>
      <c r="H1921" s="34">
        <v>2</v>
      </c>
    </row>
    <row r="1922" spans="2:8" x14ac:dyDescent="0.3">
      <c r="B1922" s="123" t="s">
        <v>139</v>
      </c>
      <c r="C1922" s="123" t="s">
        <v>140</v>
      </c>
      <c r="D1922" s="124" t="s">
        <v>141</v>
      </c>
      <c r="E1922" s="87" t="s">
        <v>4</v>
      </c>
      <c r="F1922" s="73" t="s">
        <v>145</v>
      </c>
      <c r="G1922" s="79">
        <v>42309</v>
      </c>
      <c r="H1922" s="34">
        <v>2</v>
      </c>
    </row>
    <row r="1923" spans="2:8" x14ac:dyDescent="0.3">
      <c r="B1923" s="124" t="s">
        <v>139</v>
      </c>
      <c r="C1923" s="35" t="s">
        <v>140</v>
      </c>
      <c r="D1923" s="123" t="s">
        <v>141</v>
      </c>
      <c r="E1923" s="88" t="s">
        <v>4</v>
      </c>
      <c r="F1923" s="73" t="s">
        <v>145</v>
      </c>
      <c r="G1923" s="79">
        <v>42309</v>
      </c>
      <c r="H1923" s="33">
        <v>2431</v>
      </c>
    </row>
    <row r="1924" spans="2:8" x14ac:dyDescent="0.3">
      <c r="B1924" s="125" t="s">
        <v>139</v>
      </c>
      <c r="C1924" s="123" t="s">
        <v>140</v>
      </c>
      <c r="D1924" s="123" t="s">
        <v>141</v>
      </c>
      <c r="E1924" s="88" t="s">
        <v>4</v>
      </c>
      <c r="F1924" s="73" t="s">
        <v>145</v>
      </c>
      <c r="G1924" s="79">
        <v>42309</v>
      </c>
      <c r="H1924" s="34">
        <v>81.583333333333343</v>
      </c>
    </row>
    <row r="1925" spans="2:8" x14ac:dyDescent="0.3">
      <c r="B1925" s="125" t="s">
        <v>139</v>
      </c>
      <c r="C1925" s="123" t="s">
        <v>140</v>
      </c>
      <c r="D1925" s="123" t="s">
        <v>141</v>
      </c>
      <c r="E1925" s="88" t="s">
        <v>4</v>
      </c>
      <c r="F1925" s="73" t="s">
        <v>145</v>
      </c>
      <c r="G1925" s="79">
        <v>42309</v>
      </c>
      <c r="H1925" s="34">
        <v>6</v>
      </c>
    </row>
    <row r="1926" spans="2:8" x14ac:dyDescent="0.3">
      <c r="B1926" s="125" t="s">
        <v>139</v>
      </c>
      <c r="C1926" s="123" t="s">
        <v>140</v>
      </c>
      <c r="D1926" s="123" t="s">
        <v>141</v>
      </c>
      <c r="E1926" s="88" t="s">
        <v>4</v>
      </c>
      <c r="F1926" s="73" t="s">
        <v>145</v>
      </c>
      <c r="G1926" s="79">
        <v>42309</v>
      </c>
      <c r="H1926" s="34">
        <v>29</v>
      </c>
    </row>
    <row r="1927" spans="2:8" x14ac:dyDescent="0.3">
      <c r="B1927" s="124" t="s">
        <v>139</v>
      </c>
      <c r="C1927" s="123" t="s">
        <v>140</v>
      </c>
      <c r="D1927" s="123" t="s">
        <v>141</v>
      </c>
      <c r="E1927" s="88" t="s">
        <v>4</v>
      </c>
      <c r="F1927" s="73" t="s">
        <v>145</v>
      </c>
      <c r="G1927" s="79">
        <v>42309</v>
      </c>
      <c r="H1927" s="33">
        <v>8690</v>
      </c>
    </row>
    <row r="1928" spans="2:8" x14ac:dyDescent="0.3">
      <c r="B1928" s="124" t="s">
        <v>139</v>
      </c>
      <c r="C1928" s="123" t="s">
        <v>140</v>
      </c>
      <c r="D1928" s="123" t="s">
        <v>141</v>
      </c>
      <c r="E1928" s="88" t="s">
        <v>4</v>
      </c>
      <c r="F1928" s="73" t="s">
        <v>145</v>
      </c>
      <c r="G1928" s="79">
        <v>42309</v>
      </c>
      <c r="H1928" s="33">
        <v>990</v>
      </c>
    </row>
    <row r="1929" spans="2:8" x14ac:dyDescent="0.3">
      <c r="B1929" s="124" t="s">
        <v>139</v>
      </c>
      <c r="C1929" s="123" t="s">
        <v>140</v>
      </c>
      <c r="D1929" s="123" t="s">
        <v>141</v>
      </c>
      <c r="E1929" s="88" t="s">
        <v>4</v>
      </c>
      <c r="F1929" s="73" t="s">
        <v>145</v>
      </c>
      <c r="G1929" s="79">
        <v>42309</v>
      </c>
      <c r="H1929" s="33">
        <v>59</v>
      </c>
    </row>
    <row r="1930" spans="2:8" x14ac:dyDescent="0.3">
      <c r="B1930" s="123" t="s">
        <v>139</v>
      </c>
      <c r="C1930" s="123" t="s">
        <v>140</v>
      </c>
      <c r="D1930" s="124" t="s">
        <v>141</v>
      </c>
      <c r="E1930" s="87" t="s">
        <v>4</v>
      </c>
      <c r="F1930" s="73" t="s">
        <v>145</v>
      </c>
      <c r="G1930" s="79">
        <v>42309</v>
      </c>
      <c r="H1930" s="33">
        <v>1</v>
      </c>
    </row>
    <row r="1931" spans="2:8" x14ac:dyDescent="0.3">
      <c r="B1931" s="123" t="s">
        <v>139</v>
      </c>
      <c r="C1931" s="123" t="s">
        <v>140</v>
      </c>
      <c r="D1931" s="124" t="s">
        <v>141</v>
      </c>
      <c r="E1931" s="87" t="s">
        <v>4</v>
      </c>
      <c r="F1931" s="73" t="s">
        <v>145</v>
      </c>
      <c r="G1931" s="79">
        <v>42309</v>
      </c>
      <c r="H1931" s="33">
        <v>1</v>
      </c>
    </row>
    <row r="1932" spans="2:8" x14ac:dyDescent="0.3">
      <c r="B1932" s="123" t="s">
        <v>139</v>
      </c>
      <c r="C1932" s="123" t="s">
        <v>140</v>
      </c>
      <c r="D1932" s="124" t="s">
        <v>141</v>
      </c>
      <c r="E1932" s="87" t="s">
        <v>4</v>
      </c>
      <c r="F1932" s="73" t="s">
        <v>145</v>
      </c>
      <c r="G1932" s="79">
        <v>42309</v>
      </c>
      <c r="H1932" s="34">
        <v>1</v>
      </c>
    </row>
    <row r="1933" spans="2:8" x14ac:dyDescent="0.3">
      <c r="B1933" s="123" t="s">
        <v>139</v>
      </c>
      <c r="C1933" s="123" t="s">
        <v>140</v>
      </c>
      <c r="D1933" s="124" t="s">
        <v>141</v>
      </c>
      <c r="E1933" s="87" t="s">
        <v>4</v>
      </c>
      <c r="F1933" s="73" t="s">
        <v>145</v>
      </c>
      <c r="G1933" s="79">
        <v>42309</v>
      </c>
      <c r="H1933" s="33">
        <v>4</v>
      </c>
    </row>
    <row r="1934" spans="2:8" x14ac:dyDescent="0.3">
      <c r="B1934" s="123" t="s">
        <v>139</v>
      </c>
      <c r="C1934" s="123" t="s">
        <v>140</v>
      </c>
      <c r="D1934" s="124" t="s">
        <v>141</v>
      </c>
      <c r="E1934" s="87" t="s">
        <v>4</v>
      </c>
      <c r="F1934" s="73" t="s">
        <v>145</v>
      </c>
      <c r="G1934" s="79">
        <v>42309</v>
      </c>
      <c r="H1934" s="33">
        <v>1</v>
      </c>
    </row>
    <row r="1935" spans="2:8" x14ac:dyDescent="0.3">
      <c r="B1935" s="124" t="s">
        <v>139</v>
      </c>
      <c r="C1935" s="123" t="s">
        <v>140</v>
      </c>
      <c r="D1935" s="123" t="s">
        <v>141</v>
      </c>
      <c r="E1935" s="85" t="s">
        <v>4</v>
      </c>
      <c r="F1935" s="3" t="s">
        <v>142</v>
      </c>
      <c r="G1935" s="4">
        <v>42339</v>
      </c>
      <c r="H1935" s="5">
        <v>162</v>
      </c>
    </row>
    <row r="1936" spans="2:8" x14ac:dyDescent="0.3">
      <c r="B1936" s="124" t="s">
        <v>139</v>
      </c>
      <c r="C1936" s="123" t="s">
        <v>140</v>
      </c>
      <c r="D1936" s="123" t="s">
        <v>141</v>
      </c>
      <c r="E1936" s="85" t="s">
        <v>4</v>
      </c>
      <c r="F1936" s="3" t="s">
        <v>142</v>
      </c>
      <c r="G1936" s="4">
        <v>42339</v>
      </c>
      <c r="H1936" s="5">
        <v>3233</v>
      </c>
    </row>
    <row r="1937" spans="2:8" x14ac:dyDescent="0.3">
      <c r="B1937" s="124" t="s">
        <v>139</v>
      </c>
      <c r="C1937" s="123" t="s">
        <v>140</v>
      </c>
      <c r="D1937" s="124" t="s">
        <v>141</v>
      </c>
      <c r="E1937" s="86" t="s">
        <v>4</v>
      </c>
      <c r="F1937" s="3" t="s">
        <v>142</v>
      </c>
      <c r="G1937" s="4">
        <v>42339</v>
      </c>
      <c r="H1937" s="5">
        <v>135</v>
      </c>
    </row>
    <row r="1938" spans="2:8" x14ac:dyDescent="0.3">
      <c r="B1938" s="124" t="s">
        <v>139</v>
      </c>
      <c r="C1938" s="123" t="s">
        <v>140</v>
      </c>
      <c r="D1938" s="123" t="s">
        <v>141</v>
      </c>
      <c r="E1938" s="85" t="s">
        <v>4</v>
      </c>
      <c r="F1938" s="3" t="s">
        <v>142</v>
      </c>
      <c r="G1938" s="4">
        <v>42339</v>
      </c>
      <c r="H1938" s="5">
        <v>29831</v>
      </c>
    </row>
    <row r="1939" spans="2:8" x14ac:dyDescent="0.3">
      <c r="B1939" s="124" t="s">
        <v>139</v>
      </c>
      <c r="C1939" s="123" t="s">
        <v>140</v>
      </c>
      <c r="D1939" s="124" t="s">
        <v>141</v>
      </c>
      <c r="E1939" s="86" t="s">
        <v>4</v>
      </c>
      <c r="F1939" s="3" t="s">
        <v>142</v>
      </c>
      <c r="G1939" s="4">
        <v>42339</v>
      </c>
      <c r="H1939" s="5">
        <v>1306</v>
      </c>
    </row>
    <row r="1940" spans="2:8" x14ac:dyDescent="0.3">
      <c r="B1940" s="124" t="s">
        <v>139</v>
      </c>
      <c r="C1940" s="123" t="s">
        <v>140</v>
      </c>
      <c r="D1940" s="124" t="s">
        <v>141</v>
      </c>
      <c r="E1940" s="86" t="s">
        <v>4</v>
      </c>
      <c r="F1940" s="3" t="s">
        <v>142</v>
      </c>
      <c r="G1940" s="4">
        <v>42339</v>
      </c>
      <c r="H1940" s="5">
        <v>305</v>
      </c>
    </row>
    <row r="1941" spans="2:8" x14ac:dyDescent="0.3">
      <c r="B1941" s="124" t="s">
        <v>139</v>
      </c>
      <c r="C1941" s="123" t="s">
        <v>140</v>
      </c>
      <c r="D1941" s="123" t="s">
        <v>141</v>
      </c>
      <c r="E1941" s="85" t="s">
        <v>4</v>
      </c>
      <c r="F1941" s="3" t="s">
        <v>142</v>
      </c>
      <c r="G1941" s="4">
        <v>42339</v>
      </c>
      <c r="H1941" s="5">
        <v>84</v>
      </c>
    </row>
    <row r="1942" spans="2:8" x14ac:dyDescent="0.3">
      <c r="B1942" s="124" t="s">
        <v>139</v>
      </c>
      <c r="C1942" s="123" t="s">
        <v>140</v>
      </c>
      <c r="D1942" s="123" t="s">
        <v>141</v>
      </c>
      <c r="E1942" s="85" t="s">
        <v>4</v>
      </c>
      <c r="F1942" s="3" t="s">
        <v>142</v>
      </c>
      <c r="G1942" s="4">
        <v>42339</v>
      </c>
      <c r="H1942" s="5">
        <v>638</v>
      </c>
    </row>
    <row r="1943" spans="2:8" x14ac:dyDescent="0.3">
      <c r="B1943" s="123" t="s">
        <v>139</v>
      </c>
      <c r="C1943" s="123" t="s">
        <v>140</v>
      </c>
      <c r="D1943" s="124" t="s">
        <v>141</v>
      </c>
      <c r="E1943" s="86" t="s">
        <v>4</v>
      </c>
      <c r="F1943" s="6" t="s">
        <v>143</v>
      </c>
      <c r="G1943" s="7">
        <v>42339</v>
      </c>
      <c r="H1943" s="8">
        <v>4</v>
      </c>
    </row>
    <row r="1944" spans="2:8" x14ac:dyDescent="0.3">
      <c r="B1944" s="123" t="s">
        <v>139</v>
      </c>
      <c r="C1944" s="123" t="s">
        <v>140</v>
      </c>
      <c r="D1944" s="124" t="s">
        <v>141</v>
      </c>
      <c r="E1944" s="86" t="s">
        <v>4</v>
      </c>
      <c r="F1944" s="6" t="s">
        <v>143</v>
      </c>
      <c r="G1944" s="7">
        <v>42339</v>
      </c>
      <c r="H1944" s="8">
        <v>1</v>
      </c>
    </row>
    <row r="1945" spans="2:8" x14ac:dyDescent="0.3">
      <c r="B1945" s="123" t="s">
        <v>139</v>
      </c>
      <c r="C1945" s="123" t="s">
        <v>140</v>
      </c>
      <c r="D1945" s="124" t="s">
        <v>141</v>
      </c>
      <c r="E1945" s="87" t="s">
        <v>4</v>
      </c>
      <c r="F1945" s="9" t="s">
        <v>143</v>
      </c>
      <c r="G1945" s="10">
        <v>42339</v>
      </c>
      <c r="H1945" s="8">
        <v>4</v>
      </c>
    </row>
    <row r="1946" spans="2:8" x14ac:dyDescent="0.3">
      <c r="B1946" s="123" t="s">
        <v>139</v>
      </c>
      <c r="C1946" s="123" t="s">
        <v>140</v>
      </c>
      <c r="D1946" s="124" t="s">
        <v>141</v>
      </c>
      <c r="E1946" s="86" t="s">
        <v>4</v>
      </c>
      <c r="F1946" s="6" t="s">
        <v>143</v>
      </c>
      <c r="G1946" s="7">
        <v>42339</v>
      </c>
      <c r="H1946" s="8">
        <v>6</v>
      </c>
    </row>
    <row r="1947" spans="2:8" x14ac:dyDescent="0.3">
      <c r="B1947" s="123" t="s">
        <v>139</v>
      </c>
      <c r="C1947" s="123" t="s">
        <v>140</v>
      </c>
      <c r="D1947" s="124" t="s">
        <v>141</v>
      </c>
      <c r="E1947" s="86" t="s">
        <v>4</v>
      </c>
      <c r="F1947" s="6" t="s">
        <v>143</v>
      </c>
      <c r="G1947" s="7">
        <v>42339</v>
      </c>
      <c r="H1947" s="8">
        <v>2</v>
      </c>
    </row>
    <row r="1948" spans="2:8" x14ac:dyDescent="0.3">
      <c r="B1948" s="124" t="s">
        <v>139</v>
      </c>
      <c r="C1948" s="123" t="s">
        <v>140</v>
      </c>
      <c r="D1948" s="123" t="s">
        <v>141</v>
      </c>
      <c r="E1948" s="85" t="s">
        <v>4</v>
      </c>
      <c r="F1948" s="11" t="s">
        <v>143</v>
      </c>
      <c r="G1948" s="12">
        <v>42339</v>
      </c>
      <c r="H1948" s="13">
        <v>25029.999999999996</v>
      </c>
    </row>
    <row r="1949" spans="2:8" x14ac:dyDescent="0.3">
      <c r="B1949" s="123" t="s">
        <v>139</v>
      </c>
      <c r="C1949" s="123" t="s">
        <v>140</v>
      </c>
      <c r="D1949" s="123" t="s">
        <v>141</v>
      </c>
      <c r="E1949" s="85" t="s">
        <v>4</v>
      </c>
      <c r="F1949" s="11" t="s">
        <v>143</v>
      </c>
      <c r="G1949" s="12">
        <v>42339</v>
      </c>
      <c r="H1949" s="8">
        <v>194</v>
      </c>
    </row>
    <row r="1950" spans="2:8" x14ac:dyDescent="0.3">
      <c r="B1950" s="123" t="s">
        <v>139</v>
      </c>
      <c r="C1950" s="123" t="s">
        <v>140</v>
      </c>
      <c r="D1950" s="123" t="s">
        <v>141</v>
      </c>
      <c r="E1950" s="85" t="s">
        <v>4</v>
      </c>
      <c r="F1950" s="11" t="s">
        <v>143</v>
      </c>
      <c r="G1950" s="12">
        <v>42339</v>
      </c>
      <c r="H1950" s="8">
        <v>340</v>
      </c>
    </row>
    <row r="1951" spans="2:8" x14ac:dyDescent="0.3">
      <c r="B1951" s="123" t="s">
        <v>139</v>
      </c>
      <c r="C1951" s="123" t="s">
        <v>140</v>
      </c>
      <c r="D1951" s="123" t="s">
        <v>141</v>
      </c>
      <c r="E1951" s="85" t="s">
        <v>4</v>
      </c>
      <c r="F1951" s="11" t="s">
        <v>143</v>
      </c>
      <c r="G1951" s="12">
        <v>42339</v>
      </c>
      <c r="H1951" s="8">
        <v>57</v>
      </c>
    </row>
    <row r="1952" spans="2:8" x14ac:dyDescent="0.3">
      <c r="B1952" s="123" t="s">
        <v>139</v>
      </c>
      <c r="C1952" s="123" t="s">
        <v>140</v>
      </c>
      <c r="D1952" s="123" t="s">
        <v>141</v>
      </c>
      <c r="E1952" s="85" t="s">
        <v>4</v>
      </c>
      <c r="F1952" s="11" t="s">
        <v>143</v>
      </c>
      <c r="G1952" s="12">
        <v>42339</v>
      </c>
      <c r="H1952" s="8">
        <v>24</v>
      </c>
    </row>
    <row r="1953" spans="2:8" x14ac:dyDescent="0.3">
      <c r="B1953" s="123" t="s">
        <v>139</v>
      </c>
      <c r="C1953" s="123" t="s">
        <v>140</v>
      </c>
      <c r="D1953" s="123" t="s">
        <v>141</v>
      </c>
      <c r="E1953" s="85" t="s">
        <v>4</v>
      </c>
      <c r="F1953" s="11" t="s">
        <v>143</v>
      </c>
      <c r="G1953" s="12">
        <v>42339</v>
      </c>
      <c r="H1953" s="8">
        <v>24</v>
      </c>
    </row>
    <row r="1954" spans="2:8" x14ac:dyDescent="0.3">
      <c r="B1954" s="124" t="s">
        <v>139</v>
      </c>
      <c r="C1954" s="123" t="s">
        <v>140</v>
      </c>
      <c r="D1954" s="123" t="s">
        <v>141</v>
      </c>
      <c r="E1954" s="85" t="s">
        <v>4</v>
      </c>
      <c r="F1954" s="11" t="s">
        <v>143</v>
      </c>
      <c r="G1954" s="12">
        <v>42339</v>
      </c>
      <c r="H1954" s="13">
        <v>7800</v>
      </c>
    </row>
    <row r="1955" spans="2:8" x14ac:dyDescent="0.3">
      <c r="B1955" s="124" t="s">
        <v>139</v>
      </c>
      <c r="C1955" s="123" t="s">
        <v>140</v>
      </c>
      <c r="D1955" s="123" t="s">
        <v>141</v>
      </c>
      <c r="E1955" s="85" t="s">
        <v>4</v>
      </c>
      <c r="F1955" s="11" t="s">
        <v>143</v>
      </c>
      <c r="G1955" s="12">
        <v>42339</v>
      </c>
      <c r="H1955" s="13">
        <v>6819.9999600000019</v>
      </c>
    </row>
    <row r="1956" spans="2:8" x14ac:dyDescent="0.3">
      <c r="B1956" s="124" t="s">
        <v>139</v>
      </c>
      <c r="C1956" s="123" t="s">
        <v>140</v>
      </c>
      <c r="D1956" s="124" t="s">
        <v>141</v>
      </c>
      <c r="E1956" s="86" t="s">
        <v>4</v>
      </c>
      <c r="F1956" s="11" t="s">
        <v>143</v>
      </c>
      <c r="G1956" s="12">
        <v>42339</v>
      </c>
      <c r="H1956" s="13">
        <v>29</v>
      </c>
    </row>
    <row r="1957" spans="2:8" x14ac:dyDescent="0.3">
      <c r="B1957" s="124" t="s">
        <v>139</v>
      </c>
      <c r="C1957" s="123" t="s">
        <v>140</v>
      </c>
      <c r="D1957" s="123" t="s">
        <v>141</v>
      </c>
      <c r="E1957" s="85" t="s">
        <v>4</v>
      </c>
      <c r="F1957" s="11" t="s">
        <v>143</v>
      </c>
      <c r="G1957" s="12">
        <v>42339</v>
      </c>
      <c r="H1957" s="13">
        <v>2076</v>
      </c>
    </row>
    <row r="1958" spans="2:8" x14ac:dyDescent="0.3">
      <c r="B1958" s="124" t="s">
        <v>139</v>
      </c>
      <c r="C1958" s="123" t="s">
        <v>140</v>
      </c>
      <c r="D1958" s="123" t="s">
        <v>141</v>
      </c>
      <c r="E1958" s="88" t="s">
        <v>4</v>
      </c>
      <c r="F1958" s="15" t="s">
        <v>143</v>
      </c>
      <c r="G1958" s="16">
        <v>42339</v>
      </c>
      <c r="H1958" s="13">
        <v>29</v>
      </c>
    </row>
    <row r="1959" spans="2:8" x14ac:dyDescent="0.3">
      <c r="B1959" s="123" t="s">
        <v>139</v>
      </c>
      <c r="C1959" s="123" t="s">
        <v>140</v>
      </c>
      <c r="D1959" s="123" t="s">
        <v>141</v>
      </c>
      <c r="E1959" s="85" t="s">
        <v>4</v>
      </c>
      <c r="F1959" s="17" t="s">
        <v>32</v>
      </c>
      <c r="G1959" s="18">
        <v>42339</v>
      </c>
      <c r="H1959" s="19">
        <v>197</v>
      </c>
    </row>
    <row r="1960" spans="2:8" x14ac:dyDescent="0.3">
      <c r="B1960" s="123" t="s">
        <v>139</v>
      </c>
      <c r="C1960" s="123" t="s">
        <v>140</v>
      </c>
      <c r="D1960" s="123" t="s">
        <v>141</v>
      </c>
      <c r="E1960" s="85" t="s">
        <v>4</v>
      </c>
      <c r="F1960" s="17" t="s">
        <v>32</v>
      </c>
      <c r="G1960" s="18">
        <v>42339</v>
      </c>
      <c r="H1960" s="19">
        <v>280</v>
      </c>
    </row>
    <row r="1961" spans="2:8" x14ac:dyDescent="0.3">
      <c r="B1961" s="123" t="s">
        <v>139</v>
      </c>
      <c r="C1961" s="123" t="s">
        <v>140</v>
      </c>
      <c r="D1961" s="35" t="s">
        <v>141</v>
      </c>
      <c r="E1961" s="85" t="s">
        <v>4</v>
      </c>
      <c r="F1961" s="17" t="s">
        <v>32</v>
      </c>
      <c r="G1961" s="18">
        <v>42339</v>
      </c>
      <c r="H1961" s="19">
        <v>87</v>
      </c>
    </row>
    <row r="1962" spans="2:8" x14ac:dyDescent="0.3">
      <c r="B1962" s="123" t="s">
        <v>139</v>
      </c>
      <c r="C1962" s="123" t="s">
        <v>140</v>
      </c>
      <c r="D1962" s="123" t="s">
        <v>141</v>
      </c>
      <c r="E1962" s="85" t="s">
        <v>4</v>
      </c>
      <c r="F1962" s="17" t="s">
        <v>32</v>
      </c>
      <c r="G1962" s="18">
        <v>42339</v>
      </c>
      <c r="H1962" s="19">
        <v>59</v>
      </c>
    </row>
    <row r="1963" spans="2:8" x14ac:dyDescent="0.3">
      <c r="B1963" s="123" t="s">
        <v>139</v>
      </c>
      <c r="C1963" s="123" t="s">
        <v>140</v>
      </c>
      <c r="D1963" s="123" t="s">
        <v>141</v>
      </c>
      <c r="E1963" s="85" t="s">
        <v>4</v>
      </c>
      <c r="F1963" s="17" t="s">
        <v>32</v>
      </c>
      <c r="G1963" s="18">
        <v>42339</v>
      </c>
      <c r="H1963" s="19">
        <v>511</v>
      </c>
    </row>
    <row r="1964" spans="2:8" x14ac:dyDescent="0.3">
      <c r="B1964" s="123" t="s">
        <v>139</v>
      </c>
      <c r="C1964" s="123" t="s">
        <v>140</v>
      </c>
      <c r="D1964" s="123" t="s">
        <v>141</v>
      </c>
      <c r="E1964" s="85" t="s">
        <v>4</v>
      </c>
      <c r="F1964" s="17" t="s">
        <v>32</v>
      </c>
      <c r="G1964" s="18">
        <v>42339</v>
      </c>
      <c r="H1964" s="19">
        <v>130</v>
      </c>
    </row>
    <row r="1965" spans="2:8" x14ac:dyDescent="0.3">
      <c r="B1965" s="123" t="s">
        <v>139</v>
      </c>
      <c r="C1965" s="123" t="s">
        <v>140</v>
      </c>
      <c r="D1965" s="123" t="s">
        <v>141</v>
      </c>
      <c r="E1965" s="88" t="s">
        <v>4</v>
      </c>
      <c r="F1965" s="20" t="s">
        <v>32</v>
      </c>
      <c r="G1965" s="21">
        <v>42339</v>
      </c>
      <c r="H1965" s="19">
        <v>17</v>
      </c>
    </row>
    <row r="1966" spans="2:8" x14ac:dyDescent="0.3">
      <c r="B1966" s="123" t="s">
        <v>139</v>
      </c>
      <c r="C1966" s="123" t="s">
        <v>140</v>
      </c>
      <c r="D1966" s="123" t="s">
        <v>141</v>
      </c>
      <c r="E1966" s="88" t="s">
        <v>4</v>
      </c>
      <c r="F1966" s="20" t="s">
        <v>32</v>
      </c>
      <c r="G1966" s="21">
        <v>42339</v>
      </c>
      <c r="H1966" s="19">
        <v>28</v>
      </c>
    </row>
    <row r="1967" spans="2:8" x14ac:dyDescent="0.3">
      <c r="B1967" s="123" t="s">
        <v>139</v>
      </c>
      <c r="C1967" s="123" t="s">
        <v>140</v>
      </c>
      <c r="D1967" s="123" t="s">
        <v>141</v>
      </c>
      <c r="E1967" s="88" t="s">
        <v>4</v>
      </c>
      <c r="F1967" s="20" t="s">
        <v>32</v>
      </c>
      <c r="G1967" s="21">
        <v>42339</v>
      </c>
      <c r="H1967" s="19">
        <v>66</v>
      </c>
    </row>
    <row r="1968" spans="2:8" x14ac:dyDescent="0.3">
      <c r="B1968" s="123" t="s">
        <v>139</v>
      </c>
      <c r="C1968" s="123" t="s">
        <v>140</v>
      </c>
      <c r="D1968" s="123" t="s">
        <v>141</v>
      </c>
      <c r="E1968" s="88" t="s">
        <v>4</v>
      </c>
      <c r="F1968" s="20" t="s">
        <v>32</v>
      </c>
      <c r="G1968" s="21">
        <v>42339</v>
      </c>
      <c r="H1968" s="19">
        <v>12</v>
      </c>
    </row>
    <row r="1969" spans="2:8" x14ac:dyDescent="0.3">
      <c r="B1969" s="123" t="s">
        <v>139</v>
      </c>
      <c r="C1969" s="123" t="s">
        <v>140</v>
      </c>
      <c r="D1969" s="123" t="s">
        <v>141</v>
      </c>
      <c r="E1969" s="88" t="s">
        <v>4</v>
      </c>
      <c r="F1969" s="20" t="s">
        <v>32</v>
      </c>
      <c r="G1969" s="21">
        <v>42339</v>
      </c>
      <c r="H1969" s="19">
        <v>18</v>
      </c>
    </row>
    <row r="1970" spans="2:8" x14ac:dyDescent="0.3">
      <c r="B1970" s="123" t="s">
        <v>139</v>
      </c>
      <c r="C1970" s="123" t="s">
        <v>140</v>
      </c>
      <c r="D1970" s="123" t="s">
        <v>141</v>
      </c>
      <c r="E1970" s="88" t="s">
        <v>4</v>
      </c>
      <c r="F1970" s="20" t="s">
        <v>32</v>
      </c>
      <c r="G1970" s="21">
        <v>42339</v>
      </c>
      <c r="H1970" s="19">
        <v>15</v>
      </c>
    </row>
    <row r="1971" spans="2:8" x14ac:dyDescent="0.3">
      <c r="B1971" s="123" t="s">
        <v>139</v>
      </c>
      <c r="C1971" s="123" t="s">
        <v>140</v>
      </c>
      <c r="D1971" s="123" t="s">
        <v>141</v>
      </c>
      <c r="E1971" s="85" t="s">
        <v>4</v>
      </c>
      <c r="F1971" s="17" t="s">
        <v>32</v>
      </c>
      <c r="G1971" s="18">
        <v>42339</v>
      </c>
      <c r="H1971" s="19">
        <v>2</v>
      </c>
    </row>
    <row r="1972" spans="2:8" x14ac:dyDescent="0.3">
      <c r="B1972" s="123" t="s">
        <v>139</v>
      </c>
      <c r="C1972" s="123" t="s">
        <v>140</v>
      </c>
      <c r="D1972" s="123" t="s">
        <v>141</v>
      </c>
      <c r="E1972" s="85" t="s">
        <v>4</v>
      </c>
      <c r="F1972" s="17" t="s">
        <v>32</v>
      </c>
      <c r="G1972" s="18">
        <v>42339</v>
      </c>
      <c r="H1972" s="19">
        <v>231</v>
      </c>
    </row>
    <row r="1973" spans="2:8" x14ac:dyDescent="0.3">
      <c r="B1973" s="123" t="s">
        <v>139</v>
      </c>
      <c r="C1973" s="123" t="s">
        <v>140</v>
      </c>
      <c r="D1973" s="123" t="s">
        <v>141</v>
      </c>
      <c r="E1973" s="85" t="s">
        <v>4</v>
      </c>
      <c r="F1973" s="17" t="s">
        <v>32</v>
      </c>
      <c r="G1973" s="18">
        <v>42339</v>
      </c>
      <c r="H1973" s="19">
        <v>175</v>
      </c>
    </row>
    <row r="1974" spans="2:8" x14ac:dyDescent="0.3">
      <c r="B1974" s="123" t="s">
        <v>139</v>
      </c>
      <c r="C1974" s="123" t="s">
        <v>140</v>
      </c>
      <c r="D1974" s="123" t="s">
        <v>141</v>
      </c>
      <c r="E1974" s="85" t="s">
        <v>4</v>
      </c>
      <c r="F1974" s="17" t="s">
        <v>32</v>
      </c>
      <c r="G1974" s="18">
        <v>42339</v>
      </c>
      <c r="H1974" s="19">
        <v>8</v>
      </c>
    </row>
    <row r="1975" spans="2:8" x14ac:dyDescent="0.3">
      <c r="B1975" s="123" t="s">
        <v>139</v>
      </c>
      <c r="C1975" s="123" t="s">
        <v>140</v>
      </c>
      <c r="D1975" s="124" t="s">
        <v>141</v>
      </c>
      <c r="E1975" s="86" t="s">
        <v>4</v>
      </c>
      <c r="F1975" s="22" t="s">
        <v>144</v>
      </c>
      <c r="G1975" s="23">
        <v>42339</v>
      </c>
      <c r="H1975" s="24">
        <v>2</v>
      </c>
    </row>
    <row r="1976" spans="2:8" x14ac:dyDescent="0.3">
      <c r="B1976" s="123" t="s">
        <v>139</v>
      </c>
      <c r="C1976" s="123" t="s">
        <v>140</v>
      </c>
      <c r="D1976" s="124" t="s">
        <v>141</v>
      </c>
      <c r="E1976" s="86" t="s">
        <v>4</v>
      </c>
      <c r="F1976" s="22" t="s">
        <v>144</v>
      </c>
      <c r="G1976" s="23">
        <v>42339</v>
      </c>
      <c r="H1976" s="24">
        <v>5</v>
      </c>
    </row>
    <row r="1977" spans="2:8" x14ac:dyDescent="0.3">
      <c r="B1977" s="123" t="s">
        <v>139</v>
      </c>
      <c r="C1977" s="123" t="s">
        <v>140</v>
      </c>
      <c r="D1977" s="124" t="s">
        <v>141</v>
      </c>
      <c r="E1977" s="86" t="s">
        <v>4</v>
      </c>
      <c r="F1977" s="22" t="s">
        <v>144</v>
      </c>
      <c r="G1977" s="23">
        <v>42339</v>
      </c>
      <c r="H1977" s="24">
        <v>2</v>
      </c>
    </row>
    <row r="1978" spans="2:8" x14ac:dyDescent="0.3">
      <c r="B1978" s="123" t="s">
        <v>139</v>
      </c>
      <c r="C1978" s="123" t="s">
        <v>140</v>
      </c>
      <c r="D1978" s="124" t="s">
        <v>141</v>
      </c>
      <c r="E1978" s="86" t="s">
        <v>4</v>
      </c>
      <c r="F1978" s="22" t="s">
        <v>144</v>
      </c>
      <c r="G1978" s="23">
        <v>42339</v>
      </c>
      <c r="H1978" s="24">
        <v>10</v>
      </c>
    </row>
    <row r="1979" spans="2:8" x14ac:dyDescent="0.3">
      <c r="B1979" s="123" t="s">
        <v>139</v>
      </c>
      <c r="C1979" s="123" t="s">
        <v>140</v>
      </c>
      <c r="D1979" s="123" t="s">
        <v>141</v>
      </c>
      <c r="E1979" s="85" t="s">
        <v>4</v>
      </c>
      <c r="F1979" s="22" t="s">
        <v>144</v>
      </c>
      <c r="G1979" s="23">
        <v>42339</v>
      </c>
      <c r="H1979" s="24">
        <v>7</v>
      </c>
    </row>
    <row r="1980" spans="2:8" x14ac:dyDescent="0.3">
      <c r="B1980" s="123" t="s">
        <v>139</v>
      </c>
      <c r="C1980" s="123" t="s">
        <v>140</v>
      </c>
      <c r="D1980" s="123" t="s">
        <v>141</v>
      </c>
      <c r="E1980" s="85" t="s">
        <v>4</v>
      </c>
      <c r="F1980" s="22" t="s">
        <v>144</v>
      </c>
      <c r="G1980" s="23">
        <v>42339</v>
      </c>
      <c r="H1980" s="24">
        <v>3</v>
      </c>
    </row>
    <row r="1981" spans="2:8" x14ac:dyDescent="0.3">
      <c r="B1981" s="123" t="s">
        <v>139</v>
      </c>
      <c r="C1981" s="123" t="s">
        <v>140</v>
      </c>
      <c r="D1981" s="123" t="s">
        <v>141</v>
      </c>
      <c r="E1981" s="85" t="s">
        <v>4</v>
      </c>
      <c r="F1981" s="22" t="s">
        <v>144</v>
      </c>
      <c r="G1981" s="23">
        <v>42339</v>
      </c>
      <c r="H1981" s="24">
        <v>1</v>
      </c>
    </row>
    <row r="1982" spans="2:8" x14ac:dyDescent="0.3">
      <c r="B1982" s="123" t="s">
        <v>139</v>
      </c>
      <c r="C1982" s="123" t="s">
        <v>140</v>
      </c>
      <c r="D1982" s="124" t="s">
        <v>141</v>
      </c>
      <c r="E1982" s="86" t="s">
        <v>4</v>
      </c>
      <c r="F1982" s="22" t="s">
        <v>144</v>
      </c>
      <c r="G1982" s="23">
        <v>42339</v>
      </c>
      <c r="H1982" s="24">
        <v>2</v>
      </c>
    </row>
    <row r="1983" spans="2:8" x14ac:dyDescent="0.3">
      <c r="B1983" s="123" t="s">
        <v>139</v>
      </c>
      <c r="C1983" s="123" t="s">
        <v>140</v>
      </c>
      <c r="D1983" s="123" t="s">
        <v>141</v>
      </c>
      <c r="E1983" s="85" t="s">
        <v>4</v>
      </c>
      <c r="F1983" s="22" t="s">
        <v>144</v>
      </c>
      <c r="G1983" s="23">
        <v>42339</v>
      </c>
      <c r="H1983" s="24">
        <v>6</v>
      </c>
    </row>
    <row r="1984" spans="2:8" x14ac:dyDescent="0.3">
      <c r="B1984" s="123" t="s">
        <v>139</v>
      </c>
      <c r="C1984" s="123" t="s">
        <v>140</v>
      </c>
      <c r="D1984" s="124" t="s">
        <v>141</v>
      </c>
      <c r="E1984" s="87" t="s">
        <v>4</v>
      </c>
      <c r="F1984" s="26" t="s">
        <v>144</v>
      </c>
      <c r="G1984" s="27">
        <v>42339</v>
      </c>
      <c r="H1984" s="24">
        <v>13</v>
      </c>
    </row>
    <row r="1985" spans="2:8" x14ac:dyDescent="0.3">
      <c r="B1985" s="123" t="s">
        <v>139</v>
      </c>
      <c r="C1985" s="123" t="s">
        <v>140</v>
      </c>
      <c r="D1985" s="124" t="s">
        <v>141</v>
      </c>
      <c r="E1985" s="86" t="s">
        <v>4</v>
      </c>
      <c r="F1985" s="22" t="s">
        <v>144</v>
      </c>
      <c r="G1985" s="23">
        <v>42339</v>
      </c>
      <c r="H1985" s="24">
        <v>2</v>
      </c>
    </row>
    <row r="1986" spans="2:8" x14ac:dyDescent="0.3">
      <c r="B1986" s="123" t="s">
        <v>139</v>
      </c>
      <c r="C1986" s="123" t="s">
        <v>140</v>
      </c>
      <c r="D1986" s="124" t="s">
        <v>141</v>
      </c>
      <c r="E1986" s="86" t="s">
        <v>4</v>
      </c>
      <c r="F1986" s="22" t="s">
        <v>144</v>
      </c>
      <c r="G1986" s="23">
        <v>42339</v>
      </c>
      <c r="H1986" s="24">
        <v>20</v>
      </c>
    </row>
    <row r="1987" spans="2:8" x14ac:dyDescent="0.3">
      <c r="B1987" s="123" t="s">
        <v>139</v>
      </c>
      <c r="C1987" s="123" t="s">
        <v>140</v>
      </c>
      <c r="D1987" s="124" t="s">
        <v>141</v>
      </c>
      <c r="E1987" s="86" t="s">
        <v>4</v>
      </c>
      <c r="F1987" s="22" t="s">
        <v>144</v>
      </c>
      <c r="G1987" s="23">
        <v>42339</v>
      </c>
      <c r="H1987" s="24">
        <v>4</v>
      </c>
    </row>
    <row r="1988" spans="2:8" x14ac:dyDescent="0.3">
      <c r="B1988" s="123" t="s">
        <v>139</v>
      </c>
      <c r="C1988" s="123" t="s">
        <v>140</v>
      </c>
      <c r="D1988" s="124" t="s">
        <v>141</v>
      </c>
      <c r="E1988" s="86" t="s">
        <v>4</v>
      </c>
      <c r="F1988" s="22" t="s">
        <v>144</v>
      </c>
      <c r="G1988" s="23">
        <v>42339</v>
      </c>
      <c r="H1988" s="24">
        <v>5</v>
      </c>
    </row>
    <row r="1989" spans="2:8" x14ac:dyDescent="0.3">
      <c r="B1989" s="123" t="s">
        <v>139</v>
      </c>
      <c r="C1989" s="123" t="s">
        <v>140</v>
      </c>
      <c r="D1989" s="124" t="s">
        <v>141</v>
      </c>
      <c r="E1989" s="86" t="s">
        <v>4</v>
      </c>
      <c r="F1989" s="22" t="s">
        <v>144</v>
      </c>
      <c r="G1989" s="23">
        <v>42339</v>
      </c>
      <c r="H1989" s="24">
        <v>32</v>
      </c>
    </row>
    <row r="1990" spans="2:8" x14ac:dyDescent="0.3">
      <c r="B1990" s="123" t="s">
        <v>139</v>
      </c>
      <c r="C1990" s="123" t="s">
        <v>140</v>
      </c>
      <c r="D1990" s="124" t="s">
        <v>141</v>
      </c>
      <c r="E1990" s="86" t="s">
        <v>4</v>
      </c>
      <c r="F1990" s="22" t="s">
        <v>144</v>
      </c>
      <c r="G1990" s="23">
        <v>42339</v>
      </c>
      <c r="H1990" s="24">
        <v>12</v>
      </c>
    </row>
    <row r="1991" spans="2:8" x14ac:dyDescent="0.3">
      <c r="B1991" s="123" t="s">
        <v>139</v>
      </c>
      <c r="C1991" s="123" t="s">
        <v>140</v>
      </c>
      <c r="D1991" s="124" t="s">
        <v>141</v>
      </c>
      <c r="E1991" s="87" t="s">
        <v>4</v>
      </c>
      <c r="F1991" s="29" t="s">
        <v>144</v>
      </c>
      <c r="G1991" s="30">
        <v>42339</v>
      </c>
      <c r="H1991" s="28">
        <v>8</v>
      </c>
    </row>
    <row r="1992" spans="2:8" x14ac:dyDescent="0.3">
      <c r="B1992" s="123" t="s">
        <v>139</v>
      </c>
      <c r="C1992" s="123" t="s">
        <v>140</v>
      </c>
      <c r="D1992" s="124" t="s">
        <v>141</v>
      </c>
      <c r="E1992" s="86" t="s">
        <v>4</v>
      </c>
      <c r="F1992" s="31" t="s">
        <v>144</v>
      </c>
      <c r="G1992" s="32">
        <v>42339</v>
      </c>
      <c r="H1992" s="28">
        <v>6</v>
      </c>
    </row>
    <row r="1993" spans="2:8" x14ac:dyDescent="0.3">
      <c r="B1993" s="123" t="s">
        <v>139</v>
      </c>
      <c r="C1993" s="123" t="s">
        <v>140</v>
      </c>
      <c r="D1993" s="124" t="s">
        <v>141</v>
      </c>
      <c r="E1993" s="87" t="s">
        <v>4</v>
      </c>
      <c r="F1993" s="29" t="s">
        <v>144</v>
      </c>
      <c r="G1993" s="30">
        <v>42339</v>
      </c>
      <c r="H1993" s="28">
        <v>13</v>
      </c>
    </row>
    <row r="1994" spans="2:8" x14ac:dyDescent="0.3">
      <c r="B1994" s="123" t="s">
        <v>139</v>
      </c>
      <c r="C1994" s="123" t="s">
        <v>140</v>
      </c>
      <c r="D1994" s="124" t="s">
        <v>141</v>
      </c>
      <c r="E1994" s="87" t="s">
        <v>4</v>
      </c>
      <c r="F1994" s="29" t="s">
        <v>144</v>
      </c>
      <c r="G1994" s="30">
        <v>42339</v>
      </c>
      <c r="H1994" s="28">
        <v>3</v>
      </c>
    </row>
    <row r="1995" spans="2:8" x14ac:dyDescent="0.3">
      <c r="B1995" s="123" t="s">
        <v>139</v>
      </c>
      <c r="C1995" s="123" t="s">
        <v>140</v>
      </c>
      <c r="D1995" s="124" t="s">
        <v>141</v>
      </c>
      <c r="E1995" s="87" t="s">
        <v>4</v>
      </c>
      <c r="F1995" s="29" t="s">
        <v>144</v>
      </c>
      <c r="G1995" s="30">
        <v>42339</v>
      </c>
      <c r="H1995" s="28">
        <v>10</v>
      </c>
    </row>
    <row r="1996" spans="2:8" x14ac:dyDescent="0.3">
      <c r="B1996" s="123" t="s">
        <v>139</v>
      </c>
      <c r="C1996" s="124" t="s">
        <v>140</v>
      </c>
      <c r="D1996" s="124" t="s">
        <v>141</v>
      </c>
      <c r="E1996" s="87" t="s">
        <v>4</v>
      </c>
      <c r="F1996" s="29" t="s">
        <v>144</v>
      </c>
      <c r="G1996" s="30">
        <v>42339</v>
      </c>
      <c r="H1996" s="28">
        <v>2</v>
      </c>
    </row>
    <row r="1997" spans="2:8" x14ac:dyDescent="0.3">
      <c r="B1997" s="123" t="s">
        <v>139</v>
      </c>
      <c r="C1997" s="123" t="s">
        <v>140</v>
      </c>
      <c r="D1997" s="124" t="s">
        <v>141</v>
      </c>
      <c r="E1997" s="87" t="s">
        <v>4</v>
      </c>
      <c r="F1997" s="29" t="s">
        <v>144</v>
      </c>
      <c r="G1997" s="30">
        <v>42339</v>
      </c>
      <c r="H1997" s="28">
        <v>17</v>
      </c>
    </row>
    <row r="1998" spans="2:8" x14ac:dyDescent="0.3">
      <c r="B1998" s="123" t="s">
        <v>139</v>
      </c>
      <c r="C1998" s="123" t="s">
        <v>140</v>
      </c>
      <c r="D1998" s="124" t="s">
        <v>141</v>
      </c>
      <c r="E1998" s="87" t="s">
        <v>4</v>
      </c>
      <c r="F1998" s="29" t="s">
        <v>144</v>
      </c>
      <c r="G1998" s="30">
        <v>42339</v>
      </c>
      <c r="H1998" s="28">
        <v>14</v>
      </c>
    </row>
    <row r="1999" spans="2:8" x14ac:dyDescent="0.3">
      <c r="B1999" s="123" t="s">
        <v>139</v>
      </c>
      <c r="C1999" s="123" t="s">
        <v>140</v>
      </c>
      <c r="D1999" s="124" t="s">
        <v>141</v>
      </c>
      <c r="E1999" s="87" t="s">
        <v>4</v>
      </c>
      <c r="F1999" s="29" t="s">
        <v>144</v>
      </c>
      <c r="G1999" s="30">
        <v>42339</v>
      </c>
      <c r="H1999" s="28">
        <v>1</v>
      </c>
    </row>
    <row r="2000" spans="2:8" x14ac:dyDescent="0.3">
      <c r="B2000" s="123" t="s">
        <v>139</v>
      </c>
      <c r="C2000" s="123" t="s">
        <v>140</v>
      </c>
      <c r="D2000" s="124" t="s">
        <v>141</v>
      </c>
      <c r="E2000" s="87" t="s">
        <v>4</v>
      </c>
      <c r="F2000" s="29" t="s">
        <v>144</v>
      </c>
      <c r="G2000" s="30">
        <v>42339</v>
      </c>
      <c r="H2000" s="28">
        <v>1</v>
      </c>
    </row>
    <row r="2001" spans="2:8" x14ac:dyDescent="0.3">
      <c r="B2001" s="123" t="s">
        <v>139</v>
      </c>
      <c r="C2001" s="123" t="s">
        <v>140</v>
      </c>
      <c r="D2001" s="124" t="s">
        <v>141</v>
      </c>
      <c r="E2001" s="87" t="s">
        <v>4</v>
      </c>
      <c r="F2001" s="29" t="s">
        <v>144</v>
      </c>
      <c r="G2001" s="30">
        <v>42339</v>
      </c>
      <c r="H2001" s="28">
        <v>1</v>
      </c>
    </row>
    <row r="2002" spans="2:8" x14ac:dyDescent="0.3">
      <c r="B2002" s="123" t="s">
        <v>139</v>
      </c>
      <c r="C2002" s="123" t="s">
        <v>140</v>
      </c>
      <c r="D2002" s="124" t="s">
        <v>141</v>
      </c>
      <c r="E2002" s="87" t="s">
        <v>4</v>
      </c>
      <c r="F2002" s="29" t="s">
        <v>144</v>
      </c>
      <c r="G2002" s="30">
        <v>42339</v>
      </c>
      <c r="H2002" s="28">
        <v>1</v>
      </c>
    </row>
    <row r="2003" spans="2:8" x14ac:dyDescent="0.3">
      <c r="B2003" s="123" t="s">
        <v>139</v>
      </c>
      <c r="C2003" s="123" t="s">
        <v>140</v>
      </c>
      <c r="D2003" s="124" t="s">
        <v>141</v>
      </c>
      <c r="E2003" s="87" t="s">
        <v>4</v>
      </c>
      <c r="F2003" s="29" t="s">
        <v>144</v>
      </c>
      <c r="G2003" s="30">
        <v>42339</v>
      </c>
      <c r="H2003" s="28">
        <v>5</v>
      </c>
    </row>
    <row r="2004" spans="2:8" x14ac:dyDescent="0.3">
      <c r="B2004" s="123" t="s">
        <v>139</v>
      </c>
      <c r="C2004" s="123" t="s">
        <v>140</v>
      </c>
      <c r="D2004" s="124" t="s">
        <v>141</v>
      </c>
      <c r="E2004" s="87" t="s">
        <v>4</v>
      </c>
      <c r="F2004" s="29" t="s">
        <v>144</v>
      </c>
      <c r="G2004" s="30">
        <v>42339</v>
      </c>
      <c r="H2004" s="28">
        <v>3</v>
      </c>
    </row>
    <row r="2005" spans="2:8" x14ac:dyDescent="0.3">
      <c r="B2005" s="123" t="s">
        <v>139</v>
      </c>
      <c r="C2005" s="123" t="s">
        <v>140</v>
      </c>
      <c r="D2005" s="124" t="s">
        <v>141</v>
      </c>
      <c r="E2005" s="87" t="s">
        <v>4</v>
      </c>
      <c r="F2005" s="29" t="s">
        <v>144</v>
      </c>
      <c r="G2005" s="30">
        <v>42339</v>
      </c>
      <c r="H2005" s="28">
        <v>3</v>
      </c>
    </row>
    <row r="2006" spans="2:8" x14ac:dyDescent="0.3">
      <c r="B2006" s="123" t="s">
        <v>139</v>
      </c>
      <c r="C2006" s="123" t="s">
        <v>140</v>
      </c>
      <c r="D2006" s="124" t="s">
        <v>141</v>
      </c>
      <c r="E2006" s="87" t="s">
        <v>4</v>
      </c>
      <c r="F2006" s="73" t="s">
        <v>145</v>
      </c>
      <c r="G2006" s="79">
        <v>42339</v>
      </c>
      <c r="H2006" s="34">
        <v>1</v>
      </c>
    </row>
    <row r="2007" spans="2:8" x14ac:dyDescent="0.3">
      <c r="B2007" s="123" t="s">
        <v>139</v>
      </c>
      <c r="C2007" s="123" t="s">
        <v>140</v>
      </c>
      <c r="D2007" s="124" t="s">
        <v>141</v>
      </c>
      <c r="E2007" s="87" t="s">
        <v>4</v>
      </c>
      <c r="F2007" s="73" t="s">
        <v>145</v>
      </c>
      <c r="G2007" s="79">
        <v>42339</v>
      </c>
      <c r="H2007" s="34">
        <v>3</v>
      </c>
    </row>
    <row r="2008" spans="2:8" x14ac:dyDescent="0.3">
      <c r="B2008" s="123" t="s">
        <v>139</v>
      </c>
      <c r="C2008" s="123" t="s">
        <v>140</v>
      </c>
      <c r="D2008" s="124" t="s">
        <v>141</v>
      </c>
      <c r="E2008" s="87" t="s">
        <v>4</v>
      </c>
      <c r="F2008" s="73" t="s">
        <v>145</v>
      </c>
      <c r="G2008" s="79">
        <v>42339</v>
      </c>
      <c r="H2008" s="34">
        <v>2</v>
      </c>
    </row>
    <row r="2009" spans="2:8" x14ac:dyDescent="0.3">
      <c r="B2009" s="123" t="s">
        <v>139</v>
      </c>
      <c r="C2009" s="123" t="s">
        <v>140</v>
      </c>
      <c r="D2009" s="124" t="s">
        <v>141</v>
      </c>
      <c r="E2009" s="87" t="s">
        <v>4</v>
      </c>
      <c r="F2009" s="73" t="s">
        <v>145</v>
      </c>
      <c r="G2009" s="79">
        <v>42339</v>
      </c>
      <c r="H2009" s="34">
        <v>2</v>
      </c>
    </row>
    <row r="2010" spans="2:8" x14ac:dyDescent="0.3">
      <c r="B2010" s="123" t="s">
        <v>139</v>
      </c>
      <c r="C2010" s="123" t="s">
        <v>140</v>
      </c>
      <c r="D2010" s="124" t="s">
        <v>141</v>
      </c>
      <c r="E2010" s="87" t="s">
        <v>4</v>
      </c>
      <c r="F2010" s="73" t="s">
        <v>145</v>
      </c>
      <c r="G2010" s="79">
        <v>42339</v>
      </c>
      <c r="H2010" s="34">
        <v>1</v>
      </c>
    </row>
    <row r="2011" spans="2:8" x14ac:dyDescent="0.3">
      <c r="B2011" s="123" t="s">
        <v>139</v>
      </c>
      <c r="C2011" s="123" t="s">
        <v>140</v>
      </c>
      <c r="D2011" s="124" t="s">
        <v>141</v>
      </c>
      <c r="E2011" s="87" t="s">
        <v>4</v>
      </c>
      <c r="F2011" s="73" t="s">
        <v>145</v>
      </c>
      <c r="G2011" s="79">
        <v>42339</v>
      </c>
      <c r="H2011" s="34">
        <v>2</v>
      </c>
    </row>
    <row r="2012" spans="2:8" x14ac:dyDescent="0.3">
      <c r="B2012" s="123" t="s">
        <v>139</v>
      </c>
      <c r="C2012" s="123" t="s">
        <v>140</v>
      </c>
      <c r="D2012" s="124" t="s">
        <v>141</v>
      </c>
      <c r="E2012" s="87" t="s">
        <v>4</v>
      </c>
      <c r="F2012" s="73" t="s">
        <v>145</v>
      </c>
      <c r="G2012" s="79">
        <v>42339</v>
      </c>
      <c r="H2012" s="34">
        <v>2</v>
      </c>
    </row>
    <row r="2013" spans="2:8" x14ac:dyDescent="0.3">
      <c r="B2013" s="124" t="s">
        <v>139</v>
      </c>
      <c r="C2013" s="35" t="s">
        <v>140</v>
      </c>
      <c r="D2013" s="123" t="s">
        <v>141</v>
      </c>
      <c r="E2013" s="88" t="s">
        <v>4</v>
      </c>
      <c r="F2013" s="73" t="s">
        <v>145</v>
      </c>
      <c r="G2013" s="79">
        <v>42339</v>
      </c>
      <c r="H2013" s="33">
        <v>2600</v>
      </c>
    </row>
    <row r="2014" spans="2:8" x14ac:dyDescent="0.3">
      <c r="B2014" s="125" t="s">
        <v>139</v>
      </c>
      <c r="C2014" s="123" t="s">
        <v>140</v>
      </c>
      <c r="D2014" s="123" t="s">
        <v>141</v>
      </c>
      <c r="E2014" s="88" t="s">
        <v>4</v>
      </c>
      <c r="F2014" s="73" t="s">
        <v>145</v>
      </c>
      <c r="G2014" s="79">
        <v>42339</v>
      </c>
      <c r="H2014" s="34">
        <v>89.000000000000014</v>
      </c>
    </row>
    <row r="2015" spans="2:8" x14ac:dyDescent="0.3">
      <c r="B2015" s="125" t="s">
        <v>139</v>
      </c>
      <c r="C2015" s="123" t="s">
        <v>140</v>
      </c>
      <c r="D2015" s="123" t="s">
        <v>141</v>
      </c>
      <c r="E2015" s="88" t="s">
        <v>4</v>
      </c>
      <c r="F2015" s="73" t="s">
        <v>145</v>
      </c>
      <c r="G2015" s="79">
        <v>42339</v>
      </c>
      <c r="H2015" s="34">
        <v>8</v>
      </c>
    </row>
    <row r="2016" spans="2:8" x14ac:dyDescent="0.3">
      <c r="B2016" s="125" t="s">
        <v>139</v>
      </c>
      <c r="C2016" s="123" t="s">
        <v>140</v>
      </c>
      <c r="D2016" s="123" t="s">
        <v>141</v>
      </c>
      <c r="E2016" s="88" t="s">
        <v>4</v>
      </c>
      <c r="F2016" s="73" t="s">
        <v>145</v>
      </c>
      <c r="G2016" s="79">
        <v>42339</v>
      </c>
      <c r="H2016" s="34">
        <v>31</v>
      </c>
    </row>
    <row r="2017" spans="2:8" x14ac:dyDescent="0.3">
      <c r="B2017" s="124" t="s">
        <v>139</v>
      </c>
      <c r="C2017" s="123" t="s">
        <v>140</v>
      </c>
      <c r="D2017" s="123" t="s">
        <v>141</v>
      </c>
      <c r="E2017" s="88" t="s">
        <v>4</v>
      </c>
      <c r="F2017" s="73" t="s">
        <v>145</v>
      </c>
      <c r="G2017" s="79">
        <v>42339</v>
      </c>
      <c r="H2017" s="33">
        <v>9380</v>
      </c>
    </row>
    <row r="2018" spans="2:8" x14ac:dyDescent="0.3">
      <c r="B2018" s="124" t="s">
        <v>139</v>
      </c>
      <c r="C2018" s="123" t="s">
        <v>140</v>
      </c>
      <c r="D2018" s="123" t="s">
        <v>141</v>
      </c>
      <c r="E2018" s="88" t="s">
        <v>4</v>
      </c>
      <c r="F2018" s="73" t="s">
        <v>145</v>
      </c>
      <c r="G2018" s="79">
        <v>42339</v>
      </c>
      <c r="H2018" s="33">
        <v>1080</v>
      </c>
    </row>
    <row r="2019" spans="2:8" x14ac:dyDescent="0.3">
      <c r="B2019" s="124" t="s">
        <v>139</v>
      </c>
      <c r="C2019" s="123" t="s">
        <v>140</v>
      </c>
      <c r="D2019" s="123" t="s">
        <v>141</v>
      </c>
      <c r="E2019" s="88" t="s">
        <v>4</v>
      </c>
      <c r="F2019" s="73" t="s">
        <v>145</v>
      </c>
      <c r="G2019" s="79">
        <v>42339</v>
      </c>
      <c r="H2019" s="33">
        <v>65</v>
      </c>
    </row>
    <row r="2020" spans="2:8" x14ac:dyDescent="0.3">
      <c r="B2020" s="123" t="s">
        <v>139</v>
      </c>
      <c r="C2020" s="123" t="s">
        <v>140</v>
      </c>
      <c r="D2020" s="124" t="s">
        <v>141</v>
      </c>
      <c r="E2020" s="87" t="s">
        <v>4</v>
      </c>
      <c r="F2020" s="73" t="s">
        <v>145</v>
      </c>
      <c r="G2020" s="79">
        <v>42339</v>
      </c>
      <c r="H2020" s="33">
        <v>1</v>
      </c>
    </row>
    <row r="2021" spans="2:8" x14ac:dyDescent="0.3">
      <c r="B2021" s="123" t="s">
        <v>139</v>
      </c>
      <c r="C2021" s="123" t="s">
        <v>140</v>
      </c>
      <c r="D2021" s="124" t="s">
        <v>141</v>
      </c>
      <c r="E2021" s="87" t="s">
        <v>4</v>
      </c>
      <c r="F2021" s="73" t="s">
        <v>145</v>
      </c>
      <c r="G2021" s="79">
        <v>42339</v>
      </c>
      <c r="H2021" s="33">
        <v>1</v>
      </c>
    </row>
    <row r="2022" spans="2:8" x14ac:dyDescent="0.3">
      <c r="B2022" s="123" t="s">
        <v>139</v>
      </c>
      <c r="C2022" s="123" t="s">
        <v>140</v>
      </c>
      <c r="D2022" s="124" t="s">
        <v>141</v>
      </c>
      <c r="E2022" s="87" t="s">
        <v>4</v>
      </c>
      <c r="F2022" s="73" t="s">
        <v>145</v>
      </c>
      <c r="G2022" s="79">
        <v>42339</v>
      </c>
      <c r="H2022" s="34">
        <v>1</v>
      </c>
    </row>
    <row r="2023" spans="2:8" x14ac:dyDescent="0.3">
      <c r="B2023" s="123" t="s">
        <v>139</v>
      </c>
      <c r="C2023" s="123" t="s">
        <v>140</v>
      </c>
      <c r="D2023" s="124" t="s">
        <v>141</v>
      </c>
      <c r="E2023" s="87" t="s">
        <v>4</v>
      </c>
      <c r="F2023" s="73" t="s">
        <v>145</v>
      </c>
      <c r="G2023" s="79">
        <v>42339</v>
      </c>
      <c r="H2023" s="33">
        <v>4</v>
      </c>
    </row>
    <row r="2024" spans="2:8" x14ac:dyDescent="0.3">
      <c r="B2024" s="123" t="s">
        <v>139</v>
      </c>
      <c r="C2024" s="123" t="s">
        <v>140</v>
      </c>
      <c r="D2024" s="124" t="s">
        <v>141</v>
      </c>
      <c r="E2024" s="87" t="s">
        <v>4</v>
      </c>
      <c r="F2024" s="73" t="s">
        <v>145</v>
      </c>
      <c r="G2024" s="79">
        <v>42339</v>
      </c>
      <c r="H2024" s="33">
        <v>1</v>
      </c>
    </row>
    <row r="2025" spans="2:8" x14ac:dyDescent="0.3">
      <c r="B2025" s="123" t="s">
        <v>139</v>
      </c>
      <c r="C2025" s="123" t="s">
        <v>140</v>
      </c>
      <c r="D2025" s="124" t="s">
        <v>141</v>
      </c>
      <c r="E2025" s="87" t="s">
        <v>4</v>
      </c>
      <c r="F2025" s="73" t="s">
        <v>142</v>
      </c>
      <c r="G2025" s="79" t="s">
        <v>92</v>
      </c>
      <c r="H2025" s="33">
        <v>162</v>
      </c>
    </row>
    <row r="2026" spans="2:8" x14ac:dyDescent="0.3">
      <c r="B2026" s="123" t="s">
        <v>139</v>
      </c>
      <c r="C2026" s="123" t="s">
        <v>140</v>
      </c>
      <c r="D2026" s="124" t="s">
        <v>141</v>
      </c>
      <c r="E2026" s="87" t="s">
        <v>4</v>
      </c>
      <c r="F2026" s="73" t="s">
        <v>142</v>
      </c>
      <c r="G2026" s="79" t="s">
        <v>92</v>
      </c>
      <c r="H2026" s="33">
        <v>3233</v>
      </c>
    </row>
    <row r="2027" spans="2:8" x14ac:dyDescent="0.3">
      <c r="B2027" s="123" t="s">
        <v>139</v>
      </c>
      <c r="C2027" s="123" t="s">
        <v>140</v>
      </c>
      <c r="D2027" s="124" t="s">
        <v>141</v>
      </c>
      <c r="E2027" s="87" t="s">
        <v>4</v>
      </c>
      <c r="F2027" s="73" t="s">
        <v>142</v>
      </c>
      <c r="G2027" s="79" t="s">
        <v>92</v>
      </c>
      <c r="H2027" s="33">
        <v>135</v>
      </c>
    </row>
    <row r="2028" spans="2:8" x14ac:dyDescent="0.3">
      <c r="B2028" s="123" t="s">
        <v>139</v>
      </c>
      <c r="C2028" s="123" t="s">
        <v>140</v>
      </c>
      <c r="D2028" s="124" t="s">
        <v>141</v>
      </c>
      <c r="E2028" s="87" t="s">
        <v>4</v>
      </c>
      <c r="F2028" s="73" t="s">
        <v>142</v>
      </c>
      <c r="G2028" s="79" t="s">
        <v>92</v>
      </c>
      <c r="H2028" s="33">
        <v>29831</v>
      </c>
    </row>
    <row r="2029" spans="2:8" x14ac:dyDescent="0.3">
      <c r="B2029" s="123" t="s">
        <v>139</v>
      </c>
      <c r="C2029" s="123" t="s">
        <v>140</v>
      </c>
      <c r="D2029" s="124" t="s">
        <v>141</v>
      </c>
      <c r="E2029" s="87" t="s">
        <v>4</v>
      </c>
      <c r="F2029" s="73" t="s">
        <v>142</v>
      </c>
      <c r="G2029" s="79" t="s">
        <v>92</v>
      </c>
      <c r="H2029" s="33">
        <v>1306</v>
      </c>
    </row>
    <row r="2030" spans="2:8" x14ac:dyDescent="0.3">
      <c r="B2030" s="123" t="s">
        <v>139</v>
      </c>
      <c r="C2030" s="123" t="s">
        <v>140</v>
      </c>
      <c r="D2030" s="124" t="s">
        <v>141</v>
      </c>
      <c r="E2030" s="87" t="s">
        <v>4</v>
      </c>
      <c r="F2030" s="73" t="s">
        <v>142</v>
      </c>
      <c r="G2030" s="79" t="s">
        <v>92</v>
      </c>
      <c r="H2030" s="33">
        <v>305</v>
      </c>
    </row>
    <row r="2031" spans="2:8" x14ac:dyDescent="0.3">
      <c r="B2031" s="123" t="s">
        <v>139</v>
      </c>
      <c r="C2031" s="123" t="s">
        <v>140</v>
      </c>
      <c r="D2031" s="124" t="s">
        <v>141</v>
      </c>
      <c r="E2031" s="87" t="s">
        <v>4</v>
      </c>
      <c r="F2031" s="73" t="s">
        <v>142</v>
      </c>
      <c r="G2031" s="79" t="s">
        <v>92</v>
      </c>
      <c r="H2031" s="33">
        <v>84</v>
      </c>
    </row>
    <row r="2032" spans="2:8" x14ac:dyDescent="0.3">
      <c r="B2032" s="123" t="s">
        <v>139</v>
      </c>
      <c r="C2032" s="123" t="s">
        <v>140</v>
      </c>
      <c r="D2032" s="124" t="s">
        <v>141</v>
      </c>
      <c r="E2032" s="87" t="s">
        <v>4</v>
      </c>
      <c r="F2032" s="73" t="s">
        <v>142</v>
      </c>
      <c r="G2032" s="79" t="s">
        <v>92</v>
      </c>
      <c r="H2032" s="33">
        <v>638</v>
      </c>
    </row>
    <row r="2033" spans="2:8" x14ac:dyDescent="0.3">
      <c r="B2033" s="123" t="s">
        <v>139</v>
      </c>
      <c r="C2033" s="123" t="s">
        <v>140</v>
      </c>
      <c r="D2033" s="124" t="s">
        <v>141</v>
      </c>
      <c r="E2033" s="87" t="s">
        <v>4</v>
      </c>
      <c r="F2033" s="73" t="s">
        <v>143</v>
      </c>
      <c r="G2033" s="79" t="s">
        <v>92</v>
      </c>
      <c r="H2033" s="33">
        <v>1</v>
      </c>
    </row>
    <row r="2034" spans="2:8" x14ac:dyDescent="0.3">
      <c r="B2034" s="123" t="s">
        <v>139</v>
      </c>
      <c r="C2034" s="123" t="s">
        <v>140</v>
      </c>
      <c r="D2034" s="124" t="s">
        <v>141</v>
      </c>
      <c r="E2034" s="87" t="s">
        <v>4</v>
      </c>
      <c r="F2034" s="73" t="s">
        <v>143</v>
      </c>
      <c r="G2034" s="79" t="s">
        <v>92</v>
      </c>
      <c r="H2034" s="33">
        <v>1</v>
      </c>
    </row>
    <row r="2035" spans="2:8" x14ac:dyDescent="0.3">
      <c r="B2035" s="123" t="s">
        <v>139</v>
      </c>
      <c r="C2035" s="123" t="s">
        <v>140</v>
      </c>
      <c r="D2035" s="124" t="s">
        <v>141</v>
      </c>
      <c r="E2035" s="87" t="s">
        <v>4</v>
      </c>
      <c r="F2035" s="73" t="s">
        <v>143</v>
      </c>
      <c r="G2035" s="79" t="s">
        <v>92</v>
      </c>
      <c r="H2035" s="33">
        <v>2</v>
      </c>
    </row>
    <row r="2036" spans="2:8" x14ac:dyDescent="0.3">
      <c r="B2036" s="123" t="s">
        <v>139</v>
      </c>
      <c r="C2036" s="123" t="s">
        <v>140</v>
      </c>
      <c r="D2036" s="124" t="s">
        <v>141</v>
      </c>
      <c r="E2036" s="87" t="s">
        <v>4</v>
      </c>
      <c r="F2036" s="73" t="s">
        <v>143</v>
      </c>
      <c r="G2036" s="79" t="s">
        <v>92</v>
      </c>
      <c r="H2036" s="33">
        <v>1</v>
      </c>
    </row>
    <row r="2037" spans="2:8" x14ac:dyDescent="0.3">
      <c r="B2037" s="123" t="s">
        <v>139</v>
      </c>
      <c r="C2037" s="123" t="s">
        <v>140</v>
      </c>
      <c r="D2037" s="124" t="s">
        <v>141</v>
      </c>
      <c r="E2037" s="87" t="s">
        <v>4</v>
      </c>
      <c r="F2037" s="73" t="s">
        <v>143</v>
      </c>
      <c r="G2037" s="79" t="s">
        <v>92</v>
      </c>
      <c r="H2037" s="33">
        <v>4</v>
      </c>
    </row>
    <row r="2038" spans="2:8" x14ac:dyDescent="0.3">
      <c r="B2038" s="123" t="s">
        <v>139</v>
      </c>
      <c r="C2038" s="123" t="s">
        <v>140</v>
      </c>
      <c r="D2038" s="124" t="s">
        <v>141</v>
      </c>
      <c r="E2038" s="87" t="s">
        <v>4</v>
      </c>
      <c r="F2038" s="73" t="s">
        <v>143</v>
      </c>
      <c r="G2038" s="79" t="s">
        <v>92</v>
      </c>
      <c r="H2038" s="33">
        <v>6</v>
      </c>
    </row>
    <row r="2039" spans="2:8" x14ac:dyDescent="0.3">
      <c r="B2039" s="123" t="s">
        <v>139</v>
      </c>
      <c r="C2039" s="123" t="s">
        <v>140</v>
      </c>
      <c r="D2039" s="124" t="s">
        <v>141</v>
      </c>
      <c r="E2039" s="87" t="s">
        <v>4</v>
      </c>
      <c r="F2039" s="73" t="s">
        <v>143</v>
      </c>
      <c r="G2039" s="79" t="s">
        <v>92</v>
      </c>
      <c r="H2039" s="33">
        <v>2</v>
      </c>
    </row>
    <row r="2040" spans="2:8" x14ac:dyDescent="0.3">
      <c r="B2040" s="123" t="s">
        <v>139</v>
      </c>
      <c r="C2040" s="123" t="s">
        <v>140</v>
      </c>
      <c r="D2040" s="124" t="s">
        <v>141</v>
      </c>
      <c r="E2040" s="87" t="s">
        <v>4</v>
      </c>
      <c r="F2040" s="73" t="s">
        <v>143</v>
      </c>
      <c r="G2040" s="79" t="s">
        <v>92</v>
      </c>
      <c r="H2040" s="33">
        <v>25030</v>
      </c>
    </row>
    <row r="2041" spans="2:8" x14ac:dyDescent="0.3">
      <c r="B2041" s="123" t="s">
        <v>139</v>
      </c>
      <c r="C2041" s="123" t="s">
        <v>140</v>
      </c>
      <c r="D2041" s="124" t="s">
        <v>141</v>
      </c>
      <c r="E2041" s="87" t="s">
        <v>4</v>
      </c>
      <c r="F2041" s="73" t="s">
        <v>143</v>
      </c>
      <c r="G2041" s="79" t="s">
        <v>92</v>
      </c>
      <c r="H2041" s="33">
        <v>216</v>
      </c>
    </row>
    <row r="2042" spans="2:8" x14ac:dyDescent="0.3">
      <c r="B2042" s="123" t="s">
        <v>139</v>
      </c>
      <c r="C2042" s="123" t="s">
        <v>140</v>
      </c>
      <c r="D2042" s="124" t="s">
        <v>141</v>
      </c>
      <c r="E2042" s="87" t="s">
        <v>4</v>
      </c>
      <c r="F2042" s="73" t="s">
        <v>143</v>
      </c>
      <c r="G2042" s="79" t="s">
        <v>92</v>
      </c>
      <c r="H2042" s="33">
        <v>340</v>
      </c>
    </row>
    <row r="2043" spans="2:8" x14ac:dyDescent="0.3">
      <c r="B2043" s="123" t="s">
        <v>139</v>
      </c>
      <c r="C2043" s="123" t="s">
        <v>140</v>
      </c>
      <c r="D2043" s="124" t="s">
        <v>141</v>
      </c>
      <c r="E2043" s="87" t="s">
        <v>4</v>
      </c>
      <c r="F2043" s="73" t="s">
        <v>143</v>
      </c>
      <c r="G2043" s="79" t="s">
        <v>92</v>
      </c>
      <c r="H2043" s="33">
        <v>40</v>
      </c>
    </row>
    <row r="2044" spans="2:8" x14ac:dyDescent="0.3">
      <c r="B2044" s="123" t="s">
        <v>139</v>
      </c>
      <c r="C2044" s="123" t="s">
        <v>140</v>
      </c>
      <c r="D2044" s="124" t="s">
        <v>141</v>
      </c>
      <c r="E2044" s="87" t="s">
        <v>4</v>
      </c>
      <c r="F2044" s="73" t="s">
        <v>143</v>
      </c>
      <c r="G2044" s="79" t="s">
        <v>92</v>
      </c>
      <c r="H2044" s="33">
        <v>24</v>
      </c>
    </row>
    <row r="2045" spans="2:8" x14ac:dyDescent="0.3">
      <c r="B2045" s="123" t="s">
        <v>139</v>
      </c>
      <c r="C2045" s="123" t="s">
        <v>140</v>
      </c>
      <c r="D2045" s="124" t="s">
        <v>141</v>
      </c>
      <c r="E2045" s="87" t="s">
        <v>4</v>
      </c>
      <c r="F2045" s="73" t="s">
        <v>143</v>
      </c>
      <c r="G2045" s="79" t="s">
        <v>92</v>
      </c>
      <c r="H2045" s="33">
        <v>7800</v>
      </c>
    </row>
    <row r="2046" spans="2:8" x14ac:dyDescent="0.3">
      <c r="B2046" s="123" t="s">
        <v>139</v>
      </c>
      <c r="C2046" s="123" t="s">
        <v>140</v>
      </c>
      <c r="D2046" s="124" t="s">
        <v>141</v>
      </c>
      <c r="E2046" s="87" t="s">
        <v>4</v>
      </c>
      <c r="F2046" s="73" t="s">
        <v>143</v>
      </c>
      <c r="G2046" s="79" t="s">
        <v>92</v>
      </c>
      <c r="H2046" s="33">
        <v>5254</v>
      </c>
    </row>
    <row r="2047" spans="2:8" x14ac:dyDescent="0.3">
      <c r="B2047" s="123" t="s">
        <v>139</v>
      </c>
      <c r="C2047" s="123" t="s">
        <v>140</v>
      </c>
      <c r="D2047" s="124" t="s">
        <v>141</v>
      </c>
      <c r="E2047" s="87" t="s">
        <v>4</v>
      </c>
      <c r="F2047" s="73" t="s">
        <v>143</v>
      </c>
      <c r="G2047" s="79" t="s">
        <v>92</v>
      </c>
      <c r="H2047" s="33">
        <v>68</v>
      </c>
    </row>
    <row r="2048" spans="2:8" x14ac:dyDescent="0.3">
      <c r="B2048" s="123" t="s">
        <v>139</v>
      </c>
      <c r="C2048" s="123" t="s">
        <v>140</v>
      </c>
      <c r="D2048" s="124" t="s">
        <v>141</v>
      </c>
      <c r="E2048" s="87" t="s">
        <v>4</v>
      </c>
      <c r="F2048" s="73" t="s">
        <v>143</v>
      </c>
      <c r="G2048" s="79" t="s">
        <v>92</v>
      </c>
      <c r="H2048" s="33">
        <v>2070</v>
      </c>
    </row>
    <row r="2049" spans="2:8" x14ac:dyDescent="0.3">
      <c r="B2049" s="123" t="s">
        <v>139</v>
      </c>
      <c r="C2049" s="123" t="s">
        <v>140</v>
      </c>
      <c r="D2049" s="124" t="s">
        <v>141</v>
      </c>
      <c r="E2049" s="87" t="s">
        <v>4</v>
      </c>
      <c r="F2049" s="73" t="s">
        <v>143</v>
      </c>
      <c r="G2049" s="79" t="s">
        <v>92</v>
      </c>
      <c r="H2049" s="33">
        <v>29</v>
      </c>
    </row>
    <row r="2050" spans="2:8" x14ac:dyDescent="0.3">
      <c r="B2050" s="123" t="s">
        <v>139</v>
      </c>
      <c r="C2050" s="123" t="s">
        <v>140</v>
      </c>
      <c r="D2050" s="124" t="s">
        <v>141</v>
      </c>
      <c r="E2050" s="87" t="s">
        <v>4</v>
      </c>
      <c r="F2050" s="73" t="s">
        <v>32</v>
      </c>
      <c r="G2050" s="79" t="s">
        <v>92</v>
      </c>
      <c r="H2050" s="33">
        <v>197</v>
      </c>
    </row>
    <row r="2051" spans="2:8" x14ac:dyDescent="0.3">
      <c r="B2051" s="123" t="s">
        <v>139</v>
      </c>
      <c r="C2051" s="123" t="s">
        <v>140</v>
      </c>
      <c r="D2051" s="124" t="s">
        <v>141</v>
      </c>
      <c r="E2051" s="87" t="s">
        <v>4</v>
      </c>
      <c r="F2051" s="73" t="s">
        <v>32</v>
      </c>
      <c r="G2051" s="79" t="s">
        <v>92</v>
      </c>
      <c r="H2051" s="33">
        <v>280</v>
      </c>
    </row>
    <row r="2052" spans="2:8" x14ac:dyDescent="0.3">
      <c r="B2052" s="123" t="s">
        <v>139</v>
      </c>
      <c r="C2052" s="123" t="s">
        <v>140</v>
      </c>
      <c r="D2052" s="124" t="s">
        <v>141</v>
      </c>
      <c r="E2052" s="87" t="s">
        <v>4</v>
      </c>
      <c r="F2052" s="73" t="s">
        <v>32</v>
      </c>
      <c r="G2052" s="79" t="s">
        <v>92</v>
      </c>
      <c r="H2052" s="33">
        <v>59</v>
      </c>
    </row>
    <row r="2053" spans="2:8" x14ac:dyDescent="0.3">
      <c r="B2053" s="123" t="s">
        <v>139</v>
      </c>
      <c r="C2053" s="123" t="s">
        <v>140</v>
      </c>
      <c r="D2053" s="124" t="s">
        <v>141</v>
      </c>
      <c r="E2053" s="87" t="s">
        <v>4</v>
      </c>
      <c r="F2053" s="73" t="s">
        <v>32</v>
      </c>
      <c r="G2053" s="79" t="s">
        <v>92</v>
      </c>
      <c r="H2053" s="33">
        <v>511</v>
      </c>
    </row>
    <row r="2054" spans="2:8" x14ac:dyDescent="0.3">
      <c r="B2054" s="123" t="s">
        <v>139</v>
      </c>
      <c r="C2054" s="123" t="s">
        <v>140</v>
      </c>
      <c r="D2054" s="124" t="s">
        <v>141</v>
      </c>
      <c r="E2054" s="87" t="s">
        <v>4</v>
      </c>
      <c r="F2054" s="73" t="s">
        <v>32</v>
      </c>
      <c r="G2054" s="79" t="s">
        <v>92</v>
      </c>
      <c r="H2054" s="33">
        <v>130</v>
      </c>
    </row>
    <row r="2055" spans="2:8" x14ac:dyDescent="0.3">
      <c r="B2055" s="123" t="s">
        <v>139</v>
      </c>
      <c r="C2055" s="123" t="s">
        <v>140</v>
      </c>
      <c r="D2055" s="124" t="s">
        <v>141</v>
      </c>
      <c r="E2055" s="87" t="s">
        <v>4</v>
      </c>
      <c r="F2055" s="73" t="s">
        <v>32</v>
      </c>
      <c r="G2055" s="79" t="s">
        <v>92</v>
      </c>
      <c r="H2055" s="33">
        <v>17</v>
      </c>
    </row>
    <row r="2056" spans="2:8" x14ac:dyDescent="0.3">
      <c r="B2056" s="123" t="s">
        <v>139</v>
      </c>
      <c r="C2056" s="123" t="s">
        <v>140</v>
      </c>
      <c r="D2056" s="124" t="s">
        <v>141</v>
      </c>
      <c r="E2056" s="87" t="s">
        <v>4</v>
      </c>
      <c r="F2056" s="73" t="s">
        <v>32</v>
      </c>
      <c r="G2056" s="79" t="s">
        <v>92</v>
      </c>
      <c r="H2056" s="33">
        <v>28</v>
      </c>
    </row>
    <row r="2057" spans="2:8" x14ac:dyDescent="0.3">
      <c r="B2057" s="123" t="s">
        <v>139</v>
      </c>
      <c r="C2057" s="123" t="s">
        <v>140</v>
      </c>
      <c r="D2057" s="124" t="s">
        <v>141</v>
      </c>
      <c r="E2057" s="87" t="s">
        <v>4</v>
      </c>
      <c r="F2057" s="73" t="s">
        <v>32</v>
      </c>
      <c r="G2057" s="79" t="s">
        <v>92</v>
      </c>
      <c r="H2057" s="33">
        <v>66</v>
      </c>
    </row>
    <row r="2058" spans="2:8" x14ac:dyDescent="0.3">
      <c r="B2058" s="123" t="s">
        <v>139</v>
      </c>
      <c r="C2058" s="123" t="s">
        <v>140</v>
      </c>
      <c r="D2058" s="124" t="s">
        <v>141</v>
      </c>
      <c r="E2058" s="87" t="s">
        <v>4</v>
      </c>
      <c r="F2058" s="73" t="s">
        <v>32</v>
      </c>
      <c r="G2058" s="79" t="s">
        <v>92</v>
      </c>
      <c r="H2058" s="33">
        <v>12</v>
      </c>
    </row>
    <row r="2059" spans="2:8" x14ac:dyDescent="0.3">
      <c r="B2059" s="123" t="s">
        <v>139</v>
      </c>
      <c r="C2059" s="123" t="s">
        <v>140</v>
      </c>
      <c r="D2059" s="124" t="s">
        <v>141</v>
      </c>
      <c r="E2059" s="87" t="s">
        <v>4</v>
      </c>
      <c r="F2059" s="73" t="s">
        <v>32</v>
      </c>
      <c r="G2059" s="79" t="s">
        <v>92</v>
      </c>
      <c r="H2059" s="33">
        <v>18</v>
      </c>
    </row>
    <row r="2060" spans="2:8" x14ac:dyDescent="0.3">
      <c r="B2060" s="123" t="s">
        <v>139</v>
      </c>
      <c r="C2060" s="123" t="s">
        <v>140</v>
      </c>
      <c r="D2060" s="124" t="s">
        <v>141</v>
      </c>
      <c r="E2060" s="87" t="s">
        <v>4</v>
      </c>
      <c r="F2060" s="73" t="s">
        <v>32</v>
      </c>
      <c r="G2060" s="79" t="s">
        <v>92</v>
      </c>
      <c r="H2060" s="33">
        <v>15</v>
      </c>
    </row>
    <row r="2061" spans="2:8" x14ac:dyDescent="0.3">
      <c r="B2061" s="123" t="s">
        <v>139</v>
      </c>
      <c r="C2061" s="123" t="s">
        <v>140</v>
      </c>
      <c r="D2061" s="124" t="s">
        <v>141</v>
      </c>
      <c r="E2061" s="87" t="s">
        <v>4</v>
      </c>
      <c r="F2061" s="73" t="s">
        <v>32</v>
      </c>
      <c r="G2061" s="79" t="s">
        <v>92</v>
      </c>
      <c r="H2061" s="33">
        <v>2</v>
      </c>
    </row>
    <row r="2062" spans="2:8" x14ac:dyDescent="0.3">
      <c r="B2062" s="123" t="s">
        <v>139</v>
      </c>
      <c r="C2062" s="123" t="s">
        <v>140</v>
      </c>
      <c r="D2062" s="124" t="s">
        <v>141</v>
      </c>
      <c r="E2062" s="87" t="s">
        <v>4</v>
      </c>
      <c r="F2062" s="73" t="s">
        <v>32</v>
      </c>
      <c r="G2062" s="79" t="s">
        <v>92</v>
      </c>
      <c r="H2062" s="33">
        <v>231</v>
      </c>
    </row>
    <row r="2063" spans="2:8" x14ac:dyDescent="0.3">
      <c r="B2063" s="123" t="s">
        <v>139</v>
      </c>
      <c r="C2063" s="123" t="s">
        <v>140</v>
      </c>
      <c r="D2063" s="124" t="s">
        <v>141</v>
      </c>
      <c r="E2063" s="87" t="s">
        <v>4</v>
      </c>
      <c r="F2063" s="73" t="s">
        <v>32</v>
      </c>
      <c r="G2063" s="79" t="s">
        <v>92</v>
      </c>
      <c r="H2063" s="33">
        <v>175</v>
      </c>
    </row>
    <row r="2064" spans="2:8" x14ac:dyDescent="0.3">
      <c r="B2064" s="123" t="s">
        <v>139</v>
      </c>
      <c r="C2064" s="123" t="s">
        <v>140</v>
      </c>
      <c r="D2064" s="124" t="s">
        <v>141</v>
      </c>
      <c r="E2064" s="87" t="s">
        <v>4</v>
      </c>
      <c r="F2064" s="73" t="s">
        <v>32</v>
      </c>
      <c r="G2064" s="79" t="s">
        <v>92</v>
      </c>
      <c r="H2064" s="33">
        <v>8</v>
      </c>
    </row>
    <row r="2065" spans="2:8" x14ac:dyDescent="0.3">
      <c r="B2065" s="123" t="s">
        <v>139</v>
      </c>
      <c r="C2065" s="123" t="s">
        <v>140</v>
      </c>
      <c r="D2065" s="124" t="s">
        <v>141</v>
      </c>
      <c r="E2065" s="87" t="s">
        <v>4</v>
      </c>
      <c r="F2065" s="73" t="s">
        <v>144</v>
      </c>
      <c r="G2065" s="79" t="s">
        <v>92</v>
      </c>
      <c r="H2065" s="33">
        <v>2</v>
      </c>
    </row>
    <row r="2066" spans="2:8" x14ac:dyDescent="0.3">
      <c r="B2066" s="123" t="s">
        <v>139</v>
      </c>
      <c r="C2066" s="123" t="s">
        <v>140</v>
      </c>
      <c r="D2066" s="124" t="s">
        <v>141</v>
      </c>
      <c r="E2066" s="87" t="s">
        <v>4</v>
      </c>
      <c r="F2066" s="73" t="s">
        <v>144</v>
      </c>
      <c r="G2066" s="79" t="s">
        <v>92</v>
      </c>
      <c r="H2066" s="33">
        <v>5</v>
      </c>
    </row>
    <row r="2067" spans="2:8" x14ac:dyDescent="0.3">
      <c r="B2067" s="123" t="s">
        <v>139</v>
      </c>
      <c r="C2067" s="123" t="s">
        <v>140</v>
      </c>
      <c r="D2067" s="124" t="s">
        <v>141</v>
      </c>
      <c r="E2067" s="87" t="s">
        <v>4</v>
      </c>
      <c r="F2067" s="73" t="s">
        <v>144</v>
      </c>
      <c r="G2067" s="79" t="s">
        <v>92</v>
      </c>
      <c r="H2067" s="33">
        <v>2</v>
      </c>
    </row>
    <row r="2068" spans="2:8" x14ac:dyDescent="0.3">
      <c r="B2068" s="123" t="s">
        <v>139</v>
      </c>
      <c r="C2068" s="123" t="s">
        <v>140</v>
      </c>
      <c r="D2068" s="124" t="s">
        <v>141</v>
      </c>
      <c r="E2068" s="87" t="s">
        <v>4</v>
      </c>
      <c r="F2068" s="73" t="s">
        <v>144</v>
      </c>
      <c r="G2068" s="79" t="s">
        <v>92</v>
      </c>
      <c r="H2068" s="33">
        <v>10</v>
      </c>
    </row>
    <row r="2069" spans="2:8" x14ac:dyDescent="0.3">
      <c r="B2069" s="123" t="s">
        <v>139</v>
      </c>
      <c r="C2069" s="123" t="s">
        <v>140</v>
      </c>
      <c r="D2069" s="124" t="s">
        <v>141</v>
      </c>
      <c r="E2069" s="87" t="s">
        <v>4</v>
      </c>
      <c r="F2069" s="73" t="s">
        <v>144</v>
      </c>
      <c r="G2069" s="79" t="s">
        <v>92</v>
      </c>
      <c r="H2069" s="33">
        <v>7</v>
      </c>
    </row>
    <row r="2070" spans="2:8" x14ac:dyDescent="0.3">
      <c r="B2070" s="123" t="s">
        <v>139</v>
      </c>
      <c r="C2070" s="123" t="s">
        <v>140</v>
      </c>
      <c r="D2070" s="124" t="s">
        <v>141</v>
      </c>
      <c r="E2070" s="87" t="s">
        <v>4</v>
      </c>
      <c r="F2070" s="73" t="s">
        <v>144</v>
      </c>
      <c r="G2070" s="79" t="s">
        <v>92</v>
      </c>
      <c r="H2070" s="33">
        <v>2</v>
      </c>
    </row>
    <row r="2071" spans="2:8" x14ac:dyDescent="0.3">
      <c r="B2071" s="123" t="s">
        <v>139</v>
      </c>
      <c r="C2071" s="123" t="s">
        <v>140</v>
      </c>
      <c r="D2071" s="124" t="s">
        <v>141</v>
      </c>
      <c r="E2071" s="87" t="s">
        <v>4</v>
      </c>
      <c r="F2071" s="73" t="s">
        <v>144</v>
      </c>
      <c r="G2071" s="79" t="s">
        <v>92</v>
      </c>
      <c r="H2071" s="33">
        <v>1</v>
      </c>
    </row>
    <row r="2072" spans="2:8" x14ac:dyDescent="0.3">
      <c r="B2072" s="123" t="s">
        <v>139</v>
      </c>
      <c r="C2072" s="123" t="s">
        <v>140</v>
      </c>
      <c r="D2072" s="124" t="s">
        <v>141</v>
      </c>
      <c r="E2072" s="87" t="s">
        <v>4</v>
      </c>
      <c r="F2072" s="73" t="s">
        <v>144</v>
      </c>
      <c r="G2072" s="79" t="s">
        <v>92</v>
      </c>
      <c r="H2072" s="33">
        <v>3</v>
      </c>
    </row>
    <row r="2073" spans="2:8" x14ac:dyDescent="0.3">
      <c r="B2073" s="123" t="s">
        <v>139</v>
      </c>
      <c r="C2073" s="123" t="s">
        <v>140</v>
      </c>
      <c r="D2073" s="124" t="s">
        <v>141</v>
      </c>
      <c r="E2073" s="87" t="s">
        <v>4</v>
      </c>
      <c r="F2073" s="73" t="s">
        <v>144</v>
      </c>
      <c r="G2073" s="79" t="s">
        <v>92</v>
      </c>
      <c r="H2073" s="33">
        <v>4</v>
      </c>
    </row>
    <row r="2074" spans="2:8" x14ac:dyDescent="0.3">
      <c r="B2074" s="123" t="s">
        <v>139</v>
      </c>
      <c r="C2074" s="123" t="s">
        <v>140</v>
      </c>
      <c r="D2074" s="124" t="s">
        <v>141</v>
      </c>
      <c r="E2074" s="87" t="s">
        <v>4</v>
      </c>
      <c r="F2074" s="73" t="s">
        <v>144</v>
      </c>
      <c r="G2074" s="79" t="s">
        <v>92</v>
      </c>
      <c r="H2074" s="33">
        <v>12</v>
      </c>
    </row>
    <row r="2075" spans="2:8" x14ac:dyDescent="0.3">
      <c r="B2075" s="123" t="s">
        <v>139</v>
      </c>
      <c r="C2075" s="123" t="s">
        <v>140</v>
      </c>
      <c r="D2075" s="124" t="s">
        <v>141</v>
      </c>
      <c r="E2075" s="87" t="s">
        <v>4</v>
      </c>
      <c r="F2075" s="73" t="s">
        <v>144</v>
      </c>
      <c r="G2075" s="79" t="s">
        <v>92</v>
      </c>
      <c r="H2075" s="33">
        <v>1</v>
      </c>
    </row>
    <row r="2076" spans="2:8" x14ac:dyDescent="0.3">
      <c r="B2076" s="123" t="s">
        <v>139</v>
      </c>
      <c r="C2076" s="123" t="s">
        <v>140</v>
      </c>
      <c r="D2076" s="124" t="s">
        <v>141</v>
      </c>
      <c r="E2076" s="87" t="s">
        <v>4</v>
      </c>
      <c r="F2076" s="73" t="s">
        <v>144</v>
      </c>
      <c r="G2076" s="79" t="s">
        <v>92</v>
      </c>
      <c r="H2076" s="33">
        <v>22</v>
      </c>
    </row>
    <row r="2077" spans="2:8" x14ac:dyDescent="0.3">
      <c r="B2077" s="123" t="s">
        <v>139</v>
      </c>
      <c r="C2077" s="123" t="s">
        <v>140</v>
      </c>
      <c r="D2077" s="124" t="s">
        <v>141</v>
      </c>
      <c r="E2077" s="87" t="s">
        <v>4</v>
      </c>
      <c r="F2077" s="73" t="s">
        <v>144</v>
      </c>
      <c r="G2077" s="79" t="s">
        <v>92</v>
      </c>
      <c r="H2077" s="33">
        <v>6</v>
      </c>
    </row>
    <row r="2078" spans="2:8" x14ac:dyDescent="0.3">
      <c r="B2078" s="123" t="s">
        <v>139</v>
      </c>
      <c r="C2078" s="123" t="s">
        <v>140</v>
      </c>
      <c r="D2078" s="124" t="s">
        <v>141</v>
      </c>
      <c r="E2078" s="87" t="s">
        <v>4</v>
      </c>
      <c r="F2078" s="73" t="s">
        <v>144</v>
      </c>
      <c r="G2078" s="79" t="s">
        <v>92</v>
      </c>
      <c r="H2078" s="33">
        <v>5</v>
      </c>
    </row>
    <row r="2079" spans="2:8" x14ac:dyDescent="0.3">
      <c r="B2079" s="123" t="s">
        <v>139</v>
      </c>
      <c r="C2079" s="123" t="s">
        <v>140</v>
      </c>
      <c r="D2079" s="124" t="s">
        <v>141</v>
      </c>
      <c r="E2079" s="87" t="s">
        <v>4</v>
      </c>
      <c r="F2079" s="73" t="s">
        <v>144</v>
      </c>
      <c r="G2079" s="79" t="s">
        <v>92</v>
      </c>
      <c r="H2079" s="33">
        <v>12</v>
      </c>
    </row>
    <row r="2080" spans="2:8" x14ac:dyDescent="0.3">
      <c r="B2080" s="123" t="s">
        <v>139</v>
      </c>
      <c r="C2080" s="123" t="s">
        <v>140</v>
      </c>
      <c r="D2080" s="124" t="s">
        <v>141</v>
      </c>
      <c r="E2080" s="87" t="s">
        <v>4</v>
      </c>
      <c r="F2080" s="73" t="s">
        <v>144</v>
      </c>
      <c r="G2080" s="79" t="s">
        <v>92</v>
      </c>
      <c r="H2080" s="33">
        <v>32</v>
      </c>
    </row>
    <row r="2081" spans="2:8" x14ac:dyDescent="0.3">
      <c r="B2081" s="123" t="s">
        <v>139</v>
      </c>
      <c r="C2081" s="123" t="s">
        <v>140</v>
      </c>
      <c r="D2081" s="124" t="s">
        <v>141</v>
      </c>
      <c r="E2081" s="87" t="s">
        <v>4</v>
      </c>
      <c r="F2081" s="73" t="s">
        <v>144</v>
      </c>
      <c r="G2081" s="79" t="s">
        <v>92</v>
      </c>
      <c r="H2081" s="33">
        <v>8</v>
      </c>
    </row>
    <row r="2082" spans="2:8" x14ac:dyDescent="0.3">
      <c r="B2082" s="123" t="s">
        <v>139</v>
      </c>
      <c r="C2082" s="123" t="s">
        <v>140</v>
      </c>
      <c r="D2082" s="123" t="s">
        <v>141</v>
      </c>
      <c r="E2082" s="87" t="s">
        <v>4</v>
      </c>
      <c r="F2082" s="73" t="s">
        <v>144</v>
      </c>
      <c r="G2082" s="79" t="s">
        <v>92</v>
      </c>
      <c r="H2082" s="33">
        <v>4</v>
      </c>
    </row>
    <row r="2083" spans="2:8" x14ac:dyDescent="0.3">
      <c r="B2083" s="123" t="s">
        <v>139</v>
      </c>
      <c r="C2083" s="123" t="s">
        <v>140</v>
      </c>
      <c r="D2083" s="123" t="s">
        <v>141</v>
      </c>
      <c r="E2083" s="87" t="s">
        <v>4</v>
      </c>
      <c r="F2083" s="73" t="s">
        <v>144</v>
      </c>
      <c r="G2083" s="79" t="s">
        <v>92</v>
      </c>
      <c r="H2083" s="33">
        <v>17</v>
      </c>
    </row>
    <row r="2084" spans="2:8" x14ac:dyDescent="0.3">
      <c r="B2084" s="123" t="s">
        <v>139</v>
      </c>
      <c r="C2084" s="123" t="s">
        <v>140</v>
      </c>
      <c r="D2084" s="123" t="s">
        <v>141</v>
      </c>
      <c r="E2084" s="87" t="s">
        <v>4</v>
      </c>
      <c r="F2084" s="73" t="s">
        <v>144</v>
      </c>
      <c r="G2084" s="79" t="s">
        <v>92</v>
      </c>
      <c r="H2084" s="33">
        <v>9</v>
      </c>
    </row>
    <row r="2085" spans="2:8" x14ac:dyDescent="0.3">
      <c r="B2085" s="123" t="s">
        <v>139</v>
      </c>
      <c r="C2085" s="123" t="s">
        <v>140</v>
      </c>
      <c r="D2085" s="123" t="s">
        <v>141</v>
      </c>
      <c r="E2085" s="87" t="s">
        <v>4</v>
      </c>
      <c r="F2085" s="73" t="s">
        <v>144</v>
      </c>
      <c r="G2085" s="79" t="s">
        <v>92</v>
      </c>
      <c r="H2085" s="33">
        <v>4</v>
      </c>
    </row>
    <row r="2086" spans="2:8" x14ac:dyDescent="0.3">
      <c r="B2086" s="123" t="s">
        <v>139</v>
      </c>
      <c r="C2086" s="124" t="s">
        <v>140</v>
      </c>
      <c r="D2086" s="123" t="s">
        <v>141</v>
      </c>
      <c r="E2086" s="87" t="s">
        <v>4</v>
      </c>
      <c r="F2086" s="73" t="s">
        <v>144</v>
      </c>
      <c r="G2086" s="79" t="s">
        <v>92</v>
      </c>
      <c r="H2086" s="33">
        <v>1</v>
      </c>
    </row>
    <row r="2087" spans="2:8" x14ac:dyDescent="0.3">
      <c r="B2087" s="123" t="s">
        <v>139</v>
      </c>
      <c r="C2087" s="124" t="s">
        <v>140</v>
      </c>
      <c r="D2087" s="123" t="s">
        <v>141</v>
      </c>
      <c r="E2087" s="87" t="s">
        <v>4</v>
      </c>
      <c r="F2087" s="73" t="s">
        <v>144</v>
      </c>
      <c r="G2087" s="79" t="s">
        <v>92</v>
      </c>
      <c r="H2087" s="33">
        <v>13</v>
      </c>
    </row>
    <row r="2088" spans="2:8" x14ac:dyDescent="0.3">
      <c r="B2088" s="123" t="s">
        <v>139</v>
      </c>
      <c r="C2088" s="123" t="s">
        <v>140</v>
      </c>
      <c r="D2088" s="124" t="s">
        <v>141</v>
      </c>
      <c r="E2088" s="87" t="s">
        <v>4</v>
      </c>
      <c r="F2088" s="73" t="s">
        <v>144</v>
      </c>
      <c r="G2088" s="79" t="s">
        <v>92</v>
      </c>
      <c r="H2088" s="33">
        <v>8</v>
      </c>
    </row>
    <row r="2089" spans="2:8" x14ac:dyDescent="0.3">
      <c r="B2089" s="123" t="s">
        <v>139</v>
      </c>
      <c r="C2089" s="123" t="s">
        <v>140</v>
      </c>
      <c r="D2089" s="123" t="s">
        <v>141</v>
      </c>
      <c r="E2089" s="87" t="s">
        <v>4</v>
      </c>
      <c r="F2089" s="73" t="s">
        <v>144</v>
      </c>
      <c r="G2089" s="79" t="s">
        <v>92</v>
      </c>
      <c r="H2089" s="33">
        <v>5</v>
      </c>
    </row>
    <row r="2090" spans="2:8" x14ac:dyDescent="0.3">
      <c r="B2090" s="123" t="s">
        <v>139</v>
      </c>
      <c r="C2090" s="123" t="s">
        <v>140</v>
      </c>
      <c r="D2090" s="123" t="s">
        <v>141</v>
      </c>
      <c r="E2090" s="87" t="s">
        <v>4</v>
      </c>
      <c r="F2090" s="73" t="s">
        <v>144</v>
      </c>
      <c r="G2090" s="79" t="s">
        <v>92</v>
      </c>
      <c r="H2090" s="33">
        <v>6</v>
      </c>
    </row>
    <row r="2091" spans="2:8" x14ac:dyDescent="0.3">
      <c r="B2091" s="123" t="s">
        <v>139</v>
      </c>
      <c r="C2091" s="123" t="s">
        <v>140</v>
      </c>
      <c r="D2091" s="123" t="s">
        <v>141</v>
      </c>
      <c r="E2091" s="87" t="s">
        <v>4</v>
      </c>
      <c r="F2091" s="73" t="s">
        <v>144</v>
      </c>
      <c r="G2091" s="79" t="s">
        <v>92</v>
      </c>
      <c r="H2091" s="33">
        <v>1</v>
      </c>
    </row>
    <row r="2092" spans="2:8" x14ac:dyDescent="0.3">
      <c r="B2092" s="123" t="s">
        <v>139</v>
      </c>
      <c r="C2092" s="123" t="s">
        <v>140</v>
      </c>
      <c r="D2092" s="123" t="s">
        <v>141</v>
      </c>
      <c r="E2092" s="87" t="s">
        <v>4</v>
      </c>
      <c r="F2092" s="73" t="s">
        <v>144</v>
      </c>
      <c r="G2092" s="79" t="s">
        <v>92</v>
      </c>
      <c r="H2092" s="33">
        <v>2</v>
      </c>
    </row>
    <row r="2093" spans="2:8" x14ac:dyDescent="0.3">
      <c r="B2093" s="123" t="s">
        <v>139</v>
      </c>
      <c r="C2093" s="123" t="s">
        <v>140</v>
      </c>
      <c r="D2093" s="123" t="s">
        <v>141</v>
      </c>
      <c r="E2093" s="87" t="s">
        <v>4</v>
      </c>
      <c r="F2093" s="73" t="s">
        <v>144</v>
      </c>
      <c r="G2093" s="79" t="s">
        <v>92</v>
      </c>
      <c r="H2093" s="33">
        <v>1</v>
      </c>
    </row>
    <row r="2094" spans="2:8" x14ac:dyDescent="0.3">
      <c r="B2094" s="123" t="s">
        <v>139</v>
      </c>
      <c r="C2094" s="123" t="s">
        <v>140</v>
      </c>
      <c r="D2094" s="123" t="s">
        <v>141</v>
      </c>
      <c r="E2094" s="87" t="s">
        <v>4</v>
      </c>
      <c r="F2094" s="73" t="s">
        <v>144</v>
      </c>
      <c r="G2094" s="79" t="s">
        <v>92</v>
      </c>
      <c r="H2094" s="33">
        <v>1</v>
      </c>
    </row>
    <row r="2095" spans="2:8" x14ac:dyDescent="0.3">
      <c r="B2095" s="123" t="s">
        <v>139</v>
      </c>
      <c r="C2095" s="123" t="s">
        <v>140</v>
      </c>
      <c r="D2095" s="123" t="s">
        <v>141</v>
      </c>
      <c r="E2095" s="87" t="s">
        <v>4</v>
      </c>
      <c r="F2095" s="73" t="s">
        <v>144</v>
      </c>
      <c r="G2095" s="79" t="s">
        <v>92</v>
      </c>
      <c r="H2095" s="33">
        <v>1</v>
      </c>
    </row>
    <row r="2096" spans="2:8" x14ac:dyDescent="0.3">
      <c r="B2096" s="123" t="s">
        <v>139</v>
      </c>
      <c r="C2096" s="123" t="s">
        <v>140</v>
      </c>
      <c r="D2096" s="123" t="s">
        <v>141</v>
      </c>
      <c r="E2096" s="87" t="s">
        <v>4</v>
      </c>
      <c r="F2096" s="73" t="s">
        <v>144</v>
      </c>
      <c r="G2096" s="79" t="s">
        <v>92</v>
      </c>
      <c r="H2096" s="33">
        <v>5</v>
      </c>
    </row>
    <row r="2097" spans="2:8" x14ac:dyDescent="0.3">
      <c r="B2097" s="123" t="s">
        <v>139</v>
      </c>
      <c r="C2097" s="123" t="s">
        <v>140</v>
      </c>
      <c r="D2097" s="123" t="s">
        <v>141</v>
      </c>
      <c r="E2097" s="87" t="s">
        <v>4</v>
      </c>
      <c r="F2097" s="73" t="s">
        <v>144</v>
      </c>
      <c r="G2097" s="79" t="s">
        <v>92</v>
      </c>
      <c r="H2097" s="33">
        <v>3</v>
      </c>
    </row>
    <row r="2098" spans="2:8" x14ac:dyDescent="0.3">
      <c r="B2098" s="123" t="s">
        <v>139</v>
      </c>
      <c r="C2098" s="123" t="s">
        <v>140</v>
      </c>
      <c r="D2098" s="124" t="s">
        <v>141</v>
      </c>
      <c r="E2098" s="87" t="s">
        <v>4</v>
      </c>
      <c r="F2098" s="73" t="s">
        <v>145</v>
      </c>
      <c r="G2098" s="79" t="s">
        <v>92</v>
      </c>
      <c r="H2098" s="33">
        <v>1</v>
      </c>
    </row>
    <row r="2099" spans="2:8" x14ac:dyDescent="0.3">
      <c r="B2099" s="123" t="s">
        <v>139</v>
      </c>
      <c r="C2099" s="123" t="s">
        <v>140</v>
      </c>
      <c r="D2099" s="124" t="s">
        <v>141</v>
      </c>
      <c r="E2099" s="87" t="s">
        <v>4</v>
      </c>
      <c r="F2099" s="73" t="s">
        <v>145</v>
      </c>
      <c r="G2099" s="79" t="s">
        <v>92</v>
      </c>
      <c r="H2099" s="33">
        <v>3</v>
      </c>
    </row>
    <row r="2100" spans="2:8" x14ac:dyDescent="0.3">
      <c r="B2100" s="123" t="s">
        <v>139</v>
      </c>
      <c r="C2100" s="123" t="s">
        <v>140</v>
      </c>
      <c r="D2100" s="124" t="s">
        <v>141</v>
      </c>
      <c r="E2100" s="87" t="s">
        <v>4</v>
      </c>
      <c r="F2100" s="73" t="s">
        <v>145</v>
      </c>
      <c r="G2100" s="79" t="s">
        <v>92</v>
      </c>
      <c r="H2100" s="33">
        <v>2</v>
      </c>
    </row>
    <row r="2101" spans="2:8" x14ac:dyDescent="0.3">
      <c r="B2101" s="123" t="s">
        <v>139</v>
      </c>
      <c r="C2101" s="123" t="s">
        <v>140</v>
      </c>
      <c r="D2101" s="124" t="s">
        <v>141</v>
      </c>
      <c r="E2101" s="87" t="s">
        <v>4</v>
      </c>
      <c r="F2101" s="73" t="s">
        <v>145</v>
      </c>
      <c r="G2101" s="79" t="s">
        <v>92</v>
      </c>
      <c r="H2101" s="33">
        <v>2</v>
      </c>
    </row>
    <row r="2102" spans="2:8" x14ac:dyDescent="0.3">
      <c r="B2102" s="123" t="s">
        <v>139</v>
      </c>
      <c r="C2102" s="123" t="s">
        <v>140</v>
      </c>
      <c r="D2102" s="124" t="s">
        <v>141</v>
      </c>
      <c r="E2102" s="87" t="s">
        <v>4</v>
      </c>
      <c r="F2102" s="73" t="s">
        <v>145</v>
      </c>
      <c r="G2102" s="79" t="s">
        <v>92</v>
      </c>
      <c r="H2102" s="33">
        <v>1</v>
      </c>
    </row>
    <row r="2103" spans="2:8" x14ac:dyDescent="0.3">
      <c r="B2103" s="123" t="s">
        <v>139</v>
      </c>
      <c r="C2103" s="123" t="s">
        <v>140</v>
      </c>
      <c r="D2103" s="124" t="s">
        <v>141</v>
      </c>
      <c r="E2103" s="87" t="s">
        <v>4</v>
      </c>
      <c r="F2103" s="73" t="s">
        <v>145</v>
      </c>
      <c r="G2103" s="79" t="s">
        <v>92</v>
      </c>
      <c r="H2103" s="33">
        <v>2</v>
      </c>
    </row>
    <row r="2104" spans="2:8" x14ac:dyDescent="0.3">
      <c r="B2104" s="123" t="s">
        <v>139</v>
      </c>
      <c r="C2104" s="123" t="s">
        <v>140</v>
      </c>
      <c r="D2104" s="124" t="s">
        <v>141</v>
      </c>
      <c r="E2104" s="87" t="s">
        <v>4</v>
      </c>
      <c r="F2104" s="73" t="s">
        <v>145</v>
      </c>
      <c r="G2104" s="79" t="s">
        <v>92</v>
      </c>
      <c r="H2104" s="33">
        <v>2</v>
      </c>
    </row>
    <row r="2105" spans="2:8" x14ac:dyDescent="0.3">
      <c r="B2105" s="123" t="s">
        <v>139</v>
      </c>
      <c r="C2105" s="35" t="s">
        <v>140</v>
      </c>
      <c r="D2105" s="124" t="s">
        <v>141</v>
      </c>
      <c r="E2105" s="87" t="s">
        <v>4</v>
      </c>
      <c r="F2105" s="73" t="s">
        <v>145</v>
      </c>
      <c r="G2105" s="79" t="s">
        <v>92</v>
      </c>
      <c r="H2105" s="33">
        <v>2638</v>
      </c>
    </row>
    <row r="2106" spans="2:8" x14ac:dyDescent="0.3">
      <c r="B2106" s="123" t="s">
        <v>139</v>
      </c>
      <c r="C2106" s="123" t="s">
        <v>140</v>
      </c>
      <c r="D2106" s="124" t="s">
        <v>141</v>
      </c>
      <c r="E2106" s="87" t="s">
        <v>4</v>
      </c>
      <c r="F2106" s="73" t="s">
        <v>145</v>
      </c>
      <c r="G2106" s="79" t="s">
        <v>92</v>
      </c>
      <c r="H2106" s="33">
        <v>89</v>
      </c>
    </row>
    <row r="2107" spans="2:8" x14ac:dyDescent="0.3">
      <c r="B2107" s="123" t="s">
        <v>139</v>
      </c>
      <c r="C2107" s="123" t="s">
        <v>140</v>
      </c>
      <c r="D2107" s="124" t="s">
        <v>141</v>
      </c>
      <c r="E2107" s="87" t="s">
        <v>4</v>
      </c>
      <c r="F2107" s="73" t="s">
        <v>145</v>
      </c>
      <c r="G2107" s="79" t="s">
        <v>92</v>
      </c>
      <c r="H2107" s="33">
        <v>8</v>
      </c>
    </row>
    <row r="2108" spans="2:8" x14ac:dyDescent="0.3">
      <c r="B2108" s="123" t="s">
        <v>139</v>
      </c>
      <c r="C2108" s="123" t="s">
        <v>140</v>
      </c>
      <c r="D2108" s="124" t="s">
        <v>141</v>
      </c>
      <c r="E2108" s="87" t="s">
        <v>4</v>
      </c>
      <c r="F2108" s="73" t="s">
        <v>145</v>
      </c>
      <c r="G2108" s="79" t="s">
        <v>92</v>
      </c>
      <c r="H2108" s="33">
        <v>31</v>
      </c>
    </row>
    <row r="2109" spans="2:8" x14ac:dyDescent="0.3">
      <c r="B2109" s="123" t="s">
        <v>139</v>
      </c>
      <c r="C2109" s="123" t="s">
        <v>140</v>
      </c>
      <c r="D2109" s="124" t="s">
        <v>141</v>
      </c>
      <c r="E2109" s="87" t="s">
        <v>4</v>
      </c>
      <c r="F2109" s="73" t="s">
        <v>145</v>
      </c>
      <c r="G2109" s="79" t="s">
        <v>92</v>
      </c>
      <c r="H2109" s="33">
        <v>7450</v>
      </c>
    </row>
    <row r="2110" spans="2:8" x14ac:dyDescent="0.3">
      <c r="B2110" s="123" t="s">
        <v>139</v>
      </c>
      <c r="C2110" s="123" t="s">
        <v>140</v>
      </c>
      <c r="D2110" s="124" t="s">
        <v>141</v>
      </c>
      <c r="E2110" s="87" t="s">
        <v>4</v>
      </c>
      <c r="F2110" s="73" t="s">
        <v>145</v>
      </c>
      <c r="G2110" s="79" t="s">
        <v>92</v>
      </c>
      <c r="H2110" s="33">
        <v>1080</v>
      </c>
    </row>
    <row r="2111" spans="2:8" x14ac:dyDescent="0.3">
      <c r="B2111" s="123" t="s">
        <v>139</v>
      </c>
      <c r="C2111" s="123" t="s">
        <v>140</v>
      </c>
      <c r="D2111" s="124" t="s">
        <v>141</v>
      </c>
      <c r="E2111" s="87" t="s">
        <v>4</v>
      </c>
      <c r="F2111" s="73" t="s">
        <v>145</v>
      </c>
      <c r="G2111" s="79" t="s">
        <v>92</v>
      </c>
      <c r="H2111" s="33">
        <v>65</v>
      </c>
    </row>
    <row r="2112" spans="2:8" x14ac:dyDescent="0.3">
      <c r="B2112" s="123" t="s">
        <v>139</v>
      </c>
      <c r="C2112" s="123" t="s">
        <v>140</v>
      </c>
      <c r="D2112" s="123" t="s">
        <v>141</v>
      </c>
      <c r="E2112" s="87" t="s">
        <v>4</v>
      </c>
      <c r="F2112" s="73" t="s">
        <v>145</v>
      </c>
      <c r="G2112" s="79" t="s">
        <v>92</v>
      </c>
      <c r="H2112" s="33">
        <v>1</v>
      </c>
    </row>
    <row r="2113" spans="2:8" x14ac:dyDescent="0.3">
      <c r="B2113" s="123" t="s">
        <v>139</v>
      </c>
      <c r="C2113" s="123" t="s">
        <v>140</v>
      </c>
      <c r="D2113" s="123" t="s">
        <v>141</v>
      </c>
      <c r="E2113" s="87" t="s">
        <v>4</v>
      </c>
      <c r="F2113" s="73" t="s">
        <v>145</v>
      </c>
      <c r="G2113" s="79" t="s">
        <v>92</v>
      </c>
      <c r="H2113" s="33">
        <v>1</v>
      </c>
    </row>
    <row r="2114" spans="2:8" x14ac:dyDescent="0.3">
      <c r="B2114" s="123" t="s">
        <v>139</v>
      </c>
      <c r="C2114" s="123" t="s">
        <v>140</v>
      </c>
      <c r="D2114" s="123" t="s">
        <v>141</v>
      </c>
      <c r="E2114" s="87" t="s">
        <v>4</v>
      </c>
      <c r="F2114" s="73" t="s">
        <v>145</v>
      </c>
      <c r="G2114" s="79" t="s">
        <v>92</v>
      </c>
      <c r="H2114" s="33">
        <v>1</v>
      </c>
    </row>
    <row r="2115" spans="2:8" x14ac:dyDescent="0.3">
      <c r="B2115" s="123" t="s">
        <v>139</v>
      </c>
      <c r="C2115" s="123" t="s">
        <v>140</v>
      </c>
      <c r="D2115" s="123" t="s">
        <v>141</v>
      </c>
      <c r="E2115" s="87" t="s">
        <v>4</v>
      </c>
      <c r="F2115" s="73" t="s">
        <v>145</v>
      </c>
      <c r="G2115" s="79" t="s">
        <v>92</v>
      </c>
      <c r="H2115" s="33">
        <v>4</v>
      </c>
    </row>
    <row r="2116" spans="2:8" x14ac:dyDescent="0.3">
      <c r="B2116" s="123" t="s">
        <v>139</v>
      </c>
      <c r="C2116" s="123" t="s">
        <v>140</v>
      </c>
      <c r="D2116" s="123" t="s">
        <v>141</v>
      </c>
      <c r="E2116" s="87" t="s">
        <v>4</v>
      </c>
      <c r="F2116" s="73" t="s">
        <v>145</v>
      </c>
      <c r="G2116" s="79" t="s">
        <v>92</v>
      </c>
      <c r="H2116" s="33">
        <v>1</v>
      </c>
    </row>
  </sheetData>
  <autoFilter ref="B1:H2116"/>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6401" r:id="rId4" name="Button 17">
              <controlPr defaultSize="0" print="0" autoFill="0" autoPict="0">
                <anchor moveWithCells="1">
                  <from>
                    <xdr:col>8</xdr:col>
                    <xdr:colOff>53340</xdr:colOff>
                    <xdr:row>0</xdr:row>
                    <xdr:rowOff>220980</xdr:rowOff>
                  </from>
                  <to>
                    <xdr:col>8</xdr:col>
                    <xdr:colOff>137160</xdr:colOff>
                    <xdr:row>0</xdr:row>
                    <xdr:rowOff>220980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2">
        <x14:dataValidation type="list" allowBlank="1" showInputMessage="1" showErrorMessage="1">
          <x14:formula1>
            <xm:f>Réf!$F$3:$F$14</xm:f>
          </x14:formula1>
          <xm:sqref>J1</xm:sqref>
        </x14:dataValidation>
        <x14:dataValidation type="list" allowBlank="1" showInputMessage="1" showErrorMessage="1" error="Valeur non présente dans le référentiel">
          <x14:formula1>
            <xm:f>Réf!#REF!</xm:f>
          </x14:formula1>
          <xm:sqref>G234:G252</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B1:J135"/>
  <sheetViews>
    <sheetView showGridLines="0" zoomScale="80" zoomScaleNormal="80" workbookViewId="0">
      <selection activeCell="L19" sqref="L19"/>
    </sheetView>
  </sheetViews>
  <sheetFormatPr baseColWidth="10" defaultRowHeight="14.4" x14ac:dyDescent="0.25"/>
  <cols>
    <col min="1" max="1" width="11.5546875" style="40"/>
    <col min="2" max="2" width="31.21875" style="48" customWidth="1"/>
    <col min="3" max="3" width="45.6640625" style="49" bestFit="1" customWidth="1"/>
    <col min="4" max="4" width="38" style="42" bestFit="1" customWidth="1"/>
    <col min="5" max="5" width="21.5546875" style="40" customWidth="1"/>
    <col min="6" max="6" width="15" style="40" bestFit="1" customWidth="1"/>
    <col min="7" max="7" width="11.5546875" style="102"/>
    <col min="8" max="8" width="11.5546875" style="40"/>
    <col min="9" max="9" width="29.109375" style="40" bestFit="1" customWidth="1"/>
    <col min="10" max="256" width="11.5546875" style="40"/>
    <col min="257" max="257" width="53.21875" style="40" bestFit="1" customWidth="1"/>
    <col min="258" max="258" width="41.5546875" style="40" bestFit="1" customWidth="1"/>
    <col min="259" max="259" width="38" style="40" bestFit="1" customWidth="1"/>
    <col min="260" max="512" width="11.5546875" style="40"/>
    <col min="513" max="513" width="53.21875" style="40" bestFit="1" customWidth="1"/>
    <col min="514" max="514" width="41.5546875" style="40" bestFit="1" customWidth="1"/>
    <col min="515" max="515" width="38" style="40" bestFit="1" customWidth="1"/>
    <col min="516" max="768" width="11.5546875" style="40"/>
    <col min="769" max="769" width="53.21875" style="40" bestFit="1" customWidth="1"/>
    <col min="770" max="770" width="41.5546875" style="40" bestFit="1" customWidth="1"/>
    <col min="771" max="771" width="38" style="40" bestFit="1" customWidth="1"/>
    <col min="772" max="1024" width="11.5546875" style="40"/>
    <col min="1025" max="1025" width="53.21875" style="40" bestFit="1" customWidth="1"/>
    <col min="1026" max="1026" width="41.5546875" style="40" bestFit="1" customWidth="1"/>
    <col min="1027" max="1027" width="38" style="40" bestFit="1" customWidth="1"/>
    <col min="1028" max="1280" width="11.5546875" style="40"/>
    <col min="1281" max="1281" width="53.21875" style="40" bestFit="1" customWidth="1"/>
    <col min="1282" max="1282" width="41.5546875" style="40" bestFit="1" customWidth="1"/>
    <col min="1283" max="1283" width="38" style="40" bestFit="1" customWidth="1"/>
    <col min="1284" max="1536" width="11.5546875" style="40"/>
    <col min="1537" max="1537" width="53.21875" style="40" bestFit="1" customWidth="1"/>
    <col min="1538" max="1538" width="41.5546875" style="40" bestFit="1" customWidth="1"/>
    <col min="1539" max="1539" width="38" style="40" bestFit="1" customWidth="1"/>
    <col min="1540" max="1792" width="11.5546875" style="40"/>
    <col min="1793" max="1793" width="53.21875" style="40" bestFit="1" customWidth="1"/>
    <col min="1794" max="1794" width="41.5546875" style="40" bestFit="1" customWidth="1"/>
    <col min="1795" max="1795" width="38" style="40" bestFit="1" customWidth="1"/>
    <col min="1796" max="2048" width="11.5546875" style="40"/>
    <col min="2049" max="2049" width="53.21875" style="40" bestFit="1" customWidth="1"/>
    <col min="2050" max="2050" width="41.5546875" style="40" bestFit="1" customWidth="1"/>
    <col min="2051" max="2051" width="38" style="40" bestFit="1" customWidth="1"/>
    <col min="2052" max="2304" width="11.5546875" style="40"/>
    <col min="2305" max="2305" width="53.21875" style="40" bestFit="1" customWidth="1"/>
    <col min="2306" max="2306" width="41.5546875" style="40" bestFit="1" customWidth="1"/>
    <col min="2307" max="2307" width="38" style="40" bestFit="1" customWidth="1"/>
    <col min="2308" max="2560" width="11.5546875" style="40"/>
    <col min="2561" max="2561" width="53.21875" style="40" bestFit="1" customWidth="1"/>
    <col min="2562" max="2562" width="41.5546875" style="40" bestFit="1" customWidth="1"/>
    <col min="2563" max="2563" width="38" style="40" bestFit="1" customWidth="1"/>
    <col min="2564" max="2816" width="11.5546875" style="40"/>
    <col min="2817" max="2817" width="53.21875" style="40" bestFit="1" customWidth="1"/>
    <col min="2818" max="2818" width="41.5546875" style="40" bestFit="1" customWidth="1"/>
    <col min="2819" max="2819" width="38" style="40" bestFit="1" customWidth="1"/>
    <col min="2820" max="3072" width="11.5546875" style="40"/>
    <col min="3073" max="3073" width="53.21875" style="40" bestFit="1" customWidth="1"/>
    <col min="3074" max="3074" width="41.5546875" style="40" bestFit="1" customWidth="1"/>
    <col min="3075" max="3075" width="38" style="40" bestFit="1" customWidth="1"/>
    <col min="3076" max="3328" width="11.5546875" style="40"/>
    <col min="3329" max="3329" width="53.21875" style="40" bestFit="1" customWidth="1"/>
    <col min="3330" max="3330" width="41.5546875" style="40" bestFit="1" customWidth="1"/>
    <col min="3331" max="3331" width="38" style="40" bestFit="1" customWidth="1"/>
    <col min="3332" max="3584" width="11.5546875" style="40"/>
    <col min="3585" max="3585" width="53.21875" style="40" bestFit="1" customWidth="1"/>
    <col min="3586" max="3586" width="41.5546875" style="40" bestFit="1" customWidth="1"/>
    <col min="3587" max="3587" width="38" style="40" bestFit="1" customWidth="1"/>
    <col min="3588" max="3840" width="11.5546875" style="40"/>
    <col min="3841" max="3841" width="53.21875" style="40" bestFit="1" customWidth="1"/>
    <col min="3842" max="3842" width="41.5546875" style="40" bestFit="1" customWidth="1"/>
    <col min="3843" max="3843" width="38" style="40" bestFit="1" customWidth="1"/>
    <col min="3844" max="4096" width="11.5546875" style="40"/>
    <col min="4097" max="4097" width="53.21875" style="40" bestFit="1" customWidth="1"/>
    <col min="4098" max="4098" width="41.5546875" style="40" bestFit="1" customWidth="1"/>
    <col min="4099" max="4099" width="38" style="40" bestFit="1" customWidth="1"/>
    <col min="4100" max="4352" width="11.5546875" style="40"/>
    <col min="4353" max="4353" width="53.21875" style="40" bestFit="1" customWidth="1"/>
    <col min="4354" max="4354" width="41.5546875" style="40" bestFit="1" customWidth="1"/>
    <col min="4355" max="4355" width="38" style="40" bestFit="1" customWidth="1"/>
    <col min="4356" max="4608" width="11.5546875" style="40"/>
    <col min="4609" max="4609" width="53.21875" style="40" bestFit="1" customWidth="1"/>
    <col min="4610" max="4610" width="41.5546875" style="40" bestFit="1" customWidth="1"/>
    <col min="4611" max="4611" width="38" style="40" bestFit="1" customWidth="1"/>
    <col min="4612" max="4864" width="11.5546875" style="40"/>
    <col min="4865" max="4865" width="53.21875" style="40" bestFit="1" customWidth="1"/>
    <col min="4866" max="4866" width="41.5546875" style="40" bestFit="1" customWidth="1"/>
    <col min="4867" max="4867" width="38" style="40" bestFit="1" customWidth="1"/>
    <col min="4868" max="5120" width="11.5546875" style="40"/>
    <col min="5121" max="5121" width="53.21875" style="40" bestFit="1" customWidth="1"/>
    <col min="5122" max="5122" width="41.5546875" style="40" bestFit="1" customWidth="1"/>
    <col min="5123" max="5123" width="38" style="40" bestFit="1" customWidth="1"/>
    <col min="5124" max="5376" width="11.5546875" style="40"/>
    <col min="5377" max="5377" width="53.21875" style="40" bestFit="1" customWidth="1"/>
    <col min="5378" max="5378" width="41.5546875" style="40" bestFit="1" customWidth="1"/>
    <col min="5379" max="5379" width="38" style="40" bestFit="1" customWidth="1"/>
    <col min="5380" max="5632" width="11.5546875" style="40"/>
    <col min="5633" max="5633" width="53.21875" style="40" bestFit="1" customWidth="1"/>
    <col min="5634" max="5634" width="41.5546875" style="40" bestFit="1" customWidth="1"/>
    <col min="5635" max="5635" width="38" style="40" bestFit="1" customWidth="1"/>
    <col min="5636" max="5888" width="11.5546875" style="40"/>
    <col min="5889" max="5889" width="53.21875" style="40" bestFit="1" customWidth="1"/>
    <col min="5890" max="5890" width="41.5546875" style="40" bestFit="1" customWidth="1"/>
    <col min="5891" max="5891" width="38" style="40" bestFit="1" customWidth="1"/>
    <col min="5892" max="6144" width="11.5546875" style="40"/>
    <col min="6145" max="6145" width="53.21875" style="40" bestFit="1" customWidth="1"/>
    <col min="6146" max="6146" width="41.5546875" style="40" bestFit="1" customWidth="1"/>
    <col min="6147" max="6147" width="38" style="40" bestFit="1" customWidth="1"/>
    <col min="6148" max="6400" width="11.5546875" style="40"/>
    <col min="6401" max="6401" width="53.21875" style="40" bestFit="1" customWidth="1"/>
    <col min="6402" max="6402" width="41.5546875" style="40" bestFit="1" customWidth="1"/>
    <col min="6403" max="6403" width="38" style="40" bestFit="1" customWidth="1"/>
    <col min="6404" max="6656" width="11.5546875" style="40"/>
    <col min="6657" max="6657" width="53.21875" style="40" bestFit="1" customWidth="1"/>
    <col min="6658" max="6658" width="41.5546875" style="40" bestFit="1" customWidth="1"/>
    <col min="6659" max="6659" width="38" style="40" bestFit="1" customWidth="1"/>
    <col min="6660" max="6912" width="11.5546875" style="40"/>
    <col min="6913" max="6913" width="53.21875" style="40" bestFit="1" customWidth="1"/>
    <col min="6914" max="6914" width="41.5546875" style="40" bestFit="1" customWidth="1"/>
    <col min="6915" max="6915" width="38" style="40" bestFit="1" customWidth="1"/>
    <col min="6916" max="7168" width="11.5546875" style="40"/>
    <col min="7169" max="7169" width="53.21875" style="40" bestFit="1" customWidth="1"/>
    <col min="7170" max="7170" width="41.5546875" style="40" bestFit="1" customWidth="1"/>
    <col min="7171" max="7171" width="38" style="40" bestFit="1" customWidth="1"/>
    <col min="7172" max="7424" width="11.5546875" style="40"/>
    <col min="7425" max="7425" width="53.21875" style="40" bestFit="1" customWidth="1"/>
    <col min="7426" max="7426" width="41.5546875" style="40" bestFit="1" customWidth="1"/>
    <col min="7427" max="7427" width="38" style="40" bestFit="1" customWidth="1"/>
    <col min="7428" max="7680" width="11.5546875" style="40"/>
    <col min="7681" max="7681" width="53.21875" style="40" bestFit="1" customWidth="1"/>
    <col min="7682" max="7682" width="41.5546875" style="40" bestFit="1" customWidth="1"/>
    <col min="7683" max="7683" width="38" style="40" bestFit="1" customWidth="1"/>
    <col min="7684" max="7936" width="11.5546875" style="40"/>
    <col min="7937" max="7937" width="53.21875" style="40" bestFit="1" customWidth="1"/>
    <col min="7938" max="7938" width="41.5546875" style="40" bestFit="1" customWidth="1"/>
    <col min="7939" max="7939" width="38" style="40" bestFit="1" customWidth="1"/>
    <col min="7940" max="8192" width="11.5546875" style="40"/>
    <col min="8193" max="8193" width="53.21875" style="40" bestFit="1" customWidth="1"/>
    <col min="8194" max="8194" width="41.5546875" style="40" bestFit="1" customWidth="1"/>
    <col min="8195" max="8195" width="38" style="40" bestFit="1" customWidth="1"/>
    <col min="8196" max="8448" width="11.5546875" style="40"/>
    <col min="8449" max="8449" width="53.21875" style="40" bestFit="1" customWidth="1"/>
    <col min="8450" max="8450" width="41.5546875" style="40" bestFit="1" customWidth="1"/>
    <col min="8451" max="8451" width="38" style="40" bestFit="1" customWidth="1"/>
    <col min="8452" max="8704" width="11.5546875" style="40"/>
    <col min="8705" max="8705" width="53.21875" style="40" bestFit="1" customWidth="1"/>
    <col min="8706" max="8706" width="41.5546875" style="40" bestFit="1" customWidth="1"/>
    <col min="8707" max="8707" width="38" style="40" bestFit="1" customWidth="1"/>
    <col min="8708" max="8960" width="11.5546875" style="40"/>
    <col min="8961" max="8961" width="53.21875" style="40" bestFit="1" customWidth="1"/>
    <col min="8962" max="8962" width="41.5546875" style="40" bestFit="1" customWidth="1"/>
    <col min="8963" max="8963" width="38" style="40" bestFit="1" customWidth="1"/>
    <col min="8964" max="9216" width="11.5546875" style="40"/>
    <col min="9217" max="9217" width="53.21875" style="40" bestFit="1" customWidth="1"/>
    <col min="9218" max="9218" width="41.5546875" style="40" bestFit="1" customWidth="1"/>
    <col min="9219" max="9219" width="38" style="40" bestFit="1" customWidth="1"/>
    <col min="9220" max="9472" width="11.5546875" style="40"/>
    <col min="9473" max="9473" width="53.21875" style="40" bestFit="1" customWidth="1"/>
    <col min="9474" max="9474" width="41.5546875" style="40" bestFit="1" customWidth="1"/>
    <col min="9475" max="9475" width="38" style="40" bestFit="1" customWidth="1"/>
    <col min="9476" max="9728" width="11.5546875" style="40"/>
    <col min="9729" max="9729" width="53.21875" style="40" bestFit="1" customWidth="1"/>
    <col min="9730" max="9730" width="41.5546875" style="40" bestFit="1" customWidth="1"/>
    <col min="9731" max="9731" width="38" style="40" bestFit="1" customWidth="1"/>
    <col min="9732" max="9984" width="11.5546875" style="40"/>
    <col min="9985" max="9985" width="53.21875" style="40" bestFit="1" customWidth="1"/>
    <col min="9986" max="9986" width="41.5546875" style="40" bestFit="1" customWidth="1"/>
    <col min="9987" max="9987" width="38" style="40" bestFit="1" customWidth="1"/>
    <col min="9988" max="10240" width="11.5546875" style="40"/>
    <col min="10241" max="10241" width="53.21875" style="40" bestFit="1" customWidth="1"/>
    <col min="10242" max="10242" width="41.5546875" style="40" bestFit="1" customWidth="1"/>
    <col min="10243" max="10243" width="38" style="40" bestFit="1" customWidth="1"/>
    <col min="10244" max="10496" width="11.5546875" style="40"/>
    <col min="10497" max="10497" width="53.21875" style="40" bestFit="1" customWidth="1"/>
    <col min="10498" max="10498" width="41.5546875" style="40" bestFit="1" customWidth="1"/>
    <col min="10499" max="10499" width="38" style="40" bestFit="1" customWidth="1"/>
    <col min="10500" max="10752" width="11.5546875" style="40"/>
    <col min="10753" max="10753" width="53.21875" style="40" bestFit="1" customWidth="1"/>
    <col min="10754" max="10754" width="41.5546875" style="40" bestFit="1" customWidth="1"/>
    <col min="10755" max="10755" width="38" style="40" bestFit="1" customWidth="1"/>
    <col min="10756" max="11008" width="11.5546875" style="40"/>
    <col min="11009" max="11009" width="53.21875" style="40" bestFit="1" customWidth="1"/>
    <col min="11010" max="11010" width="41.5546875" style="40" bestFit="1" customWidth="1"/>
    <col min="11011" max="11011" width="38" style="40" bestFit="1" customWidth="1"/>
    <col min="11012" max="11264" width="11.5546875" style="40"/>
    <col min="11265" max="11265" width="53.21875" style="40" bestFit="1" customWidth="1"/>
    <col min="11266" max="11266" width="41.5546875" style="40" bestFit="1" customWidth="1"/>
    <col min="11267" max="11267" width="38" style="40" bestFit="1" customWidth="1"/>
    <col min="11268" max="11520" width="11.5546875" style="40"/>
    <col min="11521" max="11521" width="53.21875" style="40" bestFit="1" customWidth="1"/>
    <col min="11522" max="11522" width="41.5546875" style="40" bestFit="1" customWidth="1"/>
    <col min="11523" max="11523" width="38" style="40" bestFit="1" customWidth="1"/>
    <col min="11524" max="11776" width="11.5546875" style="40"/>
    <col min="11777" max="11777" width="53.21875" style="40" bestFit="1" customWidth="1"/>
    <col min="11778" max="11778" width="41.5546875" style="40" bestFit="1" customWidth="1"/>
    <col min="11779" max="11779" width="38" style="40" bestFit="1" customWidth="1"/>
    <col min="11780" max="12032" width="11.5546875" style="40"/>
    <col min="12033" max="12033" width="53.21875" style="40" bestFit="1" customWidth="1"/>
    <col min="12034" max="12034" width="41.5546875" style="40" bestFit="1" customWidth="1"/>
    <col min="12035" max="12035" width="38" style="40" bestFit="1" customWidth="1"/>
    <col min="12036" max="12288" width="11.5546875" style="40"/>
    <col min="12289" max="12289" width="53.21875" style="40" bestFit="1" customWidth="1"/>
    <col min="12290" max="12290" width="41.5546875" style="40" bestFit="1" customWidth="1"/>
    <col min="12291" max="12291" width="38" style="40" bestFit="1" customWidth="1"/>
    <col min="12292" max="12544" width="11.5546875" style="40"/>
    <col min="12545" max="12545" width="53.21875" style="40" bestFit="1" customWidth="1"/>
    <col min="12546" max="12546" width="41.5546875" style="40" bestFit="1" customWidth="1"/>
    <col min="12547" max="12547" width="38" style="40" bestFit="1" customWidth="1"/>
    <col min="12548" max="12800" width="11.5546875" style="40"/>
    <col min="12801" max="12801" width="53.21875" style="40" bestFit="1" customWidth="1"/>
    <col min="12802" max="12802" width="41.5546875" style="40" bestFit="1" customWidth="1"/>
    <col min="12803" max="12803" width="38" style="40" bestFit="1" customWidth="1"/>
    <col min="12804" max="13056" width="11.5546875" style="40"/>
    <col min="13057" max="13057" width="53.21875" style="40" bestFit="1" customWidth="1"/>
    <col min="13058" max="13058" width="41.5546875" style="40" bestFit="1" customWidth="1"/>
    <col min="13059" max="13059" width="38" style="40" bestFit="1" customWidth="1"/>
    <col min="13060" max="13312" width="11.5546875" style="40"/>
    <col min="13313" max="13313" width="53.21875" style="40" bestFit="1" customWidth="1"/>
    <col min="13314" max="13314" width="41.5546875" style="40" bestFit="1" customWidth="1"/>
    <col min="13315" max="13315" width="38" style="40" bestFit="1" customWidth="1"/>
    <col min="13316" max="13568" width="11.5546875" style="40"/>
    <col min="13569" max="13569" width="53.21875" style="40" bestFit="1" customWidth="1"/>
    <col min="13570" max="13570" width="41.5546875" style="40" bestFit="1" customWidth="1"/>
    <col min="13571" max="13571" width="38" style="40" bestFit="1" customWidth="1"/>
    <col min="13572" max="13824" width="11.5546875" style="40"/>
    <col min="13825" max="13825" width="53.21875" style="40" bestFit="1" customWidth="1"/>
    <col min="13826" max="13826" width="41.5546875" style="40" bestFit="1" customWidth="1"/>
    <col min="13827" max="13827" width="38" style="40" bestFit="1" customWidth="1"/>
    <col min="13828" max="14080" width="11.5546875" style="40"/>
    <col min="14081" max="14081" width="53.21875" style="40" bestFit="1" customWidth="1"/>
    <col min="14082" max="14082" width="41.5546875" style="40" bestFit="1" customWidth="1"/>
    <col min="14083" max="14083" width="38" style="40" bestFit="1" customWidth="1"/>
    <col min="14084" max="14336" width="11.5546875" style="40"/>
    <col min="14337" max="14337" width="53.21875" style="40" bestFit="1" customWidth="1"/>
    <col min="14338" max="14338" width="41.5546875" style="40" bestFit="1" customWidth="1"/>
    <col min="14339" max="14339" width="38" style="40" bestFit="1" customWidth="1"/>
    <col min="14340" max="14592" width="11.5546875" style="40"/>
    <col min="14593" max="14593" width="53.21875" style="40" bestFit="1" customWidth="1"/>
    <col min="14594" max="14594" width="41.5546875" style="40" bestFit="1" customWidth="1"/>
    <col min="14595" max="14595" width="38" style="40" bestFit="1" customWidth="1"/>
    <col min="14596" max="14848" width="11.5546875" style="40"/>
    <col min="14849" max="14849" width="53.21875" style="40" bestFit="1" customWidth="1"/>
    <col min="14850" max="14850" width="41.5546875" style="40" bestFit="1" customWidth="1"/>
    <col min="14851" max="14851" width="38" style="40" bestFit="1" customWidth="1"/>
    <col min="14852" max="15104" width="11.5546875" style="40"/>
    <col min="15105" max="15105" width="53.21875" style="40" bestFit="1" customWidth="1"/>
    <col min="15106" max="15106" width="41.5546875" style="40" bestFit="1" customWidth="1"/>
    <col min="15107" max="15107" width="38" style="40" bestFit="1" customWidth="1"/>
    <col min="15108" max="15360" width="11.5546875" style="40"/>
    <col min="15361" max="15361" width="53.21875" style="40" bestFit="1" customWidth="1"/>
    <col min="15362" max="15362" width="41.5546875" style="40" bestFit="1" customWidth="1"/>
    <col min="15363" max="15363" width="38" style="40" bestFit="1" customWidth="1"/>
    <col min="15364" max="15616" width="11.5546875" style="40"/>
    <col min="15617" max="15617" width="53.21875" style="40" bestFit="1" customWidth="1"/>
    <col min="15618" max="15618" width="41.5546875" style="40" bestFit="1" customWidth="1"/>
    <col min="15619" max="15619" width="38" style="40" bestFit="1" customWidth="1"/>
    <col min="15620" max="15872" width="11.5546875" style="40"/>
    <col min="15873" max="15873" width="53.21875" style="40" bestFit="1" customWidth="1"/>
    <col min="15874" max="15874" width="41.5546875" style="40" bestFit="1" customWidth="1"/>
    <col min="15875" max="15875" width="38" style="40" bestFit="1" customWidth="1"/>
    <col min="15876" max="16128" width="11.5546875" style="40"/>
    <col min="16129" max="16129" width="53.21875" style="40" bestFit="1" customWidth="1"/>
    <col min="16130" max="16130" width="41.5546875" style="40" bestFit="1" customWidth="1"/>
    <col min="16131" max="16131" width="38" style="40" bestFit="1" customWidth="1"/>
    <col min="16132" max="16384" width="11.5546875" style="40"/>
  </cols>
  <sheetData>
    <row r="1" spans="2:10" ht="13.8" x14ac:dyDescent="0.3">
      <c r="B1" s="37"/>
      <c r="C1" s="37"/>
      <c r="D1" s="38"/>
    </row>
    <row r="2" spans="2:10" ht="28.8" x14ac:dyDescent="0.25">
      <c r="B2" s="94" t="s">
        <v>88</v>
      </c>
      <c r="C2" s="94" t="s">
        <v>89</v>
      </c>
      <c r="D2" s="94" t="s">
        <v>90</v>
      </c>
      <c r="E2" s="95" t="s">
        <v>0</v>
      </c>
      <c r="F2" s="96" t="s">
        <v>86</v>
      </c>
      <c r="G2" s="96"/>
      <c r="H2" s="97" t="s">
        <v>98</v>
      </c>
    </row>
    <row r="3" spans="2:10" x14ac:dyDescent="0.25">
      <c r="B3" s="98" t="s">
        <v>139</v>
      </c>
      <c r="C3" s="98" t="s">
        <v>140</v>
      </c>
      <c r="D3" s="98" t="s">
        <v>141</v>
      </c>
      <c r="E3" s="98" t="s">
        <v>142</v>
      </c>
      <c r="F3" s="99">
        <v>42005</v>
      </c>
      <c r="G3" s="103">
        <v>8</v>
      </c>
      <c r="H3" s="99" t="s">
        <v>73</v>
      </c>
    </row>
    <row r="4" spans="2:10" x14ac:dyDescent="0.25">
      <c r="B4" s="98"/>
      <c r="C4" s="98"/>
      <c r="D4" s="98"/>
      <c r="E4" s="98" t="s">
        <v>143</v>
      </c>
      <c r="F4" s="99">
        <v>42036</v>
      </c>
      <c r="G4" s="103">
        <f t="shared" ref="G4:G14" si="0">+G3+1</f>
        <v>9</v>
      </c>
      <c r="H4" s="99" t="s">
        <v>4</v>
      </c>
    </row>
    <row r="5" spans="2:10" x14ac:dyDescent="0.25">
      <c r="B5" s="98"/>
      <c r="C5" s="98"/>
      <c r="D5" s="98"/>
      <c r="E5" s="98" t="s">
        <v>32</v>
      </c>
      <c r="F5" s="99">
        <v>42064</v>
      </c>
      <c r="G5" s="103">
        <f t="shared" si="0"/>
        <v>10</v>
      </c>
      <c r="H5" s="99"/>
    </row>
    <row r="6" spans="2:10" x14ac:dyDescent="0.25">
      <c r="B6" s="98"/>
      <c r="C6" s="98"/>
      <c r="D6" s="98"/>
      <c r="E6" s="98" t="s">
        <v>144</v>
      </c>
      <c r="F6" s="99">
        <v>42095</v>
      </c>
      <c r="G6" s="103">
        <f t="shared" si="0"/>
        <v>11</v>
      </c>
      <c r="H6" s="99"/>
    </row>
    <row r="7" spans="2:10" x14ac:dyDescent="0.25">
      <c r="B7" s="98"/>
      <c r="C7" s="98"/>
      <c r="D7" s="98"/>
      <c r="E7" s="98" t="s">
        <v>145</v>
      </c>
      <c r="F7" s="99">
        <v>42125</v>
      </c>
      <c r="G7" s="103">
        <f t="shared" si="0"/>
        <v>12</v>
      </c>
      <c r="H7" s="99"/>
    </row>
    <row r="8" spans="2:10" x14ac:dyDescent="0.25">
      <c r="B8" s="98"/>
      <c r="C8" s="98"/>
      <c r="D8" s="98"/>
      <c r="E8" s="98"/>
      <c r="F8" s="99" t="s">
        <v>99</v>
      </c>
      <c r="G8" s="103">
        <f t="shared" si="0"/>
        <v>13</v>
      </c>
      <c r="H8" s="99"/>
    </row>
    <row r="9" spans="2:10" x14ac:dyDescent="0.25">
      <c r="B9" s="98"/>
      <c r="C9" s="98"/>
      <c r="D9" s="98"/>
      <c r="E9" s="98"/>
      <c r="F9" s="99">
        <v>42186</v>
      </c>
      <c r="G9" s="103">
        <f t="shared" si="0"/>
        <v>14</v>
      </c>
      <c r="H9" s="99"/>
    </row>
    <row r="10" spans="2:10" x14ac:dyDescent="0.25">
      <c r="B10" s="98"/>
      <c r="C10" s="98"/>
      <c r="D10" s="98"/>
      <c r="E10" s="98"/>
      <c r="F10" s="99">
        <v>42217</v>
      </c>
      <c r="G10" s="103">
        <f t="shared" si="0"/>
        <v>15</v>
      </c>
      <c r="H10" s="99"/>
    </row>
    <row r="11" spans="2:10" x14ac:dyDescent="0.25">
      <c r="B11" s="98"/>
      <c r="C11" s="98"/>
      <c r="D11" s="98"/>
      <c r="E11" s="98"/>
      <c r="F11" s="99">
        <v>42248</v>
      </c>
      <c r="G11" s="103">
        <f t="shared" si="0"/>
        <v>16</v>
      </c>
      <c r="H11" s="99"/>
    </row>
    <row r="12" spans="2:10" x14ac:dyDescent="0.25">
      <c r="B12" s="98"/>
      <c r="C12" s="98"/>
      <c r="D12" s="98"/>
      <c r="E12" s="98"/>
      <c r="F12" s="99">
        <v>42278</v>
      </c>
      <c r="G12" s="103">
        <f t="shared" si="0"/>
        <v>17</v>
      </c>
      <c r="H12" s="99"/>
    </row>
    <row r="13" spans="2:10" x14ac:dyDescent="0.25">
      <c r="B13" s="98"/>
      <c r="C13" s="98"/>
      <c r="D13" s="98"/>
      <c r="E13" s="98"/>
      <c r="F13" s="99">
        <v>42309</v>
      </c>
      <c r="G13" s="103">
        <f t="shared" si="0"/>
        <v>18</v>
      </c>
      <c r="H13" s="99"/>
    </row>
    <row r="14" spans="2:10" x14ac:dyDescent="0.25">
      <c r="B14" s="98"/>
      <c r="C14" s="98"/>
      <c r="D14" s="98"/>
      <c r="E14" s="98"/>
      <c r="F14" s="99">
        <v>42339</v>
      </c>
      <c r="G14" s="103">
        <f t="shared" si="0"/>
        <v>19</v>
      </c>
      <c r="H14" s="99"/>
      <c r="I14" s="101" t="s">
        <v>100</v>
      </c>
      <c r="J14" s="100">
        <f>INDEX(G3:G14,MATCH('BDD (en attente contrôle macro)'!J1,F3:F14,0))</f>
        <v>10</v>
      </c>
    </row>
    <row r="15" spans="2:10" x14ac:dyDescent="0.25">
      <c r="B15" s="98"/>
      <c r="C15" s="98"/>
      <c r="D15" s="98"/>
      <c r="E15" s="107"/>
      <c r="F15" s="107"/>
      <c r="G15" s="108"/>
      <c r="H15" s="107"/>
    </row>
    <row r="16" spans="2:10" x14ac:dyDescent="0.25">
      <c r="B16" s="98"/>
      <c r="C16" s="98"/>
      <c r="D16" s="98"/>
    </row>
    <row r="17" spans="2:8" x14ac:dyDescent="0.25">
      <c r="B17" s="98"/>
      <c r="C17" s="98"/>
      <c r="D17" s="98"/>
    </row>
    <row r="18" spans="2:8" x14ac:dyDescent="0.25">
      <c r="B18" s="98"/>
      <c r="C18" s="98"/>
      <c r="D18" s="98"/>
    </row>
    <row r="19" spans="2:8" x14ac:dyDescent="0.25">
      <c r="B19" s="98"/>
      <c r="C19" s="98"/>
      <c r="D19" s="98"/>
    </row>
    <row r="20" spans="2:8" x14ac:dyDescent="0.25">
      <c r="B20" s="98"/>
      <c r="C20" s="98"/>
      <c r="D20" s="98"/>
    </row>
    <row r="21" spans="2:8" x14ac:dyDescent="0.25">
      <c r="B21" s="98"/>
      <c r="C21" s="98"/>
      <c r="D21" s="98"/>
    </row>
    <row r="22" spans="2:8" x14ac:dyDescent="0.25">
      <c r="B22" s="98"/>
      <c r="C22" s="98"/>
      <c r="D22" s="98"/>
    </row>
    <row r="23" spans="2:8" x14ac:dyDescent="0.25">
      <c r="B23" s="98"/>
      <c r="C23" s="98"/>
      <c r="D23" s="98"/>
    </row>
    <row r="24" spans="2:8" x14ac:dyDescent="0.25">
      <c r="B24" s="98"/>
      <c r="C24" s="98"/>
      <c r="D24" s="98"/>
    </row>
    <row r="25" spans="2:8" x14ac:dyDescent="0.25">
      <c r="B25" s="98"/>
      <c r="C25" s="98"/>
      <c r="D25" s="98"/>
      <c r="H25" s="111" t="s">
        <v>103</v>
      </c>
    </row>
    <row r="26" spans="2:8" x14ac:dyDescent="0.25">
      <c r="B26" s="98"/>
      <c r="C26" s="98"/>
      <c r="D26" s="98"/>
    </row>
    <row r="27" spans="2:8" x14ac:dyDescent="0.25">
      <c r="B27" s="98"/>
      <c r="C27" s="98"/>
      <c r="D27" s="98"/>
    </row>
    <row r="28" spans="2:8" x14ac:dyDescent="0.25">
      <c r="B28" s="98"/>
      <c r="C28" s="98"/>
      <c r="D28" s="98"/>
    </row>
    <row r="29" spans="2:8" x14ac:dyDescent="0.25">
      <c r="B29" s="98"/>
      <c r="C29" s="98"/>
      <c r="D29" s="98"/>
    </row>
    <row r="30" spans="2:8" x14ac:dyDescent="0.25">
      <c r="B30" s="98"/>
      <c r="C30" s="98"/>
      <c r="D30" s="98"/>
    </row>
    <row r="31" spans="2:8" x14ac:dyDescent="0.25">
      <c r="B31" s="98"/>
      <c r="C31" s="98"/>
      <c r="D31" s="98"/>
    </row>
    <row r="32" spans="2:8" x14ac:dyDescent="0.25">
      <c r="B32" s="98"/>
      <c r="C32" s="98"/>
      <c r="D32" s="98"/>
    </row>
    <row r="33" spans="2:8" x14ac:dyDescent="0.25">
      <c r="B33" s="98"/>
      <c r="C33" s="98"/>
      <c r="D33" s="98"/>
    </row>
    <row r="34" spans="2:8" x14ac:dyDescent="0.25">
      <c r="B34" s="98"/>
      <c r="C34" s="98"/>
      <c r="D34" s="98"/>
      <c r="E34" s="107"/>
      <c r="F34" s="107"/>
      <c r="G34" s="108"/>
      <c r="H34" s="107"/>
    </row>
    <row r="35" spans="2:8" x14ac:dyDescent="0.25">
      <c r="B35" s="98"/>
      <c r="C35" s="98"/>
      <c r="D35" s="98"/>
    </row>
    <row r="36" spans="2:8" x14ac:dyDescent="0.25">
      <c r="B36" s="98"/>
      <c r="C36" s="98"/>
      <c r="D36" s="98"/>
    </row>
    <row r="37" spans="2:8" x14ac:dyDescent="0.25">
      <c r="B37" s="98"/>
      <c r="C37" s="98"/>
      <c r="D37" s="98"/>
    </row>
    <row r="38" spans="2:8" x14ac:dyDescent="0.25">
      <c r="B38" s="98"/>
      <c r="C38" s="98"/>
      <c r="D38" s="98"/>
    </row>
    <row r="39" spans="2:8" x14ac:dyDescent="0.25">
      <c r="B39" s="98"/>
      <c r="C39" s="98"/>
      <c r="D39" s="98"/>
    </row>
    <row r="40" spans="2:8" x14ac:dyDescent="0.25">
      <c r="B40" s="98"/>
      <c r="C40" s="98"/>
      <c r="D40" s="98"/>
    </row>
    <row r="41" spans="2:8" x14ac:dyDescent="0.25">
      <c r="B41" s="98"/>
      <c r="C41" s="98"/>
      <c r="D41" s="98"/>
    </row>
    <row r="42" spans="2:8" x14ac:dyDescent="0.25">
      <c r="B42" s="98"/>
      <c r="C42" s="98"/>
      <c r="D42" s="98"/>
    </row>
    <row r="43" spans="2:8" x14ac:dyDescent="0.25">
      <c r="B43" s="98"/>
      <c r="C43" s="98"/>
      <c r="D43" s="98"/>
      <c r="E43" s="107"/>
      <c r="F43" s="107"/>
      <c r="G43" s="108"/>
      <c r="H43" s="107"/>
    </row>
    <row r="44" spans="2:8" x14ac:dyDescent="0.25">
      <c r="B44" s="98"/>
      <c r="C44" s="98"/>
      <c r="D44" s="98"/>
      <c r="E44" s="107"/>
      <c r="F44" s="107"/>
      <c r="G44" s="108"/>
      <c r="H44" s="107"/>
    </row>
    <row r="45" spans="2:8" x14ac:dyDescent="0.25">
      <c r="B45" s="98"/>
      <c r="C45" s="98"/>
      <c r="D45" s="98"/>
    </row>
    <row r="46" spans="2:8" x14ac:dyDescent="0.25">
      <c r="B46" s="98"/>
      <c r="C46" s="98"/>
      <c r="D46" s="98"/>
    </row>
    <row r="47" spans="2:8" x14ac:dyDescent="0.25">
      <c r="B47" s="98"/>
      <c r="C47" s="98"/>
      <c r="D47" s="98"/>
    </row>
    <row r="48" spans="2:8" x14ac:dyDescent="0.25">
      <c r="B48" s="98"/>
      <c r="C48" s="98"/>
      <c r="D48" s="98"/>
    </row>
    <row r="49" spans="2:10" x14ac:dyDescent="0.25">
      <c r="B49" s="98"/>
      <c r="C49" s="98"/>
      <c r="D49" s="98"/>
    </row>
    <row r="50" spans="2:10" x14ac:dyDescent="0.25">
      <c r="B50" s="98"/>
      <c r="C50" s="98"/>
      <c r="D50" s="98"/>
    </row>
    <row r="51" spans="2:10" x14ac:dyDescent="0.25">
      <c r="B51" s="98"/>
      <c r="C51" s="98"/>
      <c r="D51" s="98"/>
    </row>
    <row r="52" spans="2:10" x14ac:dyDescent="0.25">
      <c r="B52" s="98"/>
      <c r="C52" s="98"/>
      <c r="D52" s="98"/>
    </row>
    <row r="53" spans="2:10" x14ac:dyDescent="0.25">
      <c r="B53" s="98"/>
      <c r="C53" s="98"/>
      <c r="D53" s="98"/>
    </row>
    <row r="54" spans="2:10" x14ac:dyDescent="0.25">
      <c r="B54" s="98"/>
      <c r="C54" s="98"/>
      <c r="D54" s="98"/>
      <c r="E54" s="107"/>
      <c r="F54" s="107"/>
      <c r="G54" s="108"/>
      <c r="H54" s="107"/>
      <c r="I54" s="107"/>
      <c r="J54" s="107"/>
    </row>
    <row r="55" spans="2:10" x14ac:dyDescent="0.25">
      <c r="B55" s="98"/>
      <c r="C55" s="98"/>
      <c r="D55" s="98"/>
      <c r="E55" s="107"/>
      <c r="F55" s="107"/>
      <c r="G55" s="108"/>
      <c r="H55" s="107"/>
    </row>
    <row r="56" spans="2:10" x14ac:dyDescent="0.25">
      <c r="B56" s="98"/>
      <c r="C56" s="98"/>
      <c r="D56" s="98"/>
    </row>
    <row r="57" spans="2:10" x14ac:dyDescent="0.25">
      <c r="B57" s="98"/>
      <c r="C57" s="98"/>
      <c r="D57" s="98"/>
    </row>
    <row r="58" spans="2:10" x14ac:dyDescent="0.25">
      <c r="B58" s="98"/>
      <c r="C58" s="98"/>
      <c r="D58" s="98"/>
    </row>
    <row r="59" spans="2:10" x14ac:dyDescent="0.25">
      <c r="B59" s="98"/>
      <c r="C59" s="98"/>
      <c r="D59" s="98"/>
      <c r="E59" s="107"/>
      <c r="F59" s="107"/>
      <c r="G59" s="108"/>
      <c r="H59" s="107"/>
    </row>
    <row r="60" spans="2:10" x14ac:dyDescent="0.25">
      <c r="B60" s="98"/>
      <c r="C60" s="98"/>
      <c r="D60" s="98"/>
    </row>
    <row r="61" spans="2:10" x14ac:dyDescent="0.25">
      <c r="B61" s="98"/>
      <c r="C61" s="98"/>
      <c r="D61" s="98"/>
    </row>
    <row r="62" spans="2:10" x14ac:dyDescent="0.25">
      <c r="B62" s="98"/>
      <c r="C62" s="98"/>
      <c r="D62" s="98"/>
    </row>
    <row r="63" spans="2:10" x14ac:dyDescent="0.25">
      <c r="B63" s="98"/>
      <c r="C63" s="98"/>
      <c r="D63" s="98"/>
    </row>
    <row r="64" spans="2:10" x14ac:dyDescent="0.25">
      <c r="B64" s="98"/>
      <c r="C64" s="98"/>
      <c r="D64" s="98"/>
    </row>
    <row r="65" spans="2:4" x14ac:dyDescent="0.25">
      <c r="B65" s="98"/>
      <c r="C65" s="98"/>
      <c r="D65" s="98"/>
    </row>
    <row r="66" spans="2:4" x14ac:dyDescent="0.25">
      <c r="B66" s="98"/>
      <c r="C66" s="98"/>
      <c r="D66" s="98"/>
    </row>
    <row r="67" spans="2:4" x14ac:dyDescent="0.25">
      <c r="B67" s="98"/>
      <c r="C67" s="98"/>
      <c r="D67" s="98"/>
    </row>
    <row r="68" spans="2:4" x14ac:dyDescent="0.25">
      <c r="B68" s="98"/>
      <c r="C68" s="98"/>
      <c r="D68" s="98"/>
    </row>
    <row r="69" spans="2:4" x14ac:dyDescent="0.25">
      <c r="B69" s="98"/>
      <c r="C69" s="98"/>
      <c r="D69" s="98"/>
    </row>
    <row r="70" spans="2:4" x14ac:dyDescent="0.25">
      <c r="B70" s="98"/>
      <c r="C70" s="98"/>
      <c r="D70" s="98"/>
    </row>
    <row r="71" spans="2:4" x14ac:dyDescent="0.25">
      <c r="B71" s="98"/>
      <c r="C71" s="98"/>
      <c r="D71" s="98"/>
    </row>
    <row r="72" spans="2:4" x14ac:dyDescent="0.25">
      <c r="B72" s="98"/>
      <c r="C72" s="98"/>
      <c r="D72" s="98"/>
    </row>
    <row r="73" spans="2:4" x14ac:dyDescent="0.25">
      <c r="B73" s="98"/>
      <c r="C73" s="98"/>
      <c r="D73" s="98"/>
    </row>
    <row r="74" spans="2:4" x14ac:dyDescent="0.25">
      <c r="B74" s="98"/>
      <c r="C74" s="98"/>
      <c r="D74" s="98"/>
    </row>
    <row r="75" spans="2:4" x14ac:dyDescent="0.25">
      <c r="B75" s="98"/>
      <c r="C75" s="98"/>
      <c r="D75" s="98"/>
    </row>
    <row r="76" spans="2:4" x14ac:dyDescent="0.25">
      <c r="B76" s="98"/>
      <c r="C76" s="98"/>
      <c r="D76" s="98"/>
    </row>
    <row r="77" spans="2:4" x14ac:dyDescent="0.25">
      <c r="B77" s="98"/>
      <c r="C77" s="98"/>
      <c r="D77" s="98"/>
    </row>
    <row r="78" spans="2:4" ht="13.2" x14ac:dyDescent="0.25">
      <c r="B78" s="40"/>
      <c r="C78" s="40"/>
      <c r="D78" s="40"/>
    </row>
    <row r="79" spans="2:4" ht="13.2" x14ac:dyDescent="0.25">
      <c r="B79" s="40"/>
      <c r="C79" s="40"/>
      <c r="D79" s="40"/>
    </row>
    <row r="80" spans="2:4" ht="13.2" x14ac:dyDescent="0.25">
      <c r="B80" s="40"/>
      <c r="C80" s="40"/>
      <c r="D80" s="40"/>
    </row>
    <row r="81" spans="2:4" ht="13.2" x14ac:dyDescent="0.25">
      <c r="B81" s="40"/>
      <c r="C81" s="40"/>
      <c r="D81" s="40"/>
    </row>
    <row r="82" spans="2:4" ht="13.2" x14ac:dyDescent="0.25">
      <c r="B82" s="40"/>
      <c r="C82" s="40"/>
      <c r="D82" s="40"/>
    </row>
    <row r="83" spans="2:4" ht="13.2" x14ac:dyDescent="0.25">
      <c r="B83" s="40"/>
      <c r="C83" s="40"/>
      <c r="D83" s="40"/>
    </row>
    <row r="84" spans="2:4" ht="13.2" x14ac:dyDescent="0.25">
      <c r="B84" s="40"/>
      <c r="C84" s="40"/>
      <c r="D84" s="40"/>
    </row>
    <row r="85" spans="2:4" ht="13.2" x14ac:dyDescent="0.25">
      <c r="B85" s="40"/>
      <c r="C85" s="40"/>
      <c r="D85" s="40"/>
    </row>
    <row r="86" spans="2:4" ht="13.2" x14ac:dyDescent="0.25">
      <c r="B86" s="40"/>
      <c r="C86" s="40"/>
      <c r="D86" s="40"/>
    </row>
    <row r="87" spans="2:4" ht="13.2" x14ac:dyDescent="0.25">
      <c r="B87" s="40"/>
      <c r="C87" s="40"/>
      <c r="D87" s="40"/>
    </row>
    <row r="88" spans="2:4" ht="13.2" x14ac:dyDescent="0.25">
      <c r="B88" s="40"/>
      <c r="C88" s="40"/>
      <c r="D88" s="40"/>
    </row>
    <row r="89" spans="2:4" ht="13.2" x14ac:dyDescent="0.25">
      <c r="B89" s="40"/>
      <c r="C89" s="40"/>
      <c r="D89" s="40"/>
    </row>
    <row r="90" spans="2:4" ht="13.2" x14ac:dyDescent="0.25">
      <c r="B90" s="40"/>
      <c r="C90" s="40"/>
      <c r="D90" s="40"/>
    </row>
    <row r="91" spans="2:4" ht="13.2" x14ac:dyDescent="0.25">
      <c r="B91" s="40"/>
      <c r="C91" s="40"/>
      <c r="D91" s="40"/>
    </row>
    <row r="92" spans="2:4" ht="13.2" x14ac:dyDescent="0.25">
      <c r="B92" s="40"/>
      <c r="C92" s="40"/>
      <c r="D92" s="40"/>
    </row>
    <row r="93" spans="2:4" ht="13.2" x14ac:dyDescent="0.25">
      <c r="B93" s="40"/>
      <c r="C93" s="40"/>
      <c r="D93" s="40"/>
    </row>
    <row r="94" spans="2:4" ht="13.2" x14ac:dyDescent="0.25">
      <c r="B94" s="40"/>
      <c r="C94" s="40"/>
      <c r="D94" s="40"/>
    </row>
    <row r="95" spans="2:4" ht="13.2" x14ac:dyDescent="0.25">
      <c r="B95" s="40"/>
      <c r="C95" s="40"/>
      <c r="D95" s="40"/>
    </row>
    <row r="96" spans="2:4" ht="13.2" x14ac:dyDescent="0.25">
      <c r="B96" s="40"/>
      <c r="C96" s="40"/>
      <c r="D96" s="40"/>
    </row>
    <row r="97" spans="2:4" ht="13.2" x14ac:dyDescent="0.25">
      <c r="B97" s="40"/>
      <c r="C97" s="40"/>
      <c r="D97" s="40"/>
    </row>
    <row r="98" spans="2:4" ht="13.2" x14ac:dyDescent="0.25">
      <c r="B98" s="40"/>
      <c r="C98" s="40"/>
      <c r="D98" s="40"/>
    </row>
    <row r="99" spans="2:4" ht="13.2" x14ac:dyDescent="0.25">
      <c r="B99" s="40"/>
      <c r="C99" s="40"/>
      <c r="D99" s="40"/>
    </row>
    <row r="100" spans="2:4" ht="13.2" x14ac:dyDescent="0.25">
      <c r="B100" s="40"/>
      <c r="C100" s="40"/>
      <c r="D100" s="40"/>
    </row>
    <row r="101" spans="2:4" ht="13.2" x14ac:dyDescent="0.25">
      <c r="B101" s="40"/>
      <c r="C101" s="40"/>
      <c r="D101" s="40"/>
    </row>
    <row r="102" spans="2:4" ht="13.2" x14ac:dyDescent="0.25">
      <c r="B102" s="40"/>
      <c r="C102" s="40"/>
      <c r="D102" s="40"/>
    </row>
    <row r="103" spans="2:4" ht="13.2" x14ac:dyDescent="0.25">
      <c r="B103" s="40"/>
      <c r="C103" s="40"/>
      <c r="D103" s="40"/>
    </row>
    <row r="104" spans="2:4" ht="13.2" x14ac:dyDescent="0.25">
      <c r="B104" s="40"/>
      <c r="C104" s="40"/>
      <c r="D104" s="40"/>
    </row>
    <row r="105" spans="2:4" ht="13.2" x14ac:dyDescent="0.25">
      <c r="B105" s="40"/>
      <c r="C105" s="40"/>
      <c r="D105" s="40"/>
    </row>
    <row r="106" spans="2:4" ht="13.2" x14ac:dyDescent="0.25">
      <c r="B106" s="40"/>
      <c r="C106" s="40"/>
      <c r="D106" s="40"/>
    </row>
    <row r="107" spans="2:4" ht="13.2" x14ac:dyDescent="0.25">
      <c r="B107" s="40"/>
      <c r="C107" s="40"/>
      <c r="D107" s="40"/>
    </row>
    <row r="108" spans="2:4" ht="13.2" x14ac:dyDescent="0.25">
      <c r="B108" s="40"/>
      <c r="C108" s="40"/>
      <c r="D108" s="40"/>
    </row>
    <row r="109" spans="2:4" ht="13.2" x14ac:dyDescent="0.25">
      <c r="B109" s="40"/>
      <c r="C109" s="40"/>
      <c r="D109" s="40"/>
    </row>
    <row r="110" spans="2:4" ht="13.2" x14ac:dyDescent="0.25">
      <c r="B110" s="40"/>
      <c r="C110" s="40"/>
      <c r="D110" s="40"/>
    </row>
    <row r="111" spans="2:4" ht="13.2" x14ac:dyDescent="0.25">
      <c r="B111" s="40"/>
      <c r="C111" s="40"/>
      <c r="D111" s="40"/>
    </row>
    <row r="112" spans="2:4" ht="13.2" x14ac:dyDescent="0.25">
      <c r="B112" s="40"/>
      <c r="C112" s="40"/>
      <c r="D112" s="40"/>
    </row>
    <row r="113" spans="2:4" ht="13.2" x14ac:dyDescent="0.25">
      <c r="B113" s="40"/>
      <c r="C113" s="40"/>
      <c r="D113" s="40"/>
    </row>
    <row r="114" spans="2:4" ht="13.2" x14ac:dyDescent="0.25">
      <c r="B114" s="40"/>
      <c r="C114" s="40"/>
      <c r="D114" s="40"/>
    </row>
    <row r="115" spans="2:4" ht="13.2" x14ac:dyDescent="0.25">
      <c r="B115" s="40"/>
      <c r="C115" s="40"/>
      <c r="D115" s="40"/>
    </row>
    <row r="116" spans="2:4" ht="13.2" x14ac:dyDescent="0.25">
      <c r="B116" s="40"/>
      <c r="C116" s="40"/>
      <c r="D116" s="40"/>
    </row>
    <row r="117" spans="2:4" ht="13.2" x14ac:dyDescent="0.25">
      <c r="B117" s="40"/>
      <c r="C117" s="40"/>
      <c r="D117" s="40"/>
    </row>
    <row r="118" spans="2:4" ht="13.2" x14ac:dyDescent="0.25">
      <c r="B118" s="40"/>
      <c r="C118" s="40"/>
      <c r="D118" s="40"/>
    </row>
    <row r="119" spans="2:4" ht="13.2" x14ac:dyDescent="0.25">
      <c r="B119" s="40"/>
      <c r="C119" s="40"/>
      <c r="D119" s="40"/>
    </row>
    <row r="120" spans="2:4" ht="13.2" x14ac:dyDescent="0.25">
      <c r="B120" s="40"/>
      <c r="C120" s="40"/>
      <c r="D120" s="40"/>
    </row>
    <row r="121" spans="2:4" ht="13.2" x14ac:dyDescent="0.25">
      <c r="B121" s="40"/>
      <c r="C121" s="40"/>
      <c r="D121" s="40"/>
    </row>
    <row r="122" spans="2:4" ht="13.2" x14ac:dyDescent="0.25">
      <c r="B122" s="40"/>
      <c r="C122" s="40"/>
      <c r="D122" s="40"/>
    </row>
    <row r="123" spans="2:4" ht="13.2" x14ac:dyDescent="0.25">
      <c r="B123" s="40"/>
      <c r="C123" s="40"/>
      <c r="D123" s="40"/>
    </row>
    <row r="124" spans="2:4" ht="13.2" x14ac:dyDescent="0.25">
      <c r="B124" s="40"/>
      <c r="C124" s="40"/>
      <c r="D124" s="40"/>
    </row>
    <row r="125" spans="2:4" ht="13.2" x14ac:dyDescent="0.25">
      <c r="B125" s="40"/>
      <c r="C125" s="40"/>
      <c r="D125" s="40"/>
    </row>
    <row r="126" spans="2:4" ht="13.2" x14ac:dyDescent="0.25">
      <c r="B126" s="40"/>
      <c r="C126" s="40"/>
      <c r="D126" s="40"/>
    </row>
    <row r="127" spans="2:4" ht="13.2" x14ac:dyDescent="0.25">
      <c r="B127" s="40"/>
      <c r="C127" s="40"/>
      <c r="D127" s="40"/>
    </row>
    <row r="128" spans="2:4" ht="13.2" x14ac:dyDescent="0.25">
      <c r="B128" s="40"/>
      <c r="C128" s="40"/>
      <c r="D128" s="40"/>
    </row>
    <row r="129" spans="2:4" ht="13.2" x14ac:dyDescent="0.25">
      <c r="B129" s="40"/>
      <c r="C129" s="40"/>
      <c r="D129" s="40"/>
    </row>
    <row r="130" spans="2:4" ht="13.2" x14ac:dyDescent="0.25">
      <c r="B130" s="40"/>
      <c r="C130" s="40"/>
      <c r="D130" s="40"/>
    </row>
    <row r="131" spans="2:4" ht="13.2" x14ac:dyDescent="0.25">
      <c r="B131" s="40"/>
      <c r="C131" s="40"/>
      <c r="D131" s="40"/>
    </row>
    <row r="132" spans="2:4" ht="13.2" x14ac:dyDescent="0.25">
      <c r="B132" s="40"/>
      <c r="C132" s="40"/>
      <c r="D132" s="40"/>
    </row>
    <row r="133" spans="2:4" ht="13.2" x14ac:dyDescent="0.25">
      <c r="B133" s="40"/>
      <c r="C133" s="40"/>
      <c r="D133" s="40"/>
    </row>
    <row r="134" spans="2:4" ht="13.2" x14ac:dyDescent="0.25">
      <c r="B134" s="40"/>
      <c r="C134" s="40"/>
      <c r="D134" s="40"/>
    </row>
    <row r="135" spans="2:4" x14ac:dyDescent="0.25">
      <c r="C135" s="40"/>
    </row>
  </sheetData>
  <autoFilter ref="B2:D77"/>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dimension ref="B1:J2901"/>
  <sheetViews>
    <sheetView tabSelected="1" workbookViewId="0">
      <selection activeCell="H17" sqref="H17"/>
    </sheetView>
  </sheetViews>
  <sheetFormatPr baseColWidth="10" defaultRowHeight="14.4" x14ac:dyDescent="0.3"/>
  <cols>
    <col min="10" max="10" width="18" customWidth="1"/>
  </cols>
  <sheetData>
    <row r="1" spans="2:10" ht="29.4" thickBot="1" x14ac:dyDescent="0.35">
      <c r="B1" s="90" t="s">
        <v>88</v>
      </c>
      <c r="C1" s="90" t="s">
        <v>89</v>
      </c>
      <c r="D1" s="90" t="s">
        <v>90</v>
      </c>
      <c r="E1" s="91" t="s">
        <v>87</v>
      </c>
      <c r="F1" s="92" t="s">
        <v>0</v>
      </c>
      <c r="G1" s="92" t="s">
        <v>86</v>
      </c>
      <c r="H1" s="112" t="s">
        <v>91</v>
      </c>
      <c r="I1" s="112" t="s">
        <v>101</v>
      </c>
      <c r="J1" s="113">
        <v>42064</v>
      </c>
    </row>
    <row r="2117" spans="2:9" ht="28.8" x14ac:dyDescent="0.3">
      <c r="F2117" s="73" t="s">
        <v>63</v>
      </c>
      <c r="H2117" s="74">
        <v>0</v>
      </c>
      <c r="I2117" s="121">
        <v>42264.418888888889</v>
      </c>
    </row>
    <row r="2118" spans="2:9" ht="28.8" x14ac:dyDescent="0.3">
      <c r="B2118" t="s">
        <v>74</v>
      </c>
      <c r="C2118" t="s">
        <v>14</v>
      </c>
      <c r="D2118" t="s">
        <v>64</v>
      </c>
      <c r="E2118" t="s">
        <v>73</v>
      </c>
      <c r="F2118" s="73" t="s">
        <v>63</v>
      </c>
      <c r="H2118" s="76">
        <v>1</v>
      </c>
      <c r="I2118" s="121">
        <v>42264.418888888889</v>
      </c>
    </row>
    <row r="2119" spans="2:9" ht="28.8" x14ac:dyDescent="0.3">
      <c r="B2119" t="s">
        <v>74</v>
      </c>
      <c r="C2119" t="s">
        <v>65</v>
      </c>
      <c r="D2119" t="s">
        <v>66</v>
      </c>
      <c r="E2119" t="s">
        <v>73</v>
      </c>
      <c r="F2119" s="73" t="s">
        <v>63</v>
      </c>
      <c r="H2119" s="76"/>
      <c r="I2119" s="121">
        <v>42264.418888888889</v>
      </c>
    </row>
    <row r="2120" spans="2:9" ht="28.8" x14ac:dyDescent="0.3">
      <c r="B2120" t="s">
        <v>74</v>
      </c>
      <c r="C2120" t="s">
        <v>65</v>
      </c>
      <c r="D2120" t="s">
        <v>67</v>
      </c>
      <c r="E2120" t="s">
        <v>73</v>
      </c>
      <c r="F2120" s="73" t="s">
        <v>63</v>
      </c>
      <c r="H2120" s="76"/>
      <c r="I2120" s="121">
        <v>42264.418888888889</v>
      </c>
    </row>
    <row r="2121" spans="2:9" ht="28.8" x14ac:dyDescent="0.3">
      <c r="B2121" t="s">
        <v>74</v>
      </c>
      <c r="C2121" t="s">
        <v>65</v>
      </c>
      <c r="D2121" t="s">
        <v>68</v>
      </c>
      <c r="E2121" t="s">
        <v>73</v>
      </c>
      <c r="F2121" s="73" t="s">
        <v>63</v>
      </c>
      <c r="H2121" s="76">
        <v>1</v>
      </c>
      <c r="I2121" s="121">
        <v>42264.418888888889</v>
      </c>
    </row>
    <row r="2122" spans="2:9" ht="28.8" x14ac:dyDescent="0.3">
      <c r="B2122" t="s">
        <v>74</v>
      </c>
      <c r="C2122" t="s">
        <v>69</v>
      </c>
      <c r="D2122" t="s">
        <v>66</v>
      </c>
      <c r="E2122" t="s">
        <v>73</v>
      </c>
      <c r="F2122" s="73" t="s">
        <v>63</v>
      </c>
      <c r="H2122" s="76"/>
      <c r="I2122" s="121">
        <v>42264.418888888889</v>
      </c>
    </row>
    <row r="2123" spans="2:9" ht="28.8" x14ac:dyDescent="0.3">
      <c r="B2123" t="s">
        <v>74</v>
      </c>
      <c r="C2123" t="s">
        <v>69</v>
      </c>
      <c r="D2123" t="s">
        <v>70</v>
      </c>
      <c r="E2123" t="s">
        <v>73</v>
      </c>
      <c r="F2123" s="73" t="s">
        <v>63</v>
      </c>
      <c r="H2123" s="76"/>
      <c r="I2123" s="121">
        <v>42264.418888888889</v>
      </c>
    </row>
    <row r="2124" spans="2:9" ht="28.8" x14ac:dyDescent="0.3">
      <c r="B2124" t="s">
        <v>74</v>
      </c>
      <c r="C2124" t="s">
        <v>53</v>
      </c>
      <c r="D2124" t="s">
        <v>54</v>
      </c>
      <c r="E2124" t="s">
        <v>73</v>
      </c>
      <c r="F2124" s="73" t="s">
        <v>63</v>
      </c>
      <c r="H2124" s="76"/>
      <c r="I2124" s="121">
        <v>42264.418888888889</v>
      </c>
    </row>
    <row r="2125" spans="2:9" ht="28.8" x14ac:dyDescent="0.3">
      <c r="B2125" t="s">
        <v>74</v>
      </c>
      <c r="C2125" t="s">
        <v>58</v>
      </c>
      <c r="D2125" t="s">
        <v>55</v>
      </c>
      <c r="E2125" t="s">
        <v>73</v>
      </c>
      <c r="F2125" s="73" t="s">
        <v>63</v>
      </c>
      <c r="H2125" s="76"/>
      <c r="I2125" s="121">
        <v>42264.418900462966</v>
      </c>
    </row>
    <row r="2126" spans="2:9" ht="28.8" x14ac:dyDescent="0.3">
      <c r="B2126" t="s">
        <v>74</v>
      </c>
      <c r="C2126" t="s">
        <v>71</v>
      </c>
      <c r="D2126" t="s">
        <v>72</v>
      </c>
      <c r="E2126" t="s">
        <v>73</v>
      </c>
      <c r="F2126" s="73" t="s">
        <v>63</v>
      </c>
      <c r="H2126" s="76">
        <v>0</v>
      </c>
      <c r="I2126" s="121">
        <v>42264.418900462966</v>
      </c>
    </row>
    <row r="2127" spans="2:9" x14ac:dyDescent="0.3">
      <c r="B2127" t="s">
        <v>1</v>
      </c>
      <c r="C2127" t="s">
        <v>2</v>
      </c>
      <c r="D2127" t="s">
        <v>3</v>
      </c>
      <c r="E2127" t="s">
        <v>73</v>
      </c>
      <c r="F2127" s="77" t="s">
        <v>63</v>
      </c>
      <c r="H2127" s="74">
        <v>615</v>
      </c>
      <c r="I2127" s="121">
        <v>42264.418900462966</v>
      </c>
    </row>
    <row r="2128" spans="2:9" x14ac:dyDescent="0.3">
      <c r="B2128" t="s">
        <v>84</v>
      </c>
      <c r="C2128" t="s">
        <v>106</v>
      </c>
      <c r="D2128" t="s">
        <v>7</v>
      </c>
      <c r="E2128" t="s">
        <v>73</v>
      </c>
      <c r="F2128" s="77" t="s">
        <v>63</v>
      </c>
      <c r="H2128" s="76">
        <v>18</v>
      </c>
      <c r="I2128" s="121">
        <v>42264.418900462966</v>
      </c>
    </row>
    <row r="2129" spans="2:9" x14ac:dyDescent="0.3">
      <c r="B2129" t="s">
        <v>84</v>
      </c>
      <c r="C2129" t="s">
        <v>106</v>
      </c>
      <c r="D2129" t="s">
        <v>8</v>
      </c>
      <c r="E2129" t="s">
        <v>73</v>
      </c>
      <c r="F2129" s="77" t="s">
        <v>63</v>
      </c>
      <c r="H2129" s="76" t="s">
        <v>85</v>
      </c>
      <c r="I2129" s="121">
        <v>42264.418900462966</v>
      </c>
    </row>
    <row r="2130" spans="2:9" x14ac:dyDescent="0.3">
      <c r="B2130" t="s">
        <v>84</v>
      </c>
      <c r="C2130" t="s">
        <v>107</v>
      </c>
      <c r="D2130" t="s">
        <v>7</v>
      </c>
      <c r="E2130" t="s">
        <v>73</v>
      </c>
      <c r="F2130" s="77" t="s">
        <v>63</v>
      </c>
      <c r="H2130" s="76">
        <v>2</v>
      </c>
      <c r="I2130" s="121">
        <v>42264.418900462966</v>
      </c>
    </row>
    <row r="2131" spans="2:9" x14ac:dyDescent="0.3">
      <c r="B2131" t="s">
        <v>84</v>
      </c>
      <c r="C2131" t="s">
        <v>107</v>
      </c>
      <c r="D2131" t="s">
        <v>8</v>
      </c>
      <c r="E2131" t="s">
        <v>73</v>
      </c>
      <c r="F2131" s="77" t="s">
        <v>63</v>
      </c>
      <c r="H2131" s="76">
        <v>1</v>
      </c>
      <c r="I2131" s="121">
        <v>42264.418900462966</v>
      </c>
    </row>
    <row r="2132" spans="2:9" x14ac:dyDescent="0.3">
      <c r="B2132" t="s">
        <v>6</v>
      </c>
      <c r="C2132" t="s">
        <v>9</v>
      </c>
      <c r="D2132" t="s">
        <v>10</v>
      </c>
      <c r="E2132" t="s">
        <v>73</v>
      </c>
      <c r="F2132" s="77" t="s">
        <v>63</v>
      </c>
      <c r="H2132" s="76">
        <v>1857</v>
      </c>
      <c r="I2132" s="121">
        <v>42264.418900462966</v>
      </c>
    </row>
    <row r="2133" spans="2:9" x14ac:dyDescent="0.3">
      <c r="B2133" t="s">
        <v>6</v>
      </c>
      <c r="C2133" t="s">
        <v>30</v>
      </c>
      <c r="D2133" t="s">
        <v>7</v>
      </c>
      <c r="E2133" t="s">
        <v>73</v>
      </c>
      <c r="F2133" s="77" t="s">
        <v>63</v>
      </c>
      <c r="H2133" s="76">
        <v>269</v>
      </c>
      <c r="I2133" s="121">
        <v>42264.418900462966</v>
      </c>
    </row>
    <row r="2134" spans="2:9" x14ac:dyDescent="0.3">
      <c r="B2134" t="s">
        <v>6</v>
      </c>
      <c r="C2134" t="s">
        <v>8</v>
      </c>
      <c r="D2134" t="s">
        <v>13</v>
      </c>
      <c r="E2134" t="s">
        <v>73</v>
      </c>
      <c r="F2134" s="77" t="s">
        <v>63</v>
      </c>
      <c r="H2134" s="76">
        <v>16</v>
      </c>
      <c r="I2134" s="121">
        <v>42264.418900462966</v>
      </c>
    </row>
    <row r="2135" spans="2:9" x14ac:dyDescent="0.3">
      <c r="B2135" t="s">
        <v>6</v>
      </c>
      <c r="C2135" t="s">
        <v>3</v>
      </c>
      <c r="D2135" t="s">
        <v>7</v>
      </c>
      <c r="E2135" t="s">
        <v>73</v>
      </c>
      <c r="F2135" s="77" t="s">
        <v>63</v>
      </c>
      <c r="H2135" s="76"/>
      <c r="I2135" s="121">
        <v>42264.418900462966</v>
      </c>
    </row>
    <row r="2136" spans="2:9" x14ac:dyDescent="0.3">
      <c r="B2136" t="s">
        <v>94</v>
      </c>
      <c r="C2136" t="s">
        <v>108</v>
      </c>
      <c r="D2136" t="s">
        <v>102</v>
      </c>
      <c r="E2136" t="s">
        <v>73</v>
      </c>
      <c r="F2136" s="77" t="s">
        <v>63</v>
      </c>
      <c r="H2136" s="76"/>
      <c r="I2136" s="121">
        <v>42264.418900462966</v>
      </c>
    </row>
    <row r="2137" spans="2:9" x14ac:dyDescent="0.3">
      <c r="B2137" t="s">
        <v>94</v>
      </c>
      <c r="C2137" t="s">
        <v>109</v>
      </c>
      <c r="D2137" t="s">
        <v>102</v>
      </c>
      <c r="E2137" t="s">
        <v>73</v>
      </c>
      <c r="F2137" s="77" t="s">
        <v>63</v>
      </c>
      <c r="H2137" s="76"/>
      <c r="I2137" s="121">
        <v>42264.418900462966</v>
      </c>
    </row>
    <row r="2138" spans="2:9" x14ac:dyDescent="0.3">
      <c r="B2138" t="s">
        <v>94</v>
      </c>
      <c r="C2138" t="s">
        <v>110</v>
      </c>
      <c r="D2138" t="s">
        <v>102</v>
      </c>
      <c r="E2138" t="s">
        <v>73</v>
      </c>
      <c r="F2138" s="77" t="s">
        <v>63</v>
      </c>
      <c r="H2138" s="74"/>
      <c r="I2138" s="121">
        <v>42264.418900462966</v>
      </c>
    </row>
    <row r="2139" spans="2:9" x14ac:dyDescent="0.3">
      <c r="B2139" t="s">
        <v>94</v>
      </c>
      <c r="C2139" t="s">
        <v>111</v>
      </c>
      <c r="D2139" t="s">
        <v>102</v>
      </c>
      <c r="E2139" t="s">
        <v>73</v>
      </c>
      <c r="F2139" s="77" t="s">
        <v>63</v>
      </c>
      <c r="H2139" s="74">
        <v>1</v>
      </c>
      <c r="I2139" s="121">
        <v>42264.418900462966</v>
      </c>
    </row>
    <row r="2140" spans="2:9" x14ac:dyDescent="0.3">
      <c r="B2140" t="s">
        <v>94</v>
      </c>
      <c r="C2140" t="s">
        <v>112</v>
      </c>
      <c r="D2140" t="s">
        <v>102</v>
      </c>
      <c r="E2140" t="s">
        <v>73</v>
      </c>
      <c r="F2140" s="77" t="s">
        <v>63</v>
      </c>
      <c r="H2140" s="74"/>
      <c r="I2140" s="121">
        <v>42264.418900462966</v>
      </c>
    </row>
    <row r="2141" spans="2:9" x14ac:dyDescent="0.3">
      <c r="B2141" t="s">
        <v>94</v>
      </c>
      <c r="C2141" t="s">
        <v>113</v>
      </c>
      <c r="D2141" t="s">
        <v>102</v>
      </c>
      <c r="E2141" t="s">
        <v>73</v>
      </c>
      <c r="F2141" s="77" t="s">
        <v>63</v>
      </c>
      <c r="H2141" s="76"/>
      <c r="I2141" s="121">
        <v>42264.418900462966</v>
      </c>
    </row>
    <row r="2142" spans="2:9" x14ac:dyDescent="0.3">
      <c r="B2142" t="s">
        <v>94</v>
      </c>
      <c r="C2142" t="s">
        <v>114</v>
      </c>
      <c r="D2142" t="s">
        <v>102</v>
      </c>
      <c r="E2142" t="s">
        <v>73</v>
      </c>
      <c r="F2142" s="77" t="s">
        <v>63</v>
      </c>
      <c r="H2142" s="74"/>
      <c r="I2142" s="121">
        <v>42264.418900462966</v>
      </c>
    </row>
    <row r="2143" spans="2:9" x14ac:dyDescent="0.3">
      <c r="B2143" t="s">
        <v>94</v>
      </c>
      <c r="C2143" t="s">
        <v>115</v>
      </c>
      <c r="D2143" t="s">
        <v>102</v>
      </c>
      <c r="E2143" t="s">
        <v>73</v>
      </c>
      <c r="F2143" s="77" t="s">
        <v>63</v>
      </c>
      <c r="H2143" s="74"/>
      <c r="I2143" s="121">
        <v>42264.418900462966</v>
      </c>
    </row>
    <row r="2144" spans="2:9" x14ac:dyDescent="0.3">
      <c r="B2144" t="s">
        <v>94</v>
      </c>
      <c r="C2144" t="s">
        <v>116</v>
      </c>
      <c r="D2144" t="s">
        <v>102</v>
      </c>
      <c r="E2144" t="s">
        <v>73</v>
      </c>
      <c r="F2144" s="77" t="s">
        <v>63</v>
      </c>
      <c r="H2144" s="74"/>
      <c r="I2144" s="121">
        <v>42264.418900462966</v>
      </c>
    </row>
    <row r="2145" spans="2:9" x14ac:dyDescent="0.3">
      <c r="B2145" t="s">
        <v>94</v>
      </c>
      <c r="C2145" t="s">
        <v>119</v>
      </c>
      <c r="D2145" t="s">
        <v>102</v>
      </c>
      <c r="E2145" t="s">
        <v>73</v>
      </c>
      <c r="F2145" s="69" t="s">
        <v>37</v>
      </c>
      <c r="H2145" s="67"/>
      <c r="I2145" s="121">
        <v>42264.418888888889</v>
      </c>
    </row>
    <row r="2146" spans="2:9" x14ac:dyDescent="0.3">
      <c r="B2146" t="s">
        <v>94</v>
      </c>
      <c r="C2146" t="s">
        <v>120</v>
      </c>
      <c r="D2146" t="s">
        <v>102</v>
      </c>
      <c r="E2146" t="s">
        <v>73</v>
      </c>
      <c r="F2146" s="69" t="s">
        <v>37</v>
      </c>
      <c r="H2146" s="67">
        <v>3</v>
      </c>
      <c r="I2146" s="121">
        <v>42264.418888888889</v>
      </c>
    </row>
    <row r="2147" spans="2:9" x14ac:dyDescent="0.3">
      <c r="B2147" t="s">
        <v>94</v>
      </c>
      <c r="C2147" t="s">
        <v>121</v>
      </c>
      <c r="D2147" t="s">
        <v>102</v>
      </c>
      <c r="E2147" t="s">
        <v>73</v>
      </c>
      <c r="F2147" s="69" t="s">
        <v>37</v>
      </c>
      <c r="H2147" s="67">
        <v>1</v>
      </c>
      <c r="I2147" s="121">
        <v>42264.418888888889</v>
      </c>
    </row>
    <row r="2148" spans="2:9" x14ac:dyDescent="0.3">
      <c r="B2148" t="s">
        <v>94</v>
      </c>
      <c r="C2148" t="s">
        <v>122</v>
      </c>
      <c r="D2148" t="s">
        <v>102</v>
      </c>
      <c r="E2148" t="s">
        <v>73</v>
      </c>
      <c r="F2148" s="69" t="s">
        <v>37</v>
      </c>
      <c r="H2148" s="67">
        <v>2</v>
      </c>
      <c r="I2148" s="121">
        <v>42264.418888888889</v>
      </c>
    </row>
    <row r="2149" spans="2:9" x14ac:dyDescent="0.3">
      <c r="B2149" t="s">
        <v>94</v>
      </c>
      <c r="C2149" t="s">
        <v>123</v>
      </c>
      <c r="D2149" t="s">
        <v>102</v>
      </c>
      <c r="E2149" t="s">
        <v>73</v>
      </c>
      <c r="F2149" s="69" t="s">
        <v>37</v>
      </c>
      <c r="H2149" s="67">
        <v>1</v>
      </c>
      <c r="I2149" s="121">
        <v>42264.418888888889</v>
      </c>
    </row>
    <row r="2150" spans="2:9" x14ac:dyDescent="0.3">
      <c r="B2150" t="s">
        <v>94</v>
      </c>
      <c r="C2150" t="s">
        <v>124</v>
      </c>
      <c r="D2150" t="s">
        <v>102</v>
      </c>
      <c r="E2150" t="s">
        <v>73</v>
      </c>
      <c r="F2150" s="69" t="s">
        <v>37</v>
      </c>
      <c r="H2150" s="67">
        <v>5</v>
      </c>
      <c r="I2150" s="121">
        <v>42264.418888888889</v>
      </c>
    </row>
    <row r="2151" spans="2:9" x14ac:dyDescent="0.3">
      <c r="B2151" t="s">
        <v>94</v>
      </c>
      <c r="C2151" t="s">
        <v>125</v>
      </c>
      <c r="D2151" t="s">
        <v>102</v>
      </c>
      <c r="E2151" t="s">
        <v>73</v>
      </c>
      <c r="F2151" s="69" t="s">
        <v>37</v>
      </c>
      <c r="H2151" s="67"/>
      <c r="I2151" s="121">
        <v>42264.418888888889</v>
      </c>
    </row>
    <row r="2152" spans="2:9" x14ac:dyDescent="0.3">
      <c r="B2152" t="s">
        <v>94</v>
      </c>
      <c r="C2152" t="s">
        <v>126</v>
      </c>
      <c r="D2152" t="s">
        <v>102</v>
      </c>
      <c r="E2152" t="s">
        <v>73</v>
      </c>
      <c r="F2152" s="69" t="s">
        <v>37</v>
      </c>
      <c r="H2152" s="67"/>
      <c r="I2152" s="121">
        <v>42264.418888888889</v>
      </c>
    </row>
    <row r="2153" spans="2:9" x14ac:dyDescent="0.3">
      <c r="B2153" t="s">
        <v>94</v>
      </c>
      <c r="C2153" t="s">
        <v>127</v>
      </c>
      <c r="D2153" t="s">
        <v>102</v>
      </c>
      <c r="E2153" t="s">
        <v>73</v>
      </c>
      <c r="F2153" s="69" t="s">
        <v>37</v>
      </c>
      <c r="H2153" s="67"/>
      <c r="I2153" s="121">
        <v>42264.418888888889</v>
      </c>
    </row>
    <row r="2154" spans="2:9" x14ac:dyDescent="0.3">
      <c r="B2154" t="s">
        <v>94</v>
      </c>
      <c r="C2154" t="s">
        <v>128</v>
      </c>
      <c r="D2154" t="s">
        <v>102</v>
      </c>
      <c r="E2154" t="s">
        <v>73</v>
      </c>
      <c r="F2154" s="69" t="s">
        <v>37</v>
      </c>
      <c r="H2154" s="67"/>
      <c r="I2154" s="121">
        <v>42264.418888888889</v>
      </c>
    </row>
    <row r="2155" spans="2:9" x14ac:dyDescent="0.3">
      <c r="B2155" t="s">
        <v>94</v>
      </c>
      <c r="C2155" t="s">
        <v>129</v>
      </c>
      <c r="D2155" t="s">
        <v>102</v>
      </c>
      <c r="E2155" t="s">
        <v>73</v>
      </c>
      <c r="F2155" s="69" t="s">
        <v>37</v>
      </c>
      <c r="H2155" s="67">
        <v>4</v>
      </c>
      <c r="I2155" s="121">
        <v>42264.418888888889</v>
      </c>
    </row>
    <row r="2156" spans="2:9" x14ac:dyDescent="0.3">
      <c r="B2156" t="s">
        <v>94</v>
      </c>
      <c r="C2156" t="s">
        <v>130</v>
      </c>
      <c r="D2156" t="s">
        <v>102</v>
      </c>
      <c r="E2156" t="s">
        <v>73</v>
      </c>
      <c r="F2156" s="69" t="s">
        <v>37</v>
      </c>
      <c r="H2156" s="67"/>
      <c r="I2156" s="121">
        <v>42264.418888888889</v>
      </c>
    </row>
    <row r="2157" spans="2:9" x14ac:dyDescent="0.3">
      <c r="B2157" t="s">
        <v>94</v>
      </c>
      <c r="C2157" t="s">
        <v>131</v>
      </c>
      <c r="D2157" t="s">
        <v>102</v>
      </c>
      <c r="E2157" t="s">
        <v>73</v>
      </c>
      <c r="F2157" s="69" t="s">
        <v>37</v>
      </c>
      <c r="H2157" s="67"/>
      <c r="I2157" s="121">
        <v>42264.418888888889</v>
      </c>
    </row>
    <row r="2158" spans="2:9" x14ac:dyDescent="0.3">
      <c r="B2158" t="s">
        <v>94</v>
      </c>
      <c r="C2158" t="s">
        <v>132</v>
      </c>
      <c r="D2158" t="s">
        <v>102</v>
      </c>
      <c r="E2158" t="s">
        <v>73</v>
      </c>
      <c r="F2158" s="69" t="s">
        <v>37</v>
      </c>
      <c r="H2158" s="67"/>
      <c r="I2158" s="121">
        <v>42264.418888888889</v>
      </c>
    </row>
    <row r="2159" spans="2:9" x14ac:dyDescent="0.3">
      <c r="B2159" t="s">
        <v>94</v>
      </c>
      <c r="C2159" t="s">
        <v>133</v>
      </c>
      <c r="D2159" t="s">
        <v>102</v>
      </c>
      <c r="E2159" t="s">
        <v>73</v>
      </c>
      <c r="F2159" s="69" t="s">
        <v>37</v>
      </c>
      <c r="H2159" s="67"/>
      <c r="I2159" s="121">
        <v>42264.418888888889</v>
      </c>
    </row>
    <row r="2160" spans="2:9" x14ac:dyDescent="0.3">
      <c r="B2160" t="s">
        <v>94</v>
      </c>
      <c r="C2160" t="s">
        <v>134</v>
      </c>
      <c r="D2160" t="s">
        <v>102</v>
      </c>
      <c r="E2160" t="s">
        <v>73</v>
      </c>
      <c r="F2160" s="69" t="s">
        <v>37</v>
      </c>
      <c r="H2160" s="67"/>
      <c r="I2160" s="121">
        <v>42264.418888888889</v>
      </c>
    </row>
    <row r="2161" spans="2:9" x14ac:dyDescent="0.3">
      <c r="B2161" t="s">
        <v>94</v>
      </c>
      <c r="C2161" t="s">
        <v>135</v>
      </c>
      <c r="D2161" t="s">
        <v>102</v>
      </c>
      <c r="E2161" t="s">
        <v>73</v>
      </c>
      <c r="F2161" s="69" t="s">
        <v>37</v>
      </c>
      <c r="H2161" s="67">
        <v>1</v>
      </c>
      <c r="I2161" s="121">
        <v>42264.418888888889</v>
      </c>
    </row>
    <row r="2162" spans="2:9" x14ac:dyDescent="0.3">
      <c r="B2162" t="s">
        <v>94</v>
      </c>
      <c r="C2162" t="s">
        <v>136</v>
      </c>
      <c r="D2162" t="s">
        <v>102</v>
      </c>
      <c r="E2162" t="s">
        <v>73</v>
      </c>
      <c r="F2162" s="69" t="s">
        <v>37</v>
      </c>
      <c r="H2162" s="67"/>
      <c r="I2162" s="121">
        <v>42264.418888888889</v>
      </c>
    </row>
    <row r="2163" spans="2:9" x14ac:dyDescent="0.3">
      <c r="B2163" t="s">
        <v>94</v>
      </c>
      <c r="C2163" t="s">
        <v>108</v>
      </c>
      <c r="D2163" t="s">
        <v>102</v>
      </c>
      <c r="E2163" t="s">
        <v>73</v>
      </c>
      <c r="F2163" s="69" t="s">
        <v>37</v>
      </c>
      <c r="H2163" s="67"/>
      <c r="I2163" s="121">
        <v>42264.418888888889</v>
      </c>
    </row>
    <row r="2164" spans="2:9" x14ac:dyDescent="0.3">
      <c r="B2164" t="s">
        <v>1</v>
      </c>
      <c r="C2164" t="s">
        <v>2</v>
      </c>
      <c r="D2164" t="s">
        <v>3</v>
      </c>
      <c r="E2164" t="s">
        <v>73</v>
      </c>
      <c r="F2164" s="54" t="s">
        <v>5</v>
      </c>
      <c r="H2164" s="5">
        <v>32</v>
      </c>
      <c r="I2164" s="121">
        <v>42264.420347222222</v>
      </c>
    </row>
    <row r="2165" spans="2:9" x14ac:dyDescent="0.3">
      <c r="B2165" t="s">
        <v>6</v>
      </c>
      <c r="C2165" t="s">
        <v>105</v>
      </c>
      <c r="D2165" t="s">
        <v>7</v>
      </c>
      <c r="E2165" t="s">
        <v>73</v>
      </c>
      <c r="F2165" s="54" t="s">
        <v>5</v>
      </c>
      <c r="H2165" s="5">
        <v>900</v>
      </c>
      <c r="I2165" s="121">
        <v>42264.420347222222</v>
      </c>
    </row>
    <row r="2166" spans="2:9" x14ac:dyDescent="0.3">
      <c r="B2166" t="s">
        <v>6</v>
      </c>
      <c r="C2166" t="s">
        <v>104</v>
      </c>
      <c r="D2166" t="s">
        <v>8</v>
      </c>
      <c r="E2166" t="s">
        <v>73</v>
      </c>
      <c r="F2166" s="54" t="s">
        <v>5</v>
      </c>
      <c r="H2166" s="5">
        <v>68</v>
      </c>
      <c r="I2166" s="121">
        <v>42264.420347222222</v>
      </c>
    </row>
    <row r="2167" spans="2:9" x14ac:dyDescent="0.3">
      <c r="B2167" t="s">
        <v>6</v>
      </c>
      <c r="C2167" t="s">
        <v>9</v>
      </c>
      <c r="D2167" t="s">
        <v>10</v>
      </c>
      <c r="E2167" t="s">
        <v>73</v>
      </c>
      <c r="F2167" s="54" t="s">
        <v>5</v>
      </c>
      <c r="H2167" s="5">
        <v>9398</v>
      </c>
      <c r="I2167" s="121">
        <v>42264.420347222222</v>
      </c>
    </row>
    <row r="2168" spans="2:9" x14ac:dyDescent="0.3">
      <c r="B2168" t="s">
        <v>6</v>
      </c>
      <c r="C2168" t="s">
        <v>11</v>
      </c>
      <c r="D2168" t="s">
        <v>7</v>
      </c>
      <c r="E2168" t="s">
        <v>73</v>
      </c>
      <c r="F2168" s="54" t="s">
        <v>5</v>
      </c>
      <c r="H2168" s="5">
        <v>323</v>
      </c>
      <c r="I2168" s="121">
        <v>42264.420347222222</v>
      </c>
    </row>
    <row r="2169" spans="2:9" x14ac:dyDescent="0.3">
      <c r="B2169" t="s">
        <v>6</v>
      </c>
      <c r="C2169" t="s">
        <v>12</v>
      </c>
      <c r="D2169" t="s">
        <v>7</v>
      </c>
      <c r="E2169" t="s">
        <v>73</v>
      </c>
      <c r="F2169" s="54" t="s">
        <v>5</v>
      </c>
      <c r="H2169" s="5">
        <v>82</v>
      </c>
      <c r="I2169" s="121">
        <v>42264.420347222222</v>
      </c>
    </row>
    <row r="2170" spans="2:9" x14ac:dyDescent="0.3">
      <c r="B2170" t="s">
        <v>6</v>
      </c>
      <c r="C2170" t="s">
        <v>8</v>
      </c>
      <c r="D2170" t="s">
        <v>13</v>
      </c>
      <c r="E2170" t="s">
        <v>73</v>
      </c>
      <c r="F2170" s="54" t="s">
        <v>5</v>
      </c>
      <c r="H2170" s="5">
        <v>21</v>
      </c>
      <c r="I2170" s="121">
        <v>42264.420347222222</v>
      </c>
    </row>
    <row r="2171" spans="2:9" x14ac:dyDescent="0.3">
      <c r="B2171" t="s">
        <v>6</v>
      </c>
      <c r="C2171" t="s">
        <v>3</v>
      </c>
      <c r="D2171" t="s">
        <v>7</v>
      </c>
      <c r="E2171" t="s">
        <v>73</v>
      </c>
      <c r="F2171" s="54" t="s">
        <v>5</v>
      </c>
      <c r="H2171" s="5">
        <v>188</v>
      </c>
      <c r="I2171" s="121">
        <v>42264.420347222222</v>
      </c>
    </row>
    <row r="2172" spans="2:9" x14ac:dyDescent="0.3">
      <c r="B2172" t="s">
        <v>74</v>
      </c>
      <c r="C2172" t="s">
        <v>14</v>
      </c>
      <c r="D2172" t="s">
        <v>15</v>
      </c>
      <c r="E2172" t="s">
        <v>73</v>
      </c>
      <c r="F2172" s="56" t="s">
        <v>16</v>
      </c>
      <c r="H2172" s="57">
        <v>0</v>
      </c>
      <c r="I2172" s="121">
        <v>42264.420347222222</v>
      </c>
    </row>
    <row r="2173" spans="2:9" x14ac:dyDescent="0.3">
      <c r="B2173" t="s">
        <v>74</v>
      </c>
      <c r="C2173" t="s">
        <v>14</v>
      </c>
      <c r="D2173" t="s">
        <v>17</v>
      </c>
      <c r="E2173" t="s">
        <v>73</v>
      </c>
      <c r="F2173" s="56" t="s">
        <v>16</v>
      </c>
      <c r="H2173" s="57">
        <v>0</v>
      </c>
      <c r="I2173" s="121">
        <v>42264.420347222222</v>
      </c>
    </row>
    <row r="2174" spans="2:9" x14ac:dyDescent="0.3">
      <c r="B2174" t="s">
        <v>74</v>
      </c>
      <c r="C2174" t="s">
        <v>14</v>
      </c>
      <c r="D2174" t="s">
        <v>75</v>
      </c>
      <c r="E2174" t="s">
        <v>73</v>
      </c>
      <c r="F2174" s="56" t="s">
        <v>16</v>
      </c>
      <c r="H2174" s="57">
        <v>0</v>
      </c>
      <c r="I2174" s="121">
        <v>42264.420347222222</v>
      </c>
    </row>
    <row r="2175" spans="2:9" x14ac:dyDescent="0.3">
      <c r="B2175" t="s">
        <v>74</v>
      </c>
      <c r="C2175" t="s">
        <v>14</v>
      </c>
      <c r="D2175" t="s">
        <v>18</v>
      </c>
      <c r="E2175" t="s">
        <v>73</v>
      </c>
      <c r="F2175" s="56" t="s">
        <v>16</v>
      </c>
      <c r="H2175" s="57">
        <v>0</v>
      </c>
      <c r="I2175" s="121">
        <v>42264.420347222222</v>
      </c>
    </row>
    <row r="2176" spans="2:9" x14ac:dyDescent="0.3">
      <c r="B2176" t="s">
        <v>74</v>
      </c>
      <c r="C2176" t="s">
        <v>19</v>
      </c>
      <c r="D2176" t="s">
        <v>18</v>
      </c>
      <c r="E2176" t="s">
        <v>73</v>
      </c>
      <c r="F2176" s="56" t="s">
        <v>16</v>
      </c>
      <c r="H2176" s="57">
        <v>0</v>
      </c>
      <c r="I2176" s="121">
        <v>42264.420347222222</v>
      </c>
    </row>
    <row r="2177" spans="2:9" x14ac:dyDescent="0.3">
      <c r="B2177" t="s">
        <v>74</v>
      </c>
      <c r="C2177" t="s">
        <v>19</v>
      </c>
      <c r="D2177" t="s">
        <v>20</v>
      </c>
      <c r="E2177" t="s">
        <v>73</v>
      </c>
      <c r="F2177" s="56" t="s">
        <v>16</v>
      </c>
      <c r="H2177" s="57">
        <v>0</v>
      </c>
      <c r="I2177" s="121">
        <v>42264.420347222222</v>
      </c>
    </row>
    <row r="2178" spans="2:9" x14ac:dyDescent="0.3">
      <c r="B2178" t="s">
        <v>74</v>
      </c>
      <c r="C2178" t="s">
        <v>21</v>
      </c>
      <c r="D2178" t="s">
        <v>22</v>
      </c>
      <c r="E2178" t="s">
        <v>73</v>
      </c>
      <c r="F2178" s="56" t="s">
        <v>16</v>
      </c>
      <c r="H2178" s="57">
        <v>0</v>
      </c>
      <c r="I2178" s="121">
        <v>42264.420347222222</v>
      </c>
    </row>
    <row r="2179" spans="2:9" x14ac:dyDescent="0.3">
      <c r="B2179" t="s">
        <v>74</v>
      </c>
      <c r="C2179" t="s">
        <v>21</v>
      </c>
      <c r="D2179" t="s">
        <v>23</v>
      </c>
      <c r="E2179" t="s">
        <v>73</v>
      </c>
      <c r="F2179" s="56" t="s">
        <v>16</v>
      </c>
      <c r="H2179" s="57">
        <v>0</v>
      </c>
      <c r="I2179" s="121">
        <v>42264.420347222222</v>
      </c>
    </row>
    <row r="2180" spans="2:9" x14ac:dyDescent="0.3">
      <c r="B2180" t="s">
        <v>74</v>
      </c>
      <c r="C2180" t="s">
        <v>21</v>
      </c>
      <c r="D2180" t="s">
        <v>18</v>
      </c>
      <c r="E2180" t="s">
        <v>73</v>
      </c>
      <c r="F2180" s="56" t="s">
        <v>16</v>
      </c>
      <c r="H2180" s="57">
        <v>0</v>
      </c>
      <c r="I2180" s="121">
        <v>42264.420347222222</v>
      </c>
    </row>
    <row r="2181" spans="2:9" x14ac:dyDescent="0.3">
      <c r="B2181" t="s">
        <v>1</v>
      </c>
      <c r="C2181" t="s">
        <v>2</v>
      </c>
      <c r="D2181" t="s">
        <v>3</v>
      </c>
      <c r="E2181" t="s">
        <v>73</v>
      </c>
      <c r="F2181" s="59" t="s">
        <v>16</v>
      </c>
      <c r="H2181" s="60">
        <v>6193</v>
      </c>
      <c r="I2181" s="121">
        <v>42264.420347222222</v>
      </c>
    </row>
    <row r="2182" spans="2:9" x14ac:dyDescent="0.3">
      <c r="B2182" t="s">
        <v>25</v>
      </c>
      <c r="C2182" t="s">
        <v>24</v>
      </c>
      <c r="D2182" t="s">
        <v>97</v>
      </c>
      <c r="E2182" t="s">
        <v>73</v>
      </c>
      <c r="F2182" s="59" t="s">
        <v>16</v>
      </c>
      <c r="H2182" s="57">
        <v>42</v>
      </c>
      <c r="I2182" s="121">
        <v>42264.420347222222</v>
      </c>
    </row>
    <row r="2183" spans="2:9" x14ac:dyDescent="0.3">
      <c r="B2183" t="s">
        <v>25</v>
      </c>
      <c r="C2183" t="s">
        <v>24</v>
      </c>
      <c r="D2183" t="s">
        <v>96</v>
      </c>
      <c r="E2183" t="s">
        <v>73</v>
      </c>
      <c r="F2183" s="59" t="s">
        <v>16</v>
      </c>
      <c r="H2183" s="57">
        <v>103</v>
      </c>
      <c r="I2183" s="121">
        <v>42264.420347222222</v>
      </c>
    </row>
    <row r="2184" spans="2:9" x14ac:dyDescent="0.3">
      <c r="B2184" t="s">
        <v>25</v>
      </c>
      <c r="C2184" t="s">
        <v>26</v>
      </c>
      <c r="D2184" t="s">
        <v>97</v>
      </c>
      <c r="E2184" t="s">
        <v>73</v>
      </c>
      <c r="F2184" s="59" t="s">
        <v>16</v>
      </c>
      <c r="H2184" s="57">
        <v>17</v>
      </c>
      <c r="I2184" s="121">
        <v>42264.420347222222</v>
      </c>
    </row>
    <row r="2185" spans="2:9" x14ac:dyDescent="0.3">
      <c r="B2185" t="s">
        <v>25</v>
      </c>
      <c r="C2185" t="s">
        <v>27</v>
      </c>
      <c r="D2185" t="s">
        <v>97</v>
      </c>
      <c r="E2185" t="s">
        <v>73</v>
      </c>
      <c r="F2185" s="59" t="s">
        <v>16</v>
      </c>
      <c r="H2185" s="57">
        <v>12</v>
      </c>
      <c r="I2185" s="121">
        <v>42264.420347222222</v>
      </c>
    </row>
    <row r="2186" spans="2:9" x14ac:dyDescent="0.3">
      <c r="B2186" t="s">
        <v>25</v>
      </c>
      <c r="C2186" t="s">
        <v>28</v>
      </c>
      <c r="D2186" t="s">
        <v>97</v>
      </c>
      <c r="E2186" t="s">
        <v>73</v>
      </c>
      <c r="F2186" s="59" t="s">
        <v>16</v>
      </c>
      <c r="H2186" s="57">
        <v>10</v>
      </c>
      <c r="I2186" s="121">
        <v>42264.420347222222</v>
      </c>
    </row>
    <row r="2187" spans="2:9" x14ac:dyDescent="0.3">
      <c r="B2187" t="s">
        <v>6</v>
      </c>
      <c r="C2187" t="s">
        <v>105</v>
      </c>
      <c r="D2187" t="s">
        <v>7</v>
      </c>
      <c r="E2187" t="s">
        <v>73</v>
      </c>
      <c r="F2187" s="59" t="s">
        <v>16</v>
      </c>
      <c r="H2187" s="60">
        <v>2027</v>
      </c>
      <c r="I2187" s="121">
        <v>42264.420347222222</v>
      </c>
    </row>
    <row r="2188" spans="2:9" x14ac:dyDescent="0.3">
      <c r="B2188" t="s">
        <v>6</v>
      </c>
      <c r="C2188" t="s">
        <v>9</v>
      </c>
      <c r="D2188" t="s">
        <v>10</v>
      </c>
      <c r="E2188" t="s">
        <v>73</v>
      </c>
      <c r="F2188" s="59" t="s">
        <v>16</v>
      </c>
      <c r="H2188" s="60">
        <v>1286</v>
      </c>
      <c r="I2188" s="121">
        <v>42264.420347222222</v>
      </c>
    </row>
    <row r="2189" spans="2:9" x14ac:dyDescent="0.3">
      <c r="B2189" t="s">
        <v>6</v>
      </c>
      <c r="C2189" t="s">
        <v>29</v>
      </c>
      <c r="D2189" t="s">
        <v>3</v>
      </c>
      <c r="E2189" t="s">
        <v>73</v>
      </c>
      <c r="F2189" s="59" t="s">
        <v>16</v>
      </c>
      <c r="H2189" s="60"/>
      <c r="I2189" s="121">
        <v>42264.420347222222</v>
      </c>
    </row>
    <row r="2190" spans="2:9" x14ac:dyDescent="0.3">
      <c r="B2190" t="s">
        <v>6</v>
      </c>
      <c r="C2190" t="s">
        <v>12</v>
      </c>
      <c r="D2190" t="s">
        <v>7</v>
      </c>
      <c r="E2190" t="s">
        <v>73</v>
      </c>
      <c r="F2190" s="59" t="s">
        <v>16</v>
      </c>
      <c r="H2190" s="60">
        <v>8</v>
      </c>
      <c r="I2190" s="121">
        <v>42264.420347222222</v>
      </c>
    </row>
    <row r="2191" spans="2:9" x14ac:dyDescent="0.3">
      <c r="B2191" t="s">
        <v>6</v>
      </c>
      <c r="C2191" t="s">
        <v>30</v>
      </c>
      <c r="D2191" t="s">
        <v>7</v>
      </c>
      <c r="E2191" t="s">
        <v>73</v>
      </c>
      <c r="F2191" s="59" t="s">
        <v>16</v>
      </c>
      <c r="H2191" s="60">
        <v>525</v>
      </c>
      <c r="I2191" s="121">
        <v>42264.420347222222</v>
      </c>
    </row>
    <row r="2192" spans="2:9" x14ac:dyDescent="0.3">
      <c r="B2192" t="s">
        <v>6</v>
      </c>
      <c r="C2192" t="s">
        <v>3</v>
      </c>
      <c r="D2192" t="s">
        <v>7</v>
      </c>
      <c r="E2192" t="s">
        <v>73</v>
      </c>
      <c r="F2192" s="59" t="s">
        <v>16</v>
      </c>
      <c r="H2192" s="60"/>
      <c r="I2192" s="121">
        <v>42264.420358796298</v>
      </c>
    </row>
    <row r="2193" spans="2:9" x14ac:dyDescent="0.3">
      <c r="B2193" t="s">
        <v>25</v>
      </c>
      <c r="C2193" t="s">
        <v>31</v>
      </c>
      <c r="D2193" t="s">
        <v>97</v>
      </c>
      <c r="E2193" t="s">
        <v>73</v>
      </c>
      <c r="F2193" s="61" t="s">
        <v>32</v>
      </c>
      <c r="H2193" s="63">
        <v>49</v>
      </c>
      <c r="I2193" s="121">
        <v>42264.420358796298</v>
      </c>
    </row>
    <row r="2194" spans="2:9" x14ac:dyDescent="0.3">
      <c r="B2194" t="s">
        <v>25</v>
      </c>
      <c r="C2194" t="s">
        <v>31</v>
      </c>
      <c r="D2194" t="s">
        <v>96</v>
      </c>
      <c r="E2194" t="s">
        <v>73</v>
      </c>
      <c r="F2194" s="61" t="s">
        <v>32</v>
      </c>
      <c r="H2194" s="63">
        <v>62</v>
      </c>
      <c r="I2194" s="121">
        <v>42264.420358796298</v>
      </c>
    </row>
    <row r="2195" spans="2:9" x14ac:dyDescent="0.3">
      <c r="B2195" t="s">
        <v>25</v>
      </c>
      <c r="C2195" t="s">
        <v>31</v>
      </c>
      <c r="D2195" t="s">
        <v>95</v>
      </c>
      <c r="E2195" t="s">
        <v>73</v>
      </c>
      <c r="F2195" s="61" t="s">
        <v>32</v>
      </c>
      <c r="H2195" s="63">
        <v>19</v>
      </c>
      <c r="I2195" s="121">
        <v>42264.420358796298</v>
      </c>
    </row>
    <row r="2196" spans="2:9" x14ac:dyDescent="0.3">
      <c r="B2196" t="s">
        <v>25</v>
      </c>
      <c r="C2196" t="s">
        <v>24</v>
      </c>
      <c r="D2196" t="s">
        <v>97</v>
      </c>
      <c r="E2196" t="s">
        <v>73</v>
      </c>
      <c r="F2196" s="61" t="s">
        <v>32</v>
      </c>
      <c r="H2196" s="63">
        <v>12</v>
      </c>
      <c r="I2196" s="121">
        <v>42264.420358796298</v>
      </c>
    </row>
    <row r="2197" spans="2:9" x14ac:dyDescent="0.3">
      <c r="B2197" t="s">
        <v>25</v>
      </c>
      <c r="C2197" t="s">
        <v>24</v>
      </c>
      <c r="D2197" t="s">
        <v>96</v>
      </c>
      <c r="E2197" t="s">
        <v>73</v>
      </c>
      <c r="F2197" s="61" t="s">
        <v>32</v>
      </c>
      <c r="H2197" s="63">
        <v>115</v>
      </c>
      <c r="I2197" s="121">
        <v>42264.420358796298</v>
      </c>
    </row>
    <row r="2198" spans="2:9" x14ac:dyDescent="0.3">
      <c r="B2198" t="s">
        <v>25</v>
      </c>
      <c r="C2198" t="s">
        <v>24</v>
      </c>
      <c r="D2198" t="s">
        <v>95</v>
      </c>
      <c r="E2198" t="s">
        <v>73</v>
      </c>
      <c r="F2198" s="61" t="s">
        <v>32</v>
      </c>
      <c r="H2198" s="63">
        <v>44</v>
      </c>
      <c r="I2198" s="121">
        <v>42264.420358796298</v>
      </c>
    </row>
    <row r="2199" spans="2:9" x14ac:dyDescent="0.3">
      <c r="B2199" t="s">
        <v>25</v>
      </c>
      <c r="C2199" t="s">
        <v>26</v>
      </c>
      <c r="D2199" t="s">
        <v>97</v>
      </c>
      <c r="E2199" t="s">
        <v>73</v>
      </c>
      <c r="F2199" s="61" t="s">
        <v>32</v>
      </c>
      <c r="H2199" s="63">
        <v>1</v>
      </c>
      <c r="I2199" s="121">
        <v>42264.420358796298</v>
      </c>
    </row>
    <row r="2200" spans="2:9" x14ac:dyDescent="0.3">
      <c r="B2200" t="s">
        <v>25</v>
      </c>
      <c r="C2200" t="s">
        <v>26</v>
      </c>
      <c r="D2200" t="s">
        <v>96</v>
      </c>
      <c r="E2200" t="s">
        <v>73</v>
      </c>
      <c r="F2200" s="61" t="s">
        <v>32</v>
      </c>
      <c r="H2200" s="63">
        <v>0</v>
      </c>
      <c r="I2200" s="121">
        <v>42264.420358796298</v>
      </c>
    </row>
    <row r="2201" spans="2:9" x14ac:dyDescent="0.3">
      <c r="B2201" t="s">
        <v>25</v>
      </c>
      <c r="C2201" t="s">
        <v>26</v>
      </c>
      <c r="D2201" t="s">
        <v>95</v>
      </c>
      <c r="E2201" t="s">
        <v>73</v>
      </c>
      <c r="F2201" s="61" t="s">
        <v>32</v>
      </c>
      <c r="H2201" s="63">
        <v>15</v>
      </c>
      <c r="I2201" s="121">
        <v>42264.420358796298</v>
      </c>
    </row>
    <row r="2202" spans="2:9" x14ac:dyDescent="0.3">
      <c r="B2202" t="s">
        <v>25</v>
      </c>
      <c r="C2202" t="s">
        <v>27</v>
      </c>
      <c r="D2202" t="s">
        <v>97</v>
      </c>
      <c r="E2202" t="s">
        <v>73</v>
      </c>
      <c r="F2202" s="61" t="s">
        <v>32</v>
      </c>
      <c r="H2202" s="63">
        <v>1</v>
      </c>
      <c r="I2202" s="121">
        <v>42264.420358796298</v>
      </c>
    </row>
    <row r="2203" spans="2:9" x14ac:dyDescent="0.3">
      <c r="B2203" t="s">
        <v>25</v>
      </c>
      <c r="C2203" t="s">
        <v>27</v>
      </c>
      <c r="D2203" t="s">
        <v>96</v>
      </c>
      <c r="E2203" t="s">
        <v>73</v>
      </c>
      <c r="F2203" s="61" t="s">
        <v>32</v>
      </c>
      <c r="H2203" s="63">
        <v>2</v>
      </c>
      <c r="I2203" s="121">
        <v>42264.420358796298</v>
      </c>
    </row>
    <row r="2204" spans="2:9" x14ac:dyDescent="0.3">
      <c r="B2204" t="s">
        <v>25</v>
      </c>
      <c r="C2204" t="s">
        <v>27</v>
      </c>
      <c r="D2204" t="s">
        <v>95</v>
      </c>
      <c r="E2204" t="s">
        <v>73</v>
      </c>
      <c r="F2204" s="61" t="s">
        <v>32</v>
      </c>
      <c r="H2204" s="63">
        <v>5</v>
      </c>
      <c r="I2204" s="121">
        <v>42264.420358796298</v>
      </c>
    </row>
    <row r="2205" spans="2:9" x14ac:dyDescent="0.3">
      <c r="B2205" t="s">
        <v>25</v>
      </c>
      <c r="C2205" t="s">
        <v>33</v>
      </c>
      <c r="D2205" t="s">
        <v>97</v>
      </c>
      <c r="E2205" t="s">
        <v>73</v>
      </c>
      <c r="F2205" s="61" t="s">
        <v>32</v>
      </c>
      <c r="H2205" s="63">
        <v>0</v>
      </c>
      <c r="I2205" s="121">
        <v>42264.420358796298</v>
      </c>
    </row>
    <row r="2206" spans="2:9" x14ac:dyDescent="0.3">
      <c r="B2206" t="s">
        <v>25</v>
      </c>
      <c r="C2206" t="s">
        <v>33</v>
      </c>
      <c r="D2206" t="s">
        <v>96</v>
      </c>
      <c r="E2206" t="s">
        <v>73</v>
      </c>
      <c r="F2206" s="61" t="s">
        <v>32</v>
      </c>
      <c r="H2206" s="63">
        <v>45</v>
      </c>
      <c r="I2206" s="121">
        <v>42264.420358796298</v>
      </c>
    </row>
    <row r="2207" spans="2:9" x14ac:dyDescent="0.3">
      <c r="B2207" t="s">
        <v>25</v>
      </c>
      <c r="C2207" t="s">
        <v>33</v>
      </c>
      <c r="D2207" t="s">
        <v>95</v>
      </c>
      <c r="E2207" t="s">
        <v>73</v>
      </c>
      <c r="F2207" s="61" t="s">
        <v>32</v>
      </c>
      <c r="H2207" s="63">
        <v>25</v>
      </c>
      <c r="I2207" s="121">
        <v>42264.420358796298</v>
      </c>
    </row>
    <row r="2208" spans="2:9" x14ac:dyDescent="0.3">
      <c r="B2208" t="s">
        <v>25</v>
      </c>
      <c r="C2208" t="s">
        <v>28</v>
      </c>
      <c r="D2208" t="s">
        <v>97</v>
      </c>
      <c r="E2208" t="s">
        <v>73</v>
      </c>
      <c r="F2208" s="61" t="s">
        <v>32</v>
      </c>
      <c r="H2208" s="63">
        <v>0</v>
      </c>
      <c r="I2208" s="121">
        <v>42264.420358796298</v>
      </c>
    </row>
    <row r="2209" spans="2:9" x14ac:dyDescent="0.3">
      <c r="B2209" t="s">
        <v>25</v>
      </c>
      <c r="C2209" t="s">
        <v>28</v>
      </c>
      <c r="D2209" t="s">
        <v>96</v>
      </c>
      <c r="E2209" t="s">
        <v>73</v>
      </c>
      <c r="F2209" s="61" t="s">
        <v>32</v>
      </c>
      <c r="H2209" s="63">
        <v>0</v>
      </c>
      <c r="I2209" s="121">
        <v>42264.420370370368</v>
      </c>
    </row>
    <row r="2210" spans="2:9" x14ac:dyDescent="0.3">
      <c r="B2210" t="s">
        <v>25</v>
      </c>
      <c r="C2210" t="s">
        <v>28</v>
      </c>
      <c r="D2210" t="s">
        <v>95</v>
      </c>
      <c r="E2210" t="s">
        <v>73</v>
      </c>
      <c r="F2210" s="61" t="s">
        <v>32</v>
      </c>
      <c r="H2210" s="63">
        <v>0</v>
      </c>
      <c r="I2210" s="121">
        <v>42264.420370370368</v>
      </c>
    </row>
    <row r="2211" spans="2:9" x14ac:dyDescent="0.3">
      <c r="B2211" t="s">
        <v>25</v>
      </c>
      <c r="C2211" t="s">
        <v>34</v>
      </c>
      <c r="D2211" t="s">
        <v>97</v>
      </c>
      <c r="E2211" t="s">
        <v>73</v>
      </c>
      <c r="F2211" s="61" t="s">
        <v>32</v>
      </c>
      <c r="H2211" s="63">
        <v>0</v>
      </c>
      <c r="I2211" s="121">
        <v>42264.420370370368</v>
      </c>
    </row>
    <row r="2212" spans="2:9" ht="28.8" x14ac:dyDescent="0.3">
      <c r="B2212" t="s">
        <v>74</v>
      </c>
      <c r="C2212" t="s">
        <v>35</v>
      </c>
      <c r="D2212" t="s">
        <v>36</v>
      </c>
      <c r="E2212" t="s">
        <v>73</v>
      </c>
      <c r="F2212" s="64" t="s">
        <v>37</v>
      </c>
      <c r="H2212" s="65">
        <v>1</v>
      </c>
      <c r="I2212" s="121">
        <v>42264.420370370368</v>
      </c>
    </row>
    <row r="2213" spans="2:9" ht="28.8" x14ac:dyDescent="0.3">
      <c r="B2213" t="s">
        <v>74</v>
      </c>
      <c r="C2213" t="s">
        <v>35</v>
      </c>
      <c r="D2213" t="s">
        <v>38</v>
      </c>
      <c r="E2213" t="s">
        <v>73</v>
      </c>
      <c r="F2213" s="64" t="s">
        <v>37</v>
      </c>
      <c r="H2213" s="65">
        <v>1</v>
      </c>
      <c r="I2213" s="121">
        <v>42264.420370370368</v>
      </c>
    </row>
    <row r="2214" spans="2:9" ht="28.8" x14ac:dyDescent="0.3">
      <c r="B2214" t="s">
        <v>74</v>
      </c>
      <c r="C2214" t="s">
        <v>39</v>
      </c>
      <c r="D2214" t="s">
        <v>40</v>
      </c>
      <c r="E2214" t="s">
        <v>73</v>
      </c>
      <c r="F2214" s="64" t="s">
        <v>37</v>
      </c>
      <c r="H2214" s="65"/>
      <c r="I2214" s="121">
        <v>42264.420370370368</v>
      </c>
    </row>
    <row r="2215" spans="2:9" ht="28.8" x14ac:dyDescent="0.3">
      <c r="B2215" t="s">
        <v>74</v>
      </c>
      <c r="C2215" t="s">
        <v>41</v>
      </c>
      <c r="D2215" t="s">
        <v>42</v>
      </c>
      <c r="E2215" t="s">
        <v>73</v>
      </c>
      <c r="F2215" s="64" t="s">
        <v>37</v>
      </c>
      <c r="H2215" s="65">
        <v>3</v>
      </c>
      <c r="I2215" s="121">
        <v>42264.420370370368</v>
      </c>
    </row>
    <row r="2216" spans="2:9" ht="28.8" x14ac:dyDescent="0.3">
      <c r="B2216" t="s">
        <v>74</v>
      </c>
      <c r="C2216" t="s">
        <v>41</v>
      </c>
      <c r="D2216" t="s">
        <v>43</v>
      </c>
      <c r="E2216" t="s">
        <v>73</v>
      </c>
      <c r="F2216" s="64" t="s">
        <v>37</v>
      </c>
      <c r="H2216" s="65"/>
      <c r="I2216" s="121">
        <v>42264.420370370368</v>
      </c>
    </row>
    <row r="2217" spans="2:9" ht="28.8" x14ac:dyDescent="0.3">
      <c r="B2217" t="s">
        <v>74</v>
      </c>
      <c r="C2217" t="s">
        <v>41</v>
      </c>
      <c r="D2217" t="s">
        <v>44</v>
      </c>
      <c r="E2217" t="s">
        <v>73</v>
      </c>
      <c r="F2217" s="64" t="s">
        <v>37</v>
      </c>
      <c r="H2217" s="65">
        <v>2</v>
      </c>
      <c r="I2217" s="121">
        <v>42264.420370370368</v>
      </c>
    </row>
    <row r="2218" spans="2:9" ht="28.8" x14ac:dyDescent="0.3">
      <c r="B2218" t="s">
        <v>74</v>
      </c>
      <c r="C2218" t="s">
        <v>41</v>
      </c>
      <c r="D2218" t="s">
        <v>45</v>
      </c>
      <c r="E2218" t="s">
        <v>73</v>
      </c>
      <c r="F2218" s="64" t="s">
        <v>37</v>
      </c>
      <c r="H2218" s="65">
        <v>1</v>
      </c>
      <c r="I2218" s="121">
        <v>42264.420370370368</v>
      </c>
    </row>
    <row r="2219" spans="2:9" ht="28.8" x14ac:dyDescent="0.3">
      <c r="B2219" t="s">
        <v>74</v>
      </c>
      <c r="C2219" t="s">
        <v>41</v>
      </c>
      <c r="D2219" t="s">
        <v>46</v>
      </c>
      <c r="E2219" t="s">
        <v>73</v>
      </c>
      <c r="F2219" s="64" t="s">
        <v>37</v>
      </c>
      <c r="H2219" s="65"/>
      <c r="I2219" s="121">
        <v>42264.420370370368</v>
      </c>
    </row>
    <row r="2220" spans="2:9" ht="28.8" x14ac:dyDescent="0.3">
      <c r="B2220" t="s">
        <v>74</v>
      </c>
      <c r="C2220" t="s">
        <v>41</v>
      </c>
      <c r="D2220" t="s">
        <v>47</v>
      </c>
      <c r="E2220" t="s">
        <v>73</v>
      </c>
      <c r="F2220" s="64" t="s">
        <v>37</v>
      </c>
      <c r="H2220" s="65">
        <v>1</v>
      </c>
      <c r="I2220" s="121">
        <v>42264.420370370368</v>
      </c>
    </row>
    <row r="2221" spans="2:9" ht="28.8" x14ac:dyDescent="0.3">
      <c r="B2221" t="s">
        <v>74</v>
      </c>
      <c r="C2221" t="s">
        <v>41</v>
      </c>
      <c r="D2221" t="s">
        <v>48</v>
      </c>
      <c r="E2221" t="s">
        <v>73</v>
      </c>
      <c r="F2221" s="64" t="s">
        <v>37</v>
      </c>
      <c r="H2221" s="65">
        <v>1</v>
      </c>
      <c r="I2221" s="121">
        <v>42264.420370370368</v>
      </c>
    </row>
    <row r="2222" spans="2:9" ht="28.8" x14ac:dyDescent="0.3">
      <c r="B2222" t="s">
        <v>74</v>
      </c>
      <c r="C2222" t="s">
        <v>49</v>
      </c>
      <c r="D2222" t="s">
        <v>50</v>
      </c>
      <c r="E2222" t="s">
        <v>73</v>
      </c>
      <c r="F2222" s="64" t="s">
        <v>37</v>
      </c>
      <c r="H2222" s="65">
        <v>1</v>
      </c>
      <c r="I2222" s="121">
        <v>42264.420370370368</v>
      </c>
    </row>
    <row r="2223" spans="2:9" ht="28.8" x14ac:dyDescent="0.3">
      <c r="B2223" t="s">
        <v>74</v>
      </c>
      <c r="C2223" t="s">
        <v>49</v>
      </c>
      <c r="D2223" t="s">
        <v>51</v>
      </c>
      <c r="E2223" t="s">
        <v>73</v>
      </c>
      <c r="F2223" s="64" t="s">
        <v>37</v>
      </c>
      <c r="H2223" s="65">
        <v>4</v>
      </c>
      <c r="I2223" s="121">
        <v>42264.420370370368</v>
      </c>
    </row>
    <row r="2224" spans="2:9" ht="28.8" x14ac:dyDescent="0.3">
      <c r="B2224" t="s">
        <v>74</v>
      </c>
      <c r="C2224" t="s">
        <v>49</v>
      </c>
      <c r="D2224" t="s">
        <v>52</v>
      </c>
      <c r="E2224" t="s">
        <v>73</v>
      </c>
      <c r="F2224" s="64" t="s">
        <v>37</v>
      </c>
      <c r="H2224" s="65">
        <v>1</v>
      </c>
      <c r="I2224" s="121">
        <v>42264.420370370368</v>
      </c>
    </row>
    <row r="2225" spans="2:9" ht="28.8" x14ac:dyDescent="0.3">
      <c r="B2225" t="s">
        <v>74</v>
      </c>
      <c r="C2225" t="s">
        <v>53</v>
      </c>
      <c r="D2225" t="s">
        <v>76</v>
      </c>
      <c r="E2225" t="s">
        <v>73</v>
      </c>
      <c r="F2225" s="64" t="s">
        <v>37</v>
      </c>
      <c r="H2225" s="65">
        <v>4</v>
      </c>
      <c r="I2225" s="121">
        <v>42264.420370370368</v>
      </c>
    </row>
    <row r="2226" spans="2:9" ht="28.8" x14ac:dyDescent="0.3">
      <c r="B2226" t="s">
        <v>74</v>
      </c>
      <c r="C2226" t="s">
        <v>53</v>
      </c>
      <c r="D2226" t="s">
        <v>55</v>
      </c>
      <c r="E2226" t="s">
        <v>73</v>
      </c>
      <c r="F2226" s="64" t="s">
        <v>37</v>
      </c>
      <c r="H2226" s="65">
        <v>1</v>
      </c>
      <c r="I2226" s="121">
        <v>42264.420370370368</v>
      </c>
    </row>
    <row r="2227" spans="2:9" ht="28.8" x14ac:dyDescent="0.3">
      <c r="B2227" t="s">
        <v>74</v>
      </c>
      <c r="C2227" t="s">
        <v>56</v>
      </c>
      <c r="D2227" t="s">
        <v>57</v>
      </c>
      <c r="E2227" t="s">
        <v>73</v>
      </c>
      <c r="F2227" s="64" t="s">
        <v>37</v>
      </c>
      <c r="H2227" s="65"/>
      <c r="I2227" s="121">
        <v>42264.420370370368</v>
      </c>
    </row>
    <row r="2228" spans="2:9" ht="28.8" x14ac:dyDescent="0.3">
      <c r="B2228" t="s">
        <v>74</v>
      </c>
      <c r="C2228" t="s">
        <v>56</v>
      </c>
      <c r="D2228" t="s">
        <v>54</v>
      </c>
      <c r="E2228" t="s">
        <v>73</v>
      </c>
      <c r="F2228" s="64" t="s">
        <v>37</v>
      </c>
      <c r="H2228" s="65">
        <v>10</v>
      </c>
      <c r="I2228" s="121">
        <v>42264.420370370368</v>
      </c>
    </row>
    <row r="2229" spans="2:9" ht="28.8" x14ac:dyDescent="0.3">
      <c r="B2229" t="s">
        <v>74</v>
      </c>
      <c r="C2229" t="s">
        <v>56</v>
      </c>
      <c r="D2229" t="s">
        <v>55</v>
      </c>
      <c r="E2229" t="s">
        <v>73</v>
      </c>
      <c r="F2229" s="64" t="s">
        <v>37</v>
      </c>
      <c r="H2229" s="65">
        <v>4</v>
      </c>
      <c r="I2229" s="121">
        <v>42264.420370370368</v>
      </c>
    </row>
    <row r="2230" spans="2:9" x14ac:dyDescent="0.3">
      <c r="B2230" t="s">
        <v>74</v>
      </c>
      <c r="C2230" t="s">
        <v>58</v>
      </c>
      <c r="D2230" t="s">
        <v>55</v>
      </c>
      <c r="E2230" t="s">
        <v>73</v>
      </c>
      <c r="F2230" s="69" t="s">
        <v>37</v>
      </c>
      <c r="H2230" s="67">
        <v>1</v>
      </c>
      <c r="I2230" s="121">
        <v>42264.420370370368</v>
      </c>
    </row>
    <row r="2231" spans="2:9" x14ac:dyDescent="0.3">
      <c r="B2231" t="s">
        <v>1</v>
      </c>
      <c r="C2231" t="s">
        <v>77</v>
      </c>
      <c r="D2231" t="s">
        <v>78</v>
      </c>
      <c r="E2231" t="s">
        <v>73</v>
      </c>
      <c r="F2231" s="69" t="s">
        <v>37</v>
      </c>
      <c r="H2231" s="67">
        <v>591</v>
      </c>
      <c r="I2231" s="121">
        <v>42264.420370370368</v>
      </c>
    </row>
    <row r="2232" spans="2:9" x14ac:dyDescent="0.3">
      <c r="B2232" t="s">
        <v>1</v>
      </c>
      <c r="C2232" t="s">
        <v>77</v>
      </c>
      <c r="D2232" t="s">
        <v>80</v>
      </c>
      <c r="E2232" t="s">
        <v>73</v>
      </c>
      <c r="F2232" s="69" t="s">
        <v>37</v>
      </c>
      <c r="H2232" s="71">
        <v>0.80300000000000005</v>
      </c>
      <c r="I2232" s="121">
        <v>42264.420370370368</v>
      </c>
    </row>
    <row r="2233" spans="2:9" x14ac:dyDescent="0.3">
      <c r="B2233" t="s">
        <v>1</v>
      </c>
      <c r="C2233" t="s">
        <v>77</v>
      </c>
      <c r="D2233" t="s">
        <v>81</v>
      </c>
      <c r="E2233" t="s">
        <v>73</v>
      </c>
      <c r="F2233" s="69" t="s">
        <v>37</v>
      </c>
      <c r="H2233" s="67">
        <v>24.095744680851062</v>
      </c>
      <c r="I2233" s="121">
        <v>42264.420370370368</v>
      </c>
    </row>
    <row r="2234" spans="2:9" x14ac:dyDescent="0.3">
      <c r="B2234" t="s">
        <v>1</v>
      </c>
      <c r="C2234" t="s">
        <v>82</v>
      </c>
      <c r="D2234" t="s">
        <v>78</v>
      </c>
      <c r="E2234" t="s">
        <v>73</v>
      </c>
      <c r="F2234" s="69" t="s">
        <v>37</v>
      </c>
      <c r="H2234" s="67">
        <v>913</v>
      </c>
      <c r="I2234" s="121">
        <v>42264.420370370368</v>
      </c>
    </row>
    <row r="2235" spans="2:9" x14ac:dyDescent="0.3">
      <c r="B2235" t="s">
        <v>1</v>
      </c>
      <c r="C2235" t="s">
        <v>82</v>
      </c>
      <c r="D2235" t="s">
        <v>83</v>
      </c>
      <c r="E2235" t="s">
        <v>73</v>
      </c>
      <c r="F2235" s="69" t="s">
        <v>37</v>
      </c>
      <c r="H2235" s="72">
        <v>0.95678549710087146</v>
      </c>
      <c r="I2235" s="121">
        <v>42264.420370370368</v>
      </c>
    </row>
    <row r="2236" spans="2:9" x14ac:dyDescent="0.3">
      <c r="B2236" t="s">
        <v>1</v>
      </c>
      <c r="C2236" t="s">
        <v>3</v>
      </c>
      <c r="D2236" t="s">
        <v>59</v>
      </c>
      <c r="E2236" t="s">
        <v>73</v>
      </c>
      <c r="F2236" s="69" t="s">
        <v>37</v>
      </c>
      <c r="H2236" s="67"/>
      <c r="I2236" s="121">
        <v>42264.420370370368</v>
      </c>
    </row>
    <row r="2237" spans="2:9" x14ac:dyDescent="0.3">
      <c r="B2237" t="s">
        <v>1</v>
      </c>
      <c r="C2237" t="s">
        <v>3</v>
      </c>
      <c r="D2237" t="s">
        <v>60</v>
      </c>
      <c r="E2237" t="s">
        <v>73</v>
      </c>
      <c r="F2237" s="69" t="s">
        <v>37</v>
      </c>
      <c r="H2237" s="67"/>
      <c r="I2237" s="121">
        <v>42264.420370370368</v>
      </c>
    </row>
    <row r="2238" spans="2:9" x14ac:dyDescent="0.3">
      <c r="B2238" t="s">
        <v>94</v>
      </c>
      <c r="C2238" t="s">
        <v>117</v>
      </c>
      <c r="D2238" t="s">
        <v>102</v>
      </c>
      <c r="E2238" t="s">
        <v>73</v>
      </c>
      <c r="F2238" s="69" t="s">
        <v>37</v>
      </c>
      <c r="H2238" s="67">
        <v>2</v>
      </c>
      <c r="I2238" s="121">
        <v>42264.420370370368</v>
      </c>
    </row>
    <row r="2239" spans="2:9" x14ac:dyDescent="0.3">
      <c r="B2239" t="s">
        <v>94</v>
      </c>
      <c r="C2239" t="s">
        <v>118</v>
      </c>
      <c r="D2239" t="s">
        <v>102</v>
      </c>
      <c r="E2239" t="s">
        <v>73</v>
      </c>
      <c r="F2239" s="69" t="s">
        <v>37</v>
      </c>
      <c r="H2239" s="67"/>
      <c r="I2239" s="121">
        <v>42264.420370370368</v>
      </c>
    </row>
    <row r="2240" spans="2:9" x14ac:dyDescent="0.3">
      <c r="B2240" t="s">
        <v>94</v>
      </c>
      <c r="C2240" t="s">
        <v>119</v>
      </c>
      <c r="D2240" t="s">
        <v>102</v>
      </c>
      <c r="E2240" t="s">
        <v>73</v>
      </c>
      <c r="F2240" s="69" t="s">
        <v>37</v>
      </c>
      <c r="H2240" s="67"/>
      <c r="I2240" s="121">
        <v>42264.420370370368</v>
      </c>
    </row>
    <row r="2241" spans="2:9" x14ac:dyDescent="0.3">
      <c r="B2241" t="s">
        <v>94</v>
      </c>
      <c r="C2241" t="s">
        <v>120</v>
      </c>
      <c r="D2241" t="s">
        <v>102</v>
      </c>
      <c r="E2241" t="s">
        <v>73</v>
      </c>
      <c r="F2241" s="69" t="s">
        <v>37</v>
      </c>
      <c r="H2241" s="67">
        <v>3</v>
      </c>
      <c r="I2241" s="121">
        <v>42264.420370370368</v>
      </c>
    </row>
    <row r="2242" spans="2:9" x14ac:dyDescent="0.3">
      <c r="B2242" t="s">
        <v>94</v>
      </c>
      <c r="C2242" t="s">
        <v>121</v>
      </c>
      <c r="D2242" t="s">
        <v>102</v>
      </c>
      <c r="E2242" t="s">
        <v>73</v>
      </c>
      <c r="F2242" s="69" t="s">
        <v>37</v>
      </c>
      <c r="H2242" s="67">
        <v>1</v>
      </c>
      <c r="I2242" s="121">
        <v>42264.420370370368</v>
      </c>
    </row>
    <row r="2243" spans="2:9" x14ac:dyDescent="0.3">
      <c r="B2243" t="s">
        <v>94</v>
      </c>
      <c r="C2243" t="s">
        <v>122</v>
      </c>
      <c r="D2243" t="s">
        <v>102</v>
      </c>
      <c r="E2243" t="s">
        <v>73</v>
      </c>
      <c r="F2243" s="69" t="s">
        <v>37</v>
      </c>
      <c r="H2243" s="67">
        <v>2</v>
      </c>
      <c r="I2243" s="121">
        <v>42264.420370370368</v>
      </c>
    </row>
    <row r="2244" spans="2:9" x14ac:dyDescent="0.3">
      <c r="B2244" t="s">
        <v>94</v>
      </c>
      <c r="C2244" t="s">
        <v>123</v>
      </c>
      <c r="D2244" t="s">
        <v>102</v>
      </c>
      <c r="E2244" t="s">
        <v>73</v>
      </c>
      <c r="F2244" s="69" t="s">
        <v>37</v>
      </c>
      <c r="H2244" s="67">
        <v>1</v>
      </c>
      <c r="I2244" s="121">
        <v>42264.420370370368</v>
      </c>
    </row>
    <row r="2245" spans="2:9" x14ac:dyDescent="0.3">
      <c r="B2245" t="s">
        <v>94</v>
      </c>
      <c r="C2245" t="s">
        <v>124</v>
      </c>
      <c r="D2245" t="s">
        <v>102</v>
      </c>
      <c r="E2245" t="s">
        <v>73</v>
      </c>
      <c r="F2245" s="69" t="s">
        <v>37</v>
      </c>
      <c r="H2245" s="67">
        <v>5</v>
      </c>
      <c r="I2245" s="121">
        <v>42264.420370370368</v>
      </c>
    </row>
    <row r="2246" spans="2:9" x14ac:dyDescent="0.3">
      <c r="B2246" t="s">
        <v>94</v>
      </c>
      <c r="C2246" t="s">
        <v>125</v>
      </c>
      <c r="D2246" t="s">
        <v>102</v>
      </c>
      <c r="E2246" t="s">
        <v>73</v>
      </c>
      <c r="F2246" s="69" t="s">
        <v>37</v>
      </c>
      <c r="H2246" s="67"/>
      <c r="I2246" s="121">
        <v>42264.420370370368</v>
      </c>
    </row>
    <row r="2247" spans="2:9" x14ac:dyDescent="0.3">
      <c r="B2247" t="s">
        <v>94</v>
      </c>
      <c r="C2247" t="s">
        <v>126</v>
      </c>
      <c r="D2247" t="s">
        <v>102</v>
      </c>
      <c r="E2247" t="s">
        <v>73</v>
      </c>
      <c r="F2247" s="69" t="s">
        <v>37</v>
      </c>
      <c r="H2247" s="67"/>
      <c r="I2247" s="121">
        <v>42264.420370370368</v>
      </c>
    </row>
    <row r="2248" spans="2:9" x14ac:dyDescent="0.3">
      <c r="B2248" t="s">
        <v>94</v>
      </c>
      <c r="C2248" t="s">
        <v>127</v>
      </c>
      <c r="D2248" t="s">
        <v>102</v>
      </c>
      <c r="E2248" t="s">
        <v>73</v>
      </c>
      <c r="F2248" s="69" t="s">
        <v>37</v>
      </c>
      <c r="H2248" s="67"/>
      <c r="I2248" s="121">
        <v>42264.420370370368</v>
      </c>
    </row>
    <row r="2249" spans="2:9" x14ac:dyDescent="0.3">
      <c r="B2249" t="s">
        <v>94</v>
      </c>
      <c r="C2249" t="s">
        <v>128</v>
      </c>
      <c r="D2249" t="s">
        <v>102</v>
      </c>
      <c r="E2249" t="s">
        <v>73</v>
      </c>
      <c r="F2249" s="69" t="s">
        <v>37</v>
      </c>
      <c r="H2249" s="67"/>
      <c r="I2249" s="121">
        <v>42264.420370370368</v>
      </c>
    </row>
    <row r="2250" spans="2:9" x14ac:dyDescent="0.3">
      <c r="B2250" t="s">
        <v>94</v>
      </c>
      <c r="C2250" t="s">
        <v>129</v>
      </c>
      <c r="D2250" t="s">
        <v>102</v>
      </c>
      <c r="E2250" t="s">
        <v>73</v>
      </c>
      <c r="F2250" s="69" t="s">
        <v>37</v>
      </c>
      <c r="H2250" s="67">
        <v>4</v>
      </c>
      <c r="I2250" s="121">
        <v>42264.420370370368</v>
      </c>
    </row>
    <row r="2251" spans="2:9" x14ac:dyDescent="0.3">
      <c r="B2251" t="s">
        <v>94</v>
      </c>
      <c r="C2251" t="s">
        <v>130</v>
      </c>
      <c r="D2251" t="s">
        <v>102</v>
      </c>
      <c r="E2251" t="s">
        <v>73</v>
      </c>
      <c r="F2251" s="69" t="s">
        <v>37</v>
      </c>
      <c r="H2251" s="67"/>
      <c r="I2251" s="121">
        <v>42264.420370370368</v>
      </c>
    </row>
    <row r="2252" spans="2:9" x14ac:dyDescent="0.3">
      <c r="B2252" t="s">
        <v>94</v>
      </c>
      <c r="C2252" t="s">
        <v>131</v>
      </c>
      <c r="D2252" t="s">
        <v>102</v>
      </c>
      <c r="E2252" t="s">
        <v>73</v>
      </c>
      <c r="F2252" s="69" t="s">
        <v>37</v>
      </c>
      <c r="H2252" s="67"/>
      <c r="I2252" s="121">
        <v>42264.420381944445</v>
      </c>
    </row>
    <row r="2253" spans="2:9" x14ac:dyDescent="0.3">
      <c r="B2253" t="s">
        <v>94</v>
      </c>
      <c r="C2253" t="s">
        <v>132</v>
      </c>
      <c r="D2253" t="s">
        <v>102</v>
      </c>
      <c r="E2253" t="s">
        <v>73</v>
      </c>
      <c r="F2253" s="69" t="s">
        <v>37</v>
      </c>
      <c r="H2253" s="67"/>
      <c r="I2253" s="121">
        <v>42264.420381944445</v>
      </c>
    </row>
    <row r="2254" spans="2:9" x14ac:dyDescent="0.3">
      <c r="B2254" t="s">
        <v>94</v>
      </c>
      <c r="C2254" t="s">
        <v>133</v>
      </c>
      <c r="D2254" t="s">
        <v>102</v>
      </c>
      <c r="E2254" t="s">
        <v>73</v>
      </c>
      <c r="F2254" s="69" t="s">
        <v>37</v>
      </c>
      <c r="H2254" s="67"/>
      <c r="I2254" s="121">
        <v>42264.420381944445</v>
      </c>
    </row>
    <row r="2255" spans="2:9" x14ac:dyDescent="0.3">
      <c r="B2255" t="s">
        <v>94</v>
      </c>
      <c r="C2255" t="s">
        <v>134</v>
      </c>
      <c r="D2255" t="s">
        <v>102</v>
      </c>
      <c r="E2255" t="s">
        <v>73</v>
      </c>
      <c r="F2255" s="69" t="s">
        <v>37</v>
      </c>
      <c r="H2255" s="67"/>
      <c r="I2255" s="121">
        <v>42264.420381944445</v>
      </c>
    </row>
    <row r="2256" spans="2:9" x14ac:dyDescent="0.3">
      <c r="B2256" t="s">
        <v>94</v>
      </c>
      <c r="C2256" t="s">
        <v>135</v>
      </c>
      <c r="D2256" t="s">
        <v>102</v>
      </c>
      <c r="E2256" t="s">
        <v>73</v>
      </c>
      <c r="F2256" s="69" t="s">
        <v>37</v>
      </c>
      <c r="H2256" s="67">
        <v>1</v>
      </c>
      <c r="I2256" s="121">
        <v>42264.420381944445</v>
      </c>
    </row>
    <row r="2257" spans="2:9" x14ac:dyDescent="0.3">
      <c r="B2257" t="s">
        <v>94</v>
      </c>
      <c r="C2257" t="s">
        <v>136</v>
      </c>
      <c r="D2257" t="s">
        <v>102</v>
      </c>
      <c r="E2257" t="s">
        <v>73</v>
      </c>
      <c r="F2257" s="69" t="s">
        <v>37</v>
      </c>
      <c r="H2257" s="67"/>
      <c r="I2257" s="121">
        <v>42264.420381944445</v>
      </c>
    </row>
    <row r="2258" spans="2:9" x14ac:dyDescent="0.3">
      <c r="B2258" t="s">
        <v>94</v>
      </c>
      <c r="C2258" t="s">
        <v>108</v>
      </c>
      <c r="D2258" t="s">
        <v>102</v>
      </c>
      <c r="E2258" t="s">
        <v>73</v>
      </c>
      <c r="F2258" s="69" t="s">
        <v>37</v>
      </c>
      <c r="H2258" s="67"/>
      <c r="I2258" s="121">
        <v>42264.420381944445</v>
      </c>
    </row>
    <row r="2259" spans="2:9" ht="28.8" x14ac:dyDescent="0.3">
      <c r="B2259" t="s">
        <v>74</v>
      </c>
      <c r="C2259" t="s">
        <v>61</v>
      </c>
      <c r="D2259" t="s">
        <v>62</v>
      </c>
      <c r="E2259" t="s">
        <v>73</v>
      </c>
      <c r="F2259" s="73" t="s">
        <v>63</v>
      </c>
      <c r="H2259" s="74">
        <v>0</v>
      </c>
      <c r="I2259" s="121">
        <v>42264.420381944445</v>
      </c>
    </row>
    <row r="2260" spans="2:9" ht="28.8" x14ac:dyDescent="0.3">
      <c r="B2260" t="s">
        <v>74</v>
      </c>
      <c r="C2260" t="s">
        <v>14</v>
      </c>
      <c r="D2260" t="s">
        <v>64</v>
      </c>
      <c r="E2260" t="s">
        <v>73</v>
      </c>
      <c r="F2260" s="73" t="s">
        <v>63</v>
      </c>
      <c r="H2260" s="76">
        <v>1</v>
      </c>
      <c r="I2260" s="121">
        <v>42264.420381944445</v>
      </c>
    </row>
    <row r="2261" spans="2:9" ht="28.8" x14ac:dyDescent="0.3">
      <c r="B2261" t="s">
        <v>74</v>
      </c>
      <c r="C2261" t="s">
        <v>65</v>
      </c>
      <c r="D2261" t="s">
        <v>66</v>
      </c>
      <c r="E2261" t="s">
        <v>73</v>
      </c>
      <c r="F2261" s="73" t="s">
        <v>63</v>
      </c>
      <c r="H2261" s="76"/>
      <c r="I2261" s="121">
        <v>42264.420381944445</v>
      </c>
    </row>
    <row r="2262" spans="2:9" ht="28.8" x14ac:dyDescent="0.3">
      <c r="B2262" t="s">
        <v>74</v>
      </c>
      <c r="C2262" t="s">
        <v>65</v>
      </c>
      <c r="D2262" t="s">
        <v>67</v>
      </c>
      <c r="E2262" t="s">
        <v>73</v>
      </c>
      <c r="F2262" s="73" t="s">
        <v>63</v>
      </c>
      <c r="H2262" s="76"/>
      <c r="I2262" s="121">
        <v>42264.420381944445</v>
      </c>
    </row>
    <row r="2263" spans="2:9" ht="28.8" x14ac:dyDescent="0.3">
      <c r="B2263" t="s">
        <v>74</v>
      </c>
      <c r="C2263" t="s">
        <v>65</v>
      </c>
      <c r="D2263" t="s">
        <v>68</v>
      </c>
      <c r="E2263" t="s">
        <v>73</v>
      </c>
      <c r="F2263" s="73" t="s">
        <v>63</v>
      </c>
      <c r="H2263" s="76">
        <v>1</v>
      </c>
      <c r="I2263" s="121">
        <v>42264.420381944445</v>
      </c>
    </row>
    <row r="2264" spans="2:9" ht="28.8" x14ac:dyDescent="0.3">
      <c r="B2264" t="s">
        <v>74</v>
      </c>
      <c r="C2264" t="s">
        <v>69</v>
      </c>
      <c r="D2264" t="s">
        <v>66</v>
      </c>
      <c r="E2264" t="s">
        <v>73</v>
      </c>
      <c r="F2264" s="73" t="s">
        <v>63</v>
      </c>
      <c r="H2264" s="76"/>
      <c r="I2264" s="121">
        <v>42264.420381944445</v>
      </c>
    </row>
    <row r="2265" spans="2:9" ht="28.8" x14ac:dyDescent="0.3">
      <c r="B2265" t="s">
        <v>74</v>
      </c>
      <c r="C2265" t="s">
        <v>69</v>
      </c>
      <c r="D2265" t="s">
        <v>70</v>
      </c>
      <c r="E2265" t="s">
        <v>73</v>
      </c>
      <c r="F2265" s="73" t="s">
        <v>63</v>
      </c>
      <c r="H2265" s="76"/>
      <c r="I2265" s="121">
        <v>42264.420381944445</v>
      </c>
    </row>
    <row r="2266" spans="2:9" ht="28.8" x14ac:dyDescent="0.3">
      <c r="B2266" t="s">
        <v>74</v>
      </c>
      <c r="C2266" t="s">
        <v>53</v>
      </c>
      <c r="D2266" t="s">
        <v>54</v>
      </c>
      <c r="E2266" t="s">
        <v>73</v>
      </c>
      <c r="F2266" s="73" t="s">
        <v>63</v>
      </c>
      <c r="H2266" s="76"/>
      <c r="I2266" s="121">
        <v>42264.420381944445</v>
      </c>
    </row>
    <row r="2267" spans="2:9" ht="28.8" x14ac:dyDescent="0.3">
      <c r="B2267" t="s">
        <v>74</v>
      </c>
      <c r="C2267" t="s">
        <v>58</v>
      </c>
      <c r="D2267" t="s">
        <v>55</v>
      </c>
      <c r="E2267" t="s">
        <v>73</v>
      </c>
      <c r="F2267" s="73" t="s">
        <v>63</v>
      </c>
      <c r="H2267" s="76"/>
      <c r="I2267" s="121">
        <v>42264.420381944445</v>
      </c>
    </row>
    <row r="2268" spans="2:9" ht="28.8" x14ac:dyDescent="0.3">
      <c r="B2268" t="s">
        <v>74</v>
      </c>
      <c r="C2268" t="s">
        <v>71</v>
      </c>
      <c r="D2268" t="s">
        <v>72</v>
      </c>
      <c r="E2268" t="s">
        <v>73</v>
      </c>
      <c r="F2268" s="73" t="s">
        <v>63</v>
      </c>
      <c r="H2268" s="76">
        <v>0</v>
      </c>
      <c r="I2268" s="121">
        <v>42264.420381944445</v>
      </c>
    </row>
    <row r="2269" spans="2:9" x14ac:dyDescent="0.3">
      <c r="B2269" t="s">
        <v>1</v>
      </c>
      <c r="C2269" t="s">
        <v>2</v>
      </c>
      <c r="D2269" t="s">
        <v>3</v>
      </c>
      <c r="E2269" t="s">
        <v>73</v>
      </c>
      <c r="F2269" s="77" t="s">
        <v>63</v>
      </c>
      <c r="H2269" s="74">
        <v>615</v>
      </c>
      <c r="I2269" s="121">
        <v>42264.420381944445</v>
      </c>
    </row>
    <row r="2270" spans="2:9" x14ac:dyDescent="0.3">
      <c r="B2270" t="s">
        <v>84</v>
      </c>
      <c r="C2270" t="s">
        <v>106</v>
      </c>
      <c r="D2270" t="s">
        <v>7</v>
      </c>
      <c r="E2270" t="s">
        <v>73</v>
      </c>
      <c r="F2270" s="77" t="s">
        <v>63</v>
      </c>
      <c r="H2270" s="76">
        <v>18</v>
      </c>
      <c r="I2270" s="121">
        <v>42264.420381944445</v>
      </c>
    </row>
    <row r="2271" spans="2:9" x14ac:dyDescent="0.3">
      <c r="B2271" t="s">
        <v>84</v>
      </c>
      <c r="C2271" t="s">
        <v>106</v>
      </c>
      <c r="D2271" t="s">
        <v>8</v>
      </c>
      <c r="E2271" t="s">
        <v>73</v>
      </c>
      <c r="F2271" s="77" t="s">
        <v>63</v>
      </c>
      <c r="H2271" s="76" t="s">
        <v>85</v>
      </c>
      <c r="I2271" s="121">
        <v>42264.420381944445</v>
      </c>
    </row>
    <row r="2272" spans="2:9" x14ac:dyDescent="0.3">
      <c r="B2272" t="s">
        <v>84</v>
      </c>
      <c r="C2272" t="s">
        <v>107</v>
      </c>
      <c r="D2272" t="s">
        <v>7</v>
      </c>
      <c r="E2272" t="s">
        <v>73</v>
      </c>
      <c r="F2272" s="77" t="s">
        <v>63</v>
      </c>
      <c r="H2272" s="76">
        <v>2</v>
      </c>
      <c r="I2272" s="121">
        <v>42264.420381944445</v>
      </c>
    </row>
    <row r="2273" spans="2:9" x14ac:dyDescent="0.3">
      <c r="B2273" t="s">
        <v>84</v>
      </c>
      <c r="C2273" t="s">
        <v>107</v>
      </c>
      <c r="D2273" t="s">
        <v>8</v>
      </c>
      <c r="E2273" t="s">
        <v>73</v>
      </c>
      <c r="F2273" s="77" t="s">
        <v>63</v>
      </c>
      <c r="H2273" s="76">
        <v>1</v>
      </c>
      <c r="I2273" s="121">
        <v>42264.420381944445</v>
      </c>
    </row>
    <row r="2274" spans="2:9" x14ac:dyDescent="0.3">
      <c r="B2274" t="s">
        <v>6</v>
      </c>
      <c r="C2274" t="s">
        <v>9</v>
      </c>
      <c r="D2274" t="s">
        <v>10</v>
      </c>
      <c r="E2274" t="s">
        <v>73</v>
      </c>
      <c r="F2274" s="77" t="s">
        <v>63</v>
      </c>
      <c r="H2274" s="76">
        <v>1857</v>
      </c>
      <c r="I2274" s="121">
        <v>42264.420381944445</v>
      </c>
    </row>
    <row r="2275" spans="2:9" x14ac:dyDescent="0.3">
      <c r="B2275" t="s">
        <v>6</v>
      </c>
      <c r="C2275" t="s">
        <v>30</v>
      </c>
      <c r="D2275" t="s">
        <v>7</v>
      </c>
      <c r="E2275" t="s">
        <v>73</v>
      </c>
      <c r="F2275" s="77" t="s">
        <v>63</v>
      </c>
      <c r="H2275" s="76">
        <v>269</v>
      </c>
      <c r="I2275" s="121">
        <v>42264.420381944445</v>
      </c>
    </row>
    <row r="2276" spans="2:9" x14ac:dyDescent="0.3">
      <c r="B2276" t="s">
        <v>6</v>
      </c>
      <c r="C2276" t="s">
        <v>8</v>
      </c>
      <c r="D2276" t="s">
        <v>13</v>
      </c>
      <c r="E2276" t="s">
        <v>73</v>
      </c>
      <c r="F2276" s="77" t="s">
        <v>63</v>
      </c>
      <c r="H2276" s="76">
        <v>16</v>
      </c>
      <c r="I2276" s="121">
        <v>42264.420381944445</v>
      </c>
    </row>
    <row r="2277" spans="2:9" x14ac:dyDescent="0.3">
      <c r="B2277" t="s">
        <v>6</v>
      </c>
      <c r="C2277" t="s">
        <v>3</v>
      </c>
      <c r="D2277" t="s">
        <v>7</v>
      </c>
      <c r="E2277" t="s">
        <v>73</v>
      </c>
      <c r="F2277" s="77" t="s">
        <v>63</v>
      </c>
      <c r="H2277" s="76"/>
      <c r="I2277" s="121">
        <v>42264.420381944445</v>
      </c>
    </row>
    <row r="2278" spans="2:9" x14ac:dyDescent="0.3">
      <c r="B2278" t="s">
        <v>94</v>
      </c>
      <c r="C2278" t="s">
        <v>108</v>
      </c>
      <c r="D2278" t="s">
        <v>102</v>
      </c>
      <c r="E2278" t="s">
        <v>73</v>
      </c>
      <c r="F2278" s="77" t="s">
        <v>63</v>
      </c>
      <c r="H2278" s="76"/>
      <c r="I2278" s="121">
        <v>42264.420381944445</v>
      </c>
    </row>
    <row r="2279" spans="2:9" x14ac:dyDescent="0.3">
      <c r="B2279" t="s">
        <v>94</v>
      </c>
      <c r="C2279" t="s">
        <v>109</v>
      </c>
      <c r="D2279" t="s">
        <v>102</v>
      </c>
      <c r="E2279" t="s">
        <v>73</v>
      </c>
      <c r="F2279" s="77" t="s">
        <v>63</v>
      </c>
      <c r="H2279" s="76"/>
      <c r="I2279" s="121">
        <v>42264.420381944445</v>
      </c>
    </row>
    <row r="2280" spans="2:9" x14ac:dyDescent="0.3">
      <c r="B2280" t="s">
        <v>94</v>
      </c>
      <c r="C2280" t="s">
        <v>110</v>
      </c>
      <c r="D2280" t="s">
        <v>102</v>
      </c>
      <c r="E2280" t="s">
        <v>73</v>
      </c>
      <c r="F2280" s="77" t="s">
        <v>63</v>
      </c>
      <c r="H2280" s="74"/>
      <c r="I2280" s="121">
        <v>42264.420381944445</v>
      </c>
    </row>
    <row r="2281" spans="2:9" x14ac:dyDescent="0.3">
      <c r="B2281" t="s">
        <v>94</v>
      </c>
      <c r="C2281" t="s">
        <v>111</v>
      </c>
      <c r="D2281" t="s">
        <v>102</v>
      </c>
      <c r="E2281" t="s">
        <v>73</v>
      </c>
      <c r="F2281" s="77" t="s">
        <v>63</v>
      </c>
      <c r="H2281" s="74">
        <v>1</v>
      </c>
      <c r="I2281" s="121">
        <v>42264.420381944445</v>
      </c>
    </row>
    <row r="2282" spans="2:9" x14ac:dyDescent="0.3">
      <c r="B2282" t="s">
        <v>94</v>
      </c>
      <c r="C2282" t="s">
        <v>112</v>
      </c>
      <c r="D2282" t="s">
        <v>102</v>
      </c>
      <c r="E2282" t="s">
        <v>73</v>
      </c>
      <c r="F2282" s="77" t="s">
        <v>63</v>
      </c>
      <c r="H2282" s="74"/>
      <c r="I2282" s="121">
        <v>42264.420381944445</v>
      </c>
    </row>
    <row r="2283" spans="2:9" x14ac:dyDescent="0.3">
      <c r="B2283" t="s">
        <v>94</v>
      </c>
      <c r="C2283" t="s">
        <v>113</v>
      </c>
      <c r="D2283" t="s">
        <v>102</v>
      </c>
      <c r="E2283" t="s">
        <v>73</v>
      </c>
      <c r="F2283" s="77" t="s">
        <v>63</v>
      </c>
      <c r="H2283" s="76"/>
      <c r="I2283" s="121">
        <v>42264.420381944445</v>
      </c>
    </row>
    <row r="2284" spans="2:9" x14ac:dyDescent="0.3">
      <c r="B2284" t="s">
        <v>94</v>
      </c>
      <c r="C2284" t="s">
        <v>114</v>
      </c>
      <c r="D2284" t="s">
        <v>102</v>
      </c>
      <c r="E2284" t="s">
        <v>73</v>
      </c>
      <c r="F2284" s="77" t="s">
        <v>63</v>
      </c>
      <c r="H2284" s="74"/>
      <c r="I2284" s="121">
        <v>42264.420381944445</v>
      </c>
    </row>
    <row r="2285" spans="2:9" x14ac:dyDescent="0.3">
      <c r="B2285" t="s">
        <v>94</v>
      </c>
      <c r="C2285" t="s">
        <v>115</v>
      </c>
      <c r="D2285" t="s">
        <v>102</v>
      </c>
      <c r="E2285" t="s">
        <v>73</v>
      </c>
      <c r="F2285" s="77" t="s">
        <v>63</v>
      </c>
      <c r="H2285" s="74"/>
      <c r="I2285" s="121">
        <v>42264.420381944445</v>
      </c>
    </row>
    <row r="2286" spans="2:9" x14ac:dyDescent="0.3">
      <c r="B2286" t="s">
        <v>94</v>
      </c>
      <c r="C2286" t="s">
        <v>116</v>
      </c>
      <c r="D2286" t="s">
        <v>102</v>
      </c>
      <c r="E2286" t="s">
        <v>73</v>
      </c>
      <c r="F2286" s="77" t="s">
        <v>63</v>
      </c>
      <c r="H2286" s="74"/>
      <c r="I2286" s="121">
        <v>42264.420381944445</v>
      </c>
    </row>
    <row r="2287" spans="2:9" x14ac:dyDescent="0.3">
      <c r="B2287" t="s">
        <v>1</v>
      </c>
      <c r="C2287" t="s">
        <v>2</v>
      </c>
      <c r="D2287" t="s">
        <v>3</v>
      </c>
      <c r="E2287" t="s">
        <v>73</v>
      </c>
      <c r="F2287" s="54" t="s">
        <v>5</v>
      </c>
      <c r="H2287" s="5">
        <v>32</v>
      </c>
      <c r="I2287" s="121">
        <v>42264.424027777779</v>
      </c>
    </row>
    <row r="2288" spans="2:9" x14ac:dyDescent="0.3">
      <c r="B2288" t="s">
        <v>6</v>
      </c>
      <c r="C2288" t="s">
        <v>105</v>
      </c>
      <c r="D2288" t="s">
        <v>7</v>
      </c>
      <c r="E2288" t="s">
        <v>73</v>
      </c>
      <c r="F2288" s="54" t="s">
        <v>5</v>
      </c>
      <c r="H2288" s="5">
        <v>900</v>
      </c>
      <c r="I2288" s="121">
        <v>42264.424027777779</v>
      </c>
    </row>
    <row r="2289" spans="2:9" x14ac:dyDescent="0.3">
      <c r="B2289" t="s">
        <v>6</v>
      </c>
      <c r="C2289" t="s">
        <v>104</v>
      </c>
      <c r="D2289" t="s">
        <v>8</v>
      </c>
      <c r="E2289" t="s">
        <v>73</v>
      </c>
      <c r="F2289" s="54" t="s">
        <v>5</v>
      </c>
      <c r="H2289" s="5">
        <v>68</v>
      </c>
      <c r="I2289" s="121">
        <v>42264.424027777779</v>
      </c>
    </row>
    <row r="2290" spans="2:9" x14ac:dyDescent="0.3">
      <c r="B2290" t="s">
        <v>6</v>
      </c>
      <c r="C2290" t="s">
        <v>9</v>
      </c>
      <c r="D2290" t="s">
        <v>10</v>
      </c>
      <c r="E2290" t="s">
        <v>73</v>
      </c>
      <c r="F2290" s="54" t="s">
        <v>5</v>
      </c>
      <c r="H2290" s="5">
        <v>9398</v>
      </c>
      <c r="I2290" s="121">
        <v>42264.424027777779</v>
      </c>
    </row>
    <row r="2291" spans="2:9" x14ac:dyDescent="0.3">
      <c r="B2291" t="s">
        <v>6</v>
      </c>
      <c r="C2291" t="s">
        <v>11</v>
      </c>
      <c r="D2291" t="s">
        <v>7</v>
      </c>
      <c r="E2291" t="s">
        <v>73</v>
      </c>
      <c r="F2291" s="54" t="s">
        <v>5</v>
      </c>
      <c r="H2291" s="5">
        <v>323</v>
      </c>
      <c r="I2291" s="121">
        <v>42264.424027777779</v>
      </c>
    </row>
    <row r="2292" spans="2:9" x14ac:dyDescent="0.3">
      <c r="B2292" t="s">
        <v>6</v>
      </c>
      <c r="C2292" t="s">
        <v>12</v>
      </c>
      <c r="D2292" t="s">
        <v>7</v>
      </c>
      <c r="E2292" t="s">
        <v>73</v>
      </c>
      <c r="F2292" s="54" t="s">
        <v>5</v>
      </c>
      <c r="H2292" s="5">
        <v>82</v>
      </c>
      <c r="I2292" s="121">
        <v>42264.424027777779</v>
      </c>
    </row>
    <row r="2293" spans="2:9" x14ac:dyDescent="0.3">
      <c r="B2293" t="s">
        <v>6</v>
      </c>
      <c r="C2293" t="s">
        <v>8</v>
      </c>
      <c r="D2293" t="s">
        <v>13</v>
      </c>
      <c r="E2293" t="s">
        <v>73</v>
      </c>
      <c r="F2293" s="54" t="s">
        <v>5</v>
      </c>
      <c r="H2293" s="5">
        <v>21</v>
      </c>
      <c r="I2293" s="121">
        <v>42264.424027777779</v>
      </c>
    </row>
    <row r="2294" spans="2:9" x14ac:dyDescent="0.3">
      <c r="B2294" t="s">
        <v>6</v>
      </c>
      <c r="C2294" t="s">
        <v>3</v>
      </c>
      <c r="D2294" t="s">
        <v>7</v>
      </c>
      <c r="E2294" t="s">
        <v>73</v>
      </c>
      <c r="F2294" s="54" t="s">
        <v>5</v>
      </c>
      <c r="H2294" s="5">
        <v>188</v>
      </c>
      <c r="I2294" s="121">
        <v>42264.424027777779</v>
      </c>
    </row>
    <row r="2295" spans="2:9" x14ac:dyDescent="0.3">
      <c r="B2295" t="s">
        <v>74</v>
      </c>
      <c r="C2295" t="s">
        <v>14</v>
      </c>
      <c r="D2295" t="s">
        <v>15</v>
      </c>
      <c r="E2295" t="s">
        <v>73</v>
      </c>
      <c r="F2295" s="56" t="s">
        <v>16</v>
      </c>
      <c r="H2295" s="57">
        <v>0</v>
      </c>
      <c r="I2295" s="121">
        <v>42264.424027777779</v>
      </c>
    </row>
    <row r="2296" spans="2:9" x14ac:dyDescent="0.3">
      <c r="B2296" t="s">
        <v>74</v>
      </c>
      <c r="C2296" t="s">
        <v>14</v>
      </c>
      <c r="D2296" t="s">
        <v>17</v>
      </c>
      <c r="E2296" t="s">
        <v>73</v>
      </c>
      <c r="F2296" s="56" t="s">
        <v>16</v>
      </c>
      <c r="H2296" s="57">
        <v>0</v>
      </c>
      <c r="I2296" s="121">
        <v>42264.424027777779</v>
      </c>
    </row>
    <row r="2297" spans="2:9" x14ac:dyDescent="0.3">
      <c r="B2297" t="s">
        <v>74</v>
      </c>
      <c r="C2297" t="s">
        <v>14</v>
      </c>
      <c r="D2297" t="s">
        <v>75</v>
      </c>
      <c r="E2297" t="s">
        <v>73</v>
      </c>
      <c r="F2297" s="56" t="s">
        <v>16</v>
      </c>
      <c r="H2297" s="57">
        <v>0</v>
      </c>
      <c r="I2297" s="121">
        <v>42264.424039351848</v>
      </c>
    </row>
    <row r="2298" spans="2:9" x14ac:dyDescent="0.3">
      <c r="B2298" t="s">
        <v>74</v>
      </c>
      <c r="C2298" t="s">
        <v>14</v>
      </c>
      <c r="D2298" t="s">
        <v>18</v>
      </c>
      <c r="E2298" t="s">
        <v>73</v>
      </c>
      <c r="F2298" s="56" t="s">
        <v>16</v>
      </c>
      <c r="H2298" s="57">
        <v>0</v>
      </c>
      <c r="I2298" s="121">
        <v>42264.424039351848</v>
      </c>
    </row>
    <row r="2299" spans="2:9" x14ac:dyDescent="0.3">
      <c r="B2299" t="s">
        <v>74</v>
      </c>
      <c r="C2299" t="s">
        <v>19</v>
      </c>
      <c r="D2299" t="s">
        <v>18</v>
      </c>
      <c r="E2299" t="s">
        <v>73</v>
      </c>
      <c r="F2299" s="56" t="s">
        <v>16</v>
      </c>
      <c r="H2299" s="57">
        <v>0</v>
      </c>
      <c r="I2299" s="121">
        <v>42264.424039351848</v>
      </c>
    </row>
    <row r="2300" spans="2:9" x14ac:dyDescent="0.3">
      <c r="B2300" t="s">
        <v>74</v>
      </c>
      <c r="C2300" t="s">
        <v>19</v>
      </c>
      <c r="D2300" t="s">
        <v>20</v>
      </c>
      <c r="E2300" t="s">
        <v>73</v>
      </c>
      <c r="F2300" s="56" t="s">
        <v>16</v>
      </c>
      <c r="H2300" s="57">
        <v>0</v>
      </c>
      <c r="I2300" s="121">
        <v>42264.424039351848</v>
      </c>
    </row>
    <row r="2301" spans="2:9" x14ac:dyDescent="0.3">
      <c r="B2301" t="s">
        <v>74</v>
      </c>
      <c r="C2301" t="s">
        <v>21</v>
      </c>
      <c r="D2301" t="s">
        <v>22</v>
      </c>
      <c r="E2301" t="s">
        <v>73</v>
      </c>
      <c r="F2301" s="56" t="s">
        <v>16</v>
      </c>
      <c r="H2301" s="57">
        <v>0</v>
      </c>
      <c r="I2301" s="121">
        <v>42264.424039351848</v>
      </c>
    </row>
    <row r="2302" spans="2:9" x14ac:dyDescent="0.3">
      <c r="B2302" t="s">
        <v>74</v>
      </c>
      <c r="C2302" t="s">
        <v>21</v>
      </c>
      <c r="D2302" t="s">
        <v>23</v>
      </c>
      <c r="E2302" t="s">
        <v>73</v>
      </c>
      <c r="F2302" s="56" t="s">
        <v>16</v>
      </c>
      <c r="H2302" s="57">
        <v>0</v>
      </c>
      <c r="I2302" s="121">
        <v>42264.424039351848</v>
      </c>
    </row>
    <row r="2303" spans="2:9" x14ac:dyDescent="0.3">
      <c r="B2303" t="s">
        <v>74</v>
      </c>
      <c r="C2303" t="s">
        <v>21</v>
      </c>
      <c r="D2303" t="s">
        <v>18</v>
      </c>
      <c r="E2303" t="s">
        <v>73</v>
      </c>
      <c r="F2303" s="56" t="s">
        <v>16</v>
      </c>
      <c r="H2303" s="57">
        <v>0</v>
      </c>
      <c r="I2303" s="121">
        <v>42264.424039351848</v>
      </c>
    </row>
    <row r="2304" spans="2:9" x14ac:dyDescent="0.3">
      <c r="B2304" t="s">
        <v>1</v>
      </c>
      <c r="C2304" t="s">
        <v>2</v>
      </c>
      <c r="D2304" t="s">
        <v>3</v>
      </c>
      <c r="E2304" t="s">
        <v>73</v>
      </c>
      <c r="F2304" s="59" t="s">
        <v>16</v>
      </c>
      <c r="H2304" s="60">
        <v>6193</v>
      </c>
      <c r="I2304" s="121">
        <v>42264.424039351848</v>
      </c>
    </row>
    <row r="2305" spans="2:9" x14ac:dyDescent="0.3">
      <c r="B2305" t="s">
        <v>25</v>
      </c>
      <c r="C2305" t="s">
        <v>24</v>
      </c>
      <c r="D2305" t="s">
        <v>97</v>
      </c>
      <c r="E2305" t="s">
        <v>73</v>
      </c>
      <c r="F2305" s="59" t="s">
        <v>16</v>
      </c>
      <c r="H2305" s="57">
        <v>42</v>
      </c>
      <c r="I2305" s="121">
        <v>42264.424039351848</v>
      </c>
    </row>
    <row r="2306" spans="2:9" x14ac:dyDescent="0.3">
      <c r="B2306" t="s">
        <v>25</v>
      </c>
      <c r="C2306" t="s">
        <v>24</v>
      </c>
      <c r="D2306" t="s">
        <v>96</v>
      </c>
      <c r="E2306" t="s">
        <v>73</v>
      </c>
      <c r="F2306" s="59" t="s">
        <v>16</v>
      </c>
      <c r="H2306" s="57">
        <v>103</v>
      </c>
      <c r="I2306" s="121">
        <v>42264.424039351848</v>
      </c>
    </row>
    <row r="2307" spans="2:9" x14ac:dyDescent="0.3">
      <c r="B2307" t="s">
        <v>25</v>
      </c>
      <c r="C2307" t="s">
        <v>26</v>
      </c>
      <c r="D2307" t="s">
        <v>97</v>
      </c>
      <c r="E2307" t="s">
        <v>73</v>
      </c>
      <c r="F2307" s="59" t="s">
        <v>16</v>
      </c>
      <c r="H2307" s="57">
        <v>17</v>
      </c>
      <c r="I2307" s="121">
        <v>42264.424039351848</v>
      </c>
    </row>
    <row r="2308" spans="2:9" x14ac:dyDescent="0.3">
      <c r="B2308" t="s">
        <v>25</v>
      </c>
      <c r="C2308" t="s">
        <v>27</v>
      </c>
      <c r="D2308" t="s">
        <v>97</v>
      </c>
      <c r="E2308" t="s">
        <v>73</v>
      </c>
      <c r="F2308" s="59" t="s">
        <v>16</v>
      </c>
      <c r="H2308" s="57">
        <v>12</v>
      </c>
      <c r="I2308" s="121">
        <v>42264.424039351848</v>
      </c>
    </row>
    <row r="2309" spans="2:9" x14ac:dyDescent="0.3">
      <c r="B2309" t="s">
        <v>25</v>
      </c>
      <c r="C2309" t="s">
        <v>28</v>
      </c>
      <c r="D2309" t="s">
        <v>97</v>
      </c>
      <c r="E2309" t="s">
        <v>73</v>
      </c>
      <c r="F2309" s="59" t="s">
        <v>16</v>
      </c>
      <c r="H2309" s="57">
        <v>10</v>
      </c>
      <c r="I2309" s="121">
        <v>42264.424039351848</v>
      </c>
    </row>
    <row r="2310" spans="2:9" x14ac:dyDescent="0.3">
      <c r="B2310" t="s">
        <v>6</v>
      </c>
      <c r="C2310" t="s">
        <v>105</v>
      </c>
      <c r="D2310" t="s">
        <v>7</v>
      </c>
      <c r="E2310" t="s">
        <v>73</v>
      </c>
      <c r="F2310" s="59" t="s">
        <v>16</v>
      </c>
      <c r="H2310" s="60">
        <v>2027</v>
      </c>
      <c r="I2310" s="121">
        <v>42264.424039351848</v>
      </c>
    </row>
    <row r="2311" spans="2:9" x14ac:dyDescent="0.3">
      <c r="B2311" t="s">
        <v>6</v>
      </c>
      <c r="C2311" t="s">
        <v>9</v>
      </c>
      <c r="D2311" t="s">
        <v>10</v>
      </c>
      <c r="E2311" t="s">
        <v>73</v>
      </c>
      <c r="F2311" s="59" t="s">
        <v>16</v>
      </c>
      <c r="H2311" s="60">
        <v>1286</v>
      </c>
      <c r="I2311" s="121">
        <v>42264.424039351848</v>
      </c>
    </row>
    <row r="2312" spans="2:9" x14ac:dyDescent="0.3">
      <c r="B2312" t="s">
        <v>6</v>
      </c>
      <c r="C2312" t="s">
        <v>29</v>
      </c>
      <c r="D2312" t="s">
        <v>3</v>
      </c>
      <c r="E2312" t="s">
        <v>73</v>
      </c>
      <c r="F2312" s="59" t="s">
        <v>16</v>
      </c>
      <c r="H2312" s="60"/>
      <c r="I2312" s="121">
        <v>42264.424039351848</v>
      </c>
    </row>
    <row r="2313" spans="2:9" x14ac:dyDescent="0.3">
      <c r="B2313" t="s">
        <v>6</v>
      </c>
      <c r="C2313" t="s">
        <v>12</v>
      </c>
      <c r="D2313" t="s">
        <v>7</v>
      </c>
      <c r="E2313" t="s">
        <v>73</v>
      </c>
      <c r="F2313" s="59" t="s">
        <v>16</v>
      </c>
      <c r="H2313" s="60">
        <v>8</v>
      </c>
      <c r="I2313" s="121">
        <v>42264.424039351848</v>
      </c>
    </row>
    <row r="2314" spans="2:9" x14ac:dyDescent="0.3">
      <c r="B2314" t="s">
        <v>6</v>
      </c>
      <c r="C2314" t="s">
        <v>30</v>
      </c>
      <c r="D2314" t="s">
        <v>7</v>
      </c>
      <c r="E2314" t="s">
        <v>73</v>
      </c>
      <c r="F2314" s="59" t="s">
        <v>16</v>
      </c>
      <c r="H2314" s="60">
        <v>525</v>
      </c>
      <c r="I2314" s="121">
        <v>42264.424039351848</v>
      </c>
    </row>
    <row r="2315" spans="2:9" x14ac:dyDescent="0.3">
      <c r="B2315" t="s">
        <v>6</v>
      </c>
      <c r="C2315" t="s">
        <v>3</v>
      </c>
      <c r="D2315" t="s">
        <v>7</v>
      </c>
      <c r="E2315" t="s">
        <v>73</v>
      </c>
      <c r="F2315" s="59" t="s">
        <v>16</v>
      </c>
      <c r="H2315" s="60"/>
      <c r="I2315" s="121">
        <v>42264.424039351848</v>
      </c>
    </row>
    <row r="2316" spans="2:9" x14ac:dyDescent="0.3">
      <c r="B2316" t="s">
        <v>25</v>
      </c>
      <c r="C2316" t="s">
        <v>31</v>
      </c>
      <c r="D2316" t="s">
        <v>97</v>
      </c>
      <c r="E2316" t="s">
        <v>73</v>
      </c>
      <c r="F2316" s="61" t="s">
        <v>32</v>
      </c>
      <c r="H2316" s="63">
        <v>49</v>
      </c>
      <c r="I2316" s="121">
        <v>42264.424039351848</v>
      </c>
    </row>
    <row r="2317" spans="2:9" x14ac:dyDescent="0.3">
      <c r="B2317" t="s">
        <v>25</v>
      </c>
      <c r="C2317" t="s">
        <v>31</v>
      </c>
      <c r="D2317" t="s">
        <v>96</v>
      </c>
      <c r="E2317" t="s">
        <v>73</v>
      </c>
      <c r="F2317" s="61" t="s">
        <v>32</v>
      </c>
      <c r="H2317" s="63">
        <v>62</v>
      </c>
      <c r="I2317" s="121">
        <v>42264.424039351848</v>
      </c>
    </row>
    <row r="2318" spans="2:9" x14ac:dyDescent="0.3">
      <c r="B2318" t="s">
        <v>25</v>
      </c>
      <c r="C2318" t="s">
        <v>31</v>
      </c>
      <c r="D2318" t="s">
        <v>95</v>
      </c>
      <c r="E2318" t="s">
        <v>73</v>
      </c>
      <c r="F2318" s="61" t="s">
        <v>32</v>
      </c>
      <c r="H2318" s="63">
        <v>19</v>
      </c>
      <c r="I2318" s="121">
        <v>42264.424039351848</v>
      </c>
    </row>
    <row r="2319" spans="2:9" x14ac:dyDescent="0.3">
      <c r="B2319" t="s">
        <v>25</v>
      </c>
      <c r="C2319" t="s">
        <v>24</v>
      </c>
      <c r="D2319" t="s">
        <v>97</v>
      </c>
      <c r="E2319" t="s">
        <v>73</v>
      </c>
      <c r="F2319" s="61" t="s">
        <v>32</v>
      </c>
      <c r="H2319" s="63">
        <v>12</v>
      </c>
      <c r="I2319" s="121">
        <v>42264.424039351848</v>
      </c>
    </row>
    <row r="2320" spans="2:9" x14ac:dyDescent="0.3">
      <c r="B2320" t="s">
        <v>25</v>
      </c>
      <c r="C2320" t="s">
        <v>24</v>
      </c>
      <c r="D2320" t="s">
        <v>96</v>
      </c>
      <c r="E2320" t="s">
        <v>73</v>
      </c>
      <c r="F2320" s="61" t="s">
        <v>32</v>
      </c>
      <c r="H2320" s="63">
        <v>115</v>
      </c>
      <c r="I2320" s="121">
        <v>42264.424039351848</v>
      </c>
    </row>
    <row r="2321" spans="2:9" x14ac:dyDescent="0.3">
      <c r="B2321" t="s">
        <v>25</v>
      </c>
      <c r="C2321" t="s">
        <v>24</v>
      </c>
      <c r="D2321" t="s">
        <v>95</v>
      </c>
      <c r="E2321" t="s">
        <v>73</v>
      </c>
      <c r="F2321" s="61" t="s">
        <v>32</v>
      </c>
      <c r="H2321" s="63">
        <v>44</v>
      </c>
      <c r="I2321" s="121">
        <v>42264.424039351848</v>
      </c>
    </row>
    <row r="2322" spans="2:9" x14ac:dyDescent="0.3">
      <c r="B2322" t="s">
        <v>25</v>
      </c>
      <c r="C2322" t="s">
        <v>26</v>
      </c>
      <c r="D2322" t="s">
        <v>97</v>
      </c>
      <c r="E2322" t="s">
        <v>73</v>
      </c>
      <c r="F2322" s="61" t="s">
        <v>32</v>
      </c>
      <c r="H2322" s="63">
        <v>1</v>
      </c>
      <c r="I2322" s="121">
        <v>42264.424039351848</v>
      </c>
    </row>
    <row r="2323" spans="2:9" x14ac:dyDescent="0.3">
      <c r="B2323" t="s">
        <v>25</v>
      </c>
      <c r="C2323" t="s">
        <v>26</v>
      </c>
      <c r="D2323" t="s">
        <v>96</v>
      </c>
      <c r="E2323" t="s">
        <v>73</v>
      </c>
      <c r="F2323" s="61" t="s">
        <v>32</v>
      </c>
      <c r="H2323" s="63">
        <v>0</v>
      </c>
      <c r="I2323" s="121">
        <v>42264.424039351848</v>
      </c>
    </row>
    <row r="2324" spans="2:9" x14ac:dyDescent="0.3">
      <c r="B2324" t="s">
        <v>25</v>
      </c>
      <c r="C2324" t="s">
        <v>26</v>
      </c>
      <c r="D2324" t="s">
        <v>95</v>
      </c>
      <c r="E2324" t="s">
        <v>73</v>
      </c>
      <c r="F2324" s="61" t="s">
        <v>32</v>
      </c>
      <c r="H2324" s="63">
        <v>15</v>
      </c>
      <c r="I2324" s="121">
        <v>42264.424039351848</v>
      </c>
    </row>
    <row r="2325" spans="2:9" x14ac:dyDescent="0.3">
      <c r="B2325" t="s">
        <v>25</v>
      </c>
      <c r="C2325" t="s">
        <v>27</v>
      </c>
      <c r="D2325" t="s">
        <v>97</v>
      </c>
      <c r="E2325" t="s">
        <v>73</v>
      </c>
      <c r="F2325" s="61" t="s">
        <v>32</v>
      </c>
      <c r="H2325" s="63">
        <v>1</v>
      </c>
      <c r="I2325" s="121">
        <v>42264.424050925925</v>
      </c>
    </row>
    <row r="2326" spans="2:9" x14ac:dyDescent="0.3">
      <c r="B2326" t="s">
        <v>25</v>
      </c>
      <c r="C2326" t="s">
        <v>27</v>
      </c>
      <c r="D2326" t="s">
        <v>96</v>
      </c>
      <c r="E2326" t="s">
        <v>73</v>
      </c>
      <c r="F2326" s="61" t="s">
        <v>32</v>
      </c>
      <c r="H2326" s="63">
        <v>2</v>
      </c>
      <c r="I2326" s="121">
        <v>42264.424050925925</v>
      </c>
    </row>
    <row r="2327" spans="2:9" x14ac:dyDescent="0.3">
      <c r="B2327" t="s">
        <v>25</v>
      </c>
      <c r="C2327" t="s">
        <v>27</v>
      </c>
      <c r="D2327" t="s">
        <v>95</v>
      </c>
      <c r="E2327" t="s">
        <v>73</v>
      </c>
      <c r="F2327" s="61" t="s">
        <v>32</v>
      </c>
      <c r="H2327" s="63">
        <v>5</v>
      </c>
      <c r="I2327" s="121">
        <v>42264.424050925925</v>
      </c>
    </row>
    <row r="2328" spans="2:9" x14ac:dyDescent="0.3">
      <c r="B2328" t="s">
        <v>25</v>
      </c>
      <c r="C2328" t="s">
        <v>33</v>
      </c>
      <c r="D2328" t="s">
        <v>97</v>
      </c>
      <c r="E2328" t="s">
        <v>73</v>
      </c>
      <c r="F2328" s="61" t="s">
        <v>32</v>
      </c>
      <c r="H2328" s="63">
        <v>0</v>
      </c>
      <c r="I2328" s="121">
        <v>42264.424050925925</v>
      </c>
    </row>
    <row r="2329" spans="2:9" x14ac:dyDescent="0.3">
      <c r="B2329" t="s">
        <v>25</v>
      </c>
      <c r="C2329" t="s">
        <v>33</v>
      </c>
      <c r="D2329" t="s">
        <v>96</v>
      </c>
      <c r="E2329" t="s">
        <v>73</v>
      </c>
      <c r="F2329" s="61" t="s">
        <v>32</v>
      </c>
      <c r="H2329" s="63">
        <v>45</v>
      </c>
      <c r="I2329" s="121">
        <v>42264.424050925925</v>
      </c>
    </row>
    <row r="2330" spans="2:9" x14ac:dyDescent="0.3">
      <c r="B2330" t="s">
        <v>25</v>
      </c>
      <c r="C2330" t="s">
        <v>33</v>
      </c>
      <c r="D2330" t="s">
        <v>95</v>
      </c>
      <c r="E2330" t="s">
        <v>73</v>
      </c>
      <c r="F2330" s="61" t="s">
        <v>32</v>
      </c>
      <c r="H2330" s="63">
        <v>25</v>
      </c>
      <c r="I2330" s="121">
        <v>42264.424050925925</v>
      </c>
    </row>
    <row r="2331" spans="2:9" x14ac:dyDescent="0.3">
      <c r="B2331" t="s">
        <v>25</v>
      </c>
      <c r="C2331" t="s">
        <v>28</v>
      </c>
      <c r="D2331" t="s">
        <v>97</v>
      </c>
      <c r="E2331" t="s">
        <v>73</v>
      </c>
      <c r="F2331" s="61" t="s">
        <v>32</v>
      </c>
      <c r="H2331" s="63">
        <v>0</v>
      </c>
      <c r="I2331" s="121">
        <v>42264.424050925925</v>
      </c>
    </row>
    <row r="2332" spans="2:9" x14ac:dyDescent="0.3">
      <c r="B2332" t="s">
        <v>25</v>
      </c>
      <c r="C2332" t="s">
        <v>28</v>
      </c>
      <c r="D2332" t="s">
        <v>96</v>
      </c>
      <c r="E2332" t="s">
        <v>73</v>
      </c>
      <c r="F2332" s="61" t="s">
        <v>32</v>
      </c>
      <c r="H2332" s="63">
        <v>0</v>
      </c>
      <c r="I2332" s="121">
        <v>42264.424050925925</v>
      </c>
    </row>
    <row r="2333" spans="2:9" x14ac:dyDescent="0.3">
      <c r="B2333" t="s">
        <v>25</v>
      </c>
      <c r="C2333" t="s">
        <v>28</v>
      </c>
      <c r="D2333" t="s">
        <v>95</v>
      </c>
      <c r="E2333" t="s">
        <v>73</v>
      </c>
      <c r="F2333" s="61" t="s">
        <v>32</v>
      </c>
      <c r="H2333" s="63">
        <v>0</v>
      </c>
      <c r="I2333" s="121">
        <v>42264.424050925925</v>
      </c>
    </row>
    <row r="2334" spans="2:9" x14ac:dyDescent="0.3">
      <c r="B2334" t="s">
        <v>25</v>
      </c>
      <c r="C2334" t="s">
        <v>34</v>
      </c>
      <c r="D2334" t="s">
        <v>97</v>
      </c>
      <c r="E2334" t="s">
        <v>73</v>
      </c>
      <c r="F2334" s="61" t="s">
        <v>32</v>
      </c>
      <c r="H2334" s="63">
        <v>0</v>
      </c>
      <c r="I2334" s="121">
        <v>42264.424050925925</v>
      </c>
    </row>
    <row r="2335" spans="2:9" ht="28.8" x14ac:dyDescent="0.3">
      <c r="B2335" t="s">
        <v>74</v>
      </c>
      <c r="C2335" t="s">
        <v>35</v>
      </c>
      <c r="D2335" t="s">
        <v>36</v>
      </c>
      <c r="E2335" t="s">
        <v>73</v>
      </c>
      <c r="F2335" s="64" t="s">
        <v>37</v>
      </c>
      <c r="H2335" s="65">
        <v>1</v>
      </c>
      <c r="I2335" s="121">
        <v>42264.424050925925</v>
      </c>
    </row>
    <row r="2336" spans="2:9" ht="28.8" x14ac:dyDescent="0.3">
      <c r="B2336" t="s">
        <v>74</v>
      </c>
      <c r="C2336" t="s">
        <v>35</v>
      </c>
      <c r="D2336" t="s">
        <v>38</v>
      </c>
      <c r="E2336" t="s">
        <v>73</v>
      </c>
      <c r="F2336" s="64" t="s">
        <v>37</v>
      </c>
      <c r="H2336" s="65">
        <v>1</v>
      </c>
      <c r="I2336" s="121">
        <v>42264.424050925925</v>
      </c>
    </row>
    <row r="2337" spans="2:9" ht="28.8" x14ac:dyDescent="0.3">
      <c r="B2337" t="s">
        <v>74</v>
      </c>
      <c r="C2337" t="s">
        <v>39</v>
      </c>
      <c r="D2337" t="s">
        <v>40</v>
      </c>
      <c r="E2337" t="s">
        <v>73</v>
      </c>
      <c r="F2337" s="64" t="s">
        <v>37</v>
      </c>
      <c r="H2337" s="65"/>
      <c r="I2337" s="121">
        <v>42264.424050925925</v>
      </c>
    </row>
    <row r="2338" spans="2:9" ht="28.8" x14ac:dyDescent="0.3">
      <c r="B2338" t="s">
        <v>74</v>
      </c>
      <c r="C2338" t="s">
        <v>41</v>
      </c>
      <c r="D2338" t="s">
        <v>42</v>
      </c>
      <c r="E2338" t="s">
        <v>73</v>
      </c>
      <c r="F2338" s="64" t="s">
        <v>37</v>
      </c>
      <c r="H2338" s="65">
        <v>3</v>
      </c>
      <c r="I2338" s="121">
        <v>42264.424050925925</v>
      </c>
    </row>
    <row r="2339" spans="2:9" ht="28.8" x14ac:dyDescent="0.3">
      <c r="B2339" t="s">
        <v>74</v>
      </c>
      <c r="C2339" t="s">
        <v>41</v>
      </c>
      <c r="D2339" t="s">
        <v>43</v>
      </c>
      <c r="E2339" t="s">
        <v>73</v>
      </c>
      <c r="F2339" s="64" t="s">
        <v>37</v>
      </c>
      <c r="H2339" s="65"/>
      <c r="I2339" s="121">
        <v>42264.424050925925</v>
      </c>
    </row>
    <row r="2340" spans="2:9" ht="28.8" x14ac:dyDescent="0.3">
      <c r="B2340" t="s">
        <v>74</v>
      </c>
      <c r="C2340" t="s">
        <v>41</v>
      </c>
      <c r="D2340" t="s">
        <v>44</v>
      </c>
      <c r="E2340" t="s">
        <v>73</v>
      </c>
      <c r="F2340" s="64" t="s">
        <v>37</v>
      </c>
      <c r="H2340" s="65">
        <v>2</v>
      </c>
      <c r="I2340" s="121">
        <v>42264.424050925925</v>
      </c>
    </row>
    <row r="2341" spans="2:9" ht="28.8" x14ac:dyDescent="0.3">
      <c r="B2341" t="s">
        <v>74</v>
      </c>
      <c r="C2341" t="s">
        <v>41</v>
      </c>
      <c r="D2341" t="s">
        <v>45</v>
      </c>
      <c r="E2341" t="s">
        <v>73</v>
      </c>
      <c r="F2341" s="64" t="s">
        <v>37</v>
      </c>
      <c r="H2341" s="65">
        <v>1</v>
      </c>
      <c r="I2341" s="121">
        <v>42264.424050925925</v>
      </c>
    </row>
    <row r="2342" spans="2:9" ht="28.8" x14ac:dyDescent="0.3">
      <c r="B2342" t="s">
        <v>74</v>
      </c>
      <c r="C2342" t="s">
        <v>41</v>
      </c>
      <c r="D2342" t="s">
        <v>46</v>
      </c>
      <c r="E2342" t="s">
        <v>73</v>
      </c>
      <c r="F2342" s="64" t="s">
        <v>37</v>
      </c>
      <c r="H2342" s="65"/>
      <c r="I2342" s="121">
        <v>42264.424050925925</v>
      </c>
    </row>
    <row r="2343" spans="2:9" ht="28.8" x14ac:dyDescent="0.3">
      <c r="B2343" t="s">
        <v>74</v>
      </c>
      <c r="C2343" t="s">
        <v>41</v>
      </c>
      <c r="D2343" t="s">
        <v>47</v>
      </c>
      <c r="E2343" t="s">
        <v>73</v>
      </c>
      <c r="F2343" s="64" t="s">
        <v>37</v>
      </c>
      <c r="H2343" s="65">
        <v>1</v>
      </c>
      <c r="I2343" s="121">
        <v>42264.424050925925</v>
      </c>
    </row>
    <row r="2344" spans="2:9" ht="28.8" x14ac:dyDescent="0.3">
      <c r="B2344" t="s">
        <v>74</v>
      </c>
      <c r="C2344" t="s">
        <v>41</v>
      </c>
      <c r="D2344" t="s">
        <v>48</v>
      </c>
      <c r="E2344" t="s">
        <v>73</v>
      </c>
      <c r="F2344" s="64" t="s">
        <v>37</v>
      </c>
      <c r="H2344" s="65">
        <v>1</v>
      </c>
      <c r="I2344" s="121">
        <v>42264.424050925925</v>
      </c>
    </row>
    <row r="2345" spans="2:9" ht="28.8" x14ac:dyDescent="0.3">
      <c r="B2345" t="s">
        <v>74</v>
      </c>
      <c r="C2345" t="s">
        <v>49</v>
      </c>
      <c r="D2345" t="s">
        <v>50</v>
      </c>
      <c r="E2345" t="s">
        <v>73</v>
      </c>
      <c r="F2345" s="64" t="s">
        <v>37</v>
      </c>
      <c r="H2345" s="65">
        <v>1</v>
      </c>
      <c r="I2345" s="121">
        <v>42264.424050925925</v>
      </c>
    </row>
    <row r="2346" spans="2:9" ht="28.8" x14ac:dyDescent="0.3">
      <c r="B2346" t="s">
        <v>74</v>
      </c>
      <c r="C2346" t="s">
        <v>49</v>
      </c>
      <c r="D2346" t="s">
        <v>51</v>
      </c>
      <c r="E2346" t="s">
        <v>73</v>
      </c>
      <c r="F2346" s="64" t="s">
        <v>37</v>
      </c>
      <c r="H2346" s="65">
        <v>4</v>
      </c>
      <c r="I2346" s="121">
        <v>42264.424050925925</v>
      </c>
    </row>
    <row r="2347" spans="2:9" ht="28.8" x14ac:dyDescent="0.3">
      <c r="B2347" t="s">
        <v>74</v>
      </c>
      <c r="C2347" t="s">
        <v>49</v>
      </c>
      <c r="D2347" t="s">
        <v>52</v>
      </c>
      <c r="E2347" t="s">
        <v>73</v>
      </c>
      <c r="F2347" s="64" t="s">
        <v>37</v>
      </c>
      <c r="H2347" s="65">
        <v>1</v>
      </c>
      <c r="I2347" s="121">
        <v>42264.424050925925</v>
      </c>
    </row>
    <row r="2348" spans="2:9" ht="28.8" x14ac:dyDescent="0.3">
      <c r="B2348" t="s">
        <v>74</v>
      </c>
      <c r="C2348" t="s">
        <v>53</v>
      </c>
      <c r="D2348" t="s">
        <v>76</v>
      </c>
      <c r="E2348" t="s">
        <v>73</v>
      </c>
      <c r="F2348" s="64" t="s">
        <v>37</v>
      </c>
      <c r="H2348" s="65">
        <v>4</v>
      </c>
      <c r="I2348" s="121">
        <v>42264.424050925925</v>
      </c>
    </row>
    <row r="2349" spans="2:9" ht="28.8" x14ac:dyDescent="0.3">
      <c r="B2349" t="s">
        <v>74</v>
      </c>
      <c r="C2349" t="s">
        <v>53</v>
      </c>
      <c r="D2349" t="s">
        <v>55</v>
      </c>
      <c r="E2349" t="s">
        <v>73</v>
      </c>
      <c r="F2349" s="64" t="s">
        <v>37</v>
      </c>
      <c r="H2349" s="65">
        <v>1</v>
      </c>
      <c r="I2349" s="121">
        <v>42264.424050925925</v>
      </c>
    </row>
    <row r="2350" spans="2:9" ht="28.8" x14ac:dyDescent="0.3">
      <c r="B2350" t="s">
        <v>74</v>
      </c>
      <c r="C2350" t="s">
        <v>56</v>
      </c>
      <c r="D2350" t="s">
        <v>57</v>
      </c>
      <c r="E2350" t="s">
        <v>73</v>
      </c>
      <c r="F2350" s="64" t="s">
        <v>37</v>
      </c>
      <c r="H2350" s="65"/>
      <c r="I2350" s="121">
        <v>42264.424050925925</v>
      </c>
    </row>
    <row r="2351" spans="2:9" ht="28.8" x14ac:dyDescent="0.3">
      <c r="B2351" t="s">
        <v>74</v>
      </c>
      <c r="C2351" t="s">
        <v>56</v>
      </c>
      <c r="D2351" t="s">
        <v>54</v>
      </c>
      <c r="E2351" t="s">
        <v>73</v>
      </c>
      <c r="F2351" s="64" t="s">
        <v>37</v>
      </c>
      <c r="H2351" s="65">
        <v>10</v>
      </c>
      <c r="I2351" s="121">
        <v>42264.424050925925</v>
      </c>
    </row>
    <row r="2352" spans="2:9" ht="28.8" x14ac:dyDescent="0.3">
      <c r="B2352" t="s">
        <v>74</v>
      </c>
      <c r="C2352" t="s">
        <v>56</v>
      </c>
      <c r="D2352" t="s">
        <v>55</v>
      </c>
      <c r="E2352" t="s">
        <v>73</v>
      </c>
      <c r="F2352" s="64" t="s">
        <v>37</v>
      </c>
      <c r="H2352" s="65">
        <v>4</v>
      </c>
      <c r="I2352" s="121">
        <v>42264.424050925925</v>
      </c>
    </row>
    <row r="2353" spans="2:9" x14ac:dyDescent="0.3">
      <c r="B2353" t="s">
        <v>74</v>
      </c>
      <c r="C2353" t="s">
        <v>58</v>
      </c>
      <c r="D2353" t="s">
        <v>55</v>
      </c>
      <c r="E2353" t="s">
        <v>73</v>
      </c>
      <c r="F2353" s="69" t="s">
        <v>37</v>
      </c>
      <c r="H2353" s="67">
        <v>1</v>
      </c>
      <c r="I2353" s="121">
        <v>42264.424050925925</v>
      </c>
    </row>
    <row r="2354" spans="2:9" x14ac:dyDescent="0.3">
      <c r="B2354" t="s">
        <v>1</v>
      </c>
      <c r="C2354" t="s">
        <v>77</v>
      </c>
      <c r="D2354" t="s">
        <v>78</v>
      </c>
      <c r="E2354" t="s">
        <v>73</v>
      </c>
      <c r="F2354" s="69" t="s">
        <v>37</v>
      </c>
      <c r="H2354" s="67">
        <v>591</v>
      </c>
      <c r="I2354" s="121">
        <v>42264.424050925925</v>
      </c>
    </row>
    <row r="2355" spans="2:9" x14ac:dyDescent="0.3">
      <c r="B2355" t="s">
        <v>1</v>
      </c>
      <c r="C2355" t="s">
        <v>77</v>
      </c>
      <c r="D2355" t="s">
        <v>80</v>
      </c>
      <c r="E2355" t="s">
        <v>73</v>
      </c>
      <c r="F2355" s="69" t="s">
        <v>37</v>
      </c>
      <c r="H2355" s="71">
        <v>0.80300000000000005</v>
      </c>
      <c r="I2355" s="121">
        <v>42264.424050925925</v>
      </c>
    </row>
    <row r="2356" spans="2:9" x14ac:dyDescent="0.3">
      <c r="B2356" t="s">
        <v>1</v>
      </c>
      <c r="C2356" t="s">
        <v>77</v>
      </c>
      <c r="D2356" t="s">
        <v>81</v>
      </c>
      <c r="E2356" t="s">
        <v>73</v>
      </c>
      <c r="F2356" s="69" t="s">
        <v>37</v>
      </c>
      <c r="H2356" s="67">
        <v>24.095744680851062</v>
      </c>
      <c r="I2356" s="121">
        <v>42264.424050925925</v>
      </c>
    </row>
    <row r="2357" spans="2:9" x14ac:dyDescent="0.3">
      <c r="B2357" t="s">
        <v>1</v>
      </c>
      <c r="C2357" t="s">
        <v>82</v>
      </c>
      <c r="D2357" t="s">
        <v>78</v>
      </c>
      <c r="E2357" t="s">
        <v>73</v>
      </c>
      <c r="F2357" s="69" t="s">
        <v>37</v>
      </c>
      <c r="H2357" s="67">
        <v>913</v>
      </c>
      <c r="I2357" s="121">
        <v>42264.424050925925</v>
      </c>
    </row>
    <row r="2358" spans="2:9" x14ac:dyDescent="0.3">
      <c r="B2358" t="s">
        <v>1</v>
      </c>
      <c r="C2358" t="s">
        <v>82</v>
      </c>
      <c r="D2358" t="s">
        <v>83</v>
      </c>
      <c r="E2358" t="s">
        <v>73</v>
      </c>
      <c r="F2358" s="69" t="s">
        <v>37</v>
      </c>
      <c r="H2358" s="72">
        <v>0.95678549710087146</v>
      </c>
      <c r="I2358" s="121">
        <v>42264.424050925925</v>
      </c>
    </row>
    <row r="2359" spans="2:9" x14ac:dyDescent="0.3">
      <c r="B2359" t="s">
        <v>1</v>
      </c>
      <c r="C2359" t="s">
        <v>3</v>
      </c>
      <c r="D2359" t="s">
        <v>59</v>
      </c>
      <c r="E2359" t="s">
        <v>73</v>
      </c>
      <c r="F2359" s="69" t="s">
        <v>37</v>
      </c>
      <c r="H2359" s="67"/>
      <c r="I2359" s="121">
        <v>42264.424062500002</v>
      </c>
    </row>
    <row r="2360" spans="2:9" x14ac:dyDescent="0.3">
      <c r="B2360" t="s">
        <v>1</v>
      </c>
      <c r="C2360" t="s">
        <v>3</v>
      </c>
      <c r="D2360" t="s">
        <v>60</v>
      </c>
      <c r="E2360" t="s">
        <v>73</v>
      </c>
      <c r="F2360" s="69" t="s">
        <v>37</v>
      </c>
      <c r="H2360" s="67"/>
      <c r="I2360" s="121">
        <v>42264.424062500002</v>
      </c>
    </row>
    <row r="2361" spans="2:9" x14ac:dyDescent="0.3">
      <c r="B2361" t="s">
        <v>94</v>
      </c>
      <c r="C2361" t="s">
        <v>117</v>
      </c>
      <c r="D2361" t="s">
        <v>102</v>
      </c>
      <c r="E2361" t="s">
        <v>73</v>
      </c>
      <c r="F2361" s="69" t="s">
        <v>37</v>
      </c>
      <c r="H2361" s="67">
        <v>2</v>
      </c>
      <c r="I2361" s="121">
        <v>42264.424062500002</v>
      </c>
    </row>
    <row r="2362" spans="2:9" x14ac:dyDescent="0.3">
      <c r="B2362" t="s">
        <v>94</v>
      </c>
      <c r="C2362" t="s">
        <v>118</v>
      </c>
      <c r="D2362" t="s">
        <v>102</v>
      </c>
      <c r="E2362" t="s">
        <v>73</v>
      </c>
      <c r="F2362" s="69" t="s">
        <v>37</v>
      </c>
      <c r="H2362" s="67"/>
      <c r="I2362" s="121">
        <v>42264.424062500002</v>
      </c>
    </row>
    <row r="2363" spans="2:9" x14ac:dyDescent="0.3">
      <c r="B2363" t="s">
        <v>94</v>
      </c>
      <c r="C2363" t="s">
        <v>119</v>
      </c>
      <c r="D2363" t="s">
        <v>102</v>
      </c>
      <c r="E2363" t="s">
        <v>73</v>
      </c>
      <c r="F2363" s="69" t="s">
        <v>37</v>
      </c>
      <c r="H2363" s="67"/>
      <c r="I2363" s="121">
        <v>42264.424062500002</v>
      </c>
    </row>
    <row r="2364" spans="2:9" x14ac:dyDescent="0.3">
      <c r="B2364" t="s">
        <v>94</v>
      </c>
      <c r="C2364" t="s">
        <v>120</v>
      </c>
      <c r="D2364" t="s">
        <v>102</v>
      </c>
      <c r="E2364" t="s">
        <v>73</v>
      </c>
      <c r="F2364" s="69" t="s">
        <v>37</v>
      </c>
      <c r="H2364" s="67">
        <v>3</v>
      </c>
      <c r="I2364" s="121">
        <v>42264.424062500002</v>
      </c>
    </row>
    <row r="2365" spans="2:9" x14ac:dyDescent="0.3">
      <c r="B2365" t="s">
        <v>94</v>
      </c>
      <c r="C2365" t="s">
        <v>121</v>
      </c>
      <c r="D2365" t="s">
        <v>102</v>
      </c>
      <c r="E2365" t="s">
        <v>73</v>
      </c>
      <c r="F2365" s="69" t="s">
        <v>37</v>
      </c>
      <c r="H2365" s="67">
        <v>1</v>
      </c>
      <c r="I2365" s="121">
        <v>42264.424062500002</v>
      </c>
    </row>
    <row r="2366" spans="2:9" x14ac:dyDescent="0.3">
      <c r="B2366" t="s">
        <v>94</v>
      </c>
      <c r="C2366" t="s">
        <v>122</v>
      </c>
      <c r="D2366" t="s">
        <v>102</v>
      </c>
      <c r="E2366" t="s">
        <v>73</v>
      </c>
      <c r="F2366" s="69" t="s">
        <v>37</v>
      </c>
      <c r="H2366" s="67">
        <v>2</v>
      </c>
      <c r="I2366" s="121">
        <v>42264.424062500002</v>
      </c>
    </row>
    <row r="2367" spans="2:9" x14ac:dyDescent="0.3">
      <c r="B2367" t="s">
        <v>94</v>
      </c>
      <c r="C2367" t="s">
        <v>123</v>
      </c>
      <c r="D2367" t="s">
        <v>102</v>
      </c>
      <c r="E2367" t="s">
        <v>73</v>
      </c>
      <c r="F2367" s="69" t="s">
        <v>37</v>
      </c>
      <c r="H2367" s="67">
        <v>1</v>
      </c>
      <c r="I2367" s="121">
        <v>42264.424062500002</v>
      </c>
    </row>
    <row r="2368" spans="2:9" x14ac:dyDescent="0.3">
      <c r="B2368" t="s">
        <v>94</v>
      </c>
      <c r="C2368" t="s">
        <v>124</v>
      </c>
      <c r="D2368" t="s">
        <v>102</v>
      </c>
      <c r="E2368" t="s">
        <v>73</v>
      </c>
      <c r="F2368" s="69" t="s">
        <v>37</v>
      </c>
      <c r="H2368" s="67">
        <v>5</v>
      </c>
      <c r="I2368" s="121">
        <v>42264.424062500002</v>
      </c>
    </row>
    <row r="2369" spans="2:9" x14ac:dyDescent="0.3">
      <c r="B2369" t="s">
        <v>94</v>
      </c>
      <c r="C2369" t="s">
        <v>125</v>
      </c>
      <c r="D2369" t="s">
        <v>102</v>
      </c>
      <c r="E2369" t="s">
        <v>73</v>
      </c>
      <c r="F2369" s="69" t="s">
        <v>37</v>
      </c>
      <c r="H2369" s="67"/>
      <c r="I2369" s="121">
        <v>42264.424062500002</v>
      </c>
    </row>
    <row r="2370" spans="2:9" x14ac:dyDescent="0.3">
      <c r="B2370" t="s">
        <v>94</v>
      </c>
      <c r="C2370" t="s">
        <v>126</v>
      </c>
      <c r="D2370" t="s">
        <v>102</v>
      </c>
      <c r="E2370" t="s">
        <v>73</v>
      </c>
      <c r="F2370" s="69" t="s">
        <v>37</v>
      </c>
      <c r="H2370" s="67"/>
      <c r="I2370" s="121">
        <v>42264.424062500002</v>
      </c>
    </row>
    <row r="2371" spans="2:9" x14ac:dyDescent="0.3">
      <c r="B2371" t="s">
        <v>94</v>
      </c>
      <c r="C2371" t="s">
        <v>127</v>
      </c>
      <c r="D2371" t="s">
        <v>102</v>
      </c>
      <c r="E2371" t="s">
        <v>73</v>
      </c>
      <c r="F2371" s="69" t="s">
        <v>37</v>
      </c>
      <c r="H2371" s="67"/>
      <c r="I2371" s="121">
        <v>42264.424062500002</v>
      </c>
    </row>
    <row r="2372" spans="2:9" x14ac:dyDescent="0.3">
      <c r="B2372" t="s">
        <v>94</v>
      </c>
      <c r="C2372" t="s">
        <v>128</v>
      </c>
      <c r="D2372" t="s">
        <v>102</v>
      </c>
      <c r="E2372" t="s">
        <v>73</v>
      </c>
      <c r="F2372" s="69" t="s">
        <v>37</v>
      </c>
      <c r="H2372" s="67"/>
      <c r="I2372" s="121">
        <v>42264.424062500002</v>
      </c>
    </row>
    <row r="2373" spans="2:9" x14ac:dyDescent="0.3">
      <c r="B2373" t="s">
        <v>94</v>
      </c>
      <c r="C2373" t="s">
        <v>129</v>
      </c>
      <c r="D2373" t="s">
        <v>102</v>
      </c>
      <c r="E2373" t="s">
        <v>73</v>
      </c>
      <c r="F2373" s="69" t="s">
        <v>37</v>
      </c>
      <c r="H2373" s="67">
        <v>4</v>
      </c>
      <c r="I2373" s="121">
        <v>42264.424062500002</v>
      </c>
    </row>
    <row r="2374" spans="2:9" x14ac:dyDescent="0.3">
      <c r="B2374" t="s">
        <v>94</v>
      </c>
      <c r="C2374" t="s">
        <v>130</v>
      </c>
      <c r="D2374" t="s">
        <v>102</v>
      </c>
      <c r="E2374" t="s">
        <v>73</v>
      </c>
      <c r="F2374" s="69" t="s">
        <v>37</v>
      </c>
      <c r="H2374" s="67"/>
      <c r="I2374" s="121">
        <v>42264.424062500002</v>
      </c>
    </row>
    <row r="2375" spans="2:9" x14ac:dyDescent="0.3">
      <c r="B2375" t="s">
        <v>94</v>
      </c>
      <c r="C2375" t="s">
        <v>131</v>
      </c>
      <c r="D2375" t="s">
        <v>102</v>
      </c>
      <c r="E2375" t="s">
        <v>73</v>
      </c>
      <c r="F2375" s="69" t="s">
        <v>37</v>
      </c>
      <c r="H2375" s="67"/>
      <c r="I2375" s="121">
        <v>42264.424062500002</v>
      </c>
    </row>
    <row r="2376" spans="2:9" x14ac:dyDescent="0.3">
      <c r="B2376" t="s">
        <v>94</v>
      </c>
      <c r="C2376" t="s">
        <v>132</v>
      </c>
      <c r="D2376" t="s">
        <v>102</v>
      </c>
      <c r="E2376" t="s">
        <v>73</v>
      </c>
      <c r="F2376" s="69" t="s">
        <v>37</v>
      </c>
      <c r="H2376" s="67"/>
      <c r="I2376" s="121">
        <v>42264.424062500002</v>
      </c>
    </row>
    <row r="2377" spans="2:9" x14ac:dyDescent="0.3">
      <c r="B2377" t="s">
        <v>94</v>
      </c>
      <c r="C2377" t="s">
        <v>133</v>
      </c>
      <c r="D2377" t="s">
        <v>102</v>
      </c>
      <c r="E2377" t="s">
        <v>73</v>
      </c>
      <c r="F2377" s="69" t="s">
        <v>37</v>
      </c>
      <c r="H2377" s="67"/>
      <c r="I2377" s="121">
        <v>42264.424062500002</v>
      </c>
    </row>
    <row r="2378" spans="2:9" x14ac:dyDescent="0.3">
      <c r="B2378" t="s">
        <v>94</v>
      </c>
      <c r="C2378" t="s">
        <v>134</v>
      </c>
      <c r="D2378" t="s">
        <v>102</v>
      </c>
      <c r="E2378" t="s">
        <v>73</v>
      </c>
      <c r="F2378" s="69" t="s">
        <v>37</v>
      </c>
      <c r="H2378" s="67"/>
      <c r="I2378" s="121">
        <v>42264.424062500002</v>
      </c>
    </row>
    <row r="2379" spans="2:9" x14ac:dyDescent="0.3">
      <c r="B2379" t="s">
        <v>94</v>
      </c>
      <c r="C2379" t="s">
        <v>135</v>
      </c>
      <c r="D2379" t="s">
        <v>102</v>
      </c>
      <c r="E2379" t="s">
        <v>73</v>
      </c>
      <c r="F2379" s="69" t="s">
        <v>37</v>
      </c>
      <c r="H2379" s="67">
        <v>1</v>
      </c>
      <c r="I2379" s="121">
        <v>42264.424062500002</v>
      </c>
    </row>
    <row r="2380" spans="2:9" x14ac:dyDescent="0.3">
      <c r="B2380" t="s">
        <v>94</v>
      </c>
      <c r="C2380" t="s">
        <v>136</v>
      </c>
      <c r="D2380" t="s">
        <v>102</v>
      </c>
      <c r="E2380" t="s">
        <v>73</v>
      </c>
      <c r="F2380" s="69" t="s">
        <v>37</v>
      </c>
      <c r="H2380" s="67"/>
      <c r="I2380" s="121">
        <v>42264.424062500002</v>
      </c>
    </row>
    <row r="2381" spans="2:9" x14ac:dyDescent="0.3">
      <c r="B2381" t="s">
        <v>94</v>
      </c>
      <c r="C2381" t="s">
        <v>108</v>
      </c>
      <c r="D2381" t="s">
        <v>102</v>
      </c>
      <c r="E2381" t="s">
        <v>73</v>
      </c>
      <c r="F2381" s="69" t="s">
        <v>37</v>
      </c>
      <c r="H2381" s="67"/>
      <c r="I2381" s="121">
        <v>42264.424062500002</v>
      </c>
    </row>
    <row r="2382" spans="2:9" ht="28.8" x14ac:dyDescent="0.3">
      <c r="B2382" t="s">
        <v>74</v>
      </c>
      <c r="C2382" t="s">
        <v>61</v>
      </c>
      <c r="D2382" t="s">
        <v>62</v>
      </c>
      <c r="E2382" t="s">
        <v>73</v>
      </c>
      <c r="F2382" s="73" t="s">
        <v>63</v>
      </c>
      <c r="H2382" s="74">
        <v>0</v>
      </c>
      <c r="I2382" s="121">
        <v>42264.424062500002</v>
      </c>
    </row>
    <row r="2383" spans="2:9" ht="28.8" x14ac:dyDescent="0.3">
      <c r="B2383" t="s">
        <v>74</v>
      </c>
      <c r="C2383" t="s">
        <v>14</v>
      </c>
      <c r="D2383" t="s">
        <v>64</v>
      </c>
      <c r="E2383" t="s">
        <v>73</v>
      </c>
      <c r="F2383" s="73" t="s">
        <v>63</v>
      </c>
      <c r="H2383" s="76">
        <v>1</v>
      </c>
      <c r="I2383" s="121">
        <v>42264.424062500002</v>
      </c>
    </row>
    <row r="2384" spans="2:9" ht="28.8" x14ac:dyDescent="0.3">
      <c r="B2384" t="s">
        <v>74</v>
      </c>
      <c r="C2384" t="s">
        <v>65</v>
      </c>
      <c r="D2384" t="s">
        <v>66</v>
      </c>
      <c r="E2384" t="s">
        <v>73</v>
      </c>
      <c r="F2384" s="73" t="s">
        <v>63</v>
      </c>
      <c r="H2384" s="76"/>
      <c r="I2384" s="121">
        <v>42264.424062500002</v>
      </c>
    </row>
    <row r="2385" spans="2:9" ht="28.8" x14ac:dyDescent="0.3">
      <c r="B2385" t="s">
        <v>74</v>
      </c>
      <c r="C2385" t="s">
        <v>65</v>
      </c>
      <c r="D2385" t="s">
        <v>67</v>
      </c>
      <c r="E2385" t="s">
        <v>73</v>
      </c>
      <c r="F2385" s="73" t="s">
        <v>63</v>
      </c>
      <c r="H2385" s="76"/>
      <c r="I2385" s="121">
        <v>42264.424062500002</v>
      </c>
    </row>
    <row r="2386" spans="2:9" ht="28.8" x14ac:dyDescent="0.3">
      <c r="B2386" t="s">
        <v>74</v>
      </c>
      <c r="C2386" t="s">
        <v>65</v>
      </c>
      <c r="D2386" t="s">
        <v>68</v>
      </c>
      <c r="E2386" t="s">
        <v>73</v>
      </c>
      <c r="F2386" s="73" t="s">
        <v>63</v>
      </c>
      <c r="H2386" s="76">
        <v>1</v>
      </c>
      <c r="I2386" s="121">
        <v>42264.424062500002</v>
      </c>
    </row>
    <row r="2387" spans="2:9" ht="28.8" x14ac:dyDescent="0.3">
      <c r="B2387" t="s">
        <v>74</v>
      </c>
      <c r="C2387" t="s">
        <v>69</v>
      </c>
      <c r="D2387" t="s">
        <v>66</v>
      </c>
      <c r="E2387" t="s">
        <v>73</v>
      </c>
      <c r="F2387" s="73" t="s">
        <v>63</v>
      </c>
      <c r="H2387" s="76"/>
      <c r="I2387" s="121">
        <v>42264.424062500002</v>
      </c>
    </row>
    <row r="2388" spans="2:9" ht="28.8" x14ac:dyDescent="0.3">
      <c r="B2388" t="s">
        <v>74</v>
      </c>
      <c r="C2388" t="s">
        <v>69</v>
      </c>
      <c r="D2388" t="s">
        <v>70</v>
      </c>
      <c r="E2388" t="s">
        <v>73</v>
      </c>
      <c r="F2388" s="73" t="s">
        <v>63</v>
      </c>
      <c r="H2388" s="76"/>
      <c r="I2388" s="121">
        <v>42264.424062500002</v>
      </c>
    </row>
    <row r="2389" spans="2:9" ht="28.8" x14ac:dyDescent="0.3">
      <c r="B2389" t="s">
        <v>74</v>
      </c>
      <c r="C2389" t="s">
        <v>53</v>
      </c>
      <c r="D2389" t="s">
        <v>54</v>
      </c>
      <c r="E2389" t="s">
        <v>73</v>
      </c>
      <c r="F2389" s="73" t="s">
        <v>63</v>
      </c>
      <c r="H2389" s="76"/>
      <c r="I2389" s="121">
        <v>42264.424062500002</v>
      </c>
    </row>
    <row r="2390" spans="2:9" ht="28.8" x14ac:dyDescent="0.3">
      <c r="B2390" t="s">
        <v>74</v>
      </c>
      <c r="C2390" t="s">
        <v>58</v>
      </c>
      <c r="D2390" t="s">
        <v>55</v>
      </c>
      <c r="E2390" t="s">
        <v>73</v>
      </c>
      <c r="F2390" s="73" t="s">
        <v>63</v>
      </c>
      <c r="H2390" s="76"/>
      <c r="I2390" s="121">
        <v>42264.424062500002</v>
      </c>
    </row>
    <row r="2391" spans="2:9" ht="28.8" x14ac:dyDescent="0.3">
      <c r="B2391" t="s">
        <v>74</v>
      </c>
      <c r="C2391" t="s">
        <v>71</v>
      </c>
      <c r="D2391" t="s">
        <v>72</v>
      </c>
      <c r="E2391" t="s">
        <v>73</v>
      </c>
      <c r="F2391" s="73" t="s">
        <v>63</v>
      </c>
      <c r="H2391" s="76">
        <v>0</v>
      </c>
      <c r="I2391" s="121">
        <v>42264.424062500002</v>
      </c>
    </row>
    <row r="2392" spans="2:9" x14ac:dyDescent="0.3">
      <c r="B2392" t="s">
        <v>1</v>
      </c>
      <c r="C2392" t="s">
        <v>2</v>
      </c>
      <c r="D2392" t="s">
        <v>3</v>
      </c>
      <c r="E2392" t="s">
        <v>73</v>
      </c>
      <c r="F2392" s="77" t="s">
        <v>63</v>
      </c>
      <c r="H2392" s="74">
        <v>615</v>
      </c>
      <c r="I2392" s="121">
        <v>42264.424062500002</v>
      </c>
    </row>
    <row r="2393" spans="2:9" x14ac:dyDescent="0.3">
      <c r="B2393" t="s">
        <v>84</v>
      </c>
      <c r="C2393" t="s">
        <v>106</v>
      </c>
      <c r="D2393" t="s">
        <v>7</v>
      </c>
      <c r="E2393" t="s">
        <v>73</v>
      </c>
      <c r="F2393" s="77" t="s">
        <v>63</v>
      </c>
      <c r="H2393" s="76">
        <v>18</v>
      </c>
      <c r="I2393" s="121">
        <v>42264.424062500002</v>
      </c>
    </row>
    <row r="2394" spans="2:9" x14ac:dyDescent="0.3">
      <c r="B2394" t="s">
        <v>84</v>
      </c>
      <c r="C2394" t="s">
        <v>106</v>
      </c>
      <c r="D2394" t="s">
        <v>8</v>
      </c>
      <c r="E2394" t="s">
        <v>73</v>
      </c>
      <c r="F2394" s="77" t="s">
        <v>63</v>
      </c>
      <c r="H2394" s="76" t="s">
        <v>85</v>
      </c>
      <c r="I2394" s="121">
        <v>42264.424062500002</v>
      </c>
    </row>
    <row r="2395" spans="2:9" x14ac:dyDescent="0.3">
      <c r="B2395" t="s">
        <v>84</v>
      </c>
      <c r="C2395" t="s">
        <v>107</v>
      </c>
      <c r="D2395" t="s">
        <v>7</v>
      </c>
      <c r="E2395" t="s">
        <v>73</v>
      </c>
      <c r="F2395" s="77" t="s">
        <v>63</v>
      </c>
      <c r="H2395" s="76">
        <v>2</v>
      </c>
      <c r="I2395" s="121">
        <v>42264.424062500002</v>
      </c>
    </row>
    <row r="2396" spans="2:9" x14ac:dyDescent="0.3">
      <c r="B2396" t="s">
        <v>84</v>
      </c>
      <c r="C2396" t="s">
        <v>107</v>
      </c>
      <c r="D2396" t="s">
        <v>8</v>
      </c>
      <c r="E2396" t="s">
        <v>73</v>
      </c>
      <c r="F2396" s="77" t="s">
        <v>63</v>
      </c>
      <c r="H2396" s="76">
        <v>1</v>
      </c>
      <c r="I2396" s="121">
        <v>42264.424062500002</v>
      </c>
    </row>
    <row r="2397" spans="2:9" x14ac:dyDescent="0.3">
      <c r="B2397" t="s">
        <v>6</v>
      </c>
      <c r="C2397" t="s">
        <v>9</v>
      </c>
      <c r="D2397" t="s">
        <v>10</v>
      </c>
      <c r="E2397" t="s">
        <v>73</v>
      </c>
      <c r="F2397" s="77" t="s">
        <v>63</v>
      </c>
      <c r="H2397" s="76">
        <v>1857</v>
      </c>
      <c r="I2397" s="121">
        <v>42264.424062500002</v>
      </c>
    </row>
    <row r="2398" spans="2:9" x14ac:dyDescent="0.3">
      <c r="B2398" t="s">
        <v>6</v>
      </c>
      <c r="C2398" t="s">
        <v>30</v>
      </c>
      <c r="D2398" t="s">
        <v>7</v>
      </c>
      <c r="E2398" t="s">
        <v>73</v>
      </c>
      <c r="F2398" s="77" t="s">
        <v>63</v>
      </c>
      <c r="H2398" s="76">
        <v>269</v>
      </c>
      <c r="I2398" s="121">
        <v>42264.424062500002</v>
      </c>
    </row>
    <row r="2399" spans="2:9" x14ac:dyDescent="0.3">
      <c r="B2399" t="s">
        <v>6</v>
      </c>
      <c r="C2399" t="s">
        <v>8</v>
      </c>
      <c r="D2399" t="s">
        <v>13</v>
      </c>
      <c r="E2399" t="s">
        <v>73</v>
      </c>
      <c r="F2399" s="77" t="s">
        <v>63</v>
      </c>
      <c r="H2399" s="76">
        <v>16</v>
      </c>
      <c r="I2399" s="121">
        <v>42264.424062500002</v>
      </c>
    </row>
    <row r="2400" spans="2:9" x14ac:dyDescent="0.3">
      <c r="B2400" t="s">
        <v>6</v>
      </c>
      <c r="C2400" t="s">
        <v>3</v>
      </c>
      <c r="D2400" t="s">
        <v>7</v>
      </c>
      <c r="E2400" t="s">
        <v>73</v>
      </c>
      <c r="F2400" s="77" t="s">
        <v>63</v>
      </c>
      <c r="H2400" s="76"/>
      <c r="I2400" s="121">
        <v>42264.424062500002</v>
      </c>
    </row>
    <row r="2401" spans="2:9" x14ac:dyDescent="0.3">
      <c r="B2401" t="s">
        <v>94</v>
      </c>
      <c r="C2401" t="s">
        <v>108</v>
      </c>
      <c r="D2401" t="s">
        <v>102</v>
      </c>
      <c r="E2401" t="s">
        <v>73</v>
      </c>
      <c r="F2401" s="77" t="s">
        <v>63</v>
      </c>
      <c r="H2401" s="76"/>
      <c r="I2401" s="121">
        <v>42264.424062500002</v>
      </c>
    </row>
    <row r="2402" spans="2:9" x14ac:dyDescent="0.3">
      <c r="B2402" t="s">
        <v>94</v>
      </c>
      <c r="C2402" t="s">
        <v>109</v>
      </c>
      <c r="D2402" t="s">
        <v>102</v>
      </c>
      <c r="E2402" t="s">
        <v>73</v>
      </c>
      <c r="F2402" s="77" t="s">
        <v>63</v>
      </c>
      <c r="H2402" s="76"/>
      <c r="I2402" s="121">
        <v>42264.424062500002</v>
      </c>
    </row>
    <row r="2403" spans="2:9" x14ac:dyDescent="0.3">
      <c r="B2403" t="s">
        <v>94</v>
      </c>
      <c r="C2403" t="s">
        <v>110</v>
      </c>
      <c r="D2403" t="s">
        <v>102</v>
      </c>
      <c r="E2403" t="s">
        <v>73</v>
      </c>
      <c r="F2403" s="77" t="s">
        <v>63</v>
      </c>
      <c r="H2403" s="74"/>
      <c r="I2403" s="121">
        <v>42264.424062500002</v>
      </c>
    </row>
    <row r="2404" spans="2:9" x14ac:dyDescent="0.3">
      <c r="B2404" t="s">
        <v>94</v>
      </c>
      <c r="C2404" t="s">
        <v>111</v>
      </c>
      <c r="D2404" t="s">
        <v>102</v>
      </c>
      <c r="E2404" t="s">
        <v>73</v>
      </c>
      <c r="F2404" s="77" t="s">
        <v>63</v>
      </c>
      <c r="H2404" s="74">
        <v>1</v>
      </c>
      <c r="I2404" s="121">
        <v>42264.424062500002</v>
      </c>
    </row>
    <row r="2405" spans="2:9" x14ac:dyDescent="0.3">
      <c r="B2405" t="s">
        <v>94</v>
      </c>
      <c r="C2405" t="s">
        <v>112</v>
      </c>
      <c r="D2405" t="s">
        <v>102</v>
      </c>
      <c r="E2405" t="s">
        <v>73</v>
      </c>
      <c r="F2405" s="77" t="s">
        <v>63</v>
      </c>
      <c r="H2405" s="74"/>
      <c r="I2405" s="121">
        <v>42264.424062500002</v>
      </c>
    </row>
    <row r="2406" spans="2:9" x14ac:dyDescent="0.3">
      <c r="B2406" t="s">
        <v>94</v>
      </c>
      <c r="C2406" t="s">
        <v>113</v>
      </c>
      <c r="D2406" t="s">
        <v>102</v>
      </c>
      <c r="E2406" t="s">
        <v>73</v>
      </c>
      <c r="F2406" s="77" t="s">
        <v>63</v>
      </c>
      <c r="H2406" s="76"/>
      <c r="I2406" s="121">
        <v>42264.424062500002</v>
      </c>
    </row>
    <row r="2407" spans="2:9" x14ac:dyDescent="0.3">
      <c r="B2407" t="s">
        <v>94</v>
      </c>
      <c r="C2407" t="s">
        <v>114</v>
      </c>
      <c r="D2407" t="s">
        <v>102</v>
      </c>
      <c r="E2407" t="s">
        <v>73</v>
      </c>
      <c r="F2407" s="77" t="s">
        <v>63</v>
      </c>
      <c r="H2407" s="74"/>
      <c r="I2407" s="121">
        <v>42264.424062500002</v>
      </c>
    </row>
    <row r="2408" spans="2:9" x14ac:dyDescent="0.3">
      <c r="B2408" t="s">
        <v>94</v>
      </c>
      <c r="C2408" t="s">
        <v>115</v>
      </c>
      <c r="D2408" t="s">
        <v>102</v>
      </c>
      <c r="E2408" t="s">
        <v>73</v>
      </c>
      <c r="F2408" s="77" t="s">
        <v>63</v>
      </c>
      <c r="H2408" s="74"/>
      <c r="I2408" s="121">
        <v>42264.424062500002</v>
      </c>
    </row>
    <row r="2409" spans="2:9" x14ac:dyDescent="0.3">
      <c r="B2409" t="s">
        <v>94</v>
      </c>
      <c r="C2409" t="s">
        <v>116</v>
      </c>
      <c r="D2409" t="s">
        <v>102</v>
      </c>
      <c r="E2409" t="s">
        <v>73</v>
      </c>
      <c r="F2409" s="77" t="s">
        <v>63</v>
      </c>
      <c r="H2409" s="74"/>
      <c r="I2409" s="121">
        <v>42264.424062500002</v>
      </c>
    </row>
    <row r="2410" spans="2:9" x14ac:dyDescent="0.3">
      <c r="B2410" t="s">
        <v>139</v>
      </c>
      <c r="C2410" t="s">
        <v>140</v>
      </c>
      <c r="D2410" t="s">
        <v>141</v>
      </c>
      <c r="E2410" t="s">
        <v>73</v>
      </c>
      <c r="F2410" s="54" t="s">
        <v>142</v>
      </c>
      <c r="H2410" s="5">
        <v>32</v>
      </c>
      <c r="I2410" s="121">
        <v>42264.42690972222</v>
      </c>
    </row>
    <row r="2411" spans="2:9" x14ac:dyDescent="0.3">
      <c r="B2411" t="s">
        <v>139</v>
      </c>
      <c r="C2411" t="s">
        <v>140</v>
      </c>
      <c r="D2411" t="s">
        <v>141</v>
      </c>
      <c r="E2411" t="s">
        <v>73</v>
      </c>
      <c r="F2411" s="54" t="s">
        <v>142</v>
      </c>
      <c r="H2411" s="5">
        <v>900</v>
      </c>
      <c r="I2411" s="121">
        <v>42264.42690972222</v>
      </c>
    </row>
    <row r="2412" spans="2:9" x14ac:dyDescent="0.3">
      <c r="B2412" t="s">
        <v>139</v>
      </c>
      <c r="C2412" t="s">
        <v>140</v>
      </c>
      <c r="D2412" t="s">
        <v>141</v>
      </c>
      <c r="E2412" t="s">
        <v>73</v>
      </c>
      <c r="F2412" s="54" t="s">
        <v>142</v>
      </c>
      <c r="H2412" s="5">
        <v>68</v>
      </c>
      <c r="I2412" s="121">
        <v>42264.426921296297</v>
      </c>
    </row>
    <row r="2413" spans="2:9" x14ac:dyDescent="0.3">
      <c r="B2413" t="s">
        <v>139</v>
      </c>
      <c r="C2413" t="s">
        <v>140</v>
      </c>
      <c r="D2413" t="s">
        <v>141</v>
      </c>
      <c r="E2413" t="s">
        <v>73</v>
      </c>
      <c r="F2413" s="54" t="s">
        <v>142</v>
      </c>
      <c r="H2413" s="5">
        <v>9398</v>
      </c>
      <c r="I2413" s="121">
        <v>42264.426921296297</v>
      </c>
    </row>
    <row r="2414" spans="2:9" x14ac:dyDescent="0.3">
      <c r="B2414" t="s">
        <v>139</v>
      </c>
      <c r="C2414" t="s">
        <v>140</v>
      </c>
      <c r="D2414" t="s">
        <v>141</v>
      </c>
      <c r="E2414" t="s">
        <v>73</v>
      </c>
      <c r="F2414" s="54" t="s">
        <v>142</v>
      </c>
      <c r="H2414" s="5">
        <v>323</v>
      </c>
      <c r="I2414" s="121">
        <v>42264.426921296297</v>
      </c>
    </row>
    <row r="2415" spans="2:9" x14ac:dyDescent="0.3">
      <c r="B2415" t="s">
        <v>139</v>
      </c>
      <c r="C2415" t="s">
        <v>140</v>
      </c>
      <c r="D2415" t="s">
        <v>141</v>
      </c>
      <c r="E2415" t="s">
        <v>73</v>
      </c>
      <c r="F2415" s="54" t="s">
        <v>142</v>
      </c>
      <c r="H2415" s="5">
        <v>82</v>
      </c>
      <c r="I2415" s="121">
        <v>42264.426921296297</v>
      </c>
    </row>
    <row r="2416" spans="2:9" x14ac:dyDescent="0.3">
      <c r="B2416" t="s">
        <v>139</v>
      </c>
      <c r="C2416" t="s">
        <v>140</v>
      </c>
      <c r="D2416" t="s">
        <v>141</v>
      </c>
      <c r="E2416" t="s">
        <v>73</v>
      </c>
      <c r="F2416" s="54" t="s">
        <v>142</v>
      </c>
      <c r="H2416" s="5">
        <v>21</v>
      </c>
      <c r="I2416" s="121">
        <v>42264.426921296297</v>
      </c>
    </row>
    <row r="2417" spans="2:9" x14ac:dyDescent="0.3">
      <c r="B2417" t="s">
        <v>139</v>
      </c>
      <c r="C2417" t="s">
        <v>140</v>
      </c>
      <c r="D2417" t="s">
        <v>141</v>
      </c>
      <c r="E2417" t="s">
        <v>73</v>
      </c>
      <c r="F2417" s="54" t="s">
        <v>142</v>
      </c>
      <c r="H2417" s="5">
        <v>188</v>
      </c>
      <c r="I2417" s="121">
        <v>42264.426921296297</v>
      </c>
    </row>
    <row r="2418" spans="2:9" x14ac:dyDescent="0.3">
      <c r="B2418" t="s">
        <v>139</v>
      </c>
      <c r="C2418" t="s">
        <v>140</v>
      </c>
      <c r="D2418" t="s">
        <v>141</v>
      </c>
      <c r="E2418" t="s">
        <v>73</v>
      </c>
      <c r="F2418" s="56" t="s">
        <v>143</v>
      </c>
      <c r="H2418" s="57">
        <v>0</v>
      </c>
      <c r="I2418" s="121">
        <v>42264.426921296297</v>
      </c>
    </row>
    <row r="2419" spans="2:9" x14ac:dyDescent="0.3">
      <c r="B2419" t="s">
        <v>139</v>
      </c>
      <c r="C2419" t="s">
        <v>140</v>
      </c>
      <c r="D2419" t="s">
        <v>141</v>
      </c>
      <c r="E2419" t="s">
        <v>73</v>
      </c>
      <c r="F2419" s="56" t="s">
        <v>143</v>
      </c>
      <c r="H2419" s="57">
        <v>0</v>
      </c>
      <c r="I2419" s="121">
        <v>42264.426921296297</v>
      </c>
    </row>
    <row r="2420" spans="2:9" x14ac:dyDescent="0.3">
      <c r="B2420" t="s">
        <v>139</v>
      </c>
      <c r="C2420" t="s">
        <v>140</v>
      </c>
      <c r="D2420" t="s">
        <v>141</v>
      </c>
      <c r="E2420" t="s">
        <v>73</v>
      </c>
      <c r="F2420" s="56" t="s">
        <v>143</v>
      </c>
      <c r="H2420" s="57">
        <v>0</v>
      </c>
      <c r="I2420" s="121">
        <v>42264.426921296297</v>
      </c>
    </row>
    <row r="2421" spans="2:9" x14ac:dyDescent="0.3">
      <c r="B2421" t="s">
        <v>139</v>
      </c>
      <c r="C2421" t="s">
        <v>140</v>
      </c>
      <c r="D2421" t="s">
        <v>141</v>
      </c>
      <c r="E2421" t="s">
        <v>73</v>
      </c>
      <c r="F2421" s="56" t="s">
        <v>143</v>
      </c>
      <c r="H2421" s="57">
        <v>0</v>
      </c>
      <c r="I2421" s="121">
        <v>42264.426921296297</v>
      </c>
    </row>
    <row r="2422" spans="2:9" x14ac:dyDescent="0.3">
      <c r="B2422" t="s">
        <v>139</v>
      </c>
      <c r="C2422" t="s">
        <v>140</v>
      </c>
      <c r="D2422" t="s">
        <v>141</v>
      </c>
      <c r="E2422" t="s">
        <v>73</v>
      </c>
      <c r="F2422" s="56" t="s">
        <v>143</v>
      </c>
      <c r="H2422" s="57">
        <v>0</v>
      </c>
      <c r="I2422" s="121">
        <v>42264.426921296297</v>
      </c>
    </row>
    <row r="2423" spans="2:9" x14ac:dyDescent="0.3">
      <c r="B2423" t="s">
        <v>139</v>
      </c>
      <c r="C2423" t="s">
        <v>140</v>
      </c>
      <c r="D2423" t="s">
        <v>141</v>
      </c>
      <c r="E2423" t="s">
        <v>73</v>
      </c>
      <c r="F2423" s="56" t="s">
        <v>143</v>
      </c>
      <c r="H2423" s="57">
        <v>0</v>
      </c>
      <c r="I2423" s="121">
        <v>42264.426921296297</v>
      </c>
    </row>
    <row r="2424" spans="2:9" x14ac:dyDescent="0.3">
      <c r="B2424" t="s">
        <v>139</v>
      </c>
      <c r="C2424" t="s">
        <v>140</v>
      </c>
      <c r="D2424" t="s">
        <v>141</v>
      </c>
      <c r="E2424" t="s">
        <v>73</v>
      </c>
      <c r="F2424" s="56" t="s">
        <v>143</v>
      </c>
      <c r="H2424" s="57">
        <v>0</v>
      </c>
      <c r="I2424" s="121">
        <v>42264.426921296297</v>
      </c>
    </row>
    <row r="2425" spans="2:9" x14ac:dyDescent="0.3">
      <c r="B2425" t="s">
        <v>139</v>
      </c>
      <c r="C2425" t="s">
        <v>140</v>
      </c>
      <c r="D2425" t="s">
        <v>141</v>
      </c>
      <c r="E2425" t="s">
        <v>73</v>
      </c>
      <c r="F2425" s="56" t="s">
        <v>143</v>
      </c>
      <c r="H2425" s="57">
        <v>0</v>
      </c>
      <c r="I2425" s="121">
        <v>42264.426921296297</v>
      </c>
    </row>
    <row r="2426" spans="2:9" x14ac:dyDescent="0.3">
      <c r="B2426" t="s">
        <v>139</v>
      </c>
      <c r="C2426" t="s">
        <v>140</v>
      </c>
      <c r="D2426" t="s">
        <v>141</v>
      </c>
      <c r="E2426" t="s">
        <v>73</v>
      </c>
      <c r="F2426" s="56" t="s">
        <v>143</v>
      </c>
      <c r="H2426" s="57">
        <v>0</v>
      </c>
      <c r="I2426" s="121">
        <v>42264.426921296297</v>
      </c>
    </row>
    <row r="2427" spans="2:9" x14ac:dyDescent="0.3">
      <c r="B2427" t="s">
        <v>139</v>
      </c>
      <c r="C2427" t="s">
        <v>140</v>
      </c>
      <c r="D2427" t="s">
        <v>141</v>
      </c>
      <c r="E2427" t="s">
        <v>73</v>
      </c>
      <c r="F2427" s="59" t="s">
        <v>143</v>
      </c>
      <c r="H2427" s="60">
        <v>6193</v>
      </c>
      <c r="I2427" s="121">
        <v>42264.426921296297</v>
      </c>
    </row>
    <row r="2428" spans="2:9" x14ac:dyDescent="0.3">
      <c r="B2428" t="s">
        <v>139</v>
      </c>
      <c r="C2428" t="s">
        <v>140</v>
      </c>
      <c r="D2428" t="s">
        <v>141</v>
      </c>
      <c r="E2428" t="s">
        <v>73</v>
      </c>
      <c r="F2428" s="59" t="s">
        <v>143</v>
      </c>
      <c r="H2428" s="57">
        <v>42</v>
      </c>
      <c r="I2428" s="121">
        <v>42264.426921296297</v>
      </c>
    </row>
    <row r="2429" spans="2:9" x14ac:dyDescent="0.3">
      <c r="B2429" t="s">
        <v>139</v>
      </c>
      <c r="C2429" t="s">
        <v>140</v>
      </c>
      <c r="D2429" t="s">
        <v>141</v>
      </c>
      <c r="E2429" t="s">
        <v>73</v>
      </c>
      <c r="F2429" s="59" t="s">
        <v>143</v>
      </c>
      <c r="H2429" s="57">
        <v>103</v>
      </c>
      <c r="I2429" s="121">
        <v>42264.426921296297</v>
      </c>
    </row>
    <row r="2430" spans="2:9" x14ac:dyDescent="0.3">
      <c r="B2430" t="s">
        <v>139</v>
      </c>
      <c r="C2430" t="s">
        <v>140</v>
      </c>
      <c r="D2430" t="s">
        <v>141</v>
      </c>
      <c r="E2430" t="s">
        <v>73</v>
      </c>
      <c r="F2430" s="59" t="s">
        <v>143</v>
      </c>
      <c r="H2430" s="57">
        <v>17</v>
      </c>
      <c r="I2430" s="121">
        <v>42264.426921296297</v>
      </c>
    </row>
    <row r="2431" spans="2:9" x14ac:dyDescent="0.3">
      <c r="B2431" t="s">
        <v>139</v>
      </c>
      <c r="C2431" t="s">
        <v>140</v>
      </c>
      <c r="D2431" t="s">
        <v>141</v>
      </c>
      <c r="E2431" t="s">
        <v>73</v>
      </c>
      <c r="F2431" s="59" t="s">
        <v>143</v>
      </c>
      <c r="H2431" s="57">
        <v>12</v>
      </c>
      <c r="I2431" s="121">
        <v>42264.426921296297</v>
      </c>
    </row>
    <row r="2432" spans="2:9" x14ac:dyDescent="0.3">
      <c r="B2432" t="s">
        <v>139</v>
      </c>
      <c r="C2432" t="s">
        <v>140</v>
      </c>
      <c r="D2432" t="s">
        <v>141</v>
      </c>
      <c r="E2432" t="s">
        <v>73</v>
      </c>
      <c r="F2432" s="59" t="s">
        <v>143</v>
      </c>
      <c r="H2432" s="57">
        <v>10</v>
      </c>
      <c r="I2432" s="121">
        <v>42264.426921296297</v>
      </c>
    </row>
    <row r="2433" spans="2:9" x14ac:dyDescent="0.3">
      <c r="B2433" t="s">
        <v>139</v>
      </c>
      <c r="C2433" t="s">
        <v>140</v>
      </c>
      <c r="D2433" t="s">
        <v>141</v>
      </c>
      <c r="E2433" t="s">
        <v>73</v>
      </c>
      <c r="F2433" s="59" t="s">
        <v>143</v>
      </c>
      <c r="H2433" s="60">
        <v>2027</v>
      </c>
      <c r="I2433" s="121">
        <v>42264.426921296297</v>
      </c>
    </row>
    <row r="2434" spans="2:9" x14ac:dyDescent="0.3">
      <c r="B2434" t="s">
        <v>139</v>
      </c>
      <c r="C2434" t="s">
        <v>140</v>
      </c>
      <c r="D2434" t="s">
        <v>141</v>
      </c>
      <c r="E2434" t="s">
        <v>73</v>
      </c>
      <c r="F2434" s="59" t="s">
        <v>143</v>
      </c>
      <c r="H2434" s="60">
        <v>1286</v>
      </c>
      <c r="I2434" s="121">
        <v>42264.426921296297</v>
      </c>
    </row>
    <row r="2435" spans="2:9" x14ac:dyDescent="0.3">
      <c r="B2435" t="s">
        <v>139</v>
      </c>
      <c r="C2435" t="s">
        <v>140</v>
      </c>
      <c r="D2435" t="s">
        <v>141</v>
      </c>
      <c r="E2435" t="s">
        <v>73</v>
      </c>
      <c r="F2435" s="59" t="s">
        <v>143</v>
      </c>
      <c r="H2435" s="60"/>
      <c r="I2435" s="121">
        <v>42264.426921296297</v>
      </c>
    </row>
    <row r="2436" spans="2:9" x14ac:dyDescent="0.3">
      <c r="B2436" t="s">
        <v>139</v>
      </c>
      <c r="C2436" t="s">
        <v>140</v>
      </c>
      <c r="D2436" t="s">
        <v>141</v>
      </c>
      <c r="E2436" t="s">
        <v>73</v>
      </c>
      <c r="F2436" s="59" t="s">
        <v>143</v>
      </c>
      <c r="H2436" s="60">
        <v>8</v>
      </c>
      <c r="I2436" s="121">
        <v>42264.426921296297</v>
      </c>
    </row>
    <row r="2437" spans="2:9" x14ac:dyDescent="0.3">
      <c r="B2437" t="s">
        <v>139</v>
      </c>
      <c r="C2437" t="s">
        <v>140</v>
      </c>
      <c r="D2437" t="s">
        <v>141</v>
      </c>
      <c r="E2437" t="s">
        <v>73</v>
      </c>
      <c r="F2437" s="59" t="s">
        <v>143</v>
      </c>
      <c r="H2437" s="60">
        <v>525</v>
      </c>
      <c r="I2437" s="121">
        <v>42264.426921296297</v>
      </c>
    </row>
    <row r="2438" spans="2:9" x14ac:dyDescent="0.3">
      <c r="B2438" t="s">
        <v>139</v>
      </c>
      <c r="C2438" t="s">
        <v>140</v>
      </c>
      <c r="D2438" t="s">
        <v>141</v>
      </c>
      <c r="E2438" t="s">
        <v>73</v>
      </c>
      <c r="F2438" s="59" t="s">
        <v>143</v>
      </c>
      <c r="H2438" s="60"/>
      <c r="I2438" s="121">
        <v>42264.426921296297</v>
      </c>
    </row>
    <row r="2439" spans="2:9" x14ac:dyDescent="0.3">
      <c r="B2439" t="s">
        <v>139</v>
      </c>
      <c r="C2439" t="s">
        <v>140</v>
      </c>
      <c r="D2439" t="s">
        <v>141</v>
      </c>
      <c r="E2439" t="s">
        <v>73</v>
      </c>
      <c r="F2439" s="61" t="s">
        <v>32</v>
      </c>
      <c r="H2439" s="63">
        <v>49</v>
      </c>
      <c r="I2439" s="121">
        <v>42264.426921296297</v>
      </c>
    </row>
    <row r="2440" spans="2:9" x14ac:dyDescent="0.3">
      <c r="B2440" t="s">
        <v>139</v>
      </c>
      <c r="C2440" t="s">
        <v>140</v>
      </c>
      <c r="D2440" t="s">
        <v>141</v>
      </c>
      <c r="E2440" t="s">
        <v>73</v>
      </c>
      <c r="F2440" s="61" t="s">
        <v>32</v>
      </c>
      <c r="H2440" s="63">
        <v>62</v>
      </c>
      <c r="I2440" s="121">
        <v>42264.426921296297</v>
      </c>
    </row>
    <row r="2441" spans="2:9" x14ac:dyDescent="0.3">
      <c r="B2441" t="s">
        <v>139</v>
      </c>
      <c r="C2441" t="s">
        <v>140</v>
      </c>
      <c r="D2441" t="s">
        <v>141</v>
      </c>
      <c r="E2441" t="s">
        <v>73</v>
      </c>
      <c r="F2441" s="61" t="s">
        <v>32</v>
      </c>
      <c r="H2441" s="63">
        <v>19</v>
      </c>
      <c r="I2441" s="121">
        <v>42264.426921296297</v>
      </c>
    </row>
    <row r="2442" spans="2:9" x14ac:dyDescent="0.3">
      <c r="B2442" t="s">
        <v>139</v>
      </c>
      <c r="C2442" t="s">
        <v>140</v>
      </c>
      <c r="D2442" t="s">
        <v>141</v>
      </c>
      <c r="E2442" t="s">
        <v>73</v>
      </c>
      <c r="F2442" s="61" t="s">
        <v>32</v>
      </c>
      <c r="H2442" s="63">
        <v>12</v>
      </c>
      <c r="I2442" s="121">
        <v>42264.426921296297</v>
      </c>
    </row>
    <row r="2443" spans="2:9" x14ac:dyDescent="0.3">
      <c r="B2443" t="s">
        <v>139</v>
      </c>
      <c r="C2443" t="s">
        <v>140</v>
      </c>
      <c r="D2443" t="s">
        <v>141</v>
      </c>
      <c r="E2443" t="s">
        <v>73</v>
      </c>
      <c r="F2443" s="61" t="s">
        <v>32</v>
      </c>
      <c r="H2443" s="63">
        <v>115</v>
      </c>
      <c r="I2443" s="121">
        <v>42264.426932870374</v>
      </c>
    </row>
    <row r="2444" spans="2:9" x14ac:dyDescent="0.3">
      <c r="B2444" t="s">
        <v>139</v>
      </c>
      <c r="C2444" t="s">
        <v>140</v>
      </c>
      <c r="D2444" t="s">
        <v>141</v>
      </c>
      <c r="E2444" t="s">
        <v>73</v>
      </c>
      <c r="F2444" s="61" t="s">
        <v>32</v>
      </c>
      <c r="H2444" s="63">
        <v>44</v>
      </c>
      <c r="I2444" s="121">
        <v>42264.426932870374</v>
      </c>
    </row>
    <row r="2445" spans="2:9" x14ac:dyDescent="0.3">
      <c r="B2445" t="s">
        <v>139</v>
      </c>
      <c r="C2445" t="s">
        <v>140</v>
      </c>
      <c r="D2445" t="s">
        <v>141</v>
      </c>
      <c r="E2445" t="s">
        <v>73</v>
      </c>
      <c r="F2445" s="61" t="s">
        <v>32</v>
      </c>
      <c r="H2445" s="63">
        <v>1</v>
      </c>
      <c r="I2445" s="121">
        <v>42264.426932870374</v>
      </c>
    </row>
    <row r="2446" spans="2:9" x14ac:dyDescent="0.3">
      <c r="B2446" t="s">
        <v>139</v>
      </c>
      <c r="C2446" t="s">
        <v>140</v>
      </c>
      <c r="D2446" t="s">
        <v>141</v>
      </c>
      <c r="E2446" t="s">
        <v>73</v>
      </c>
      <c r="F2446" s="61" t="s">
        <v>32</v>
      </c>
      <c r="H2446" s="63">
        <v>0</v>
      </c>
      <c r="I2446" s="121">
        <v>42264.426932870374</v>
      </c>
    </row>
    <row r="2447" spans="2:9" x14ac:dyDescent="0.3">
      <c r="B2447" t="s">
        <v>139</v>
      </c>
      <c r="C2447" t="s">
        <v>140</v>
      </c>
      <c r="D2447" t="s">
        <v>141</v>
      </c>
      <c r="E2447" t="s">
        <v>73</v>
      </c>
      <c r="F2447" s="61" t="s">
        <v>32</v>
      </c>
      <c r="H2447" s="63">
        <v>15</v>
      </c>
      <c r="I2447" s="121">
        <v>42264.426932870374</v>
      </c>
    </row>
    <row r="2448" spans="2:9" x14ac:dyDescent="0.3">
      <c r="B2448" t="s">
        <v>139</v>
      </c>
      <c r="C2448" t="s">
        <v>140</v>
      </c>
      <c r="D2448" t="s">
        <v>141</v>
      </c>
      <c r="E2448" t="s">
        <v>73</v>
      </c>
      <c r="F2448" s="61" t="s">
        <v>32</v>
      </c>
      <c r="H2448" s="63">
        <v>1</v>
      </c>
      <c r="I2448" s="121">
        <v>42264.426932870374</v>
      </c>
    </row>
    <row r="2449" spans="2:9" x14ac:dyDescent="0.3">
      <c r="B2449" t="s">
        <v>139</v>
      </c>
      <c r="C2449" t="s">
        <v>140</v>
      </c>
      <c r="D2449" t="s">
        <v>141</v>
      </c>
      <c r="E2449" t="s">
        <v>73</v>
      </c>
      <c r="F2449" s="61" t="s">
        <v>32</v>
      </c>
      <c r="H2449" s="63">
        <v>2</v>
      </c>
      <c r="I2449" s="121">
        <v>42264.426932870374</v>
      </c>
    </row>
    <row r="2450" spans="2:9" x14ac:dyDescent="0.3">
      <c r="B2450" t="s">
        <v>139</v>
      </c>
      <c r="C2450" t="s">
        <v>140</v>
      </c>
      <c r="D2450" t="s">
        <v>141</v>
      </c>
      <c r="E2450" t="s">
        <v>73</v>
      </c>
      <c r="F2450" s="61" t="s">
        <v>32</v>
      </c>
      <c r="H2450" s="63">
        <v>5</v>
      </c>
      <c r="I2450" s="121">
        <v>42264.426932870374</v>
      </c>
    </row>
    <row r="2451" spans="2:9" x14ac:dyDescent="0.3">
      <c r="B2451" t="s">
        <v>139</v>
      </c>
      <c r="C2451" t="s">
        <v>140</v>
      </c>
      <c r="D2451" t="s">
        <v>141</v>
      </c>
      <c r="E2451" t="s">
        <v>73</v>
      </c>
      <c r="F2451" s="61" t="s">
        <v>32</v>
      </c>
      <c r="H2451" s="63">
        <v>0</v>
      </c>
      <c r="I2451" s="121">
        <v>42264.426932870374</v>
      </c>
    </row>
    <row r="2452" spans="2:9" x14ac:dyDescent="0.3">
      <c r="B2452" t="s">
        <v>139</v>
      </c>
      <c r="C2452" t="s">
        <v>140</v>
      </c>
      <c r="D2452" t="s">
        <v>141</v>
      </c>
      <c r="E2452" t="s">
        <v>73</v>
      </c>
      <c r="F2452" s="61" t="s">
        <v>32</v>
      </c>
      <c r="H2452" s="63">
        <v>45</v>
      </c>
      <c r="I2452" s="121">
        <v>42264.426932870374</v>
      </c>
    </row>
    <row r="2453" spans="2:9" x14ac:dyDescent="0.3">
      <c r="B2453" t="s">
        <v>139</v>
      </c>
      <c r="C2453" t="s">
        <v>140</v>
      </c>
      <c r="D2453" t="s">
        <v>141</v>
      </c>
      <c r="E2453" t="s">
        <v>73</v>
      </c>
      <c r="F2453" s="61" t="s">
        <v>32</v>
      </c>
      <c r="H2453" s="63">
        <v>25</v>
      </c>
      <c r="I2453" s="121">
        <v>42264.426932870374</v>
      </c>
    </row>
    <row r="2454" spans="2:9" x14ac:dyDescent="0.3">
      <c r="B2454" t="s">
        <v>139</v>
      </c>
      <c r="C2454" t="s">
        <v>140</v>
      </c>
      <c r="D2454" t="s">
        <v>141</v>
      </c>
      <c r="E2454" t="s">
        <v>73</v>
      </c>
      <c r="F2454" s="61" t="s">
        <v>32</v>
      </c>
      <c r="H2454" s="63">
        <v>0</v>
      </c>
      <c r="I2454" s="121">
        <v>42264.426932870374</v>
      </c>
    </row>
    <row r="2455" spans="2:9" x14ac:dyDescent="0.3">
      <c r="B2455" t="s">
        <v>139</v>
      </c>
      <c r="C2455" t="s">
        <v>140</v>
      </c>
      <c r="D2455" t="s">
        <v>141</v>
      </c>
      <c r="E2455" t="s">
        <v>73</v>
      </c>
      <c r="F2455" s="61" t="s">
        <v>32</v>
      </c>
      <c r="H2455" s="63">
        <v>0</v>
      </c>
      <c r="I2455" s="121">
        <v>42264.426932870374</v>
      </c>
    </row>
    <row r="2456" spans="2:9" x14ac:dyDescent="0.3">
      <c r="B2456" t="s">
        <v>139</v>
      </c>
      <c r="C2456" t="s">
        <v>140</v>
      </c>
      <c r="D2456" t="s">
        <v>141</v>
      </c>
      <c r="E2456" t="s">
        <v>73</v>
      </c>
      <c r="F2456" s="61" t="s">
        <v>32</v>
      </c>
      <c r="H2456" s="63">
        <v>0</v>
      </c>
      <c r="I2456" s="121">
        <v>42264.426932870374</v>
      </c>
    </row>
    <row r="2457" spans="2:9" x14ac:dyDescent="0.3">
      <c r="B2457" t="s">
        <v>139</v>
      </c>
      <c r="C2457" t="s">
        <v>140</v>
      </c>
      <c r="D2457" t="s">
        <v>141</v>
      </c>
      <c r="E2457" t="s">
        <v>73</v>
      </c>
      <c r="F2457" s="61" t="s">
        <v>32</v>
      </c>
      <c r="H2457" s="63">
        <v>0</v>
      </c>
      <c r="I2457" s="121">
        <v>42264.426932870374</v>
      </c>
    </row>
    <row r="2458" spans="2:9" x14ac:dyDescent="0.3">
      <c r="B2458" t="s">
        <v>139</v>
      </c>
      <c r="C2458" t="s">
        <v>140</v>
      </c>
      <c r="D2458" t="s">
        <v>141</v>
      </c>
      <c r="E2458" t="s">
        <v>73</v>
      </c>
      <c r="F2458" s="64" t="s">
        <v>144</v>
      </c>
      <c r="H2458" s="65">
        <v>1</v>
      </c>
      <c r="I2458" s="121">
        <v>42264.426932870374</v>
      </c>
    </row>
    <row r="2459" spans="2:9" x14ac:dyDescent="0.3">
      <c r="B2459" t="s">
        <v>139</v>
      </c>
      <c r="C2459" t="s">
        <v>140</v>
      </c>
      <c r="D2459" t="s">
        <v>141</v>
      </c>
      <c r="E2459" t="s">
        <v>73</v>
      </c>
      <c r="F2459" s="64" t="s">
        <v>144</v>
      </c>
      <c r="H2459" s="65">
        <v>1</v>
      </c>
      <c r="I2459" s="121">
        <v>42264.426932870374</v>
      </c>
    </row>
    <row r="2460" spans="2:9" x14ac:dyDescent="0.3">
      <c r="B2460" t="s">
        <v>139</v>
      </c>
      <c r="C2460" t="s">
        <v>140</v>
      </c>
      <c r="D2460" t="s">
        <v>141</v>
      </c>
      <c r="E2460" t="s">
        <v>73</v>
      </c>
      <c r="F2460" s="64" t="s">
        <v>144</v>
      </c>
      <c r="H2460" s="65"/>
      <c r="I2460" s="121">
        <v>42264.426932870374</v>
      </c>
    </row>
    <row r="2461" spans="2:9" x14ac:dyDescent="0.3">
      <c r="B2461" t="s">
        <v>139</v>
      </c>
      <c r="C2461" t="s">
        <v>140</v>
      </c>
      <c r="D2461" t="s">
        <v>141</v>
      </c>
      <c r="E2461" t="s">
        <v>73</v>
      </c>
      <c r="F2461" s="64" t="s">
        <v>144</v>
      </c>
      <c r="H2461" s="65">
        <v>3</v>
      </c>
      <c r="I2461" s="121">
        <v>42264.426932870374</v>
      </c>
    </row>
    <row r="2462" spans="2:9" x14ac:dyDescent="0.3">
      <c r="B2462" t="s">
        <v>139</v>
      </c>
      <c r="C2462" t="s">
        <v>140</v>
      </c>
      <c r="D2462" t="s">
        <v>141</v>
      </c>
      <c r="E2462" t="s">
        <v>73</v>
      </c>
      <c r="F2462" s="64" t="s">
        <v>144</v>
      </c>
      <c r="H2462" s="65"/>
      <c r="I2462" s="121">
        <v>42264.426932870374</v>
      </c>
    </row>
    <row r="2463" spans="2:9" x14ac:dyDescent="0.3">
      <c r="B2463" t="s">
        <v>139</v>
      </c>
      <c r="C2463" t="s">
        <v>140</v>
      </c>
      <c r="D2463" t="s">
        <v>141</v>
      </c>
      <c r="E2463" t="s">
        <v>73</v>
      </c>
      <c r="F2463" s="64" t="s">
        <v>144</v>
      </c>
      <c r="H2463" s="65">
        <v>2</v>
      </c>
      <c r="I2463" s="121">
        <v>42264.426932870374</v>
      </c>
    </row>
    <row r="2464" spans="2:9" x14ac:dyDescent="0.3">
      <c r="B2464" t="s">
        <v>139</v>
      </c>
      <c r="C2464" t="s">
        <v>140</v>
      </c>
      <c r="D2464" t="s">
        <v>141</v>
      </c>
      <c r="E2464" t="s">
        <v>73</v>
      </c>
      <c r="F2464" s="64" t="s">
        <v>144</v>
      </c>
      <c r="H2464" s="65">
        <v>1</v>
      </c>
      <c r="I2464" s="121">
        <v>42264.426932870374</v>
      </c>
    </row>
    <row r="2465" spans="2:9" x14ac:dyDescent="0.3">
      <c r="B2465" t="s">
        <v>139</v>
      </c>
      <c r="C2465" t="s">
        <v>140</v>
      </c>
      <c r="D2465" t="s">
        <v>141</v>
      </c>
      <c r="E2465" t="s">
        <v>73</v>
      </c>
      <c r="F2465" s="64" t="s">
        <v>144</v>
      </c>
      <c r="H2465" s="65"/>
      <c r="I2465" s="121">
        <v>42264.426932870374</v>
      </c>
    </row>
    <row r="2466" spans="2:9" x14ac:dyDescent="0.3">
      <c r="B2466" t="s">
        <v>139</v>
      </c>
      <c r="C2466" t="s">
        <v>140</v>
      </c>
      <c r="D2466" t="s">
        <v>141</v>
      </c>
      <c r="E2466" t="s">
        <v>73</v>
      </c>
      <c r="F2466" s="64" t="s">
        <v>144</v>
      </c>
      <c r="H2466" s="65">
        <v>1</v>
      </c>
      <c r="I2466" s="121">
        <v>42264.426932870374</v>
      </c>
    </row>
    <row r="2467" spans="2:9" x14ac:dyDescent="0.3">
      <c r="B2467" t="s">
        <v>139</v>
      </c>
      <c r="C2467" t="s">
        <v>140</v>
      </c>
      <c r="D2467" t="s">
        <v>141</v>
      </c>
      <c r="E2467" t="s">
        <v>73</v>
      </c>
      <c r="F2467" s="64" t="s">
        <v>144</v>
      </c>
      <c r="H2467" s="65">
        <v>1</v>
      </c>
      <c r="I2467" s="121">
        <v>42264.426932870374</v>
      </c>
    </row>
    <row r="2468" spans="2:9" x14ac:dyDescent="0.3">
      <c r="B2468" t="s">
        <v>139</v>
      </c>
      <c r="C2468" t="s">
        <v>140</v>
      </c>
      <c r="D2468" t="s">
        <v>141</v>
      </c>
      <c r="E2468" t="s">
        <v>73</v>
      </c>
      <c r="F2468" s="64" t="s">
        <v>144</v>
      </c>
      <c r="H2468" s="65">
        <v>1</v>
      </c>
      <c r="I2468" s="121">
        <v>42264.426932870374</v>
      </c>
    </row>
    <row r="2469" spans="2:9" x14ac:dyDescent="0.3">
      <c r="B2469" t="s">
        <v>139</v>
      </c>
      <c r="C2469" t="s">
        <v>140</v>
      </c>
      <c r="D2469" t="s">
        <v>141</v>
      </c>
      <c r="E2469" t="s">
        <v>73</v>
      </c>
      <c r="F2469" s="64" t="s">
        <v>144</v>
      </c>
      <c r="H2469" s="65">
        <v>4</v>
      </c>
      <c r="I2469" s="121">
        <v>42264.426932870374</v>
      </c>
    </row>
    <row r="2470" spans="2:9" x14ac:dyDescent="0.3">
      <c r="B2470" t="s">
        <v>139</v>
      </c>
      <c r="C2470" t="s">
        <v>140</v>
      </c>
      <c r="D2470" t="s">
        <v>141</v>
      </c>
      <c r="E2470" t="s">
        <v>73</v>
      </c>
      <c r="F2470" s="64" t="s">
        <v>144</v>
      </c>
      <c r="H2470" s="65">
        <v>1</v>
      </c>
      <c r="I2470" s="121">
        <v>42264.426932870374</v>
      </c>
    </row>
    <row r="2471" spans="2:9" x14ac:dyDescent="0.3">
      <c r="B2471" t="s">
        <v>139</v>
      </c>
      <c r="C2471" t="s">
        <v>140</v>
      </c>
      <c r="D2471" t="s">
        <v>141</v>
      </c>
      <c r="E2471" t="s">
        <v>73</v>
      </c>
      <c r="F2471" s="64" t="s">
        <v>144</v>
      </c>
      <c r="H2471" s="65">
        <v>4</v>
      </c>
      <c r="I2471" s="121">
        <v>42264.426932870374</v>
      </c>
    </row>
    <row r="2472" spans="2:9" x14ac:dyDescent="0.3">
      <c r="B2472" t="s">
        <v>139</v>
      </c>
      <c r="C2472" t="s">
        <v>140</v>
      </c>
      <c r="D2472" t="s">
        <v>141</v>
      </c>
      <c r="E2472" t="s">
        <v>73</v>
      </c>
      <c r="F2472" s="64" t="s">
        <v>144</v>
      </c>
      <c r="H2472" s="65">
        <v>1</v>
      </c>
      <c r="I2472" s="121">
        <v>42264.426944444444</v>
      </c>
    </row>
    <row r="2473" spans="2:9" x14ac:dyDescent="0.3">
      <c r="B2473" t="s">
        <v>139</v>
      </c>
      <c r="C2473" t="s">
        <v>140</v>
      </c>
      <c r="D2473" t="s">
        <v>141</v>
      </c>
      <c r="E2473" t="s">
        <v>73</v>
      </c>
      <c r="F2473" s="64" t="s">
        <v>144</v>
      </c>
      <c r="H2473" s="65"/>
      <c r="I2473" s="121">
        <v>42264.426944444444</v>
      </c>
    </row>
    <row r="2474" spans="2:9" x14ac:dyDescent="0.3">
      <c r="B2474" t="s">
        <v>139</v>
      </c>
      <c r="C2474" t="s">
        <v>140</v>
      </c>
      <c r="D2474" t="s">
        <v>141</v>
      </c>
      <c r="E2474" t="s">
        <v>73</v>
      </c>
      <c r="F2474" s="64" t="s">
        <v>144</v>
      </c>
      <c r="H2474" s="65">
        <v>10</v>
      </c>
      <c r="I2474" s="121">
        <v>42264.426944444444</v>
      </c>
    </row>
    <row r="2475" spans="2:9" x14ac:dyDescent="0.3">
      <c r="B2475" t="s">
        <v>139</v>
      </c>
      <c r="C2475" t="s">
        <v>140</v>
      </c>
      <c r="D2475" t="s">
        <v>141</v>
      </c>
      <c r="E2475" t="s">
        <v>73</v>
      </c>
      <c r="F2475" s="64" t="s">
        <v>144</v>
      </c>
      <c r="H2475" s="65">
        <v>4</v>
      </c>
      <c r="I2475" s="121">
        <v>42264.426944444444</v>
      </c>
    </row>
    <row r="2476" spans="2:9" x14ac:dyDescent="0.3">
      <c r="B2476" t="s">
        <v>139</v>
      </c>
      <c r="C2476" t="s">
        <v>140</v>
      </c>
      <c r="D2476" t="s">
        <v>141</v>
      </c>
      <c r="E2476" t="s">
        <v>73</v>
      </c>
      <c r="F2476" s="69" t="s">
        <v>144</v>
      </c>
      <c r="H2476" s="67">
        <v>1</v>
      </c>
      <c r="I2476" s="121">
        <v>42264.426944444444</v>
      </c>
    </row>
    <row r="2477" spans="2:9" x14ac:dyDescent="0.3">
      <c r="B2477" t="s">
        <v>139</v>
      </c>
      <c r="C2477" t="s">
        <v>140</v>
      </c>
      <c r="D2477" t="s">
        <v>141</v>
      </c>
      <c r="E2477" t="s">
        <v>73</v>
      </c>
      <c r="F2477" s="69" t="s">
        <v>144</v>
      </c>
      <c r="H2477" s="67">
        <v>591</v>
      </c>
      <c r="I2477" s="121">
        <v>42264.426944444444</v>
      </c>
    </row>
    <row r="2478" spans="2:9" x14ac:dyDescent="0.3">
      <c r="B2478" t="s">
        <v>139</v>
      </c>
      <c r="C2478" t="s">
        <v>140</v>
      </c>
      <c r="D2478" t="s">
        <v>141</v>
      </c>
      <c r="E2478" t="s">
        <v>73</v>
      </c>
      <c r="F2478" s="69" t="s">
        <v>144</v>
      </c>
      <c r="H2478" s="71">
        <v>0.80300000000000005</v>
      </c>
      <c r="I2478" s="121">
        <v>42264.426944444444</v>
      </c>
    </row>
    <row r="2479" spans="2:9" x14ac:dyDescent="0.3">
      <c r="B2479" t="s">
        <v>139</v>
      </c>
      <c r="C2479" t="s">
        <v>140</v>
      </c>
      <c r="D2479" t="s">
        <v>141</v>
      </c>
      <c r="E2479" t="s">
        <v>73</v>
      </c>
      <c r="F2479" s="69" t="s">
        <v>144</v>
      </c>
      <c r="H2479" s="67">
        <v>24.095744680851062</v>
      </c>
      <c r="I2479" s="121">
        <v>42264.426944444444</v>
      </c>
    </row>
    <row r="2480" spans="2:9" x14ac:dyDescent="0.3">
      <c r="B2480" t="s">
        <v>139</v>
      </c>
      <c r="C2480" t="s">
        <v>140</v>
      </c>
      <c r="D2480" t="s">
        <v>141</v>
      </c>
      <c r="E2480" t="s">
        <v>73</v>
      </c>
      <c r="F2480" s="69" t="s">
        <v>144</v>
      </c>
      <c r="H2480" s="67">
        <v>913</v>
      </c>
      <c r="I2480" s="121">
        <v>42264.426944444444</v>
      </c>
    </row>
    <row r="2481" spans="2:9" x14ac:dyDescent="0.3">
      <c r="B2481" t="s">
        <v>139</v>
      </c>
      <c r="C2481" t="s">
        <v>140</v>
      </c>
      <c r="D2481" t="s">
        <v>141</v>
      </c>
      <c r="E2481" t="s">
        <v>73</v>
      </c>
      <c r="F2481" s="69" t="s">
        <v>144</v>
      </c>
      <c r="H2481" s="72">
        <v>0.95678549710087146</v>
      </c>
      <c r="I2481" s="121">
        <v>42264.426944444444</v>
      </c>
    </row>
    <row r="2482" spans="2:9" x14ac:dyDescent="0.3">
      <c r="B2482" t="s">
        <v>139</v>
      </c>
      <c r="C2482" t="s">
        <v>140</v>
      </c>
      <c r="D2482" t="s">
        <v>141</v>
      </c>
      <c r="E2482" t="s">
        <v>73</v>
      </c>
      <c r="F2482" s="69" t="s">
        <v>144</v>
      </c>
      <c r="H2482" s="67"/>
      <c r="I2482" s="121">
        <v>42264.426944444444</v>
      </c>
    </row>
    <row r="2483" spans="2:9" x14ac:dyDescent="0.3">
      <c r="B2483" t="s">
        <v>139</v>
      </c>
      <c r="C2483" t="s">
        <v>140</v>
      </c>
      <c r="D2483" t="s">
        <v>141</v>
      </c>
      <c r="E2483" t="s">
        <v>73</v>
      </c>
      <c r="F2483" s="69" t="s">
        <v>144</v>
      </c>
      <c r="H2483" s="67"/>
      <c r="I2483" s="121">
        <v>42264.426944444444</v>
      </c>
    </row>
    <row r="2484" spans="2:9" x14ac:dyDescent="0.3">
      <c r="B2484" t="s">
        <v>139</v>
      </c>
      <c r="C2484" t="s">
        <v>140</v>
      </c>
      <c r="D2484" t="s">
        <v>141</v>
      </c>
      <c r="E2484" t="s">
        <v>73</v>
      </c>
      <c r="F2484" s="69" t="s">
        <v>144</v>
      </c>
      <c r="H2484" s="67">
        <v>2</v>
      </c>
      <c r="I2484" s="121">
        <v>42264.426944444444</v>
      </c>
    </row>
    <row r="2485" spans="2:9" x14ac:dyDescent="0.3">
      <c r="B2485" t="s">
        <v>139</v>
      </c>
      <c r="C2485" t="s">
        <v>140</v>
      </c>
      <c r="D2485" t="s">
        <v>141</v>
      </c>
      <c r="E2485" t="s">
        <v>73</v>
      </c>
      <c r="F2485" s="69" t="s">
        <v>144</v>
      </c>
      <c r="H2485" s="67"/>
      <c r="I2485" s="121">
        <v>42264.426944444444</v>
      </c>
    </row>
    <row r="2486" spans="2:9" x14ac:dyDescent="0.3">
      <c r="B2486" t="s">
        <v>139</v>
      </c>
      <c r="C2486" t="s">
        <v>140</v>
      </c>
      <c r="D2486" t="s">
        <v>141</v>
      </c>
      <c r="E2486" t="s">
        <v>73</v>
      </c>
      <c r="F2486" s="69" t="s">
        <v>144</v>
      </c>
      <c r="H2486" s="67"/>
      <c r="I2486" s="121">
        <v>42264.426944444444</v>
      </c>
    </row>
    <row r="2487" spans="2:9" x14ac:dyDescent="0.3">
      <c r="B2487" t="s">
        <v>139</v>
      </c>
      <c r="C2487" t="s">
        <v>140</v>
      </c>
      <c r="D2487" t="s">
        <v>141</v>
      </c>
      <c r="E2487" t="s">
        <v>73</v>
      </c>
      <c r="F2487" s="69" t="s">
        <v>144</v>
      </c>
      <c r="H2487" s="67">
        <v>3</v>
      </c>
      <c r="I2487" s="121">
        <v>42264.426944444444</v>
      </c>
    </row>
    <row r="2488" spans="2:9" x14ac:dyDescent="0.3">
      <c r="B2488" t="s">
        <v>139</v>
      </c>
      <c r="C2488" t="s">
        <v>140</v>
      </c>
      <c r="D2488" t="s">
        <v>141</v>
      </c>
      <c r="E2488" t="s">
        <v>73</v>
      </c>
      <c r="F2488" s="69" t="s">
        <v>144</v>
      </c>
      <c r="H2488" s="67">
        <v>1</v>
      </c>
      <c r="I2488" s="121">
        <v>42264.426944444444</v>
      </c>
    </row>
    <row r="2489" spans="2:9" x14ac:dyDescent="0.3">
      <c r="B2489" t="s">
        <v>139</v>
      </c>
      <c r="C2489" t="s">
        <v>140</v>
      </c>
      <c r="D2489" t="s">
        <v>141</v>
      </c>
      <c r="E2489" t="s">
        <v>73</v>
      </c>
      <c r="F2489" s="69" t="s">
        <v>144</v>
      </c>
      <c r="H2489" s="67">
        <v>2</v>
      </c>
      <c r="I2489" s="121">
        <v>42264.426944444444</v>
      </c>
    </row>
    <row r="2490" spans="2:9" x14ac:dyDescent="0.3">
      <c r="B2490" t="s">
        <v>139</v>
      </c>
      <c r="C2490" t="s">
        <v>140</v>
      </c>
      <c r="D2490" t="s">
        <v>141</v>
      </c>
      <c r="E2490" t="s">
        <v>73</v>
      </c>
      <c r="F2490" s="69" t="s">
        <v>144</v>
      </c>
      <c r="H2490" s="67">
        <v>1</v>
      </c>
      <c r="I2490" s="121">
        <v>42264.426944444444</v>
      </c>
    </row>
    <row r="2491" spans="2:9" x14ac:dyDescent="0.3">
      <c r="B2491" t="s">
        <v>139</v>
      </c>
      <c r="C2491" t="s">
        <v>140</v>
      </c>
      <c r="D2491" t="s">
        <v>141</v>
      </c>
      <c r="E2491" t="s">
        <v>73</v>
      </c>
      <c r="F2491" s="69" t="s">
        <v>144</v>
      </c>
      <c r="H2491" s="67">
        <v>5</v>
      </c>
      <c r="I2491" s="121">
        <v>42264.426944444444</v>
      </c>
    </row>
    <row r="2492" spans="2:9" x14ac:dyDescent="0.3">
      <c r="B2492" t="s">
        <v>139</v>
      </c>
      <c r="C2492" t="s">
        <v>140</v>
      </c>
      <c r="D2492" t="s">
        <v>141</v>
      </c>
      <c r="E2492" t="s">
        <v>73</v>
      </c>
      <c r="F2492" s="69" t="s">
        <v>144</v>
      </c>
      <c r="H2492" s="67"/>
      <c r="I2492" s="121">
        <v>42264.426944444444</v>
      </c>
    </row>
    <row r="2493" spans="2:9" x14ac:dyDescent="0.3">
      <c r="B2493" t="s">
        <v>139</v>
      </c>
      <c r="C2493" t="s">
        <v>140</v>
      </c>
      <c r="D2493" t="s">
        <v>141</v>
      </c>
      <c r="E2493" t="s">
        <v>73</v>
      </c>
      <c r="F2493" s="69" t="s">
        <v>144</v>
      </c>
      <c r="H2493" s="67"/>
      <c r="I2493" s="121">
        <v>42264.426944444444</v>
      </c>
    </row>
    <row r="2494" spans="2:9" x14ac:dyDescent="0.3">
      <c r="B2494" t="s">
        <v>139</v>
      </c>
      <c r="C2494" t="s">
        <v>140</v>
      </c>
      <c r="D2494" t="s">
        <v>141</v>
      </c>
      <c r="E2494" t="s">
        <v>73</v>
      </c>
      <c r="F2494" s="69" t="s">
        <v>144</v>
      </c>
      <c r="H2494" s="67"/>
      <c r="I2494" s="121">
        <v>42264.426944444444</v>
      </c>
    </row>
    <row r="2495" spans="2:9" x14ac:dyDescent="0.3">
      <c r="B2495" t="s">
        <v>139</v>
      </c>
      <c r="C2495" t="s">
        <v>140</v>
      </c>
      <c r="D2495" t="s">
        <v>141</v>
      </c>
      <c r="E2495" t="s">
        <v>73</v>
      </c>
      <c r="F2495" s="69" t="s">
        <v>144</v>
      </c>
      <c r="H2495" s="67"/>
      <c r="I2495" s="121">
        <v>42264.426944444444</v>
      </c>
    </row>
    <row r="2496" spans="2:9" x14ac:dyDescent="0.3">
      <c r="B2496" t="s">
        <v>139</v>
      </c>
      <c r="C2496" t="s">
        <v>140</v>
      </c>
      <c r="D2496" t="s">
        <v>141</v>
      </c>
      <c r="E2496" t="s">
        <v>73</v>
      </c>
      <c r="F2496" s="69" t="s">
        <v>144</v>
      </c>
      <c r="H2496" s="67">
        <v>4</v>
      </c>
      <c r="I2496" s="121">
        <v>42264.426944444444</v>
      </c>
    </row>
    <row r="2497" spans="2:9" x14ac:dyDescent="0.3">
      <c r="B2497" t="s">
        <v>139</v>
      </c>
      <c r="C2497" t="s">
        <v>140</v>
      </c>
      <c r="D2497" t="s">
        <v>141</v>
      </c>
      <c r="E2497" t="s">
        <v>73</v>
      </c>
      <c r="F2497" s="69" t="s">
        <v>144</v>
      </c>
      <c r="H2497" s="67"/>
      <c r="I2497" s="121">
        <v>42264.426944444444</v>
      </c>
    </row>
    <row r="2498" spans="2:9" x14ac:dyDescent="0.3">
      <c r="B2498" t="s">
        <v>139</v>
      </c>
      <c r="C2498" t="s">
        <v>140</v>
      </c>
      <c r="D2498" t="s">
        <v>141</v>
      </c>
      <c r="E2498" t="s">
        <v>73</v>
      </c>
      <c r="F2498" s="69" t="s">
        <v>144</v>
      </c>
      <c r="H2498" s="67"/>
      <c r="I2498" s="121">
        <v>42264.426944444444</v>
      </c>
    </row>
    <row r="2499" spans="2:9" x14ac:dyDescent="0.3">
      <c r="B2499" t="s">
        <v>139</v>
      </c>
      <c r="C2499" t="s">
        <v>140</v>
      </c>
      <c r="D2499" t="s">
        <v>141</v>
      </c>
      <c r="E2499" t="s">
        <v>73</v>
      </c>
      <c r="F2499" s="69" t="s">
        <v>144</v>
      </c>
      <c r="H2499" s="67"/>
      <c r="I2499" s="121">
        <v>42264.426944444444</v>
      </c>
    </row>
    <row r="2500" spans="2:9" x14ac:dyDescent="0.3">
      <c r="B2500" t="s">
        <v>139</v>
      </c>
      <c r="C2500" t="s">
        <v>140</v>
      </c>
      <c r="D2500" t="s">
        <v>141</v>
      </c>
      <c r="E2500" t="s">
        <v>73</v>
      </c>
      <c r="F2500" s="69" t="s">
        <v>144</v>
      </c>
      <c r="H2500" s="67"/>
      <c r="I2500" s="121">
        <v>42264.426944444444</v>
      </c>
    </row>
    <row r="2501" spans="2:9" x14ac:dyDescent="0.3">
      <c r="B2501" t="s">
        <v>139</v>
      </c>
      <c r="C2501" t="s">
        <v>140</v>
      </c>
      <c r="D2501" t="s">
        <v>141</v>
      </c>
      <c r="E2501" t="s">
        <v>73</v>
      </c>
      <c r="F2501" s="69" t="s">
        <v>144</v>
      </c>
      <c r="H2501" s="67"/>
      <c r="I2501" s="121">
        <v>42264.426944444444</v>
      </c>
    </row>
    <row r="2502" spans="2:9" x14ac:dyDescent="0.3">
      <c r="B2502" t="s">
        <v>139</v>
      </c>
      <c r="C2502" t="s">
        <v>140</v>
      </c>
      <c r="D2502" t="s">
        <v>141</v>
      </c>
      <c r="E2502" t="s">
        <v>73</v>
      </c>
      <c r="F2502" s="69" t="s">
        <v>144</v>
      </c>
      <c r="H2502" s="67">
        <v>1</v>
      </c>
      <c r="I2502" s="121">
        <v>42264.426944444444</v>
      </c>
    </row>
    <row r="2503" spans="2:9" x14ac:dyDescent="0.3">
      <c r="B2503" t="s">
        <v>139</v>
      </c>
      <c r="C2503" t="s">
        <v>140</v>
      </c>
      <c r="D2503" t="s">
        <v>141</v>
      </c>
      <c r="E2503" t="s">
        <v>73</v>
      </c>
      <c r="F2503" s="69" t="s">
        <v>144</v>
      </c>
      <c r="H2503" s="67"/>
      <c r="I2503" s="121">
        <v>42264.426944444444</v>
      </c>
    </row>
    <row r="2504" spans="2:9" x14ac:dyDescent="0.3">
      <c r="B2504" t="s">
        <v>139</v>
      </c>
      <c r="C2504" t="s">
        <v>140</v>
      </c>
      <c r="D2504" t="s">
        <v>141</v>
      </c>
      <c r="E2504" t="s">
        <v>73</v>
      </c>
      <c r="F2504" s="69" t="s">
        <v>144</v>
      </c>
      <c r="H2504" s="67"/>
      <c r="I2504" s="121">
        <v>42264.426944444444</v>
      </c>
    </row>
    <row r="2505" spans="2:9" x14ac:dyDescent="0.3">
      <c r="B2505" t="s">
        <v>139</v>
      </c>
      <c r="C2505" t="s">
        <v>140</v>
      </c>
      <c r="D2505" t="s">
        <v>141</v>
      </c>
      <c r="E2505" t="s">
        <v>73</v>
      </c>
      <c r="F2505" s="73" t="s">
        <v>145</v>
      </c>
      <c r="H2505" s="74">
        <v>0</v>
      </c>
      <c r="I2505" s="121">
        <v>42264.426944444444</v>
      </c>
    </row>
    <row r="2506" spans="2:9" x14ac:dyDescent="0.3">
      <c r="B2506" t="s">
        <v>139</v>
      </c>
      <c r="C2506" t="s">
        <v>140</v>
      </c>
      <c r="D2506" t="s">
        <v>141</v>
      </c>
      <c r="E2506" t="s">
        <v>73</v>
      </c>
      <c r="F2506" s="73" t="s">
        <v>145</v>
      </c>
      <c r="H2506" s="76">
        <v>1</v>
      </c>
      <c r="I2506" s="121">
        <v>42264.426944444444</v>
      </c>
    </row>
    <row r="2507" spans="2:9" x14ac:dyDescent="0.3">
      <c r="B2507" t="s">
        <v>139</v>
      </c>
      <c r="C2507" t="s">
        <v>140</v>
      </c>
      <c r="D2507" t="s">
        <v>141</v>
      </c>
      <c r="E2507" t="s">
        <v>73</v>
      </c>
      <c r="F2507" s="73" t="s">
        <v>145</v>
      </c>
      <c r="H2507" s="76"/>
      <c r="I2507" s="121">
        <v>42264.426944444444</v>
      </c>
    </row>
    <row r="2508" spans="2:9" x14ac:dyDescent="0.3">
      <c r="B2508" t="s">
        <v>139</v>
      </c>
      <c r="C2508" t="s">
        <v>140</v>
      </c>
      <c r="D2508" t="s">
        <v>141</v>
      </c>
      <c r="E2508" t="s">
        <v>73</v>
      </c>
      <c r="F2508" s="73" t="s">
        <v>145</v>
      </c>
      <c r="H2508" s="76"/>
      <c r="I2508" s="121">
        <v>42264.426944444444</v>
      </c>
    </row>
    <row r="2509" spans="2:9" x14ac:dyDescent="0.3">
      <c r="B2509" t="s">
        <v>139</v>
      </c>
      <c r="C2509" t="s">
        <v>140</v>
      </c>
      <c r="D2509" t="s">
        <v>141</v>
      </c>
      <c r="E2509" t="s">
        <v>73</v>
      </c>
      <c r="F2509" s="73" t="s">
        <v>145</v>
      </c>
      <c r="H2509" s="76">
        <v>1</v>
      </c>
      <c r="I2509" s="121">
        <v>42264.426944444444</v>
      </c>
    </row>
    <row r="2510" spans="2:9" x14ac:dyDescent="0.3">
      <c r="B2510" t="s">
        <v>139</v>
      </c>
      <c r="C2510" t="s">
        <v>140</v>
      </c>
      <c r="D2510" t="s">
        <v>141</v>
      </c>
      <c r="E2510" t="s">
        <v>73</v>
      </c>
      <c r="F2510" s="73" t="s">
        <v>145</v>
      </c>
      <c r="H2510" s="76"/>
      <c r="I2510" s="121">
        <v>42264.426944444444</v>
      </c>
    </row>
    <row r="2511" spans="2:9" x14ac:dyDescent="0.3">
      <c r="B2511" t="s">
        <v>139</v>
      </c>
      <c r="C2511" t="s">
        <v>140</v>
      </c>
      <c r="D2511" t="s">
        <v>141</v>
      </c>
      <c r="E2511" t="s">
        <v>73</v>
      </c>
      <c r="F2511" s="73" t="s">
        <v>145</v>
      </c>
      <c r="H2511" s="76"/>
      <c r="I2511" s="121">
        <v>42264.426944444444</v>
      </c>
    </row>
    <row r="2512" spans="2:9" x14ac:dyDescent="0.3">
      <c r="B2512" t="s">
        <v>139</v>
      </c>
      <c r="C2512" t="s">
        <v>140</v>
      </c>
      <c r="D2512" t="s">
        <v>141</v>
      </c>
      <c r="E2512" t="s">
        <v>73</v>
      </c>
      <c r="F2512" s="73" t="s">
        <v>145</v>
      </c>
      <c r="H2512" s="76"/>
      <c r="I2512" s="121">
        <v>42264.426944444444</v>
      </c>
    </row>
    <row r="2513" spans="2:9" x14ac:dyDescent="0.3">
      <c r="B2513" t="s">
        <v>139</v>
      </c>
      <c r="C2513" t="s">
        <v>140</v>
      </c>
      <c r="D2513" t="s">
        <v>141</v>
      </c>
      <c r="E2513" t="s">
        <v>73</v>
      </c>
      <c r="F2513" s="73" t="s">
        <v>145</v>
      </c>
      <c r="H2513" s="76"/>
      <c r="I2513" s="121">
        <v>42264.426944444444</v>
      </c>
    </row>
    <row r="2514" spans="2:9" x14ac:dyDescent="0.3">
      <c r="B2514" t="s">
        <v>139</v>
      </c>
      <c r="C2514" t="s">
        <v>140</v>
      </c>
      <c r="D2514" t="s">
        <v>141</v>
      </c>
      <c r="E2514" t="s">
        <v>73</v>
      </c>
      <c r="F2514" s="73" t="s">
        <v>145</v>
      </c>
      <c r="H2514" s="76">
        <v>0</v>
      </c>
      <c r="I2514" s="121">
        <v>42264.426944444444</v>
      </c>
    </row>
    <row r="2515" spans="2:9" x14ac:dyDescent="0.3">
      <c r="B2515" t="s">
        <v>139</v>
      </c>
      <c r="C2515" t="s">
        <v>140</v>
      </c>
      <c r="D2515" t="s">
        <v>141</v>
      </c>
      <c r="E2515" t="s">
        <v>73</v>
      </c>
      <c r="F2515" s="77" t="s">
        <v>145</v>
      </c>
      <c r="H2515" s="74">
        <v>615</v>
      </c>
      <c r="I2515" s="121">
        <v>42264.426944444444</v>
      </c>
    </row>
    <row r="2516" spans="2:9" x14ac:dyDescent="0.3">
      <c r="B2516" t="s">
        <v>139</v>
      </c>
      <c r="C2516" t="s">
        <v>140</v>
      </c>
      <c r="D2516" t="s">
        <v>141</v>
      </c>
      <c r="E2516" t="s">
        <v>73</v>
      </c>
      <c r="F2516" s="77" t="s">
        <v>145</v>
      </c>
      <c r="H2516" s="76">
        <v>18</v>
      </c>
      <c r="I2516" s="121">
        <v>42264.426944444444</v>
      </c>
    </row>
    <row r="2517" spans="2:9" x14ac:dyDescent="0.3">
      <c r="B2517" t="s">
        <v>139</v>
      </c>
      <c r="C2517" t="s">
        <v>140</v>
      </c>
      <c r="D2517" t="s">
        <v>141</v>
      </c>
      <c r="E2517" t="s">
        <v>73</v>
      </c>
      <c r="F2517" s="77" t="s">
        <v>145</v>
      </c>
      <c r="H2517" s="76" t="s">
        <v>85</v>
      </c>
      <c r="I2517" s="121">
        <v>42264.426944444444</v>
      </c>
    </row>
    <row r="2518" spans="2:9" x14ac:dyDescent="0.3">
      <c r="B2518" t="s">
        <v>139</v>
      </c>
      <c r="C2518" t="s">
        <v>140</v>
      </c>
      <c r="D2518" t="s">
        <v>141</v>
      </c>
      <c r="E2518" t="s">
        <v>73</v>
      </c>
      <c r="F2518" s="77" t="s">
        <v>145</v>
      </c>
      <c r="H2518" s="76">
        <v>2</v>
      </c>
      <c r="I2518" s="121">
        <v>42264.426944444444</v>
      </c>
    </row>
    <row r="2519" spans="2:9" x14ac:dyDescent="0.3">
      <c r="B2519" t="s">
        <v>139</v>
      </c>
      <c r="C2519" t="s">
        <v>140</v>
      </c>
      <c r="D2519" t="s">
        <v>141</v>
      </c>
      <c r="E2519" t="s">
        <v>73</v>
      </c>
      <c r="F2519" s="77" t="s">
        <v>145</v>
      </c>
      <c r="H2519" s="76">
        <v>1</v>
      </c>
      <c r="I2519" s="121">
        <v>42264.426944444444</v>
      </c>
    </row>
    <row r="2520" spans="2:9" x14ac:dyDescent="0.3">
      <c r="B2520" t="s">
        <v>139</v>
      </c>
      <c r="C2520" t="s">
        <v>140</v>
      </c>
      <c r="D2520" t="s">
        <v>141</v>
      </c>
      <c r="E2520" t="s">
        <v>73</v>
      </c>
      <c r="F2520" s="77" t="s">
        <v>145</v>
      </c>
      <c r="H2520" s="76">
        <v>1857</v>
      </c>
      <c r="I2520" s="121">
        <v>42264.426944444444</v>
      </c>
    </row>
    <row r="2521" spans="2:9" x14ac:dyDescent="0.3">
      <c r="B2521" t="s">
        <v>139</v>
      </c>
      <c r="C2521" t="s">
        <v>140</v>
      </c>
      <c r="D2521" t="s">
        <v>141</v>
      </c>
      <c r="E2521" t="s">
        <v>73</v>
      </c>
      <c r="F2521" s="77" t="s">
        <v>145</v>
      </c>
      <c r="H2521" s="76">
        <v>269</v>
      </c>
      <c r="I2521" s="121">
        <v>42264.426944444444</v>
      </c>
    </row>
    <row r="2522" spans="2:9" x14ac:dyDescent="0.3">
      <c r="B2522" t="s">
        <v>139</v>
      </c>
      <c r="C2522" t="s">
        <v>140</v>
      </c>
      <c r="D2522" t="s">
        <v>141</v>
      </c>
      <c r="E2522" t="s">
        <v>73</v>
      </c>
      <c r="F2522" s="77" t="s">
        <v>145</v>
      </c>
      <c r="H2522" s="76">
        <v>16</v>
      </c>
      <c r="I2522" s="121">
        <v>42264.426944444444</v>
      </c>
    </row>
    <row r="2523" spans="2:9" x14ac:dyDescent="0.3">
      <c r="B2523" t="s">
        <v>139</v>
      </c>
      <c r="C2523" t="s">
        <v>140</v>
      </c>
      <c r="D2523" t="s">
        <v>141</v>
      </c>
      <c r="E2523" t="s">
        <v>73</v>
      </c>
      <c r="F2523" s="77" t="s">
        <v>145</v>
      </c>
      <c r="H2523" s="76"/>
      <c r="I2523" s="121">
        <v>42264.426944444444</v>
      </c>
    </row>
    <row r="2524" spans="2:9" x14ac:dyDescent="0.3">
      <c r="B2524" t="s">
        <v>139</v>
      </c>
      <c r="C2524" t="s">
        <v>140</v>
      </c>
      <c r="D2524" t="s">
        <v>141</v>
      </c>
      <c r="E2524" t="s">
        <v>73</v>
      </c>
      <c r="F2524" s="77" t="s">
        <v>145</v>
      </c>
      <c r="H2524" s="76"/>
      <c r="I2524" s="121">
        <v>42264.42695601852</v>
      </c>
    </row>
    <row r="2525" spans="2:9" x14ac:dyDescent="0.3">
      <c r="B2525" t="s">
        <v>139</v>
      </c>
      <c r="C2525" t="s">
        <v>140</v>
      </c>
      <c r="D2525" t="s">
        <v>141</v>
      </c>
      <c r="E2525" t="s">
        <v>73</v>
      </c>
      <c r="F2525" s="77" t="s">
        <v>145</v>
      </c>
      <c r="H2525" s="76"/>
      <c r="I2525" s="121">
        <v>42264.42695601852</v>
      </c>
    </row>
    <row r="2526" spans="2:9" x14ac:dyDescent="0.3">
      <c r="B2526" t="s">
        <v>139</v>
      </c>
      <c r="C2526" t="s">
        <v>140</v>
      </c>
      <c r="D2526" t="s">
        <v>141</v>
      </c>
      <c r="E2526" t="s">
        <v>73</v>
      </c>
      <c r="F2526" s="77" t="s">
        <v>145</v>
      </c>
      <c r="H2526" s="74"/>
      <c r="I2526" s="121">
        <v>42264.42695601852</v>
      </c>
    </row>
    <row r="2527" spans="2:9" x14ac:dyDescent="0.3">
      <c r="B2527" t="s">
        <v>139</v>
      </c>
      <c r="C2527" t="s">
        <v>140</v>
      </c>
      <c r="D2527" t="s">
        <v>141</v>
      </c>
      <c r="E2527" t="s">
        <v>73</v>
      </c>
      <c r="F2527" s="77" t="s">
        <v>145</v>
      </c>
      <c r="H2527" s="74">
        <v>1</v>
      </c>
      <c r="I2527" s="121">
        <v>42264.42695601852</v>
      </c>
    </row>
    <row r="2528" spans="2:9" x14ac:dyDescent="0.3">
      <c r="B2528" t="s">
        <v>139</v>
      </c>
      <c r="C2528" t="s">
        <v>140</v>
      </c>
      <c r="D2528" t="s">
        <v>141</v>
      </c>
      <c r="E2528" t="s">
        <v>73</v>
      </c>
      <c r="F2528" s="77" t="s">
        <v>145</v>
      </c>
      <c r="H2528" s="74"/>
      <c r="I2528" s="121">
        <v>42264.42695601852</v>
      </c>
    </row>
    <row r="2529" spans="2:9" x14ac:dyDescent="0.3">
      <c r="B2529" t="s">
        <v>139</v>
      </c>
      <c r="C2529" t="s">
        <v>140</v>
      </c>
      <c r="D2529" t="s">
        <v>141</v>
      </c>
      <c r="E2529" t="s">
        <v>73</v>
      </c>
      <c r="F2529" s="77" t="s">
        <v>145</v>
      </c>
      <c r="H2529" s="76"/>
      <c r="I2529" s="121">
        <v>42264.42695601852</v>
      </c>
    </row>
    <row r="2530" spans="2:9" x14ac:dyDescent="0.3">
      <c r="B2530" t="s">
        <v>139</v>
      </c>
      <c r="C2530" t="s">
        <v>140</v>
      </c>
      <c r="D2530" t="s">
        <v>141</v>
      </c>
      <c r="E2530" t="s">
        <v>73</v>
      </c>
      <c r="F2530" s="77" t="s">
        <v>145</v>
      </c>
      <c r="H2530" s="74"/>
      <c r="I2530" s="121">
        <v>42264.42695601852</v>
      </c>
    </row>
    <row r="2531" spans="2:9" x14ac:dyDescent="0.3">
      <c r="B2531" t="s">
        <v>139</v>
      </c>
      <c r="C2531" t="s">
        <v>140</v>
      </c>
      <c r="D2531" t="s">
        <v>141</v>
      </c>
      <c r="E2531" t="s">
        <v>73</v>
      </c>
      <c r="F2531" s="77" t="s">
        <v>145</v>
      </c>
      <c r="H2531" s="74"/>
      <c r="I2531" s="121">
        <v>42264.42695601852</v>
      </c>
    </row>
    <row r="2532" spans="2:9" x14ac:dyDescent="0.3">
      <c r="B2532" t="s">
        <v>139</v>
      </c>
      <c r="C2532" t="s">
        <v>140</v>
      </c>
      <c r="D2532" t="s">
        <v>141</v>
      </c>
      <c r="E2532" t="s">
        <v>73</v>
      </c>
      <c r="F2532" s="77" t="s">
        <v>145</v>
      </c>
      <c r="H2532" s="74"/>
      <c r="I2532" s="121">
        <v>42264.42695601852</v>
      </c>
    </row>
    <row r="2533" spans="2:9" x14ac:dyDescent="0.3">
      <c r="B2533" t="s">
        <v>139</v>
      </c>
      <c r="C2533" t="s">
        <v>140</v>
      </c>
      <c r="D2533" t="s">
        <v>141</v>
      </c>
      <c r="E2533" t="s">
        <v>73</v>
      </c>
      <c r="F2533" s="122" t="s">
        <v>142</v>
      </c>
      <c r="H2533">
        <v>32</v>
      </c>
      <c r="I2533" s="121">
        <v>42264.428182870368</v>
      </c>
    </row>
    <row r="2534" spans="2:9" x14ac:dyDescent="0.3">
      <c r="B2534" t="s">
        <v>139</v>
      </c>
      <c r="C2534" t="s">
        <v>140</v>
      </c>
      <c r="D2534" t="s">
        <v>141</v>
      </c>
      <c r="E2534" t="s">
        <v>73</v>
      </c>
      <c r="F2534" s="122" t="s">
        <v>142</v>
      </c>
      <c r="H2534">
        <v>900</v>
      </c>
      <c r="I2534" s="121">
        <v>42264.428182870368</v>
      </c>
    </row>
    <row r="2535" spans="2:9" x14ac:dyDescent="0.3">
      <c r="B2535" t="s">
        <v>139</v>
      </c>
      <c r="C2535" t="s">
        <v>140</v>
      </c>
      <c r="D2535" t="s">
        <v>141</v>
      </c>
      <c r="E2535" t="s">
        <v>73</v>
      </c>
      <c r="F2535" s="122" t="s">
        <v>142</v>
      </c>
      <c r="H2535">
        <v>68</v>
      </c>
      <c r="I2535" s="121">
        <v>42264.428182870368</v>
      </c>
    </row>
    <row r="2536" spans="2:9" x14ac:dyDescent="0.3">
      <c r="B2536" t="s">
        <v>139</v>
      </c>
      <c r="C2536" t="s">
        <v>140</v>
      </c>
      <c r="D2536" t="s">
        <v>141</v>
      </c>
      <c r="E2536" t="s">
        <v>73</v>
      </c>
      <c r="F2536" s="122" t="s">
        <v>142</v>
      </c>
      <c r="H2536">
        <v>9398</v>
      </c>
      <c r="I2536" s="121">
        <v>42264.428182870368</v>
      </c>
    </row>
    <row r="2537" spans="2:9" x14ac:dyDescent="0.3">
      <c r="B2537" t="s">
        <v>139</v>
      </c>
      <c r="C2537" t="s">
        <v>140</v>
      </c>
      <c r="D2537" t="s">
        <v>141</v>
      </c>
      <c r="E2537" t="s">
        <v>73</v>
      </c>
      <c r="F2537" s="122" t="s">
        <v>142</v>
      </c>
      <c r="H2537">
        <v>323</v>
      </c>
      <c r="I2537" s="121">
        <v>42264.428182870368</v>
      </c>
    </row>
    <row r="2538" spans="2:9" x14ac:dyDescent="0.3">
      <c r="B2538" t="s">
        <v>139</v>
      </c>
      <c r="C2538" t="s">
        <v>140</v>
      </c>
      <c r="D2538" t="s">
        <v>141</v>
      </c>
      <c r="E2538" t="s">
        <v>73</v>
      </c>
      <c r="F2538" s="122" t="s">
        <v>142</v>
      </c>
      <c r="H2538">
        <v>82</v>
      </c>
      <c r="I2538" s="121">
        <v>42264.428182870368</v>
      </c>
    </row>
    <row r="2539" spans="2:9" x14ac:dyDescent="0.3">
      <c r="B2539" t="s">
        <v>139</v>
      </c>
      <c r="C2539" t="s">
        <v>140</v>
      </c>
      <c r="D2539" t="s">
        <v>141</v>
      </c>
      <c r="E2539" t="s">
        <v>73</v>
      </c>
      <c r="F2539" s="122" t="s">
        <v>142</v>
      </c>
      <c r="H2539">
        <v>21</v>
      </c>
      <c r="I2539" s="121">
        <v>42264.428182870368</v>
      </c>
    </row>
    <row r="2540" spans="2:9" x14ac:dyDescent="0.3">
      <c r="B2540" t="s">
        <v>139</v>
      </c>
      <c r="C2540" t="s">
        <v>140</v>
      </c>
      <c r="D2540" t="s">
        <v>141</v>
      </c>
      <c r="E2540" t="s">
        <v>73</v>
      </c>
      <c r="F2540" s="122" t="s">
        <v>142</v>
      </c>
      <c r="H2540">
        <v>188</v>
      </c>
      <c r="I2540" s="121">
        <v>42264.428182870368</v>
      </c>
    </row>
    <row r="2541" spans="2:9" x14ac:dyDescent="0.3">
      <c r="B2541" t="s">
        <v>139</v>
      </c>
      <c r="C2541" t="s">
        <v>140</v>
      </c>
      <c r="D2541" t="s">
        <v>141</v>
      </c>
      <c r="E2541" t="s">
        <v>73</v>
      </c>
      <c r="F2541" s="122" t="s">
        <v>143</v>
      </c>
      <c r="H2541">
        <v>0</v>
      </c>
      <c r="I2541" s="121">
        <v>42264.428182870368</v>
      </c>
    </row>
    <row r="2542" spans="2:9" x14ac:dyDescent="0.3">
      <c r="B2542" t="s">
        <v>139</v>
      </c>
      <c r="C2542" t="s">
        <v>140</v>
      </c>
      <c r="D2542" t="s">
        <v>141</v>
      </c>
      <c r="E2542" t="s">
        <v>73</v>
      </c>
      <c r="F2542" s="122" t="s">
        <v>143</v>
      </c>
      <c r="H2542">
        <v>0</v>
      </c>
      <c r="I2542" s="121">
        <v>42264.428182870368</v>
      </c>
    </row>
    <row r="2543" spans="2:9" x14ac:dyDescent="0.3">
      <c r="B2543" t="s">
        <v>139</v>
      </c>
      <c r="C2543" t="s">
        <v>140</v>
      </c>
      <c r="D2543" t="s">
        <v>141</v>
      </c>
      <c r="E2543" t="s">
        <v>73</v>
      </c>
      <c r="F2543" s="122" t="s">
        <v>143</v>
      </c>
      <c r="H2543">
        <v>0</v>
      </c>
      <c r="I2543" s="121">
        <v>42264.428182870368</v>
      </c>
    </row>
    <row r="2544" spans="2:9" x14ac:dyDescent="0.3">
      <c r="B2544" t="s">
        <v>139</v>
      </c>
      <c r="C2544" t="s">
        <v>140</v>
      </c>
      <c r="D2544" t="s">
        <v>141</v>
      </c>
      <c r="E2544" t="s">
        <v>73</v>
      </c>
      <c r="F2544" s="122" t="s">
        <v>143</v>
      </c>
      <c r="H2544">
        <v>0</v>
      </c>
      <c r="I2544" s="121">
        <v>42264.428182870368</v>
      </c>
    </row>
    <row r="2545" spans="2:9" x14ac:dyDescent="0.3">
      <c r="B2545" t="s">
        <v>139</v>
      </c>
      <c r="C2545" t="s">
        <v>140</v>
      </c>
      <c r="D2545" t="s">
        <v>141</v>
      </c>
      <c r="E2545" t="s">
        <v>73</v>
      </c>
      <c r="F2545" s="122" t="s">
        <v>143</v>
      </c>
      <c r="H2545">
        <v>0</v>
      </c>
      <c r="I2545" s="121">
        <v>42264.428182870368</v>
      </c>
    </row>
    <row r="2546" spans="2:9" x14ac:dyDescent="0.3">
      <c r="B2546" t="s">
        <v>139</v>
      </c>
      <c r="C2546" t="s">
        <v>140</v>
      </c>
      <c r="D2546" t="s">
        <v>141</v>
      </c>
      <c r="E2546" t="s">
        <v>73</v>
      </c>
      <c r="F2546" s="122" t="s">
        <v>143</v>
      </c>
      <c r="H2546">
        <v>0</v>
      </c>
      <c r="I2546" s="121">
        <v>42264.428182870368</v>
      </c>
    </row>
    <row r="2547" spans="2:9" x14ac:dyDescent="0.3">
      <c r="B2547" t="s">
        <v>139</v>
      </c>
      <c r="C2547" t="s">
        <v>140</v>
      </c>
      <c r="D2547" t="s">
        <v>141</v>
      </c>
      <c r="E2547" t="s">
        <v>73</v>
      </c>
      <c r="F2547" s="122" t="s">
        <v>143</v>
      </c>
      <c r="H2547">
        <v>0</v>
      </c>
      <c r="I2547" s="121">
        <v>42264.428182870368</v>
      </c>
    </row>
    <row r="2548" spans="2:9" x14ac:dyDescent="0.3">
      <c r="B2548" t="s">
        <v>139</v>
      </c>
      <c r="C2548" t="s">
        <v>140</v>
      </c>
      <c r="D2548" t="s">
        <v>141</v>
      </c>
      <c r="E2548" t="s">
        <v>73</v>
      </c>
      <c r="F2548" s="122" t="s">
        <v>143</v>
      </c>
      <c r="H2548">
        <v>0</v>
      </c>
      <c r="I2548" s="121">
        <v>42264.428182870368</v>
      </c>
    </row>
    <row r="2549" spans="2:9" x14ac:dyDescent="0.3">
      <c r="B2549" t="s">
        <v>139</v>
      </c>
      <c r="C2549" t="s">
        <v>140</v>
      </c>
      <c r="D2549" t="s">
        <v>141</v>
      </c>
      <c r="E2549" t="s">
        <v>73</v>
      </c>
      <c r="F2549" s="122" t="s">
        <v>143</v>
      </c>
      <c r="H2549">
        <v>0</v>
      </c>
      <c r="I2549" s="121">
        <v>42264.428182870368</v>
      </c>
    </row>
    <row r="2550" spans="2:9" x14ac:dyDescent="0.3">
      <c r="B2550" t="s">
        <v>139</v>
      </c>
      <c r="C2550" t="s">
        <v>140</v>
      </c>
      <c r="D2550" t="s">
        <v>141</v>
      </c>
      <c r="E2550" t="s">
        <v>73</v>
      </c>
      <c r="F2550" s="122" t="s">
        <v>143</v>
      </c>
      <c r="H2550">
        <v>6193</v>
      </c>
      <c r="I2550" s="121">
        <v>42264.428182870368</v>
      </c>
    </row>
    <row r="2551" spans="2:9" x14ac:dyDescent="0.3">
      <c r="B2551" t="s">
        <v>139</v>
      </c>
      <c r="C2551" t="s">
        <v>140</v>
      </c>
      <c r="D2551" t="s">
        <v>141</v>
      </c>
      <c r="E2551" t="s">
        <v>73</v>
      </c>
      <c r="F2551" s="122" t="s">
        <v>143</v>
      </c>
      <c r="H2551">
        <v>42</v>
      </c>
      <c r="I2551" s="121">
        <v>42264.428182870368</v>
      </c>
    </row>
    <row r="2552" spans="2:9" x14ac:dyDescent="0.3">
      <c r="B2552" t="s">
        <v>139</v>
      </c>
      <c r="C2552" t="s">
        <v>140</v>
      </c>
      <c r="D2552" t="s">
        <v>141</v>
      </c>
      <c r="E2552" t="s">
        <v>73</v>
      </c>
      <c r="F2552" s="122" t="s">
        <v>143</v>
      </c>
      <c r="H2552">
        <v>103</v>
      </c>
      <c r="I2552" s="121">
        <v>42264.428194444445</v>
      </c>
    </row>
    <row r="2553" spans="2:9" x14ac:dyDescent="0.3">
      <c r="B2553" t="s">
        <v>139</v>
      </c>
      <c r="C2553" t="s">
        <v>140</v>
      </c>
      <c r="D2553" t="s">
        <v>141</v>
      </c>
      <c r="E2553" t="s">
        <v>73</v>
      </c>
      <c r="F2553" s="122" t="s">
        <v>143</v>
      </c>
      <c r="H2553">
        <v>17</v>
      </c>
      <c r="I2553" s="121">
        <v>42264.428194444445</v>
      </c>
    </row>
    <row r="2554" spans="2:9" x14ac:dyDescent="0.3">
      <c r="B2554" t="s">
        <v>139</v>
      </c>
      <c r="C2554" t="s">
        <v>140</v>
      </c>
      <c r="D2554" t="s">
        <v>141</v>
      </c>
      <c r="E2554" t="s">
        <v>73</v>
      </c>
      <c r="F2554" s="122" t="s">
        <v>143</v>
      </c>
      <c r="H2554">
        <v>12</v>
      </c>
      <c r="I2554" s="121">
        <v>42264.428194444445</v>
      </c>
    </row>
    <row r="2555" spans="2:9" x14ac:dyDescent="0.3">
      <c r="B2555" t="s">
        <v>139</v>
      </c>
      <c r="C2555" t="s">
        <v>140</v>
      </c>
      <c r="D2555" t="s">
        <v>141</v>
      </c>
      <c r="E2555" t="s">
        <v>73</v>
      </c>
      <c r="F2555" s="122" t="s">
        <v>143</v>
      </c>
      <c r="H2555">
        <v>10</v>
      </c>
      <c r="I2555" s="121">
        <v>42264.428194444445</v>
      </c>
    </row>
    <row r="2556" spans="2:9" x14ac:dyDescent="0.3">
      <c r="B2556" t="s">
        <v>139</v>
      </c>
      <c r="C2556" t="s">
        <v>140</v>
      </c>
      <c r="D2556" t="s">
        <v>141</v>
      </c>
      <c r="E2556" t="s">
        <v>73</v>
      </c>
      <c r="F2556" s="122" t="s">
        <v>143</v>
      </c>
      <c r="H2556">
        <v>2027</v>
      </c>
      <c r="I2556" s="121">
        <v>42264.428194444445</v>
      </c>
    </row>
    <row r="2557" spans="2:9" x14ac:dyDescent="0.3">
      <c r="B2557" t="s">
        <v>139</v>
      </c>
      <c r="C2557" t="s">
        <v>140</v>
      </c>
      <c r="D2557" t="s">
        <v>141</v>
      </c>
      <c r="E2557" t="s">
        <v>73</v>
      </c>
      <c r="F2557" s="122" t="s">
        <v>143</v>
      </c>
      <c r="H2557">
        <v>1286</v>
      </c>
      <c r="I2557" s="121">
        <v>42264.428194444445</v>
      </c>
    </row>
    <row r="2558" spans="2:9" x14ac:dyDescent="0.3">
      <c r="B2558" t="s">
        <v>139</v>
      </c>
      <c r="C2558" t="s">
        <v>140</v>
      </c>
      <c r="D2558" t="s">
        <v>141</v>
      </c>
      <c r="E2558" t="s">
        <v>73</v>
      </c>
      <c r="F2558" s="122" t="s">
        <v>143</v>
      </c>
      <c r="I2558" s="121">
        <v>42264.428194444445</v>
      </c>
    </row>
    <row r="2559" spans="2:9" x14ac:dyDescent="0.3">
      <c r="B2559" t="s">
        <v>139</v>
      </c>
      <c r="C2559" t="s">
        <v>140</v>
      </c>
      <c r="D2559" t="s">
        <v>141</v>
      </c>
      <c r="E2559" t="s">
        <v>73</v>
      </c>
      <c r="F2559" s="122" t="s">
        <v>143</v>
      </c>
      <c r="H2559">
        <v>8</v>
      </c>
      <c r="I2559" s="121">
        <v>42264.428194444445</v>
      </c>
    </row>
    <row r="2560" spans="2:9" x14ac:dyDescent="0.3">
      <c r="B2560" t="s">
        <v>139</v>
      </c>
      <c r="C2560" t="s">
        <v>140</v>
      </c>
      <c r="D2560" t="s">
        <v>141</v>
      </c>
      <c r="E2560" t="s">
        <v>73</v>
      </c>
      <c r="F2560" s="122" t="s">
        <v>143</v>
      </c>
      <c r="H2560">
        <v>525</v>
      </c>
      <c r="I2560" s="121">
        <v>42264.428194444445</v>
      </c>
    </row>
    <row r="2561" spans="2:9" x14ac:dyDescent="0.3">
      <c r="B2561" t="s">
        <v>139</v>
      </c>
      <c r="C2561" t="s">
        <v>140</v>
      </c>
      <c r="D2561" t="s">
        <v>141</v>
      </c>
      <c r="E2561" t="s">
        <v>73</v>
      </c>
      <c r="F2561" s="122" t="s">
        <v>143</v>
      </c>
      <c r="I2561" s="121">
        <v>42264.428194444445</v>
      </c>
    </row>
    <row r="2562" spans="2:9" x14ac:dyDescent="0.3">
      <c r="B2562" t="s">
        <v>139</v>
      </c>
      <c r="C2562" t="s">
        <v>140</v>
      </c>
      <c r="D2562" t="s">
        <v>141</v>
      </c>
      <c r="E2562" t="s">
        <v>73</v>
      </c>
      <c r="F2562" s="122" t="s">
        <v>32</v>
      </c>
      <c r="H2562">
        <v>49</v>
      </c>
      <c r="I2562" s="121">
        <v>42264.428194444445</v>
      </c>
    </row>
    <row r="2563" spans="2:9" x14ac:dyDescent="0.3">
      <c r="B2563" t="s">
        <v>139</v>
      </c>
      <c r="C2563" t="s">
        <v>140</v>
      </c>
      <c r="D2563" t="s">
        <v>141</v>
      </c>
      <c r="E2563" t="s">
        <v>73</v>
      </c>
      <c r="F2563" s="122" t="s">
        <v>32</v>
      </c>
      <c r="H2563">
        <v>62</v>
      </c>
      <c r="I2563" s="121">
        <v>42264.428194444445</v>
      </c>
    </row>
    <row r="2564" spans="2:9" x14ac:dyDescent="0.3">
      <c r="B2564" t="s">
        <v>139</v>
      </c>
      <c r="C2564" t="s">
        <v>140</v>
      </c>
      <c r="D2564" t="s">
        <v>141</v>
      </c>
      <c r="E2564" t="s">
        <v>73</v>
      </c>
      <c r="F2564" s="122" t="s">
        <v>32</v>
      </c>
      <c r="H2564">
        <v>19</v>
      </c>
      <c r="I2564" s="121">
        <v>42264.428194444445</v>
      </c>
    </row>
    <row r="2565" spans="2:9" x14ac:dyDescent="0.3">
      <c r="B2565" t="s">
        <v>139</v>
      </c>
      <c r="C2565" t="s">
        <v>140</v>
      </c>
      <c r="D2565" t="s">
        <v>141</v>
      </c>
      <c r="E2565" t="s">
        <v>73</v>
      </c>
      <c r="F2565" s="122" t="s">
        <v>32</v>
      </c>
      <c r="H2565">
        <v>12</v>
      </c>
      <c r="I2565" s="121">
        <v>42264.428194444445</v>
      </c>
    </row>
    <row r="2566" spans="2:9" x14ac:dyDescent="0.3">
      <c r="B2566" t="s">
        <v>139</v>
      </c>
      <c r="C2566" t="s">
        <v>140</v>
      </c>
      <c r="D2566" t="s">
        <v>141</v>
      </c>
      <c r="E2566" t="s">
        <v>73</v>
      </c>
      <c r="F2566" s="122" t="s">
        <v>32</v>
      </c>
      <c r="H2566">
        <v>115</v>
      </c>
      <c r="I2566" s="121">
        <v>42264.428194444445</v>
      </c>
    </row>
    <row r="2567" spans="2:9" x14ac:dyDescent="0.3">
      <c r="B2567" t="s">
        <v>139</v>
      </c>
      <c r="C2567" t="s">
        <v>140</v>
      </c>
      <c r="D2567" t="s">
        <v>141</v>
      </c>
      <c r="E2567" t="s">
        <v>73</v>
      </c>
      <c r="F2567" s="122" t="s">
        <v>32</v>
      </c>
      <c r="H2567">
        <v>44</v>
      </c>
      <c r="I2567" s="121">
        <v>42264.428194444445</v>
      </c>
    </row>
    <row r="2568" spans="2:9" x14ac:dyDescent="0.3">
      <c r="B2568" t="s">
        <v>139</v>
      </c>
      <c r="C2568" t="s">
        <v>140</v>
      </c>
      <c r="D2568" t="s">
        <v>141</v>
      </c>
      <c r="E2568" t="s">
        <v>73</v>
      </c>
      <c r="F2568" s="122" t="s">
        <v>32</v>
      </c>
      <c r="H2568">
        <v>1</v>
      </c>
      <c r="I2568" s="121">
        <v>42264.428194444445</v>
      </c>
    </row>
    <row r="2569" spans="2:9" x14ac:dyDescent="0.3">
      <c r="B2569" t="s">
        <v>139</v>
      </c>
      <c r="C2569" t="s">
        <v>140</v>
      </c>
      <c r="D2569" t="s">
        <v>141</v>
      </c>
      <c r="E2569" t="s">
        <v>73</v>
      </c>
      <c r="F2569" s="122" t="s">
        <v>32</v>
      </c>
      <c r="H2569">
        <v>0</v>
      </c>
      <c r="I2569" s="121">
        <v>42264.428194444445</v>
      </c>
    </row>
    <row r="2570" spans="2:9" x14ac:dyDescent="0.3">
      <c r="B2570" t="s">
        <v>139</v>
      </c>
      <c r="C2570" t="s">
        <v>140</v>
      </c>
      <c r="D2570" t="s">
        <v>141</v>
      </c>
      <c r="E2570" t="s">
        <v>73</v>
      </c>
      <c r="F2570" s="122" t="s">
        <v>32</v>
      </c>
      <c r="H2570">
        <v>15</v>
      </c>
      <c r="I2570" s="121">
        <v>42264.428194444445</v>
      </c>
    </row>
    <row r="2571" spans="2:9" x14ac:dyDescent="0.3">
      <c r="B2571" t="s">
        <v>139</v>
      </c>
      <c r="C2571" t="s">
        <v>140</v>
      </c>
      <c r="D2571" t="s">
        <v>141</v>
      </c>
      <c r="E2571" t="s">
        <v>73</v>
      </c>
      <c r="F2571" s="122" t="s">
        <v>32</v>
      </c>
      <c r="H2571">
        <v>1</v>
      </c>
      <c r="I2571" s="121">
        <v>42264.428194444445</v>
      </c>
    </row>
    <row r="2572" spans="2:9" x14ac:dyDescent="0.3">
      <c r="B2572" t="s">
        <v>139</v>
      </c>
      <c r="C2572" t="s">
        <v>140</v>
      </c>
      <c r="D2572" t="s">
        <v>141</v>
      </c>
      <c r="E2572" t="s">
        <v>73</v>
      </c>
      <c r="F2572" s="122" t="s">
        <v>32</v>
      </c>
      <c r="H2572">
        <v>2</v>
      </c>
      <c r="I2572" s="121">
        <v>42264.428194444445</v>
      </c>
    </row>
    <row r="2573" spans="2:9" x14ac:dyDescent="0.3">
      <c r="B2573" t="s">
        <v>139</v>
      </c>
      <c r="C2573" t="s">
        <v>140</v>
      </c>
      <c r="D2573" t="s">
        <v>141</v>
      </c>
      <c r="E2573" t="s">
        <v>73</v>
      </c>
      <c r="F2573" s="122" t="s">
        <v>32</v>
      </c>
      <c r="H2573">
        <v>5</v>
      </c>
      <c r="I2573" s="121">
        <v>42264.428194444445</v>
      </c>
    </row>
    <row r="2574" spans="2:9" x14ac:dyDescent="0.3">
      <c r="B2574" t="s">
        <v>139</v>
      </c>
      <c r="C2574" t="s">
        <v>140</v>
      </c>
      <c r="D2574" t="s">
        <v>141</v>
      </c>
      <c r="E2574" t="s">
        <v>73</v>
      </c>
      <c r="F2574" s="122" t="s">
        <v>32</v>
      </c>
      <c r="H2574">
        <v>0</v>
      </c>
      <c r="I2574" s="121">
        <v>42264.428194444445</v>
      </c>
    </row>
    <row r="2575" spans="2:9" x14ac:dyDescent="0.3">
      <c r="B2575" t="s">
        <v>139</v>
      </c>
      <c r="C2575" t="s">
        <v>140</v>
      </c>
      <c r="D2575" t="s">
        <v>141</v>
      </c>
      <c r="E2575" t="s">
        <v>73</v>
      </c>
      <c r="F2575" s="122" t="s">
        <v>32</v>
      </c>
      <c r="H2575">
        <v>45</v>
      </c>
      <c r="I2575" s="121">
        <v>42264.428206018521</v>
      </c>
    </row>
    <row r="2576" spans="2:9" x14ac:dyDescent="0.3">
      <c r="B2576" t="s">
        <v>139</v>
      </c>
      <c r="C2576" t="s">
        <v>140</v>
      </c>
      <c r="D2576" t="s">
        <v>141</v>
      </c>
      <c r="E2576" t="s">
        <v>73</v>
      </c>
      <c r="F2576" s="122" t="s">
        <v>32</v>
      </c>
      <c r="H2576">
        <v>25</v>
      </c>
      <c r="I2576" s="121">
        <v>42264.428206018521</v>
      </c>
    </row>
    <row r="2577" spans="2:9" x14ac:dyDescent="0.3">
      <c r="B2577" t="s">
        <v>139</v>
      </c>
      <c r="C2577" t="s">
        <v>140</v>
      </c>
      <c r="D2577" t="s">
        <v>141</v>
      </c>
      <c r="E2577" t="s">
        <v>73</v>
      </c>
      <c r="F2577" s="122" t="s">
        <v>32</v>
      </c>
      <c r="H2577">
        <v>0</v>
      </c>
      <c r="I2577" s="121">
        <v>42264.428206018521</v>
      </c>
    </row>
    <row r="2578" spans="2:9" x14ac:dyDescent="0.3">
      <c r="B2578" t="s">
        <v>139</v>
      </c>
      <c r="C2578" t="s">
        <v>140</v>
      </c>
      <c r="D2578" t="s">
        <v>141</v>
      </c>
      <c r="E2578" t="s">
        <v>73</v>
      </c>
      <c r="F2578" s="122" t="s">
        <v>32</v>
      </c>
      <c r="H2578">
        <v>0</v>
      </c>
      <c r="I2578" s="121">
        <v>42264.428206018521</v>
      </c>
    </row>
    <row r="2579" spans="2:9" x14ac:dyDescent="0.3">
      <c r="B2579" t="s">
        <v>139</v>
      </c>
      <c r="C2579" t="s">
        <v>140</v>
      </c>
      <c r="D2579" t="s">
        <v>141</v>
      </c>
      <c r="E2579" t="s">
        <v>73</v>
      </c>
      <c r="F2579" s="122" t="s">
        <v>32</v>
      </c>
      <c r="H2579">
        <v>0</v>
      </c>
      <c r="I2579" s="121">
        <v>42264.428206018521</v>
      </c>
    </row>
    <row r="2580" spans="2:9" x14ac:dyDescent="0.3">
      <c r="B2580" t="s">
        <v>139</v>
      </c>
      <c r="C2580" t="s">
        <v>140</v>
      </c>
      <c r="D2580" t="s">
        <v>141</v>
      </c>
      <c r="E2580" t="s">
        <v>73</v>
      </c>
      <c r="F2580" s="122" t="s">
        <v>32</v>
      </c>
      <c r="H2580">
        <v>0</v>
      </c>
      <c r="I2580" s="121">
        <v>42264.428206018521</v>
      </c>
    </row>
    <row r="2581" spans="2:9" x14ac:dyDescent="0.3">
      <c r="B2581" t="s">
        <v>139</v>
      </c>
      <c r="C2581" t="s">
        <v>140</v>
      </c>
      <c r="D2581" t="s">
        <v>141</v>
      </c>
      <c r="E2581" t="s">
        <v>73</v>
      </c>
      <c r="F2581" s="122" t="s">
        <v>144</v>
      </c>
      <c r="H2581">
        <v>1</v>
      </c>
      <c r="I2581" s="121">
        <v>42264.428206018521</v>
      </c>
    </row>
    <row r="2582" spans="2:9" x14ac:dyDescent="0.3">
      <c r="B2582" t="s">
        <v>139</v>
      </c>
      <c r="C2582" t="s">
        <v>140</v>
      </c>
      <c r="D2582" t="s">
        <v>141</v>
      </c>
      <c r="E2582" t="s">
        <v>73</v>
      </c>
      <c r="F2582" s="122" t="s">
        <v>144</v>
      </c>
      <c r="H2582">
        <v>1</v>
      </c>
      <c r="I2582" s="121">
        <v>42264.428206018521</v>
      </c>
    </row>
    <row r="2583" spans="2:9" x14ac:dyDescent="0.3">
      <c r="B2583" t="s">
        <v>139</v>
      </c>
      <c r="C2583" t="s">
        <v>140</v>
      </c>
      <c r="D2583" t="s">
        <v>141</v>
      </c>
      <c r="E2583" t="s">
        <v>73</v>
      </c>
      <c r="F2583" s="122" t="s">
        <v>144</v>
      </c>
      <c r="I2583" s="121">
        <v>42264.428206018521</v>
      </c>
    </row>
    <row r="2584" spans="2:9" x14ac:dyDescent="0.3">
      <c r="B2584" t="s">
        <v>139</v>
      </c>
      <c r="C2584" t="s">
        <v>140</v>
      </c>
      <c r="D2584" t="s">
        <v>141</v>
      </c>
      <c r="E2584" t="s">
        <v>73</v>
      </c>
      <c r="F2584" s="122" t="s">
        <v>144</v>
      </c>
      <c r="H2584">
        <v>3</v>
      </c>
      <c r="I2584" s="121">
        <v>42264.428206018521</v>
      </c>
    </row>
    <row r="2585" spans="2:9" x14ac:dyDescent="0.3">
      <c r="B2585" t="s">
        <v>139</v>
      </c>
      <c r="C2585" t="s">
        <v>140</v>
      </c>
      <c r="D2585" t="s">
        <v>141</v>
      </c>
      <c r="E2585" t="s">
        <v>73</v>
      </c>
      <c r="F2585" s="122" t="s">
        <v>144</v>
      </c>
      <c r="I2585" s="121">
        <v>42264.428206018521</v>
      </c>
    </row>
    <row r="2586" spans="2:9" x14ac:dyDescent="0.3">
      <c r="B2586" t="s">
        <v>139</v>
      </c>
      <c r="C2586" t="s">
        <v>140</v>
      </c>
      <c r="D2586" t="s">
        <v>141</v>
      </c>
      <c r="E2586" t="s">
        <v>73</v>
      </c>
      <c r="F2586" s="122" t="s">
        <v>144</v>
      </c>
      <c r="H2586">
        <v>2</v>
      </c>
      <c r="I2586" s="121">
        <v>42264.428206018521</v>
      </c>
    </row>
    <row r="2587" spans="2:9" x14ac:dyDescent="0.3">
      <c r="B2587" t="s">
        <v>139</v>
      </c>
      <c r="C2587" t="s">
        <v>140</v>
      </c>
      <c r="D2587" t="s">
        <v>141</v>
      </c>
      <c r="E2587" t="s">
        <v>73</v>
      </c>
      <c r="F2587" s="122" t="s">
        <v>144</v>
      </c>
      <c r="H2587">
        <v>1</v>
      </c>
      <c r="I2587" s="121">
        <v>42264.428206018521</v>
      </c>
    </row>
    <row r="2588" spans="2:9" x14ac:dyDescent="0.3">
      <c r="B2588" t="s">
        <v>139</v>
      </c>
      <c r="C2588" t="s">
        <v>140</v>
      </c>
      <c r="D2588" t="s">
        <v>141</v>
      </c>
      <c r="E2588" t="s">
        <v>73</v>
      </c>
      <c r="F2588" s="122" t="s">
        <v>144</v>
      </c>
      <c r="I2588" s="121">
        <v>42264.428206018521</v>
      </c>
    </row>
    <row r="2589" spans="2:9" x14ac:dyDescent="0.3">
      <c r="B2589" t="s">
        <v>139</v>
      </c>
      <c r="C2589" t="s">
        <v>140</v>
      </c>
      <c r="D2589" t="s">
        <v>141</v>
      </c>
      <c r="E2589" t="s">
        <v>73</v>
      </c>
      <c r="F2589" s="122" t="s">
        <v>144</v>
      </c>
      <c r="H2589">
        <v>1</v>
      </c>
      <c r="I2589" s="121">
        <v>42264.428206018521</v>
      </c>
    </row>
    <row r="2590" spans="2:9" x14ac:dyDescent="0.3">
      <c r="B2590" t="s">
        <v>139</v>
      </c>
      <c r="C2590" t="s">
        <v>140</v>
      </c>
      <c r="D2590" t="s">
        <v>141</v>
      </c>
      <c r="E2590" t="s">
        <v>73</v>
      </c>
      <c r="F2590" s="122" t="s">
        <v>144</v>
      </c>
      <c r="H2590">
        <v>1</v>
      </c>
      <c r="I2590" s="121">
        <v>42264.428206018521</v>
      </c>
    </row>
    <row r="2591" spans="2:9" x14ac:dyDescent="0.3">
      <c r="B2591" t="s">
        <v>139</v>
      </c>
      <c r="C2591" t="s">
        <v>140</v>
      </c>
      <c r="D2591" t="s">
        <v>141</v>
      </c>
      <c r="E2591" t="s">
        <v>73</v>
      </c>
      <c r="F2591" s="122" t="s">
        <v>144</v>
      </c>
      <c r="H2591">
        <v>1</v>
      </c>
      <c r="I2591" s="121">
        <v>42264.428206018521</v>
      </c>
    </row>
    <row r="2592" spans="2:9" x14ac:dyDescent="0.3">
      <c r="B2592" t="s">
        <v>139</v>
      </c>
      <c r="C2592" t="s">
        <v>140</v>
      </c>
      <c r="D2592" t="s">
        <v>141</v>
      </c>
      <c r="E2592" t="s">
        <v>73</v>
      </c>
      <c r="F2592" s="122" t="s">
        <v>144</v>
      </c>
      <c r="H2592">
        <v>4</v>
      </c>
      <c r="I2592" s="121">
        <v>42264.428206018521</v>
      </c>
    </row>
    <row r="2593" spans="2:9" x14ac:dyDescent="0.3">
      <c r="B2593" t="s">
        <v>139</v>
      </c>
      <c r="C2593" t="s">
        <v>140</v>
      </c>
      <c r="D2593" t="s">
        <v>141</v>
      </c>
      <c r="E2593" t="s">
        <v>73</v>
      </c>
      <c r="F2593" s="122" t="s">
        <v>144</v>
      </c>
      <c r="H2593">
        <v>1</v>
      </c>
      <c r="I2593" s="121">
        <v>42264.428206018521</v>
      </c>
    </row>
    <row r="2594" spans="2:9" x14ac:dyDescent="0.3">
      <c r="B2594" t="s">
        <v>139</v>
      </c>
      <c r="C2594" t="s">
        <v>140</v>
      </c>
      <c r="D2594" t="s">
        <v>141</v>
      </c>
      <c r="E2594" t="s">
        <v>73</v>
      </c>
      <c r="F2594" s="122" t="s">
        <v>144</v>
      </c>
      <c r="H2594">
        <v>4</v>
      </c>
      <c r="I2594" s="121">
        <v>42264.428206018521</v>
      </c>
    </row>
    <row r="2595" spans="2:9" x14ac:dyDescent="0.3">
      <c r="B2595" t="s">
        <v>139</v>
      </c>
      <c r="C2595" t="s">
        <v>140</v>
      </c>
      <c r="D2595" t="s">
        <v>141</v>
      </c>
      <c r="E2595" t="s">
        <v>73</v>
      </c>
      <c r="F2595" s="122" t="s">
        <v>144</v>
      </c>
      <c r="H2595">
        <v>1</v>
      </c>
      <c r="I2595" s="121">
        <v>42264.428206018521</v>
      </c>
    </row>
    <row r="2596" spans="2:9" x14ac:dyDescent="0.3">
      <c r="B2596" t="s">
        <v>139</v>
      </c>
      <c r="C2596" t="s">
        <v>140</v>
      </c>
      <c r="D2596" t="s">
        <v>141</v>
      </c>
      <c r="E2596" t="s">
        <v>73</v>
      </c>
      <c r="F2596" s="122" t="s">
        <v>144</v>
      </c>
      <c r="I2596" s="121">
        <v>42264.428206018521</v>
      </c>
    </row>
    <row r="2597" spans="2:9" x14ac:dyDescent="0.3">
      <c r="B2597" t="s">
        <v>139</v>
      </c>
      <c r="C2597" t="s">
        <v>140</v>
      </c>
      <c r="D2597" t="s">
        <v>141</v>
      </c>
      <c r="E2597" t="s">
        <v>73</v>
      </c>
      <c r="F2597" s="122" t="s">
        <v>144</v>
      </c>
      <c r="H2597">
        <v>10</v>
      </c>
      <c r="I2597" s="121">
        <v>42264.428206018521</v>
      </c>
    </row>
    <row r="2598" spans="2:9" x14ac:dyDescent="0.3">
      <c r="B2598" t="s">
        <v>139</v>
      </c>
      <c r="C2598" t="s">
        <v>140</v>
      </c>
      <c r="D2598" t="s">
        <v>141</v>
      </c>
      <c r="E2598" t="s">
        <v>73</v>
      </c>
      <c r="F2598" s="122" t="s">
        <v>144</v>
      </c>
      <c r="H2598">
        <v>4</v>
      </c>
      <c r="I2598" s="121">
        <v>42264.428206018521</v>
      </c>
    </row>
    <row r="2599" spans="2:9" x14ac:dyDescent="0.3">
      <c r="B2599" t="s">
        <v>139</v>
      </c>
      <c r="C2599" t="s">
        <v>140</v>
      </c>
      <c r="D2599" t="s">
        <v>141</v>
      </c>
      <c r="E2599" t="s">
        <v>73</v>
      </c>
      <c r="F2599" s="122" t="s">
        <v>144</v>
      </c>
      <c r="H2599">
        <v>1</v>
      </c>
      <c r="I2599" s="121">
        <v>42264.428206018521</v>
      </c>
    </row>
    <row r="2600" spans="2:9" x14ac:dyDescent="0.3">
      <c r="B2600" t="s">
        <v>139</v>
      </c>
      <c r="C2600" t="s">
        <v>140</v>
      </c>
      <c r="D2600" t="s">
        <v>141</v>
      </c>
      <c r="E2600" t="s">
        <v>73</v>
      </c>
      <c r="F2600" s="122" t="s">
        <v>144</v>
      </c>
      <c r="H2600">
        <v>591</v>
      </c>
      <c r="I2600" s="121">
        <v>42264.428206018521</v>
      </c>
    </row>
    <row r="2601" spans="2:9" x14ac:dyDescent="0.3">
      <c r="B2601" t="s">
        <v>139</v>
      </c>
      <c r="C2601" t="s">
        <v>140</v>
      </c>
      <c r="D2601" t="s">
        <v>141</v>
      </c>
      <c r="E2601" t="s">
        <v>73</v>
      </c>
      <c r="F2601" s="122" t="s">
        <v>144</v>
      </c>
      <c r="H2601">
        <v>0.80300000000000005</v>
      </c>
      <c r="I2601" s="121">
        <v>42264.428206018521</v>
      </c>
    </row>
    <row r="2602" spans="2:9" x14ac:dyDescent="0.3">
      <c r="B2602" t="s">
        <v>139</v>
      </c>
      <c r="C2602" t="s">
        <v>140</v>
      </c>
      <c r="D2602" t="s">
        <v>141</v>
      </c>
      <c r="E2602" t="s">
        <v>73</v>
      </c>
      <c r="F2602" s="122" t="s">
        <v>144</v>
      </c>
      <c r="H2602">
        <v>24.095744680851062</v>
      </c>
      <c r="I2602" s="121">
        <v>42264.428206018521</v>
      </c>
    </row>
    <row r="2603" spans="2:9" x14ac:dyDescent="0.3">
      <c r="B2603" t="s">
        <v>139</v>
      </c>
      <c r="C2603" t="s">
        <v>140</v>
      </c>
      <c r="D2603" t="s">
        <v>141</v>
      </c>
      <c r="E2603" t="s">
        <v>73</v>
      </c>
      <c r="F2603" s="122" t="s">
        <v>144</v>
      </c>
      <c r="H2603">
        <v>913</v>
      </c>
      <c r="I2603" s="121">
        <v>42264.428206018521</v>
      </c>
    </row>
    <row r="2604" spans="2:9" x14ac:dyDescent="0.3">
      <c r="B2604" t="s">
        <v>139</v>
      </c>
      <c r="C2604" t="s">
        <v>140</v>
      </c>
      <c r="D2604" t="s">
        <v>141</v>
      </c>
      <c r="E2604" t="s">
        <v>73</v>
      </c>
      <c r="F2604" s="122" t="s">
        <v>144</v>
      </c>
      <c r="H2604">
        <v>0.95678549710087146</v>
      </c>
      <c r="I2604" s="121">
        <v>42264.428206018521</v>
      </c>
    </row>
    <row r="2605" spans="2:9" x14ac:dyDescent="0.3">
      <c r="B2605" t="s">
        <v>139</v>
      </c>
      <c r="C2605" t="s">
        <v>140</v>
      </c>
      <c r="D2605" t="s">
        <v>141</v>
      </c>
      <c r="E2605" t="s">
        <v>73</v>
      </c>
      <c r="F2605" s="122" t="s">
        <v>144</v>
      </c>
      <c r="I2605" s="121">
        <v>42264.428206018521</v>
      </c>
    </row>
    <row r="2606" spans="2:9" x14ac:dyDescent="0.3">
      <c r="B2606" t="s">
        <v>139</v>
      </c>
      <c r="C2606" t="s">
        <v>140</v>
      </c>
      <c r="D2606" t="s">
        <v>141</v>
      </c>
      <c r="E2606" t="s">
        <v>73</v>
      </c>
      <c r="F2606" s="122" t="s">
        <v>144</v>
      </c>
      <c r="I2606" s="121">
        <v>42264.428206018521</v>
      </c>
    </row>
    <row r="2607" spans="2:9" x14ac:dyDescent="0.3">
      <c r="B2607" t="s">
        <v>139</v>
      </c>
      <c r="C2607" t="s">
        <v>140</v>
      </c>
      <c r="D2607" t="s">
        <v>141</v>
      </c>
      <c r="E2607" t="s">
        <v>73</v>
      </c>
      <c r="F2607" s="122" t="s">
        <v>144</v>
      </c>
      <c r="H2607">
        <v>2</v>
      </c>
      <c r="I2607" s="121">
        <v>42264.428206018521</v>
      </c>
    </row>
    <row r="2608" spans="2:9" x14ac:dyDescent="0.3">
      <c r="B2608" t="s">
        <v>139</v>
      </c>
      <c r="C2608" t="s">
        <v>140</v>
      </c>
      <c r="D2608" t="s">
        <v>141</v>
      </c>
      <c r="E2608" t="s">
        <v>73</v>
      </c>
      <c r="F2608" s="122" t="s">
        <v>144</v>
      </c>
      <c r="I2608" s="121">
        <v>42264.428206018521</v>
      </c>
    </row>
    <row r="2609" spans="2:9" x14ac:dyDescent="0.3">
      <c r="B2609" t="s">
        <v>139</v>
      </c>
      <c r="C2609" t="s">
        <v>140</v>
      </c>
      <c r="D2609" t="s">
        <v>141</v>
      </c>
      <c r="E2609" t="s">
        <v>73</v>
      </c>
      <c r="F2609" s="122" t="s">
        <v>144</v>
      </c>
      <c r="I2609" s="121">
        <v>42264.428206018521</v>
      </c>
    </row>
    <row r="2610" spans="2:9" x14ac:dyDescent="0.3">
      <c r="B2610" t="s">
        <v>139</v>
      </c>
      <c r="C2610" t="s">
        <v>140</v>
      </c>
      <c r="D2610" t="s">
        <v>141</v>
      </c>
      <c r="E2610" t="s">
        <v>73</v>
      </c>
      <c r="F2610" s="122" t="s">
        <v>144</v>
      </c>
      <c r="H2610">
        <v>3</v>
      </c>
      <c r="I2610" s="121">
        <v>42264.428206018521</v>
      </c>
    </row>
    <row r="2611" spans="2:9" x14ac:dyDescent="0.3">
      <c r="B2611" t="s">
        <v>139</v>
      </c>
      <c r="C2611" t="s">
        <v>140</v>
      </c>
      <c r="D2611" t="s">
        <v>141</v>
      </c>
      <c r="E2611" t="s">
        <v>73</v>
      </c>
      <c r="F2611" s="122" t="s">
        <v>144</v>
      </c>
      <c r="H2611">
        <v>1</v>
      </c>
      <c r="I2611" s="121">
        <v>42264.428206018521</v>
      </c>
    </row>
    <row r="2612" spans="2:9" x14ac:dyDescent="0.3">
      <c r="B2612" t="s">
        <v>139</v>
      </c>
      <c r="C2612" t="s">
        <v>140</v>
      </c>
      <c r="D2612" t="s">
        <v>141</v>
      </c>
      <c r="E2612" t="s">
        <v>73</v>
      </c>
      <c r="F2612" s="122" t="s">
        <v>144</v>
      </c>
      <c r="H2612">
        <v>2</v>
      </c>
      <c r="I2612" s="121">
        <v>42264.428206018521</v>
      </c>
    </row>
    <row r="2613" spans="2:9" x14ac:dyDescent="0.3">
      <c r="B2613" t="s">
        <v>139</v>
      </c>
      <c r="C2613" t="s">
        <v>140</v>
      </c>
      <c r="D2613" t="s">
        <v>141</v>
      </c>
      <c r="E2613" t="s">
        <v>73</v>
      </c>
      <c r="F2613" s="122" t="s">
        <v>144</v>
      </c>
      <c r="H2613">
        <v>1</v>
      </c>
      <c r="I2613" s="121">
        <v>42264.428206018521</v>
      </c>
    </row>
    <row r="2614" spans="2:9" x14ac:dyDescent="0.3">
      <c r="B2614" t="s">
        <v>139</v>
      </c>
      <c r="C2614" t="s">
        <v>140</v>
      </c>
      <c r="D2614" t="s">
        <v>141</v>
      </c>
      <c r="E2614" t="s">
        <v>73</v>
      </c>
      <c r="F2614" s="122" t="s">
        <v>144</v>
      </c>
      <c r="H2614">
        <v>5</v>
      </c>
      <c r="I2614" s="121">
        <v>42264.428206018521</v>
      </c>
    </row>
    <row r="2615" spans="2:9" x14ac:dyDescent="0.3">
      <c r="B2615" t="s">
        <v>139</v>
      </c>
      <c r="C2615" t="s">
        <v>140</v>
      </c>
      <c r="D2615" t="s">
        <v>141</v>
      </c>
      <c r="E2615" t="s">
        <v>73</v>
      </c>
      <c r="F2615" s="122" t="s">
        <v>144</v>
      </c>
      <c r="I2615" s="121">
        <v>42264.428206018521</v>
      </c>
    </row>
    <row r="2616" spans="2:9" x14ac:dyDescent="0.3">
      <c r="B2616" t="s">
        <v>139</v>
      </c>
      <c r="C2616" t="s">
        <v>140</v>
      </c>
      <c r="D2616" t="s">
        <v>141</v>
      </c>
      <c r="E2616" t="s">
        <v>73</v>
      </c>
      <c r="F2616" s="122" t="s">
        <v>144</v>
      </c>
      <c r="I2616" s="121">
        <v>42264.428206018521</v>
      </c>
    </row>
    <row r="2617" spans="2:9" x14ac:dyDescent="0.3">
      <c r="B2617" t="s">
        <v>139</v>
      </c>
      <c r="C2617" t="s">
        <v>140</v>
      </c>
      <c r="D2617" t="s">
        <v>141</v>
      </c>
      <c r="E2617" t="s">
        <v>73</v>
      </c>
      <c r="F2617" s="122" t="s">
        <v>144</v>
      </c>
      <c r="I2617" s="121">
        <v>42264.428206018521</v>
      </c>
    </row>
    <row r="2618" spans="2:9" x14ac:dyDescent="0.3">
      <c r="B2618" t="s">
        <v>139</v>
      </c>
      <c r="C2618" t="s">
        <v>140</v>
      </c>
      <c r="D2618" t="s">
        <v>141</v>
      </c>
      <c r="E2618" t="s">
        <v>73</v>
      </c>
      <c r="F2618" s="122" t="s">
        <v>144</v>
      </c>
      <c r="I2618" s="121">
        <v>42264.428206018521</v>
      </c>
    </row>
    <row r="2619" spans="2:9" x14ac:dyDescent="0.3">
      <c r="B2619" t="s">
        <v>139</v>
      </c>
      <c r="C2619" t="s">
        <v>140</v>
      </c>
      <c r="D2619" t="s">
        <v>141</v>
      </c>
      <c r="E2619" t="s">
        <v>73</v>
      </c>
      <c r="F2619" s="122" t="s">
        <v>144</v>
      </c>
      <c r="H2619">
        <v>4</v>
      </c>
      <c r="I2619" s="121">
        <v>42264.428206018521</v>
      </c>
    </row>
    <row r="2620" spans="2:9" x14ac:dyDescent="0.3">
      <c r="B2620" t="s">
        <v>139</v>
      </c>
      <c r="C2620" t="s">
        <v>140</v>
      </c>
      <c r="D2620" t="s">
        <v>141</v>
      </c>
      <c r="E2620" t="s">
        <v>73</v>
      </c>
      <c r="F2620" s="122" t="s">
        <v>144</v>
      </c>
      <c r="I2620" s="121">
        <v>42264.428217592591</v>
      </c>
    </row>
    <row r="2621" spans="2:9" x14ac:dyDescent="0.3">
      <c r="B2621" t="s">
        <v>139</v>
      </c>
      <c r="C2621" t="s">
        <v>140</v>
      </c>
      <c r="D2621" t="s">
        <v>141</v>
      </c>
      <c r="E2621" t="s">
        <v>73</v>
      </c>
      <c r="F2621" s="122" t="s">
        <v>144</v>
      </c>
      <c r="I2621" s="121">
        <v>42264.428217592591</v>
      </c>
    </row>
    <row r="2622" spans="2:9" x14ac:dyDescent="0.3">
      <c r="B2622" t="s">
        <v>139</v>
      </c>
      <c r="C2622" t="s">
        <v>140</v>
      </c>
      <c r="D2622" t="s">
        <v>141</v>
      </c>
      <c r="E2622" t="s">
        <v>73</v>
      </c>
      <c r="F2622" s="122" t="s">
        <v>144</v>
      </c>
      <c r="I2622" s="121">
        <v>42264.428217592591</v>
      </c>
    </row>
    <row r="2623" spans="2:9" x14ac:dyDescent="0.3">
      <c r="B2623" t="s">
        <v>139</v>
      </c>
      <c r="C2623" t="s">
        <v>140</v>
      </c>
      <c r="D2623" t="s">
        <v>141</v>
      </c>
      <c r="E2623" t="s">
        <v>73</v>
      </c>
      <c r="F2623" s="122" t="s">
        <v>144</v>
      </c>
      <c r="I2623" s="121">
        <v>42264.428217592591</v>
      </c>
    </row>
    <row r="2624" spans="2:9" x14ac:dyDescent="0.3">
      <c r="B2624" t="s">
        <v>139</v>
      </c>
      <c r="C2624" t="s">
        <v>140</v>
      </c>
      <c r="D2624" t="s">
        <v>141</v>
      </c>
      <c r="E2624" t="s">
        <v>73</v>
      </c>
      <c r="F2624" s="122" t="s">
        <v>144</v>
      </c>
      <c r="I2624" s="121">
        <v>42264.428217592591</v>
      </c>
    </row>
    <row r="2625" spans="2:9" x14ac:dyDescent="0.3">
      <c r="B2625" t="s">
        <v>139</v>
      </c>
      <c r="C2625" t="s">
        <v>140</v>
      </c>
      <c r="D2625" t="s">
        <v>141</v>
      </c>
      <c r="E2625" t="s">
        <v>73</v>
      </c>
      <c r="F2625" s="122" t="s">
        <v>144</v>
      </c>
      <c r="H2625">
        <v>1</v>
      </c>
      <c r="I2625" s="121">
        <v>42264.428217592591</v>
      </c>
    </row>
    <row r="2626" spans="2:9" x14ac:dyDescent="0.3">
      <c r="B2626" t="s">
        <v>139</v>
      </c>
      <c r="C2626" t="s">
        <v>140</v>
      </c>
      <c r="D2626" t="s">
        <v>141</v>
      </c>
      <c r="E2626" t="s">
        <v>73</v>
      </c>
      <c r="F2626" s="122" t="s">
        <v>144</v>
      </c>
      <c r="I2626" s="121">
        <v>42264.428217592591</v>
      </c>
    </row>
    <row r="2627" spans="2:9" x14ac:dyDescent="0.3">
      <c r="B2627" t="s">
        <v>139</v>
      </c>
      <c r="C2627" t="s">
        <v>140</v>
      </c>
      <c r="D2627" t="s">
        <v>141</v>
      </c>
      <c r="E2627" t="s">
        <v>73</v>
      </c>
      <c r="F2627" s="122" t="s">
        <v>144</v>
      </c>
      <c r="I2627" s="121">
        <v>42264.428217592591</v>
      </c>
    </row>
    <row r="2628" spans="2:9" x14ac:dyDescent="0.3">
      <c r="B2628" t="s">
        <v>139</v>
      </c>
      <c r="C2628" t="s">
        <v>140</v>
      </c>
      <c r="D2628" t="s">
        <v>141</v>
      </c>
      <c r="E2628" t="s">
        <v>73</v>
      </c>
      <c r="F2628" s="122" t="s">
        <v>145</v>
      </c>
      <c r="H2628">
        <v>0</v>
      </c>
      <c r="I2628" s="121">
        <v>42264.428217592591</v>
      </c>
    </row>
    <row r="2629" spans="2:9" x14ac:dyDescent="0.3">
      <c r="B2629" t="s">
        <v>139</v>
      </c>
      <c r="C2629" t="s">
        <v>140</v>
      </c>
      <c r="D2629" t="s">
        <v>141</v>
      </c>
      <c r="E2629" t="s">
        <v>73</v>
      </c>
      <c r="F2629" s="122" t="s">
        <v>145</v>
      </c>
      <c r="H2629">
        <v>1</v>
      </c>
      <c r="I2629" s="121">
        <v>42264.428217592591</v>
      </c>
    </row>
    <row r="2630" spans="2:9" x14ac:dyDescent="0.3">
      <c r="B2630" t="s">
        <v>139</v>
      </c>
      <c r="C2630" t="s">
        <v>140</v>
      </c>
      <c r="D2630" t="s">
        <v>141</v>
      </c>
      <c r="E2630" t="s">
        <v>73</v>
      </c>
      <c r="F2630" s="122" t="s">
        <v>145</v>
      </c>
      <c r="I2630" s="121">
        <v>42264.428217592591</v>
      </c>
    </row>
    <row r="2631" spans="2:9" x14ac:dyDescent="0.3">
      <c r="B2631" t="s">
        <v>139</v>
      </c>
      <c r="C2631" t="s">
        <v>140</v>
      </c>
      <c r="D2631" t="s">
        <v>141</v>
      </c>
      <c r="E2631" t="s">
        <v>73</v>
      </c>
      <c r="F2631" s="122" t="s">
        <v>145</v>
      </c>
      <c r="I2631" s="121">
        <v>42264.428217592591</v>
      </c>
    </row>
    <row r="2632" spans="2:9" x14ac:dyDescent="0.3">
      <c r="B2632" t="s">
        <v>139</v>
      </c>
      <c r="C2632" t="s">
        <v>140</v>
      </c>
      <c r="D2632" t="s">
        <v>141</v>
      </c>
      <c r="E2632" t="s">
        <v>73</v>
      </c>
      <c r="F2632" s="122" t="s">
        <v>145</v>
      </c>
      <c r="H2632">
        <v>1</v>
      </c>
      <c r="I2632" s="121">
        <v>42264.428217592591</v>
      </c>
    </row>
    <row r="2633" spans="2:9" x14ac:dyDescent="0.3">
      <c r="B2633" t="s">
        <v>139</v>
      </c>
      <c r="C2633" t="s">
        <v>140</v>
      </c>
      <c r="D2633" t="s">
        <v>141</v>
      </c>
      <c r="E2633" t="s">
        <v>73</v>
      </c>
      <c r="F2633" s="122" t="s">
        <v>145</v>
      </c>
      <c r="I2633" s="121">
        <v>42264.428217592591</v>
      </c>
    </row>
    <row r="2634" spans="2:9" x14ac:dyDescent="0.3">
      <c r="B2634" t="s">
        <v>139</v>
      </c>
      <c r="C2634" t="s">
        <v>140</v>
      </c>
      <c r="D2634" t="s">
        <v>141</v>
      </c>
      <c r="E2634" t="s">
        <v>73</v>
      </c>
      <c r="F2634" s="122" t="s">
        <v>145</v>
      </c>
      <c r="I2634" s="121">
        <v>42264.428217592591</v>
      </c>
    </row>
    <row r="2635" spans="2:9" x14ac:dyDescent="0.3">
      <c r="B2635" t="s">
        <v>139</v>
      </c>
      <c r="C2635" t="s">
        <v>140</v>
      </c>
      <c r="D2635" t="s">
        <v>141</v>
      </c>
      <c r="E2635" t="s">
        <v>73</v>
      </c>
      <c r="F2635" s="122" t="s">
        <v>145</v>
      </c>
      <c r="I2635" s="121">
        <v>42264.428217592591</v>
      </c>
    </row>
    <row r="2636" spans="2:9" x14ac:dyDescent="0.3">
      <c r="B2636" t="s">
        <v>139</v>
      </c>
      <c r="C2636" t="s">
        <v>140</v>
      </c>
      <c r="D2636" t="s">
        <v>141</v>
      </c>
      <c r="E2636" t="s">
        <v>73</v>
      </c>
      <c r="F2636" s="122" t="s">
        <v>145</v>
      </c>
      <c r="I2636" s="121">
        <v>42264.428217592591</v>
      </c>
    </row>
    <row r="2637" spans="2:9" x14ac:dyDescent="0.3">
      <c r="B2637" t="s">
        <v>139</v>
      </c>
      <c r="C2637" t="s">
        <v>140</v>
      </c>
      <c r="D2637" t="s">
        <v>141</v>
      </c>
      <c r="E2637" t="s">
        <v>73</v>
      </c>
      <c r="F2637" s="122" t="s">
        <v>145</v>
      </c>
      <c r="H2637">
        <v>0</v>
      </c>
      <c r="I2637" s="121">
        <v>42264.428217592591</v>
      </c>
    </row>
    <row r="2638" spans="2:9" x14ac:dyDescent="0.3">
      <c r="B2638" t="s">
        <v>139</v>
      </c>
      <c r="C2638" t="s">
        <v>140</v>
      </c>
      <c r="D2638" t="s">
        <v>141</v>
      </c>
      <c r="E2638" t="s">
        <v>73</v>
      </c>
      <c r="F2638" s="122" t="s">
        <v>145</v>
      </c>
      <c r="H2638">
        <v>615</v>
      </c>
      <c r="I2638" s="121">
        <v>42264.428217592591</v>
      </c>
    </row>
    <row r="2639" spans="2:9" x14ac:dyDescent="0.3">
      <c r="B2639" t="s">
        <v>139</v>
      </c>
      <c r="C2639" t="s">
        <v>140</v>
      </c>
      <c r="D2639" t="s">
        <v>141</v>
      </c>
      <c r="E2639" t="s">
        <v>73</v>
      </c>
      <c r="F2639" s="122" t="s">
        <v>145</v>
      </c>
      <c r="H2639">
        <v>18</v>
      </c>
      <c r="I2639" s="121">
        <v>42264.428217592591</v>
      </c>
    </row>
    <row r="2640" spans="2:9" x14ac:dyDescent="0.3">
      <c r="B2640" t="s">
        <v>139</v>
      </c>
      <c r="C2640" t="s">
        <v>140</v>
      </c>
      <c r="D2640" t="s">
        <v>141</v>
      </c>
      <c r="E2640" t="s">
        <v>73</v>
      </c>
      <c r="F2640" s="122" t="s">
        <v>145</v>
      </c>
      <c r="H2640" t="s">
        <v>85</v>
      </c>
      <c r="I2640" s="121">
        <v>42264.428217592591</v>
      </c>
    </row>
    <row r="2641" spans="2:9" x14ac:dyDescent="0.3">
      <c r="B2641" t="s">
        <v>139</v>
      </c>
      <c r="C2641" t="s">
        <v>140</v>
      </c>
      <c r="D2641" t="s">
        <v>141</v>
      </c>
      <c r="E2641" t="s">
        <v>73</v>
      </c>
      <c r="F2641" s="122" t="s">
        <v>145</v>
      </c>
      <c r="H2641">
        <v>2</v>
      </c>
      <c r="I2641" s="121">
        <v>42264.428217592591</v>
      </c>
    </row>
    <row r="2642" spans="2:9" x14ac:dyDescent="0.3">
      <c r="B2642" t="s">
        <v>139</v>
      </c>
      <c r="C2642" t="s">
        <v>140</v>
      </c>
      <c r="D2642" t="s">
        <v>141</v>
      </c>
      <c r="E2642" t="s">
        <v>73</v>
      </c>
      <c r="F2642" s="122" t="s">
        <v>145</v>
      </c>
      <c r="H2642">
        <v>1</v>
      </c>
      <c r="I2642" s="121">
        <v>42264.428217592591</v>
      </c>
    </row>
    <row r="2643" spans="2:9" x14ac:dyDescent="0.3">
      <c r="B2643" t="s">
        <v>139</v>
      </c>
      <c r="C2643" t="s">
        <v>140</v>
      </c>
      <c r="D2643" t="s">
        <v>141</v>
      </c>
      <c r="E2643" t="s">
        <v>73</v>
      </c>
      <c r="F2643" s="122" t="s">
        <v>145</v>
      </c>
      <c r="H2643">
        <v>1857</v>
      </c>
      <c r="I2643" s="121">
        <v>42264.428217592591</v>
      </c>
    </row>
    <row r="2644" spans="2:9" x14ac:dyDescent="0.3">
      <c r="B2644" t="s">
        <v>139</v>
      </c>
      <c r="C2644" t="s">
        <v>140</v>
      </c>
      <c r="D2644" t="s">
        <v>141</v>
      </c>
      <c r="E2644" t="s">
        <v>73</v>
      </c>
      <c r="F2644" s="122" t="s">
        <v>145</v>
      </c>
      <c r="H2644">
        <v>269</v>
      </c>
      <c r="I2644" s="121">
        <v>42264.428217592591</v>
      </c>
    </row>
    <row r="2645" spans="2:9" x14ac:dyDescent="0.3">
      <c r="B2645" t="s">
        <v>139</v>
      </c>
      <c r="C2645" t="s">
        <v>140</v>
      </c>
      <c r="D2645" t="s">
        <v>141</v>
      </c>
      <c r="E2645" t="s">
        <v>73</v>
      </c>
      <c r="F2645" s="122" t="s">
        <v>145</v>
      </c>
      <c r="H2645">
        <v>16</v>
      </c>
      <c r="I2645" s="121">
        <v>42264.428217592591</v>
      </c>
    </row>
    <row r="2646" spans="2:9" x14ac:dyDescent="0.3">
      <c r="B2646" t="s">
        <v>139</v>
      </c>
      <c r="C2646" t="s">
        <v>140</v>
      </c>
      <c r="D2646" t="s">
        <v>141</v>
      </c>
      <c r="E2646" t="s">
        <v>73</v>
      </c>
      <c r="F2646" s="122" t="s">
        <v>145</v>
      </c>
      <c r="I2646" s="121">
        <v>42264.428217592591</v>
      </c>
    </row>
    <row r="2647" spans="2:9" x14ac:dyDescent="0.3">
      <c r="B2647" t="s">
        <v>139</v>
      </c>
      <c r="C2647" t="s">
        <v>140</v>
      </c>
      <c r="D2647" t="s">
        <v>141</v>
      </c>
      <c r="E2647" t="s">
        <v>73</v>
      </c>
      <c r="F2647" s="122" t="s">
        <v>145</v>
      </c>
      <c r="I2647" s="121">
        <v>42264.428217592591</v>
      </c>
    </row>
    <row r="2648" spans="2:9" x14ac:dyDescent="0.3">
      <c r="B2648" t="s">
        <v>139</v>
      </c>
      <c r="C2648" t="s">
        <v>140</v>
      </c>
      <c r="D2648" t="s">
        <v>141</v>
      </c>
      <c r="E2648" t="s">
        <v>73</v>
      </c>
      <c r="F2648" s="122" t="s">
        <v>145</v>
      </c>
      <c r="I2648" s="121">
        <v>42264.428217592591</v>
      </c>
    </row>
    <row r="2649" spans="2:9" x14ac:dyDescent="0.3">
      <c r="B2649" t="s">
        <v>139</v>
      </c>
      <c r="C2649" t="s">
        <v>140</v>
      </c>
      <c r="D2649" t="s">
        <v>141</v>
      </c>
      <c r="E2649" t="s">
        <v>73</v>
      </c>
      <c r="F2649" s="122" t="s">
        <v>145</v>
      </c>
      <c r="I2649" s="121">
        <v>42264.428217592591</v>
      </c>
    </row>
    <row r="2650" spans="2:9" x14ac:dyDescent="0.3">
      <c r="B2650" t="s">
        <v>139</v>
      </c>
      <c r="C2650" t="s">
        <v>140</v>
      </c>
      <c r="D2650" t="s">
        <v>141</v>
      </c>
      <c r="E2650" t="s">
        <v>73</v>
      </c>
      <c r="F2650" s="122" t="s">
        <v>145</v>
      </c>
      <c r="H2650">
        <v>1</v>
      </c>
      <c r="I2650" s="121">
        <v>42264.428217592591</v>
      </c>
    </row>
    <row r="2651" spans="2:9" x14ac:dyDescent="0.3">
      <c r="B2651" t="s">
        <v>139</v>
      </c>
      <c r="C2651" t="s">
        <v>140</v>
      </c>
      <c r="D2651" t="s">
        <v>141</v>
      </c>
      <c r="E2651" t="s">
        <v>73</v>
      </c>
      <c r="F2651" s="122" t="s">
        <v>145</v>
      </c>
      <c r="I2651" s="121">
        <v>42264.428217592591</v>
      </c>
    </row>
    <row r="2652" spans="2:9" x14ac:dyDescent="0.3">
      <c r="B2652" t="s">
        <v>139</v>
      </c>
      <c r="C2652" t="s">
        <v>140</v>
      </c>
      <c r="D2652" t="s">
        <v>141</v>
      </c>
      <c r="E2652" t="s">
        <v>73</v>
      </c>
      <c r="F2652" s="122" t="s">
        <v>145</v>
      </c>
      <c r="I2652" s="121">
        <v>42264.428217592591</v>
      </c>
    </row>
    <row r="2653" spans="2:9" x14ac:dyDescent="0.3">
      <c r="B2653" t="s">
        <v>139</v>
      </c>
      <c r="C2653" t="s">
        <v>140</v>
      </c>
      <c r="D2653" t="s">
        <v>141</v>
      </c>
      <c r="E2653" t="s">
        <v>73</v>
      </c>
      <c r="F2653" s="122" t="s">
        <v>145</v>
      </c>
      <c r="I2653" s="121">
        <v>42264.428217592591</v>
      </c>
    </row>
    <row r="2654" spans="2:9" x14ac:dyDescent="0.3">
      <c r="B2654" t="s">
        <v>139</v>
      </c>
      <c r="C2654" t="s">
        <v>140</v>
      </c>
      <c r="D2654" t="s">
        <v>141</v>
      </c>
      <c r="E2654" t="s">
        <v>73</v>
      </c>
      <c r="F2654" s="122" t="s">
        <v>145</v>
      </c>
      <c r="I2654" s="121">
        <v>42264.428217592591</v>
      </c>
    </row>
    <row r="2655" spans="2:9" x14ac:dyDescent="0.3">
      <c r="B2655" t="s">
        <v>139</v>
      </c>
      <c r="C2655" t="s">
        <v>140</v>
      </c>
      <c r="D2655" t="s">
        <v>141</v>
      </c>
      <c r="E2655" t="s">
        <v>73</v>
      </c>
      <c r="F2655" s="122" t="s">
        <v>145</v>
      </c>
      <c r="I2655" s="121">
        <v>42264.428217592591</v>
      </c>
    </row>
    <row r="2656" spans="2:9" x14ac:dyDescent="0.3">
      <c r="B2656" t="s">
        <v>139</v>
      </c>
      <c r="C2656" t="s">
        <v>140</v>
      </c>
      <c r="D2656" t="s">
        <v>141</v>
      </c>
      <c r="E2656" t="s">
        <v>73</v>
      </c>
      <c r="F2656" s="122" t="s">
        <v>142</v>
      </c>
      <c r="H2656">
        <v>32</v>
      </c>
      <c r="I2656" s="121">
        <v>42264.429907407408</v>
      </c>
    </row>
    <row r="2657" spans="2:9" x14ac:dyDescent="0.3">
      <c r="B2657" t="s">
        <v>139</v>
      </c>
      <c r="C2657" t="s">
        <v>140</v>
      </c>
      <c r="D2657" t="s">
        <v>141</v>
      </c>
      <c r="E2657" t="s">
        <v>73</v>
      </c>
      <c r="F2657" s="122" t="s">
        <v>142</v>
      </c>
      <c r="H2657">
        <v>900</v>
      </c>
      <c r="I2657" s="121">
        <v>42264.429907407408</v>
      </c>
    </row>
    <row r="2658" spans="2:9" x14ac:dyDescent="0.3">
      <c r="B2658" t="s">
        <v>139</v>
      </c>
      <c r="C2658" t="s">
        <v>140</v>
      </c>
      <c r="D2658" t="s">
        <v>141</v>
      </c>
      <c r="E2658" t="s">
        <v>73</v>
      </c>
      <c r="F2658" s="122" t="s">
        <v>142</v>
      </c>
      <c r="H2658">
        <v>68</v>
      </c>
      <c r="I2658" s="121">
        <v>42264.429907407408</v>
      </c>
    </row>
    <row r="2659" spans="2:9" x14ac:dyDescent="0.3">
      <c r="B2659" t="s">
        <v>139</v>
      </c>
      <c r="C2659" t="s">
        <v>140</v>
      </c>
      <c r="D2659" t="s">
        <v>141</v>
      </c>
      <c r="E2659" t="s">
        <v>73</v>
      </c>
      <c r="F2659" s="122" t="s">
        <v>142</v>
      </c>
      <c r="H2659">
        <v>9398</v>
      </c>
      <c r="I2659" s="121">
        <v>42264.429907407408</v>
      </c>
    </row>
    <row r="2660" spans="2:9" x14ac:dyDescent="0.3">
      <c r="B2660" t="s">
        <v>139</v>
      </c>
      <c r="C2660" t="s">
        <v>140</v>
      </c>
      <c r="D2660" t="s">
        <v>141</v>
      </c>
      <c r="E2660" t="s">
        <v>73</v>
      </c>
      <c r="F2660" s="122" t="s">
        <v>142</v>
      </c>
      <c r="H2660">
        <v>323</v>
      </c>
      <c r="I2660" s="121">
        <v>42264.429907407408</v>
      </c>
    </row>
    <row r="2661" spans="2:9" x14ac:dyDescent="0.3">
      <c r="B2661" t="s">
        <v>139</v>
      </c>
      <c r="C2661" t="s">
        <v>140</v>
      </c>
      <c r="D2661" t="s">
        <v>141</v>
      </c>
      <c r="E2661" t="s">
        <v>73</v>
      </c>
      <c r="F2661" s="122" t="s">
        <v>142</v>
      </c>
      <c r="H2661">
        <v>82</v>
      </c>
      <c r="I2661" s="121">
        <v>42264.429907407408</v>
      </c>
    </row>
    <row r="2662" spans="2:9" x14ac:dyDescent="0.3">
      <c r="B2662" t="s">
        <v>139</v>
      </c>
      <c r="C2662" t="s">
        <v>140</v>
      </c>
      <c r="D2662" t="s">
        <v>141</v>
      </c>
      <c r="E2662" t="s">
        <v>73</v>
      </c>
      <c r="F2662" s="122" t="s">
        <v>142</v>
      </c>
      <c r="H2662">
        <v>21</v>
      </c>
      <c r="I2662" s="121">
        <v>42264.429907407408</v>
      </c>
    </row>
    <row r="2663" spans="2:9" x14ac:dyDescent="0.3">
      <c r="B2663" t="s">
        <v>139</v>
      </c>
      <c r="C2663" t="s">
        <v>140</v>
      </c>
      <c r="D2663" t="s">
        <v>141</v>
      </c>
      <c r="E2663" t="s">
        <v>73</v>
      </c>
      <c r="F2663" s="122" t="s">
        <v>142</v>
      </c>
      <c r="H2663">
        <v>188</v>
      </c>
      <c r="I2663" s="121">
        <v>42264.429907407408</v>
      </c>
    </row>
    <row r="2664" spans="2:9" x14ac:dyDescent="0.3">
      <c r="B2664" t="s">
        <v>139</v>
      </c>
      <c r="C2664" t="s">
        <v>140</v>
      </c>
      <c r="D2664" t="s">
        <v>141</v>
      </c>
      <c r="E2664" t="s">
        <v>73</v>
      </c>
      <c r="F2664" s="122" t="s">
        <v>143</v>
      </c>
      <c r="H2664">
        <v>0</v>
      </c>
      <c r="I2664" s="121">
        <v>42264.429907407408</v>
      </c>
    </row>
    <row r="2665" spans="2:9" x14ac:dyDescent="0.3">
      <c r="B2665" t="s">
        <v>139</v>
      </c>
      <c r="C2665" t="s">
        <v>140</v>
      </c>
      <c r="D2665" t="s">
        <v>141</v>
      </c>
      <c r="E2665" t="s">
        <v>73</v>
      </c>
      <c r="F2665" s="122" t="s">
        <v>143</v>
      </c>
      <c r="H2665">
        <v>0</v>
      </c>
      <c r="I2665" s="121">
        <v>42264.429907407408</v>
      </c>
    </row>
    <row r="2666" spans="2:9" x14ac:dyDescent="0.3">
      <c r="B2666" t="s">
        <v>139</v>
      </c>
      <c r="C2666" t="s">
        <v>140</v>
      </c>
      <c r="D2666" t="s">
        <v>141</v>
      </c>
      <c r="E2666" t="s">
        <v>73</v>
      </c>
      <c r="F2666" s="122" t="s">
        <v>143</v>
      </c>
      <c r="H2666">
        <v>0</v>
      </c>
      <c r="I2666" s="121">
        <v>42264.429907407408</v>
      </c>
    </row>
    <row r="2667" spans="2:9" x14ac:dyDescent="0.3">
      <c r="B2667" t="s">
        <v>139</v>
      </c>
      <c r="C2667" t="s">
        <v>140</v>
      </c>
      <c r="D2667" t="s">
        <v>141</v>
      </c>
      <c r="E2667" t="s">
        <v>73</v>
      </c>
      <c r="F2667" s="122" t="s">
        <v>143</v>
      </c>
      <c r="H2667">
        <v>0</v>
      </c>
      <c r="I2667" s="121">
        <v>42264.429907407408</v>
      </c>
    </row>
    <row r="2668" spans="2:9" x14ac:dyDescent="0.3">
      <c r="B2668" t="s">
        <v>139</v>
      </c>
      <c r="C2668" t="s">
        <v>140</v>
      </c>
      <c r="D2668" t="s">
        <v>141</v>
      </c>
      <c r="E2668" t="s">
        <v>73</v>
      </c>
      <c r="F2668" s="122" t="s">
        <v>143</v>
      </c>
      <c r="H2668">
        <v>0</v>
      </c>
      <c r="I2668" s="121">
        <v>42264.429907407408</v>
      </c>
    </row>
    <row r="2669" spans="2:9" x14ac:dyDescent="0.3">
      <c r="B2669" t="s">
        <v>139</v>
      </c>
      <c r="C2669" t="s">
        <v>140</v>
      </c>
      <c r="D2669" t="s">
        <v>141</v>
      </c>
      <c r="E2669" t="s">
        <v>73</v>
      </c>
      <c r="F2669" s="122" t="s">
        <v>143</v>
      </c>
      <c r="H2669">
        <v>0</v>
      </c>
      <c r="I2669" s="121">
        <v>42264.429907407408</v>
      </c>
    </row>
    <row r="2670" spans="2:9" x14ac:dyDescent="0.3">
      <c r="B2670" t="s">
        <v>139</v>
      </c>
      <c r="C2670" t="s">
        <v>140</v>
      </c>
      <c r="D2670" t="s">
        <v>141</v>
      </c>
      <c r="E2670" t="s">
        <v>73</v>
      </c>
      <c r="F2670" s="122" t="s">
        <v>143</v>
      </c>
      <c r="H2670">
        <v>0</v>
      </c>
      <c r="I2670" s="121">
        <v>42264.429907407408</v>
      </c>
    </row>
    <row r="2671" spans="2:9" x14ac:dyDescent="0.3">
      <c r="B2671" t="s">
        <v>139</v>
      </c>
      <c r="C2671" t="s">
        <v>140</v>
      </c>
      <c r="D2671" t="s">
        <v>141</v>
      </c>
      <c r="E2671" t="s">
        <v>73</v>
      </c>
      <c r="F2671" s="122" t="s">
        <v>143</v>
      </c>
      <c r="H2671">
        <v>0</v>
      </c>
      <c r="I2671" s="121">
        <v>42264.429918981485</v>
      </c>
    </row>
    <row r="2672" spans="2:9" x14ac:dyDescent="0.3">
      <c r="B2672" t="s">
        <v>139</v>
      </c>
      <c r="C2672" t="s">
        <v>140</v>
      </c>
      <c r="D2672" t="s">
        <v>141</v>
      </c>
      <c r="E2672" t="s">
        <v>73</v>
      </c>
      <c r="F2672" s="122" t="s">
        <v>143</v>
      </c>
      <c r="H2672">
        <v>0</v>
      </c>
      <c r="I2672" s="121">
        <v>42264.429918981485</v>
      </c>
    </row>
    <row r="2673" spans="2:9" x14ac:dyDescent="0.3">
      <c r="B2673" t="s">
        <v>139</v>
      </c>
      <c r="C2673" t="s">
        <v>140</v>
      </c>
      <c r="D2673" t="s">
        <v>141</v>
      </c>
      <c r="E2673" t="s">
        <v>73</v>
      </c>
      <c r="F2673" s="122" t="s">
        <v>143</v>
      </c>
      <c r="H2673">
        <v>6193</v>
      </c>
      <c r="I2673" s="121">
        <v>42264.429918981485</v>
      </c>
    </row>
    <row r="2674" spans="2:9" x14ac:dyDescent="0.3">
      <c r="B2674" t="s">
        <v>139</v>
      </c>
      <c r="C2674" t="s">
        <v>140</v>
      </c>
      <c r="D2674" t="s">
        <v>141</v>
      </c>
      <c r="E2674" t="s">
        <v>73</v>
      </c>
      <c r="F2674" s="122" t="s">
        <v>143</v>
      </c>
      <c r="H2674">
        <v>42</v>
      </c>
      <c r="I2674" s="121">
        <v>42264.429918981485</v>
      </c>
    </row>
    <row r="2675" spans="2:9" x14ac:dyDescent="0.3">
      <c r="B2675" t="s">
        <v>139</v>
      </c>
      <c r="C2675" t="s">
        <v>140</v>
      </c>
      <c r="D2675" t="s">
        <v>141</v>
      </c>
      <c r="E2675" t="s">
        <v>73</v>
      </c>
      <c r="F2675" s="122" t="s">
        <v>143</v>
      </c>
      <c r="H2675">
        <v>103</v>
      </c>
      <c r="I2675" s="121">
        <v>42264.429918981485</v>
      </c>
    </row>
    <row r="2676" spans="2:9" x14ac:dyDescent="0.3">
      <c r="B2676" t="s">
        <v>139</v>
      </c>
      <c r="C2676" t="s">
        <v>140</v>
      </c>
      <c r="D2676" t="s">
        <v>141</v>
      </c>
      <c r="E2676" t="s">
        <v>73</v>
      </c>
      <c r="F2676" s="122" t="s">
        <v>143</v>
      </c>
      <c r="H2676">
        <v>17</v>
      </c>
      <c r="I2676" s="121">
        <v>42264.429918981485</v>
      </c>
    </row>
    <row r="2677" spans="2:9" x14ac:dyDescent="0.3">
      <c r="B2677" t="s">
        <v>139</v>
      </c>
      <c r="C2677" t="s">
        <v>140</v>
      </c>
      <c r="D2677" t="s">
        <v>141</v>
      </c>
      <c r="E2677" t="s">
        <v>73</v>
      </c>
      <c r="F2677" s="122" t="s">
        <v>143</v>
      </c>
      <c r="H2677">
        <v>12</v>
      </c>
      <c r="I2677" s="121">
        <v>42264.429918981485</v>
      </c>
    </row>
    <row r="2678" spans="2:9" x14ac:dyDescent="0.3">
      <c r="B2678" t="s">
        <v>139</v>
      </c>
      <c r="C2678" t="s">
        <v>140</v>
      </c>
      <c r="D2678" t="s">
        <v>141</v>
      </c>
      <c r="E2678" t="s">
        <v>73</v>
      </c>
      <c r="F2678" s="122" t="s">
        <v>143</v>
      </c>
      <c r="H2678">
        <v>10</v>
      </c>
      <c r="I2678" s="121">
        <v>42264.429918981485</v>
      </c>
    </row>
    <row r="2679" spans="2:9" x14ac:dyDescent="0.3">
      <c r="B2679" t="s">
        <v>139</v>
      </c>
      <c r="C2679" t="s">
        <v>140</v>
      </c>
      <c r="D2679" t="s">
        <v>141</v>
      </c>
      <c r="E2679" t="s">
        <v>73</v>
      </c>
      <c r="F2679" s="122" t="s">
        <v>143</v>
      </c>
      <c r="H2679">
        <v>2027</v>
      </c>
      <c r="I2679" s="121">
        <v>42264.429918981485</v>
      </c>
    </row>
    <row r="2680" spans="2:9" x14ac:dyDescent="0.3">
      <c r="B2680" t="s">
        <v>139</v>
      </c>
      <c r="C2680" t="s">
        <v>140</v>
      </c>
      <c r="D2680" t="s">
        <v>141</v>
      </c>
      <c r="E2680" t="s">
        <v>73</v>
      </c>
      <c r="F2680" s="122" t="s">
        <v>143</v>
      </c>
      <c r="H2680">
        <v>1286</v>
      </c>
      <c r="I2680" s="121">
        <v>42264.429918981485</v>
      </c>
    </row>
    <row r="2681" spans="2:9" x14ac:dyDescent="0.3">
      <c r="B2681" t="s">
        <v>139</v>
      </c>
      <c r="C2681" t="s">
        <v>140</v>
      </c>
      <c r="D2681" t="s">
        <v>141</v>
      </c>
      <c r="E2681" t="s">
        <v>73</v>
      </c>
      <c r="F2681" s="122" t="s">
        <v>143</v>
      </c>
      <c r="I2681" s="121">
        <v>42264.429918981485</v>
      </c>
    </row>
    <row r="2682" spans="2:9" x14ac:dyDescent="0.3">
      <c r="B2682" t="s">
        <v>139</v>
      </c>
      <c r="C2682" t="s">
        <v>140</v>
      </c>
      <c r="D2682" t="s">
        <v>141</v>
      </c>
      <c r="E2682" t="s">
        <v>73</v>
      </c>
      <c r="F2682" s="122" t="s">
        <v>143</v>
      </c>
      <c r="H2682">
        <v>8</v>
      </c>
      <c r="I2682" s="121">
        <v>42264.429918981485</v>
      </c>
    </row>
    <row r="2683" spans="2:9" x14ac:dyDescent="0.3">
      <c r="B2683" t="s">
        <v>139</v>
      </c>
      <c r="C2683" t="s">
        <v>140</v>
      </c>
      <c r="D2683" t="s">
        <v>141</v>
      </c>
      <c r="E2683" t="s">
        <v>73</v>
      </c>
      <c r="F2683" s="122" t="s">
        <v>143</v>
      </c>
      <c r="H2683">
        <v>525</v>
      </c>
      <c r="I2683" s="121">
        <v>42264.429918981485</v>
      </c>
    </row>
    <row r="2684" spans="2:9" x14ac:dyDescent="0.3">
      <c r="B2684" t="s">
        <v>139</v>
      </c>
      <c r="C2684" t="s">
        <v>140</v>
      </c>
      <c r="D2684" t="s">
        <v>141</v>
      </c>
      <c r="E2684" t="s">
        <v>73</v>
      </c>
      <c r="F2684" s="122" t="s">
        <v>143</v>
      </c>
      <c r="I2684" s="121">
        <v>42264.429918981485</v>
      </c>
    </row>
    <row r="2685" spans="2:9" x14ac:dyDescent="0.3">
      <c r="B2685" t="s">
        <v>139</v>
      </c>
      <c r="C2685" t="s">
        <v>140</v>
      </c>
      <c r="D2685" t="s">
        <v>141</v>
      </c>
      <c r="E2685" t="s">
        <v>73</v>
      </c>
      <c r="F2685" s="122" t="s">
        <v>32</v>
      </c>
      <c r="H2685">
        <v>49</v>
      </c>
      <c r="I2685" s="121">
        <v>42264.429918981485</v>
      </c>
    </row>
    <row r="2686" spans="2:9" x14ac:dyDescent="0.3">
      <c r="B2686" t="s">
        <v>139</v>
      </c>
      <c r="C2686" t="s">
        <v>140</v>
      </c>
      <c r="D2686" t="s">
        <v>141</v>
      </c>
      <c r="E2686" t="s">
        <v>73</v>
      </c>
      <c r="F2686" s="122" t="s">
        <v>32</v>
      </c>
      <c r="H2686">
        <v>62</v>
      </c>
      <c r="I2686" s="121">
        <v>42264.429918981485</v>
      </c>
    </row>
    <row r="2687" spans="2:9" x14ac:dyDescent="0.3">
      <c r="B2687" t="s">
        <v>139</v>
      </c>
      <c r="C2687" t="s">
        <v>140</v>
      </c>
      <c r="D2687" t="s">
        <v>141</v>
      </c>
      <c r="E2687" t="s">
        <v>73</v>
      </c>
      <c r="F2687" s="122" t="s">
        <v>32</v>
      </c>
      <c r="H2687">
        <v>19</v>
      </c>
      <c r="I2687" s="121">
        <v>42264.429918981485</v>
      </c>
    </row>
    <row r="2688" spans="2:9" x14ac:dyDescent="0.3">
      <c r="B2688" t="s">
        <v>139</v>
      </c>
      <c r="C2688" t="s">
        <v>140</v>
      </c>
      <c r="D2688" t="s">
        <v>141</v>
      </c>
      <c r="E2688" t="s">
        <v>73</v>
      </c>
      <c r="F2688" s="122" t="s">
        <v>32</v>
      </c>
      <c r="H2688">
        <v>12</v>
      </c>
      <c r="I2688" s="121">
        <v>42264.429918981485</v>
      </c>
    </row>
    <row r="2689" spans="2:9" x14ac:dyDescent="0.3">
      <c r="B2689" t="s">
        <v>139</v>
      </c>
      <c r="C2689" t="s">
        <v>140</v>
      </c>
      <c r="D2689" t="s">
        <v>141</v>
      </c>
      <c r="E2689" t="s">
        <v>73</v>
      </c>
      <c r="F2689" s="122" t="s">
        <v>32</v>
      </c>
      <c r="H2689">
        <v>115</v>
      </c>
      <c r="I2689" s="121">
        <v>42264.429918981485</v>
      </c>
    </row>
    <row r="2690" spans="2:9" x14ac:dyDescent="0.3">
      <c r="B2690" t="s">
        <v>139</v>
      </c>
      <c r="C2690" t="s">
        <v>140</v>
      </c>
      <c r="D2690" t="s">
        <v>141</v>
      </c>
      <c r="E2690" t="s">
        <v>73</v>
      </c>
      <c r="F2690" s="122" t="s">
        <v>32</v>
      </c>
      <c r="H2690">
        <v>44</v>
      </c>
      <c r="I2690" s="121">
        <v>42264.429918981485</v>
      </c>
    </row>
    <row r="2691" spans="2:9" x14ac:dyDescent="0.3">
      <c r="B2691" t="s">
        <v>139</v>
      </c>
      <c r="C2691" t="s">
        <v>140</v>
      </c>
      <c r="D2691" t="s">
        <v>141</v>
      </c>
      <c r="E2691" t="s">
        <v>73</v>
      </c>
      <c r="F2691" s="122" t="s">
        <v>32</v>
      </c>
      <c r="H2691">
        <v>1</v>
      </c>
      <c r="I2691" s="121">
        <v>42264.429918981485</v>
      </c>
    </row>
    <row r="2692" spans="2:9" x14ac:dyDescent="0.3">
      <c r="B2692" t="s">
        <v>139</v>
      </c>
      <c r="C2692" t="s">
        <v>140</v>
      </c>
      <c r="D2692" t="s">
        <v>141</v>
      </c>
      <c r="E2692" t="s">
        <v>73</v>
      </c>
      <c r="F2692" s="122" t="s">
        <v>32</v>
      </c>
      <c r="H2692">
        <v>0</v>
      </c>
      <c r="I2692" s="121">
        <v>42264.429918981485</v>
      </c>
    </row>
    <row r="2693" spans="2:9" x14ac:dyDescent="0.3">
      <c r="B2693" t="s">
        <v>139</v>
      </c>
      <c r="C2693" t="s">
        <v>140</v>
      </c>
      <c r="D2693" t="s">
        <v>141</v>
      </c>
      <c r="E2693" t="s">
        <v>73</v>
      </c>
      <c r="F2693" s="122" t="s">
        <v>32</v>
      </c>
      <c r="H2693">
        <v>15</v>
      </c>
      <c r="I2693" s="121">
        <v>42264.429918981485</v>
      </c>
    </row>
    <row r="2694" spans="2:9" x14ac:dyDescent="0.3">
      <c r="B2694" t="s">
        <v>139</v>
      </c>
      <c r="C2694" t="s">
        <v>140</v>
      </c>
      <c r="D2694" t="s">
        <v>141</v>
      </c>
      <c r="E2694" t="s">
        <v>73</v>
      </c>
      <c r="F2694" s="122" t="s">
        <v>32</v>
      </c>
      <c r="H2694">
        <v>1</v>
      </c>
      <c r="I2694" s="121">
        <v>42264.429918981485</v>
      </c>
    </row>
    <row r="2695" spans="2:9" x14ac:dyDescent="0.3">
      <c r="B2695" t="s">
        <v>139</v>
      </c>
      <c r="C2695" t="s">
        <v>140</v>
      </c>
      <c r="D2695" t="s">
        <v>141</v>
      </c>
      <c r="E2695" t="s">
        <v>73</v>
      </c>
      <c r="F2695" s="122" t="s">
        <v>32</v>
      </c>
      <c r="H2695">
        <v>2</v>
      </c>
      <c r="I2695" s="121">
        <v>42264.429918981485</v>
      </c>
    </row>
    <row r="2696" spans="2:9" x14ac:dyDescent="0.3">
      <c r="B2696" t="s">
        <v>139</v>
      </c>
      <c r="C2696" t="s">
        <v>140</v>
      </c>
      <c r="D2696" t="s">
        <v>141</v>
      </c>
      <c r="E2696" t="s">
        <v>73</v>
      </c>
      <c r="F2696" s="122" t="s">
        <v>32</v>
      </c>
      <c r="H2696">
        <v>5</v>
      </c>
      <c r="I2696" s="121">
        <v>42264.429918981485</v>
      </c>
    </row>
    <row r="2697" spans="2:9" x14ac:dyDescent="0.3">
      <c r="B2697" t="s">
        <v>139</v>
      </c>
      <c r="C2697" t="s">
        <v>140</v>
      </c>
      <c r="D2697" t="s">
        <v>141</v>
      </c>
      <c r="E2697" t="s">
        <v>73</v>
      </c>
      <c r="F2697" s="122" t="s">
        <v>32</v>
      </c>
      <c r="H2697">
        <v>0</v>
      </c>
      <c r="I2697" s="121">
        <v>42264.429930555554</v>
      </c>
    </row>
    <row r="2698" spans="2:9" x14ac:dyDescent="0.3">
      <c r="B2698" t="s">
        <v>139</v>
      </c>
      <c r="C2698" t="s">
        <v>140</v>
      </c>
      <c r="D2698" t="s">
        <v>141</v>
      </c>
      <c r="E2698" t="s">
        <v>73</v>
      </c>
      <c r="F2698" s="122" t="s">
        <v>32</v>
      </c>
      <c r="H2698">
        <v>45</v>
      </c>
      <c r="I2698" s="121">
        <v>42264.429930555554</v>
      </c>
    </row>
    <row r="2699" spans="2:9" x14ac:dyDescent="0.3">
      <c r="B2699" t="s">
        <v>139</v>
      </c>
      <c r="C2699" t="s">
        <v>140</v>
      </c>
      <c r="D2699" t="s">
        <v>141</v>
      </c>
      <c r="E2699" t="s">
        <v>73</v>
      </c>
      <c r="F2699" s="122" t="s">
        <v>32</v>
      </c>
      <c r="H2699">
        <v>25</v>
      </c>
      <c r="I2699" s="121">
        <v>42264.429930555554</v>
      </c>
    </row>
    <row r="2700" spans="2:9" x14ac:dyDescent="0.3">
      <c r="B2700" t="s">
        <v>139</v>
      </c>
      <c r="C2700" t="s">
        <v>140</v>
      </c>
      <c r="D2700" t="s">
        <v>141</v>
      </c>
      <c r="E2700" t="s">
        <v>73</v>
      </c>
      <c r="F2700" s="122" t="s">
        <v>32</v>
      </c>
      <c r="H2700">
        <v>0</v>
      </c>
      <c r="I2700" s="121">
        <v>42264.429930555554</v>
      </c>
    </row>
    <row r="2701" spans="2:9" x14ac:dyDescent="0.3">
      <c r="B2701" t="s">
        <v>139</v>
      </c>
      <c r="C2701" t="s">
        <v>140</v>
      </c>
      <c r="D2701" t="s">
        <v>141</v>
      </c>
      <c r="E2701" t="s">
        <v>73</v>
      </c>
      <c r="F2701" s="122" t="s">
        <v>32</v>
      </c>
      <c r="H2701">
        <v>0</v>
      </c>
      <c r="I2701" s="121">
        <v>42264.429930555554</v>
      </c>
    </row>
    <row r="2702" spans="2:9" x14ac:dyDescent="0.3">
      <c r="B2702" t="s">
        <v>139</v>
      </c>
      <c r="C2702" t="s">
        <v>140</v>
      </c>
      <c r="D2702" t="s">
        <v>141</v>
      </c>
      <c r="E2702" t="s">
        <v>73</v>
      </c>
      <c r="F2702" s="122" t="s">
        <v>32</v>
      </c>
      <c r="H2702">
        <v>0</v>
      </c>
      <c r="I2702" s="121">
        <v>42264.429930555554</v>
      </c>
    </row>
    <row r="2703" spans="2:9" x14ac:dyDescent="0.3">
      <c r="B2703" t="s">
        <v>139</v>
      </c>
      <c r="C2703" t="s">
        <v>140</v>
      </c>
      <c r="D2703" t="s">
        <v>141</v>
      </c>
      <c r="E2703" t="s">
        <v>73</v>
      </c>
      <c r="F2703" s="122" t="s">
        <v>32</v>
      </c>
      <c r="H2703">
        <v>0</v>
      </c>
      <c r="I2703" s="121">
        <v>42264.429930555554</v>
      </c>
    </row>
    <row r="2704" spans="2:9" x14ac:dyDescent="0.3">
      <c r="B2704" t="s">
        <v>139</v>
      </c>
      <c r="C2704" t="s">
        <v>140</v>
      </c>
      <c r="D2704" t="s">
        <v>141</v>
      </c>
      <c r="E2704" t="s">
        <v>73</v>
      </c>
      <c r="F2704" s="122" t="s">
        <v>144</v>
      </c>
      <c r="H2704">
        <v>1</v>
      </c>
      <c r="I2704" s="121">
        <v>42264.429930555554</v>
      </c>
    </row>
    <row r="2705" spans="2:9" x14ac:dyDescent="0.3">
      <c r="B2705" t="s">
        <v>139</v>
      </c>
      <c r="C2705" t="s">
        <v>140</v>
      </c>
      <c r="D2705" t="s">
        <v>141</v>
      </c>
      <c r="E2705" t="s">
        <v>73</v>
      </c>
      <c r="F2705" s="122" t="s">
        <v>144</v>
      </c>
      <c r="H2705">
        <v>1</v>
      </c>
      <c r="I2705" s="121">
        <v>42264.429930555554</v>
      </c>
    </row>
    <row r="2706" spans="2:9" x14ac:dyDescent="0.3">
      <c r="B2706" t="s">
        <v>139</v>
      </c>
      <c r="C2706" t="s">
        <v>140</v>
      </c>
      <c r="D2706" t="s">
        <v>141</v>
      </c>
      <c r="E2706" t="s">
        <v>73</v>
      </c>
      <c r="F2706" s="122" t="s">
        <v>144</v>
      </c>
      <c r="I2706" s="121">
        <v>42264.429930555554</v>
      </c>
    </row>
    <row r="2707" spans="2:9" x14ac:dyDescent="0.3">
      <c r="B2707" t="s">
        <v>139</v>
      </c>
      <c r="C2707" t="s">
        <v>140</v>
      </c>
      <c r="D2707" t="s">
        <v>141</v>
      </c>
      <c r="E2707" t="s">
        <v>73</v>
      </c>
      <c r="F2707" s="122" t="s">
        <v>144</v>
      </c>
      <c r="H2707">
        <v>3</v>
      </c>
      <c r="I2707" s="121">
        <v>42264.429930555554</v>
      </c>
    </row>
    <row r="2708" spans="2:9" x14ac:dyDescent="0.3">
      <c r="B2708" t="s">
        <v>139</v>
      </c>
      <c r="C2708" t="s">
        <v>140</v>
      </c>
      <c r="D2708" t="s">
        <v>141</v>
      </c>
      <c r="E2708" t="s">
        <v>73</v>
      </c>
      <c r="F2708" s="122" t="s">
        <v>144</v>
      </c>
      <c r="I2708" s="121">
        <v>42264.429930555554</v>
      </c>
    </row>
    <row r="2709" spans="2:9" x14ac:dyDescent="0.3">
      <c r="B2709" t="s">
        <v>139</v>
      </c>
      <c r="C2709" t="s">
        <v>140</v>
      </c>
      <c r="D2709" t="s">
        <v>141</v>
      </c>
      <c r="E2709" t="s">
        <v>73</v>
      </c>
      <c r="F2709" s="122" t="s">
        <v>144</v>
      </c>
      <c r="H2709">
        <v>2</v>
      </c>
      <c r="I2709" s="121">
        <v>42264.429930555554</v>
      </c>
    </row>
    <row r="2710" spans="2:9" x14ac:dyDescent="0.3">
      <c r="B2710" t="s">
        <v>139</v>
      </c>
      <c r="C2710" t="s">
        <v>140</v>
      </c>
      <c r="D2710" t="s">
        <v>141</v>
      </c>
      <c r="E2710" t="s">
        <v>73</v>
      </c>
      <c r="F2710" s="122" t="s">
        <v>144</v>
      </c>
      <c r="H2710">
        <v>1</v>
      </c>
      <c r="I2710" s="121">
        <v>42264.429930555554</v>
      </c>
    </row>
    <row r="2711" spans="2:9" x14ac:dyDescent="0.3">
      <c r="B2711" t="s">
        <v>139</v>
      </c>
      <c r="C2711" t="s">
        <v>140</v>
      </c>
      <c r="D2711" t="s">
        <v>141</v>
      </c>
      <c r="E2711" t="s">
        <v>73</v>
      </c>
      <c r="F2711" s="122" t="s">
        <v>144</v>
      </c>
      <c r="I2711" s="121">
        <v>42264.429930555554</v>
      </c>
    </row>
    <row r="2712" spans="2:9" x14ac:dyDescent="0.3">
      <c r="B2712" t="s">
        <v>139</v>
      </c>
      <c r="C2712" t="s">
        <v>140</v>
      </c>
      <c r="D2712" t="s">
        <v>141</v>
      </c>
      <c r="E2712" t="s">
        <v>73</v>
      </c>
      <c r="F2712" s="122" t="s">
        <v>144</v>
      </c>
      <c r="H2712">
        <v>1</v>
      </c>
      <c r="I2712" s="121">
        <v>42264.429930555554</v>
      </c>
    </row>
    <row r="2713" spans="2:9" x14ac:dyDescent="0.3">
      <c r="B2713" t="s">
        <v>139</v>
      </c>
      <c r="C2713" t="s">
        <v>140</v>
      </c>
      <c r="D2713" t="s">
        <v>141</v>
      </c>
      <c r="E2713" t="s">
        <v>73</v>
      </c>
      <c r="F2713" s="122" t="s">
        <v>144</v>
      </c>
      <c r="H2713">
        <v>1</v>
      </c>
      <c r="I2713" s="121">
        <v>42264.429930555554</v>
      </c>
    </row>
    <row r="2714" spans="2:9" x14ac:dyDescent="0.3">
      <c r="B2714" t="s">
        <v>139</v>
      </c>
      <c r="C2714" t="s">
        <v>140</v>
      </c>
      <c r="D2714" t="s">
        <v>141</v>
      </c>
      <c r="E2714" t="s">
        <v>73</v>
      </c>
      <c r="F2714" s="122" t="s">
        <v>144</v>
      </c>
      <c r="H2714">
        <v>1</v>
      </c>
      <c r="I2714" s="121">
        <v>42264.429930555554</v>
      </c>
    </row>
    <row r="2715" spans="2:9" x14ac:dyDescent="0.3">
      <c r="B2715" t="s">
        <v>139</v>
      </c>
      <c r="C2715" t="s">
        <v>140</v>
      </c>
      <c r="D2715" t="s">
        <v>141</v>
      </c>
      <c r="E2715" t="s">
        <v>73</v>
      </c>
      <c r="F2715" s="122" t="s">
        <v>144</v>
      </c>
      <c r="H2715">
        <v>4</v>
      </c>
      <c r="I2715" s="121">
        <v>42264.429930555554</v>
      </c>
    </row>
    <row r="2716" spans="2:9" x14ac:dyDescent="0.3">
      <c r="B2716" t="s">
        <v>139</v>
      </c>
      <c r="C2716" t="s">
        <v>140</v>
      </c>
      <c r="D2716" t="s">
        <v>141</v>
      </c>
      <c r="E2716" t="s">
        <v>73</v>
      </c>
      <c r="F2716" s="122" t="s">
        <v>144</v>
      </c>
      <c r="H2716">
        <v>1</v>
      </c>
      <c r="I2716" s="121">
        <v>42264.429930555554</v>
      </c>
    </row>
    <row r="2717" spans="2:9" x14ac:dyDescent="0.3">
      <c r="B2717" t="s">
        <v>139</v>
      </c>
      <c r="C2717" t="s">
        <v>140</v>
      </c>
      <c r="D2717" t="s">
        <v>141</v>
      </c>
      <c r="E2717" t="s">
        <v>73</v>
      </c>
      <c r="F2717" s="122" t="s">
        <v>144</v>
      </c>
      <c r="H2717">
        <v>4</v>
      </c>
      <c r="I2717" s="121">
        <v>42264.429930555554</v>
      </c>
    </row>
    <row r="2718" spans="2:9" x14ac:dyDescent="0.3">
      <c r="B2718" t="s">
        <v>139</v>
      </c>
      <c r="C2718" t="s">
        <v>140</v>
      </c>
      <c r="D2718" t="s">
        <v>141</v>
      </c>
      <c r="E2718" t="s">
        <v>73</v>
      </c>
      <c r="F2718" s="122" t="s">
        <v>144</v>
      </c>
      <c r="H2718">
        <v>1</v>
      </c>
      <c r="I2718" s="121">
        <v>42264.429930555554</v>
      </c>
    </row>
    <row r="2719" spans="2:9" x14ac:dyDescent="0.3">
      <c r="B2719" t="s">
        <v>139</v>
      </c>
      <c r="C2719" t="s">
        <v>140</v>
      </c>
      <c r="D2719" t="s">
        <v>141</v>
      </c>
      <c r="E2719" t="s">
        <v>73</v>
      </c>
      <c r="F2719" s="122" t="s">
        <v>144</v>
      </c>
      <c r="I2719" s="121">
        <v>42264.429930555554</v>
      </c>
    </row>
    <row r="2720" spans="2:9" x14ac:dyDescent="0.3">
      <c r="B2720" t="s">
        <v>139</v>
      </c>
      <c r="C2720" t="s">
        <v>140</v>
      </c>
      <c r="D2720" t="s">
        <v>141</v>
      </c>
      <c r="E2720" t="s">
        <v>73</v>
      </c>
      <c r="F2720" s="122" t="s">
        <v>144</v>
      </c>
      <c r="H2720">
        <v>10</v>
      </c>
      <c r="I2720" s="121">
        <v>42264.429930555554</v>
      </c>
    </row>
    <row r="2721" spans="2:9" x14ac:dyDescent="0.3">
      <c r="B2721" t="s">
        <v>139</v>
      </c>
      <c r="C2721" t="s">
        <v>140</v>
      </c>
      <c r="D2721" t="s">
        <v>141</v>
      </c>
      <c r="E2721" t="s">
        <v>73</v>
      </c>
      <c r="F2721" s="122" t="s">
        <v>144</v>
      </c>
      <c r="H2721">
        <v>4</v>
      </c>
      <c r="I2721" s="121">
        <v>42264.429930555554</v>
      </c>
    </row>
    <row r="2722" spans="2:9" x14ac:dyDescent="0.3">
      <c r="B2722" t="s">
        <v>139</v>
      </c>
      <c r="C2722" t="s">
        <v>140</v>
      </c>
      <c r="D2722" t="s">
        <v>141</v>
      </c>
      <c r="E2722" t="s">
        <v>73</v>
      </c>
      <c r="F2722" s="122" t="s">
        <v>144</v>
      </c>
      <c r="H2722">
        <v>1</v>
      </c>
      <c r="I2722" s="121">
        <v>42264.429930555554</v>
      </c>
    </row>
    <row r="2723" spans="2:9" x14ac:dyDescent="0.3">
      <c r="B2723" t="s">
        <v>139</v>
      </c>
      <c r="C2723" t="s">
        <v>140</v>
      </c>
      <c r="D2723" t="s">
        <v>141</v>
      </c>
      <c r="E2723" t="s">
        <v>73</v>
      </c>
      <c r="F2723" s="122" t="s">
        <v>144</v>
      </c>
      <c r="H2723">
        <v>591</v>
      </c>
      <c r="I2723" s="121">
        <v>42264.429930555554</v>
      </c>
    </row>
    <row r="2724" spans="2:9" x14ac:dyDescent="0.3">
      <c r="B2724" t="s">
        <v>139</v>
      </c>
      <c r="C2724" t="s">
        <v>140</v>
      </c>
      <c r="D2724" t="s">
        <v>141</v>
      </c>
      <c r="E2724" t="s">
        <v>73</v>
      </c>
      <c r="F2724" s="122" t="s">
        <v>144</v>
      </c>
      <c r="H2724">
        <v>0.80300000000000005</v>
      </c>
      <c r="I2724" s="121">
        <v>42264.429930555554</v>
      </c>
    </row>
    <row r="2725" spans="2:9" x14ac:dyDescent="0.3">
      <c r="B2725" t="s">
        <v>139</v>
      </c>
      <c r="C2725" t="s">
        <v>140</v>
      </c>
      <c r="D2725" t="s">
        <v>141</v>
      </c>
      <c r="E2725" t="s">
        <v>73</v>
      </c>
      <c r="F2725" s="122" t="s">
        <v>144</v>
      </c>
      <c r="H2725">
        <v>24.095744680851062</v>
      </c>
      <c r="I2725" s="121">
        <v>42264.429930555554</v>
      </c>
    </row>
    <row r="2726" spans="2:9" x14ac:dyDescent="0.3">
      <c r="B2726" t="s">
        <v>139</v>
      </c>
      <c r="C2726" t="s">
        <v>140</v>
      </c>
      <c r="D2726" t="s">
        <v>141</v>
      </c>
      <c r="E2726" t="s">
        <v>73</v>
      </c>
      <c r="F2726" s="122" t="s">
        <v>144</v>
      </c>
      <c r="H2726">
        <v>913</v>
      </c>
      <c r="I2726" s="121">
        <v>42264.429930555554</v>
      </c>
    </row>
    <row r="2727" spans="2:9" x14ac:dyDescent="0.3">
      <c r="B2727" t="s">
        <v>139</v>
      </c>
      <c r="C2727" t="s">
        <v>140</v>
      </c>
      <c r="D2727" t="s">
        <v>141</v>
      </c>
      <c r="E2727" t="s">
        <v>73</v>
      </c>
      <c r="F2727" s="122" t="s">
        <v>144</v>
      </c>
      <c r="H2727">
        <v>0.95678549710087146</v>
      </c>
      <c r="I2727" s="121">
        <v>42264.429930555554</v>
      </c>
    </row>
    <row r="2728" spans="2:9" x14ac:dyDescent="0.3">
      <c r="B2728" t="s">
        <v>139</v>
      </c>
      <c r="C2728" t="s">
        <v>140</v>
      </c>
      <c r="D2728" t="s">
        <v>141</v>
      </c>
      <c r="E2728" t="s">
        <v>73</v>
      </c>
      <c r="F2728" s="122" t="s">
        <v>144</v>
      </c>
      <c r="I2728" s="121">
        <v>42264.429930555554</v>
      </c>
    </row>
    <row r="2729" spans="2:9" x14ac:dyDescent="0.3">
      <c r="B2729" t="s">
        <v>139</v>
      </c>
      <c r="C2729" t="s">
        <v>140</v>
      </c>
      <c r="D2729" t="s">
        <v>141</v>
      </c>
      <c r="E2729" t="s">
        <v>73</v>
      </c>
      <c r="F2729" s="122" t="s">
        <v>144</v>
      </c>
      <c r="I2729" s="121">
        <v>42264.429930555554</v>
      </c>
    </row>
    <row r="2730" spans="2:9" x14ac:dyDescent="0.3">
      <c r="B2730" t="s">
        <v>139</v>
      </c>
      <c r="C2730" t="s">
        <v>140</v>
      </c>
      <c r="D2730" t="s">
        <v>141</v>
      </c>
      <c r="E2730" t="s">
        <v>73</v>
      </c>
      <c r="F2730" s="122" t="s">
        <v>144</v>
      </c>
      <c r="H2730">
        <v>2</v>
      </c>
      <c r="I2730" s="121">
        <v>42264.429930555554</v>
      </c>
    </row>
    <row r="2731" spans="2:9" x14ac:dyDescent="0.3">
      <c r="B2731" t="s">
        <v>139</v>
      </c>
      <c r="C2731" t="s">
        <v>140</v>
      </c>
      <c r="D2731" t="s">
        <v>141</v>
      </c>
      <c r="E2731" t="s">
        <v>73</v>
      </c>
      <c r="F2731" s="122" t="s">
        <v>144</v>
      </c>
      <c r="I2731" s="121">
        <v>42264.429930555554</v>
      </c>
    </row>
    <row r="2732" spans="2:9" x14ac:dyDescent="0.3">
      <c r="B2732" t="s">
        <v>139</v>
      </c>
      <c r="C2732" t="s">
        <v>140</v>
      </c>
      <c r="D2732" t="s">
        <v>141</v>
      </c>
      <c r="E2732" t="s">
        <v>73</v>
      </c>
      <c r="F2732" s="122" t="s">
        <v>144</v>
      </c>
      <c r="I2732" s="121">
        <v>42264.429930555554</v>
      </c>
    </row>
    <row r="2733" spans="2:9" x14ac:dyDescent="0.3">
      <c r="B2733" t="s">
        <v>139</v>
      </c>
      <c r="C2733" t="s">
        <v>140</v>
      </c>
      <c r="D2733" t="s">
        <v>141</v>
      </c>
      <c r="E2733" t="s">
        <v>73</v>
      </c>
      <c r="F2733" s="122" t="s">
        <v>144</v>
      </c>
      <c r="H2733">
        <v>3</v>
      </c>
      <c r="I2733" s="121">
        <v>42264.429930555554</v>
      </c>
    </row>
    <row r="2734" spans="2:9" x14ac:dyDescent="0.3">
      <c r="B2734" t="s">
        <v>139</v>
      </c>
      <c r="C2734" t="s">
        <v>140</v>
      </c>
      <c r="D2734" t="s">
        <v>141</v>
      </c>
      <c r="E2734" t="s">
        <v>73</v>
      </c>
      <c r="F2734" s="122" t="s">
        <v>144</v>
      </c>
      <c r="H2734">
        <v>1</v>
      </c>
      <c r="I2734" s="121">
        <v>42264.429930555554</v>
      </c>
    </row>
    <row r="2735" spans="2:9" x14ac:dyDescent="0.3">
      <c r="B2735" t="s">
        <v>139</v>
      </c>
      <c r="C2735" t="s">
        <v>140</v>
      </c>
      <c r="D2735" t="s">
        <v>141</v>
      </c>
      <c r="E2735" t="s">
        <v>73</v>
      </c>
      <c r="F2735" s="122" t="s">
        <v>144</v>
      </c>
      <c r="H2735">
        <v>2</v>
      </c>
      <c r="I2735" s="121">
        <v>42264.429930555554</v>
      </c>
    </row>
    <row r="2736" spans="2:9" x14ac:dyDescent="0.3">
      <c r="B2736" t="s">
        <v>139</v>
      </c>
      <c r="C2736" t="s">
        <v>140</v>
      </c>
      <c r="D2736" t="s">
        <v>141</v>
      </c>
      <c r="E2736" t="s">
        <v>73</v>
      </c>
      <c r="F2736" s="122" t="s">
        <v>144</v>
      </c>
      <c r="H2736">
        <v>1</v>
      </c>
      <c r="I2736" s="121">
        <v>42264.429930555554</v>
      </c>
    </row>
    <row r="2737" spans="2:9" x14ac:dyDescent="0.3">
      <c r="B2737" t="s">
        <v>139</v>
      </c>
      <c r="C2737" t="s">
        <v>140</v>
      </c>
      <c r="D2737" t="s">
        <v>141</v>
      </c>
      <c r="E2737" t="s">
        <v>73</v>
      </c>
      <c r="F2737" s="122" t="s">
        <v>144</v>
      </c>
      <c r="H2737">
        <v>5</v>
      </c>
      <c r="I2737" s="121">
        <v>42264.429930555554</v>
      </c>
    </row>
    <row r="2738" spans="2:9" x14ac:dyDescent="0.3">
      <c r="B2738" t="s">
        <v>139</v>
      </c>
      <c r="C2738" t="s">
        <v>140</v>
      </c>
      <c r="D2738" t="s">
        <v>141</v>
      </c>
      <c r="E2738" t="s">
        <v>73</v>
      </c>
      <c r="F2738" s="122" t="s">
        <v>144</v>
      </c>
      <c r="I2738" s="121">
        <v>42264.429930555554</v>
      </c>
    </row>
    <row r="2739" spans="2:9" x14ac:dyDescent="0.3">
      <c r="B2739" t="s">
        <v>139</v>
      </c>
      <c r="C2739" t="s">
        <v>140</v>
      </c>
      <c r="D2739" t="s">
        <v>141</v>
      </c>
      <c r="E2739" t="s">
        <v>73</v>
      </c>
      <c r="F2739" s="122" t="s">
        <v>144</v>
      </c>
      <c r="I2739" s="121">
        <v>42264.429930555554</v>
      </c>
    </row>
    <row r="2740" spans="2:9" x14ac:dyDescent="0.3">
      <c r="B2740" t="s">
        <v>139</v>
      </c>
      <c r="C2740" t="s">
        <v>140</v>
      </c>
      <c r="D2740" t="s">
        <v>141</v>
      </c>
      <c r="E2740" t="s">
        <v>73</v>
      </c>
      <c r="F2740" s="122" t="s">
        <v>144</v>
      </c>
      <c r="I2740" s="121">
        <v>42264.429930555554</v>
      </c>
    </row>
    <row r="2741" spans="2:9" x14ac:dyDescent="0.3">
      <c r="B2741" t="s">
        <v>139</v>
      </c>
      <c r="C2741" t="s">
        <v>140</v>
      </c>
      <c r="D2741" t="s">
        <v>141</v>
      </c>
      <c r="E2741" t="s">
        <v>73</v>
      </c>
      <c r="F2741" s="122" t="s">
        <v>144</v>
      </c>
      <c r="I2741" s="121">
        <v>42264.429942129631</v>
      </c>
    </row>
    <row r="2742" spans="2:9" x14ac:dyDescent="0.3">
      <c r="B2742" t="s">
        <v>139</v>
      </c>
      <c r="C2742" t="s">
        <v>140</v>
      </c>
      <c r="D2742" t="s">
        <v>141</v>
      </c>
      <c r="E2742" t="s">
        <v>73</v>
      </c>
      <c r="F2742" s="122" t="s">
        <v>144</v>
      </c>
      <c r="H2742">
        <v>4</v>
      </c>
      <c r="I2742" s="121">
        <v>42264.429942129631</v>
      </c>
    </row>
    <row r="2743" spans="2:9" x14ac:dyDescent="0.3">
      <c r="B2743" t="s">
        <v>139</v>
      </c>
      <c r="C2743" t="s">
        <v>140</v>
      </c>
      <c r="D2743" t="s">
        <v>141</v>
      </c>
      <c r="E2743" t="s">
        <v>73</v>
      </c>
      <c r="F2743" s="122" t="s">
        <v>144</v>
      </c>
      <c r="I2743" s="121">
        <v>42264.429942129631</v>
      </c>
    </row>
    <row r="2744" spans="2:9" x14ac:dyDescent="0.3">
      <c r="B2744" t="s">
        <v>139</v>
      </c>
      <c r="C2744" t="s">
        <v>140</v>
      </c>
      <c r="D2744" t="s">
        <v>141</v>
      </c>
      <c r="E2744" t="s">
        <v>73</v>
      </c>
      <c r="F2744" s="122" t="s">
        <v>144</v>
      </c>
      <c r="I2744" s="121">
        <v>42264.429942129631</v>
      </c>
    </row>
    <row r="2745" spans="2:9" x14ac:dyDescent="0.3">
      <c r="B2745" t="s">
        <v>139</v>
      </c>
      <c r="C2745" t="s">
        <v>140</v>
      </c>
      <c r="D2745" t="s">
        <v>141</v>
      </c>
      <c r="E2745" t="s">
        <v>73</v>
      </c>
      <c r="F2745" s="122" t="s">
        <v>144</v>
      </c>
      <c r="I2745" s="121">
        <v>42264.429942129631</v>
      </c>
    </row>
    <row r="2746" spans="2:9" x14ac:dyDescent="0.3">
      <c r="B2746" t="s">
        <v>139</v>
      </c>
      <c r="C2746" t="s">
        <v>140</v>
      </c>
      <c r="D2746" t="s">
        <v>141</v>
      </c>
      <c r="E2746" t="s">
        <v>73</v>
      </c>
      <c r="F2746" s="122" t="s">
        <v>144</v>
      </c>
      <c r="I2746" s="121">
        <v>42264.429942129631</v>
      </c>
    </row>
    <row r="2747" spans="2:9" x14ac:dyDescent="0.3">
      <c r="B2747" t="s">
        <v>139</v>
      </c>
      <c r="C2747" t="s">
        <v>140</v>
      </c>
      <c r="D2747" t="s">
        <v>141</v>
      </c>
      <c r="E2747" t="s">
        <v>73</v>
      </c>
      <c r="F2747" s="122" t="s">
        <v>144</v>
      </c>
      <c r="I2747" s="121">
        <v>42264.429942129631</v>
      </c>
    </row>
    <row r="2748" spans="2:9" x14ac:dyDescent="0.3">
      <c r="B2748" t="s">
        <v>139</v>
      </c>
      <c r="C2748" t="s">
        <v>140</v>
      </c>
      <c r="D2748" t="s">
        <v>141</v>
      </c>
      <c r="E2748" t="s">
        <v>73</v>
      </c>
      <c r="F2748" s="122" t="s">
        <v>144</v>
      </c>
      <c r="H2748">
        <v>1</v>
      </c>
      <c r="I2748" s="121">
        <v>42264.429942129631</v>
      </c>
    </row>
    <row r="2749" spans="2:9" x14ac:dyDescent="0.3">
      <c r="B2749" t="s">
        <v>139</v>
      </c>
      <c r="C2749" t="s">
        <v>140</v>
      </c>
      <c r="D2749" t="s">
        <v>141</v>
      </c>
      <c r="E2749" t="s">
        <v>73</v>
      </c>
      <c r="F2749" s="122" t="s">
        <v>144</v>
      </c>
      <c r="I2749" s="121">
        <v>42264.429942129631</v>
      </c>
    </row>
    <row r="2750" spans="2:9" x14ac:dyDescent="0.3">
      <c r="B2750" t="s">
        <v>139</v>
      </c>
      <c r="C2750" t="s">
        <v>140</v>
      </c>
      <c r="D2750" t="s">
        <v>141</v>
      </c>
      <c r="E2750" t="s">
        <v>73</v>
      </c>
      <c r="F2750" s="122" t="s">
        <v>144</v>
      </c>
      <c r="I2750" s="121">
        <v>42264.429942129631</v>
      </c>
    </row>
    <row r="2751" spans="2:9" x14ac:dyDescent="0.3">
      <c r="B2751" t="s">
        <v>139</v>
      </c>
      <c r="C2751" t="s">
        <v>140</v>
      </c>
      <c r="D2751" t="s">
        <v>141</v>
      </c>
      <c r="E2751" t="s">
        <v>73</v>
      </c>
      <c r="F2751" s="122" t="s">
        <v>145</v>
      </c>
      <c r="H2751">
        <v>0</v>
      </c>
      <c r="I2751" s="121">
        <v>42264.429942129631</v>
      </c>
    </row>
    <row r="2752" spans="2:9" x14ac:dyDescent="0.3">
      <c r="B2752" t="s">
        <v>139</v>
      </c>
      <c r="C2752" t="s">
        <v>140</v>
      </c>
      <c r="D2752" t="s">
        <v>141</v>
      </c>
      <c r="E2752" t="s">
        <v>73</v>
      </c>
      <c r="F2752" s="122" t="s">
        <v>145</v>
      </c>
      <c r="H2752">
        <v>1</v>
      </c>
      <c r="I2752" s="121">
        <v>42264.429942129631</v>
      </c>
    </row>
    <row r="2753" spans="2:9" x14ac:dyDescent="0.3">
      <c r="B2753" t="s">
        <v>139</v>
      </c>
      <c r="C2753" t="s">
        <v>140</v>
      </c>
      <c r="D2753" t="s">
        <v>141</v>
      </c>
      <c r="E2753" t="s">
        <v>73</v>
      </c>
      <c r="F2753" s="122" t="s">
        <v>145</v>
      </c>
      <c r="I2753" s="121">
        <v>42264.429942129631</v>
      </c>
    </row>
    <row r="2754" spans="2:9" x14ac:dyDescent="0.3">
      <c r="B2754" t="s">
        <v>139</v>
      </c>
      <c r="C2754" t="s">
        <v>140</v>
      </c>
      <c r="D2754" t="s">
        <v>141</v>
      </c>
      <c r="E2754" t="s">
        <v>73</v>
      </c>
      <c r="F2754" s="122" t="s">
        <v>145</v>
      </c>
      <c r="I2754" s="121">
        <v>42264.429942129631</v>
      </c>
    </row>
    <row r="2755" spans="2:9" x14ac:dyDescent="0.3">
      <c r="B2755" t="s">
        <v>139</v>
      </c>
      <c r="C2755" t="s">
        <v>140</v>
      </c>
      <c r="D2755" t="s">
        <v>141</v>
      </c>
      <c r="E2755" t="s">
        <v>73</v>
      </c>
      <c r="F2755" s="122" t="s">
        <v>145</v>
      </c>
      <c r="H2755">
        <v>1</v>
      </c>
      <c r="I2755" s="121">
        <v>42264.429942129631</v>
      </c>
    </row>
    <row r="2756" spans="2:9" x14ac:dyDescent="0.3">
      <c r="B2756" t="s">
        <v>139</v>
      </c>
      <c r="C2756" t="s">
        <v>140</v>
      </c>
      <c r="D2756" t="s">
        <v>141</v>
      </c>
      <c r="E2756" t="s">
        <v>73</v>
      </c>
      <c r="F2756" s="122" t="s">
        <v>145</v>
      </c>
      <c r="I2756" s="121">
        <v>42264.429942129631</v>
      </c>
    </row>
    <row r="2757" spans="2:9" x14ac:dyDescent="0.3">
      <c r="B2757" t="s">
        <v>139</v>
      </c>
      <c r="C2757" t="s">
        <v>140</v>
      </c>
      <c r="D2757" t="s">
        <v>141</v>
      </c>
      <c r="E2757" t="s">
        <v>73</v>
      </c>
      <c r="F2757" s="122" t="s">
        <v>145</v>
      </c>
      <c r="I2757" s="121">
        <v>42264.429942129631</v>
      </c>
    </row>
    <row r="2758" spans="2:9" x14ac:dyDescent="0.3">
      <c r="B2758" t="s">
        <v>139</v>
      </c>
      <c r="C2758" t="s">
        <v>140</v>
      </c>
      <c r="D2758" t="s">
        <v>141</v>
      </c>
      <c r="E2758" t="s">
        <v>73</v>
      </c>
      <c r="F2758" s="122" t="s">
        <v>145</v>
      </c>
      <c r="I2758" s="121">
        <v>42264.429942129631</v>
      </c>
    </row>
    <row r="2759" spans="2:9" x14ac:dyDescent="0.3">
      <c r="B2759" t="s">
        <v>139</v>
      </c>
      <c r="C2759" t="s">
        <v>140</v>
      </c>
      <c r="D2759" t="s">
        <v>141</v>
      </c>
      <c r="E2759" t="s">
        <v>73</v>
      </c>
      <c r="F2759" s="122" t="s">
        <v>145</v>
      </c>
      <c r="I2759" s="121">
        <v>42264.429942129631</v>
      </c>
    </row>
    <row r="2760" spans="2:9" x14ac:dyDescent="0.3">
      <c r="B2760" t="s">
        <v>139</v>
      </c>
      <c r="C2760" t="s">
        <v>140</v>
      </c>
      <c r="D2760" t="s">
        <v>141</v>
      </c>
      <c r="E2760" t="s">
        <v>73</v>
      </c>
      <c r="F2760" s="122" t="s">
        <v>145</v>
      </c>
      <c r="H2760">
        <v>0</v>
      </c>
      <c r="I2760" s="121">
        <v>42264.429942129631</v>
      </c>
    </row>
    <row r="2761" spans="2:9" x14ac:dyDescent="0.3">
      <c r="B2761" t="s">
        <v>139</v>
      </c>
      <c r="C2761" t="s">
        <v>140</v>
      </c>
      <c r="D2761" t="s">
        <v>141</v>
      </c>
      <c r="E2761" t="s">
        <v>73</v>
      </c>
      <c r="F2761" s="122" t="s">
        <v>145</v>
      </c>
      <c r="H2761">
        <v>615</v>
      </c>
      <c r="I2761" s="121">
        <v>42264.429942129631</v>
      </c>
    </row>
    <row r="2762" spans="2:9" x14ac:dyDescent="0.3">
      <c r="B2762" t="s">
        <v>139</v>
      </c>
      <c r="C2762" t="s">
        <v>140</v>
      </c>
      <c r="D2762" t="s">
        <v>141</v>
      </c>
      <c r="E2762" t="s">
        <v>73</v>
      </c>
      <c r="F2762" s="122" t="s">
        <v>145</v>
      </c>
      <c r="H2762">
        <v>18</v>
      </c>
      <c r="I2762" s="121">
        <v>42264.429942129631</v>
      </c>
    </row>
    <row r="2763" spans="2:9" x14ac:dyDescent="0.3">
      <c r="B2763" t="s">
        <v>139</v>
      </c>
      <c r="C2763" t="s">
        <v>140</v>
      </c>
      <c r="D2763" t="s">
        <v>141</v>
      </c>
      <c r="E2763" t="s">
        <v>73</v>
      </c>
      <c r="F2763" s="122" t="s">
        <v>145</v>
      </c>
      <c r="H2763" t="s">
        <v>85</v>
      </c>
      <c r="I2763" s="121">
        <v>42264.429942129631</v>
      </c>
    </row>
    <row r="2764" spans="2:9" x14ac:dyDescent="0.3">
      <c r="B2764" t="s">
        <v>139</v>
      </c>
      <c r="C2764" t="s">
        <v>140</v>
      </c>
      <c r="D2764" t="s">
        <v>141</v>
      </c>
      <c r="E2764" t="s">
        <v>73</v>
      </c>
      <c r="F2764" s="122" t="s">
        <v>145</v>
      </c>
      <c r="H2764">
        <v>2</v>
      </c>
      <c r="I2764" s="121">
        <v>42264.429942129631</v>
      </c>
    </row>
    <row r="2765" spans="2:9" x14ac:dyDescent="0.3">
      <c r="B2765" t="s">
        <v>139</v>
      </c>
      <c r="C2765" t="s">
        <v>140</v>
      </c>
      <c r="D2765" t="s">
        <v>141</v>
      </c>
      <c r="E2765" t="s">
        <v>73</v>
      </c>
      <c r="F2765" s="122" t="s">
        <v>145</v>
      </c>
      <c r="H2765">
        <v>1</v>
      </c>
      <c r="I2765" s="121">
        <v>42264.429942129631</v>
      </c>
    </row>
    <row r="2766" spans="2:9" x14ac:dyDescent="0.3">
      <c r="B2766" t="s">
        <v>139</v>
      </c>
      <c r="C2766" t="s">
        <v>140</v>
      </c>
      <c r="D2766" t="s">
        <v>141</v>
      </c>
      <c r="E2766" t="s">
        <v>73</v>
      </c>
      <c r="F2766" s="122" t="s">
        <v>145</v>
      </c>
      <c r="H2766">
        <v>1857</v>
      </c>
      <c r="I2766" s="121">
        <v>42264.429942129631</v>
      </c>
    </row>
    <row r="2767" spans="2:9" x14ac:dyDescent="0.3">
      <c r="B2767" t="s">
        <v>139</v>
      </c>
      <c r="C2767" t="s">
        <v>140</v>
      </c>
      <c r="D2767" t="s">
        <v>141</v>
      </c>
      <c r="E2767" t="s">
        <v>73</v>
      </c>
      <c r="F2767" s="122" t="s">
        <v>145</v>
      </c>
      <c r="H2767">
        <v>269</v>
      </c>
      <c r="I2767" s="121">
        <v>42264.429942129631</v>
      </c>
    </row>
    <row r="2768" spans="2:9" x14ac:dyDescent="0.3">
      <c r="B2768" t="s">
        <v>139</v>
      </c>
      <c r="C2768" t="s">
        <v>140</v>
      </c>
      <c r="D2768" t="s">
        <v>141</v>
      </c>
      <c r="E2768" t="s">
        <v>73</v>
      </c>
      <c r="F2768" s="122" t="s">
        <v>145</v>
      </c>
      <c r="H2768">
        <v>16</v>
      </c>
      <c r="I2768" s="121">
        <v>42264.429942129631</v>
      </c>
    </row>
    <row r="2769" spans="2:9" x14ac:dyDescent="0.3">
      <c r="B2769" t="s">
        <v>139</v>
      </c>
      <c r="C2769" t="s">
        <v>140</v>
      </c>
      <c r="D2769" t="s">
        <v>141</v>
      </c>
      <c r="E2769" t="s">
        <v>73</v>
      </c>
      <c r="F2769" s="122" t="s">
        <v>145</v>
      </c>
      <c r="I2769" s="121">
        <v>42264.429942129631</v>
      </c>
    </row>
    <row r="2770" spans="2:9" x14ac:dyDescent="0.3">
      <c r="B2770" t="s">
        <v>139</v>
      </c>
      <c r="C2770" t="s">
        <v>140</v>
      </c>
      <c r="D2770" t="s">
        <v>141</v>
      </c>
      <c r="E2770" t="s">
        <v>73</v>
      </c>
      <c r="F2770" s="122" t="s">
        <v>145</v>
      </c>
      <c r="I2770" s="121">
        <v>42264.429942129631</v>
      </c>
    </row>
    <row r="2771" spans="2:9" x14ac:dyDescent="0.3">
      <c r="B2771" t="s">
        <v>139</v>
      </c>
      <c r="C2771" t="s">
        <v>140</v>
      </c>
      <c r="D2771" t="s">
        <v>141</v>
      </c>
      <c r="E2771" t="s">
        <v>73</v>
      </c>
      <c r="F2771" s="122" t="s">
        <v>145</v>
      </c>
      <c r="I2771" s="121">
        <v>42264.429942129631</v>
      </c>
    </row>
    <row r="2772" spans="2:9" x14ac:dyDescent="0.3">
      <c r="B2772" t="s">
        <v>139</v>
      </c>
      <c r="C2772" t="s">
        <v>140</v>
      </c>
      <c r="D2772" t="s">
        <v>141</v>
      </c>
      <c r="E2772" t="s">
        <v>73</v>
      </c>
      <c r="F2772" s="122" t="s">
        <v>145</v>
      </c>
      <c r="I2772" s="121">
        <v>42264.429942129631</v>
      </c>
    </row>
    <row r="2773" spans="2:9" x14ac:dyDescent="0.3">
      <c r="B2773" t="s">
        <v>139</v>
      </c>
      <c r="C2773" t="s">
        <v>140</v>
      </c>
      <c r="D2773" t="s">
        <v>141</v>
      </c>
      <c r="E2773" t="s">
        <v>73</v>
      </c>
      <c r="F2773" s="122" t="s">
        <v>145</v>
      </c>
      <c r="H2773">
        <v>1</v>
      </c>
      <c r="I2773" s="121">
        <v>42264.429942129631</v>
      </c>
    </row>
    <row r="2774" spans="2:9" x14ac:dyDescent="0.3">
      <c r="B2774" t="s">
        <v>139</v>
      </c>
      <c r="C2774" t="s">
        <v>140</v>
      </c>
      <c r="D2774" t="s">
        <v>141</v>
      </c>
      <c r="E2774" t="s">
        <v>73</v>
      </c>
      <c r="F2774" s="122" t="s">
        <v>145</v>
      </c>
      <c r="I2774" s="121">
        <v>42264.429942129631</v>
      </c>
    </row>
    <row r="2775" spans="2:9" x14ac:dyDescent="0.3">
      <c r="B2775" t="s">
        <v>139</v>
      </c>
      <c r="C2775" t="s">
        <v>140</v>
      </c>
      <c r="D2775" t="s">
        <v>141</v>
      </c>
      <c r="E2775" t="s">
        <v>73</v>
      </c>
      <c r="F2775" s="122" t="s">
        <v>145</v>
      </c>
      <c r="I2775" s="121">
        <v>42264.429942129631</v>
      </c>
    </row>
    <row r="2776" spans="2:9" x14ac:dyDescent="0.3">
      <c r="B2776" t="s">
        <v>139</v>
      </c>
      <c r="C2776" t="s">
        <v>140</v>
      </c>
      <c r="D2776" t="s">
        <v>141</v>
      </c>
      <c r="E2776" t="s">
        <v>73</v>
      </c>
      <c r="F2776" s="122" t="s">
        <v>145</v>
      </c>
      <c r="I2776" s="121">
        <v>42264.429942129631</v>
      </c>
    </row>
    <row r="2777" spans="2:9" x14ac:dyDescent="0.3">
      <c r="B2777" t="s">
        <v>139</v>
      </c>
      <c r="C2777" t="s">
        <v>140</v>
      </c>
      <c r="D2777" t="s">
        <v>141</v>
      </c>
      <c r="E2777" t="s">
        <v>73</v>
      </c>
      <c r="F2777" s="122" t="s">
        <v>145</v>
      </c>
      <c r="I2777" s="121">
        <v>42264.429942129631</v>
      </c>
    </row>
    <row r="2778" spans="2:9" x14ac:dyDescent="0.3">
      <c r="B2778" t="s">
        <v>139</v>
      </c>
      <c r="C2778" t="s">
        <v>140</v>
      </c>
      <c r="D2778" t="s">
        <v>141</v>
      </c>
      <c r="E2778" t="s">
        <v>73</v>
      </c>
      <c r="F2778" s="122" t="s">
        <v>145</v>
      </c>
      <c r="I2778" s="121">
        <v>42264.429942129631</v>
      </c>
    </row>
    <row r="2779" spans="2:9" x14ac:dyDescent="0.3">
      <c r="B2779" t="s">
        <v>139</v>
      </c>
      <c r="C2779" t="s">
        <v>140</v>
      </c>
      <c r="D2779" t="s">
        <v>141</v>
      </c>
      <c r="E2779" t="s">
        <v>73</v>
      </c>
      <c r="F2779" s="122" t="s">
        <v>142</v>
      </c>
      <c r="H2779">
        <v>32</v>
      </c>
      <c r="I2779" s="121">
        <v>42264.431250000001</v>
      </c>
    </row>
    <row r="2780" spans="2:9" x14ac:dyDescent="0.3">
      <c r="B2780" t="s">
        <v>139</v>
      </c>
      <c r="C2780" t="s">
        <v>140</v>
      </c>
      <c r="D2780" t="s">
        <v>141</v>
      </c>
      <c r="E2780" t="s">
        <v>73</v>
      </c>
      <c r="F2780" s="122" t="s">
        <v>142</v>
      </c>
      <c r="H2780">
        <v>900</v>
      </c>
      <c r="I2780" s="121">
        <v>42264.431250000001</v>
      </c>
    </row>
    <row r="2781" spans="2:9" x14ac:dyDescent="0.3">
      <c r="B2781" t="s">
        <v>139</v>
      </c>
      <c r="C2781" t="s">
        <v>140</v>
      </c>
      <c r="D2781" t="s">
        <v>141</v>
      </c>
      <c r="E2781" t="s">
        <v>73</v>
      </c>
      <c r="F2781" s="122" t="s">
        <v>142</v>
      </c>
      <c r="H2781">
        <v>68</v>
      </c>
      <c r="I2781" s="121">
        <v>42264.431250000001</v>
      </c>
    </row>
    <row r="2782" spans="2:9" x14ac:dyDescent="0.3">
      <c r="B2782" t="s">
        <v>139</v>
      </c>
      <c r="C2782" t="s">
        <v>140</v>
      </c>
      <c r="D2782" t="s">
        <v>141</v>
      </c>
      <c r="E2782" t="s">
        <v>73</v>
      </c>
      <c r="F2782" s="122" t="s">
        <v>142</v>
      </c>
      <c r="H2782">
        <v>9398</v>
      </c>
      <c r="I2782" s="121">
        <v>42264.431250000001</v>
      </c>
    </row>
    <row r="2783" spans="2:9" x14ac:dyDescent="0.3">
      <c r="B2783" t="s">
        <v>139</v>
      </c>
      <c r="C2783" t="s">
        <v>140</v>
      </c>
      <c r="D2783" t="s">
        <v>141</v>
      </c>
      <c r="E2783" t="s">
        <v>73</v>
      </c>
      <c r="F2783" s="122" t="s">
        <v>142</v>
      </c>
      <c r="H2783">
        <v>323</v>
      </c>
      <c r="I2783" s="121">
        <v>42264.431250000001</v>
      </c>
    </row>
    <row r="2784" spans="2:9" x14ac:dyDescent="0.3">
      <c r="B2784" t="s">
        <v>139</v>
      </c>
      <c r="C2784" t="s">
        <v>140</v>
      </c>
      <c r="D2784" t="s">
        <v>141</v>
      </c>
      <c r="E2784" t="s">
        <v>73</v>
      </c>
      <c r="F2784" s="122" t="s">
        <v>142</v>
      </c>
      <c r="H2784">
        <v>82</v>
      </c>
      <c r="I2784" s="121">
        <v>42264.431250000001</v>
      </c>
    </row>
    <row r="2785" spans="2:9" x14ac:dyDescent="0.3">
      <c r="B2785" t="s">
        <v>139</v>
      </c>
      <c r="C2785" t="s">
        <v>140</v>
      </c>
      <c r="D2785" t="s">
        <v>141</v>
      </c>
      <c r="E2785" t="s">
        <v>73</v>
      </c>
      <c r="F2785" s="122" t="s">
        <v>142</v>
      </c>
      <c r="H2785">
        <v>21</v>
      </c>
      <c r="I2785" s="121">
        <v>42264.431250000001</v>
      </c>
    </row>
    <row r="2786" spans="2:9" x14ac:dyDescent="0.3">
      <c r="B2786" t="s">
        <v>139</v>
      </c>
      <c r="C2786" t="s">
        <v>140</v>
      </c>
      <c r="D2786" t="s">
        <v>141</v>
      </c>
      <c r="E2786" t="s">
        <v>73</v>
      </c>
      <c r="F2786" s="122" t="s">
        <v>142</v>
      </c>
      <c r="H2786">
        <v>188</v>
      </c>
      <c r="I2786" s="121">
        <v>42264.431250000001</v>
      </c>
    </row>
    <row r="2787" spans="2:9" x14ac:dyDescent="0.3">
      <c r="B2787" t="s">
        <v>139</v>
      </c>
      <c r="C2787" t="s">
        <v>140</v>
      </c>
      <c r="D2787" t="s">
        <v>141</v>
      </c>
      <c r="E2787" t="s">
        <v>73</v>
      </c>
      <c r="F2787" s="122" t="s">
        <v>143</v>
      </c>
      <c r="H2787">
        <v>0</v>
      </c>
      <c r="I2787" s="121">
        <v>42264.431250000001</v>
      </c>
    </row>
    <row r="2788" spans="2:9" x14ac:dyDescent="0.3">
      <c r="B2788" t="s">
        <v>139</v>
      </c>
      <c r="C2788" t="s">
        <v>140</v>
      </c>
      <c r="D2788" t="s">
        <v>141</v>
      </c>
      <c r="E2788" t="s">
        <v>73</v>
      </c>
      <c r="F2788" s="122" t="s">
        <v>143</v>
      </c>
      <c r="H2788">
        <v>0</v>
      </c>
      <c r="I2788" s="121">
        <v>42264.431250000001</v>
      </c>
    </row>
    <row r="2789" spans="2:9" x14ac:dyDescent="0.3">
      <c r="B2789" t="s">
        <v>139</v>
      </c>
      <c r="C2789" t="s">
        <v>140</v>
      </c>
      <c r="D2789" t="s">
        <v>141</v>
      </c>
      <c r="E2789" t="s">
        <v>73</v>
      </c>
      <c r="F2789" s="122" t="s">
        <v>143</v>
      </c>
      <c r="H2789">
        <v>0</v>
      </c>
      <c r="I2789" s="121">
        <v>42264.431250000001</v>
      </c>
    </row>
    <row r="2790" spans="2:9" x14ac:dyDescent="0.3">
      <c r="B2790" t="s">
        <v>139</v>
      </c>
      <c r="C2790" t="s">
        <v>140</v>
      </c>
      <c r="D2790" t="s">
        <v>141</v>
      </c>
      <c r="E2790" t="s">
        <v>73</v>
      </c>
      <c r="F2790" s="122" t="s">
        <v>143</v>
      </c>
      <c r="H2790">
        <v>0</v>
      </c>
      <c r="I2790" s="121">
        <v>42264.431250000001</v>
      </c>
    </row>
    <row r="2791" spans="2:9" x14ac:dyDescent="0.3">
      <c r="B2791" t="s">
        <v>139</v>
      </c>
      <c r="C2791" t="s">
        <v>140</v>
      </c>
      <c r="D2791" t="s">
        <v>141</v>
      </c>
      <c r="E2791" t="s">
        <v>73</v>
      </c>
      <c r="F2791" s="122" t="s">
        <v>143</v>
      </c>
      <c r="H2791">
        <v>0</v>
      </c>
      <c r="I2791" s="121">
        <v>42264.431250000001</v>
      </c>
    </row>
    <row r="2792" spans="2:9" x14ac:dyDescent="0.3">
      <c r="B2792" t="s">
        <v>139</v>
      </c>
      <c r="C2792" t="s">
        <v>140</v>
      </c>
      <c r="D2792" t="s">
        <v>141</v>
      </c>
      <c r="E2792" t="s">
        <v>73</v>
      </c>
      <c r="F2792" s="122" t="s">
        <v>143</v>
      </c>
      <c r="H2792">
        <v>0</v>
      </c>
      <c r="I2792" s="121">
        <v>42264.431250000001</v>
      </c>
    </row>
    <row r="2793" spans="2:9" x14ac:dyDescent="0.3">
      <c r="B2793" t="s">
        <v>139</v>
      </c>
      <c r="C2793" t="s">
        <v>140</v>
      </c>
      <c r="D2793" t="s">
        <v>141</v>
      </c>
      <c r="E2793" t="s">
        <v>73</v>
      </c>
      <c r="F2793" s="122" t="s">
        <v>143</v>
      </c>
      <c r="H2793">
        <v>0</v>
      </c>
      <c r="I2793" s="121">
        <v>42264.431250000001</v>
      </c>
    </row>
    <row r="2794" spans="2:9" x14ac:dyDescent="0.3">
      <c r="B2794" t="s">
        <v>139</v>
      </c>
      <c r="C2794" t="s">
        <v>140</v>
      </c>
      <c r="D2794" t="s">
        <v>141</v>
      </c>
      <c r="E2794" t="s">
        <v>73</v>
      </c>
      <c r="F2794" s="122" t="s">
        <v>143</v>
      </c>
      <c r="H2794">
        <v>0</v>
      </c>
      <c r="I2794" s="121">
        <v>42264.431261574071</v>
      </c>
    </row>
    <row r="2795" spans="2:9" x14ac:dyDescent="0.3">
      <c r="B2795" t="s">
        <v>139</v>
      </c>
      <c r="C2795" t="s">
        <v>140</v>
      </c>
      <c r="D2795" t="s">
        <v>141</v>
      </c>
      <c r="E2795" t="s">
        <v>73</v>
      </c>
      <c r="F2795" s="122" t="s">
        <v>143</v>
      </c>
      <c r="H2795">
        <v>0</v>
      </c>
      <c r="I2795" s="121">
        <v>42264.431261574071</v>
      </c>
    </row>
    <row r="2796" spans="2:9" x14ac:dyDescent="0.3">
      <c r="B2796" t="s">
        <v>139</v>
      </c>
      <c r="C2796" t="s">
        <v>140</v>
      </c>
      <c r="D2796" t="s">
        <v>141</v>
      </c>
      <c r="E2796" t="s">
        <v>73</v>
      </c>
      <c r="F2796" s="122" t="s">
        <v>143</v>
      </c>
      <c r="H2796">
        <v>6193</v>
      </c>
      <c r="I2796" s="121">
        <v>42264.431261574071</v>
      </c>
    </row>
    <row r="2797" spans="2:9" x14ac:dyDescent="0.3">
      <c r="B2797" t="s">
        <v>139</v>
      </c>
      <c r="C2797" t="s">
        <v>140</v>
      </c>
      <c r="D2797" t="s">
        <v>141</v>
      </c>
      <c r="E2797" t="s">
        <v>73</v>
      </c>
      <c r="F2797" s="122" t="s">
        <v>143</v>
      </c>
      <c r="H2797">
        <v>42</v>
      </c>
      <c r="I2797" s="121">
        <v>42264.431261574071</v>
      </c>
    </row>
    <row r="2798" spans="2:9" x14ac:dyDescent="0.3">
      <c r="B2798" t="s">
        <v>139</v>
      </c>
      <c r="C2798" t="s">
        <v>140</v>
      </c>
      <c r="D2798" t="s">
        <v>141</v>
      </c>
      <c r="E2798" t="s">
        <v>73</v>
      </c>
      <c r="F2798" s="122" t="s">
        <v>143</v>
      </c>
      <c r="H2798">
        <v>103</v>
      </c>
      <c r="I2798" s="121">
        <v>42264.431261574071</v>
      </c>
    </row>
    <row r="2799" spans="2:9" x14ac:dyDescent="0.3">
      <c r="B2799" t="s">
        <v>139</v>
      </c>
      <c r="C2799" t="s">
        <v>140</v>
      </c>
      <c r="D2799" t="s">
        <v>141</v>
      </c>
      <c r="E2799" t="s">
        <v>73</v>
      </c>
      <c r="F2799" s="122" t="s">
        <v>143</v>
      </c>
      <c r="H2799">
        <v>17</v>
      </c>
      <c r="I2799" s="121">
        <v>42264.431261574071</v>
      </c>
    </row>
    <row r="2800" spans="2:9" x14ac:dyDescent="0.3">
      <c r="B2800" t="s">
        <v>139</v>
      </c>
      <c r="C2800" t="s">
        <v>140</v>
      </c>
      <c r="D2800" t="s">
        <v>141</v>
      </c>
      <c r="E2800" t="s">
        <v>73</v>
      </c>
      <c r="F2800" s="122" t="s">
        <v>143</v>
      </c>
      <c r="H2800">
        <v>12</v>
      </c>
      <c r="I2800" s="121">
        <v>42264.431261574071</v>
      </c>
    </row>
    <row r="2801" spans="2:9" x14ac:dyDescent="0.3">
      <c r="B2801" t="s">
        <v>139</v>
      </c>
      <c r="C2801" t="s">
        <v>140</v>
      </c>
      <c r="D2801" t="s">
        <v>141</v>
      </c>
      <c r="E2801" t="s">
        <v>73</v>
      </c>
      <c r="F2801" s="122" t="s">
        <v>143</v>
      </c>
      <c r="H2801">
        <v>10</v>
      </c>
      <c r="I2801" s="121">
        <v>42264.431261574071</v>
      </c>
    </row>
    <row r="2802" spans="2:9" x14ac:dyDescent="0.3">
      <c r="B2802" t="s">
        <v>139</v>
      </c>
      <c r="C2802" t="s">
        <v>140</v>
      </c>
      <c r="D2802" t="s">
        <v>141</v>
      </c>
      <c r="E2802" t="s">
        <v>73</v>
      </c>
      <c r="F2802" s="122" t="s">
        <v>143</v>
      </c>
      <c r="H2802">
        <v>2027</v>
      </c>
      <c r="I2802" s="121">
        <v>42264.431261574071</v>
      </c>
    </row>
    <row r="2803" spans="2:9" x14ac:dyDescent="0.3">
      <c r="B2803" t="s">
        <v>139</v>
      </c>
      <c r="C2803" t="s">
        <v>140</v>
      </c>
      <c r="D2803" t="s">
        <v>141</v>
      </c>
      <c r="E2803" t="s">
        <v>73</v>
      </c>
      <c r="F2803" s="122" t="s">
        <v>143</v>
      </c>
      <c r="H2803">
        <v>1286</v>
      </c>
      <c r="I2803" s="121">
        <v>42264.431261574071</v>
      </c>
    </row>
    <row r="2804" spans="2:9" x14ac:dyDescent="0.3">
      <c r="B2804" t="s">
        <v>139</v>
      </c>
      <c r="C2804" t="s">
        <v>140</v>
      </c>
      <c r="D2804" t="s">
        <v>141</v>
      </c>
      <c r="E2804" t="s">
        <v>73</v>
      </c>
      <c r="F2804" s="122" t="s">
        <v>143</v>
      </c>
      <c r="I2804" s="121">
        <v>42264.431261574071</v>
      </c>
    </row>
    <row r="2805" spans="2:9" x14ac:dyDescent="0.3">
      <c r="B2805" t="s">
        <v>139</v>
      </c>
      <c r="C2805" t="s">
        <v>140</v>
      </c>
      <c r="D2805" t="s">
        <v>141</v>
      </c>
      <c r="E2805" t="s">
        <v>73</v>
      </c>
      <c r="F2805" s="122" t="s">
        <v>143</v>
      </c>
      <c r="H2805">
        <v>8</v>
      </c>
      <c r="I2805" s="121">
        <v>42264.431261574071</v>
      </c>
    </row>
    <row r="2806" spans="2:9" x14ac:dyDescent="0.3">
      <c r="B2806" t="s">
        <v>139</v>
      </c>
      <c r="C2806" t="s">
        <v>140</v>
      </c>
      <c r="D2806" t="s">
        <v>141</v>
      </c>
      <c r="E2806" t="s">
        <v>73</v>
      </c>
      <c r="F2806" s="122" t="s">
        <v>143</v>
      </c>
      <c r="H2806">
        <v>525</v>
      </c>
      <c r="I2806" s="121">
        <v>42264.431261574071</v>
      </c>
    </row>
    <row r="2807" spans="2:9" x14ac:dyDescent="0.3">
      <c r="B2807" t="s">
        <v>139</v>
      </c>
      <c r="C2807" t="s">
        <v>140</v>
      </c>
      <c r="D2807" t="s">
        <v>141</v>
      </c>
      <c r="E2807" t="s">
        <v>73</v>
      </c>
      <c r="F2807" s="122" t="s">
        <v>143</v>
      </c>
      <c r="I2807" s="121">
        <v>42264.431261574071</v>
      </c>
    </row>
    <row r="2808" spans="2:9" x14ac:dyDescent="0.3">
      <c r="B2808" t="s">
        <v>139</v>
      </c>
      <c r="C2808" t="s">
        <v>140</v>
      </c>
      <c r="D2808" t="s">
        <v>141</v>
      </c>
      <c r="E2808" t="s">
        <v>73</v>
      </c>
      <c r="F2808" s="122" t="s">
        <v>32</v>
      </c>
      <c r="H2808">
        <v>49</v>
      </c>
      <c r="I2808" s="121">
        <v>42264.431261574071</v>
      </c>
    </row>
    <row r="2809" spans="2:9" x14ac:dyDescent="0.3">
      <c r="B2809" t="s">
        <v>139</v>
      </c>
      <c r="C2809" t="s">
        <v>140</v>
      </c>
      <c r="D2809" t="s">
        <v>141</v>
      </c>
      <c r="E2809" t="s">
        <v>73</v>
      </c>
      <c r="F2809" s="122" t="s">
        <v>32</v>
      </c>
      <c r="H2809">
        <v>62</v>
      </c>
      <c r="I2809" s="121">
        <v>42264.431261574071</v>
      </c>
    </row>
    <row r="2810" spans="2:9" x14ac:dyDescent="0.3">
      <c r="B2810" t="s">
        <v>139</v>
      </c>
      <c r="C2810" t="s">
        <v>140</v>
      </c>
      <c r="D2810" t="s">
        <v>141</v>
      </c>
      <c r="E2810" t="s">
        <v>73</v>
      </c>
      <c r="F2810" s="122" t="s">
        <v>32</v>
      </c>
      <c r="H2810">
        <v>19</v>
      </c>
      <c r="I2810" s="121">
        <v>42264.431261574071</v>
      </c>
    </row>
    <row r="2811" spans="2:9" x14ac:dyDescent="0.3">
      <c r="B2811" t="s">
        <v>139</v>
      </c>
      <c r="C2811" t="s">
        <v>140</v>
      </c>
      <c r="D2811" t="s">
        <v>141</v>
      </c>
      <c r="E2811" t="s">
        <v>73</v>
      </c>
      <c r="F2811" s="122" t="s">
        <v>32</v>
      </c>
      <c r="H2811">
        <v>12</v>
      </c>
      <c r="I2811" s="121">
        <v>42264.431261574071</v>
      </c>
    </row>
    <row r="2812" spans="2:9" x14ac:dyDescent="0.3">
      <c r="B2812" t="s">
        <v>139</v>
      </c>
      <c r="C2812" t="s">
        <v>140</v>
      </c>
      <c r="D2812" t="s">
        <v>141</v>
      </c>
      <c r="E2812" t="s">
        <v>73</v>
      </c>
      <c r="F2812" s="122" t="s">
        <v>32</v>
      </c>
      <c r="H2812">
        <v>115</v>
      </c>
      <c r="I2812" s="121">
        <v>42264.431261574071</v>
      </c>
    </row>
    <row r="2813" spans="2:9" x14ac:dyDescent="0.3">
      <c r="B2813" t="s">
        <v>139</v>
      </c>
      <c r="C2813" t="s">
        <v>140</v>
      </c>
      <c r="D2813" t="s">
        <v>141</v>
      </c>
      <c r="E2813" t="s">
        <v>73</v>
      </c>
      <c r="F2813" s="122" t="s">
        <v>32</v>
      </c>
      <c r="H2813">
        <v>44</v>
      </c>
      <c r="I2813" s="121">
        <v>42264.431261574071</v>
      </c>
    </row>
    <row r="2814" spans="2:9" x14ac:dyDescent="0.3">
      <c r="B2814" t="s">
        <v>139</v>
      </c>
      <c r="C2814" t="s">
        <v>140</v>
      </c>
      <c r="D2814" t="s">
        <v>141</v>
      </c>
      <c r="E2814" t="s">
        <v>73</v>
      </c>
      <c r="F2814" s="122" t="s">
        <v>32</v>
      </c>
      <c r="H2814">
        <v>1</v>
      </c>
      <c r="I2814" s="121">
        <v>42264.431261574071</v>
      </c>
    </row>
    <row r="2815" spans="2:9" x14ac:dyDescent="0.3">
      <c r="B2815" t="s">
        <v>139</v>
      </c>
      <c r="C2815" t="s">
        <v>140</v>
      </c>
      <c r="D2815" t="s">
        <v>141</v>
      </c>
      <c r="E2815" t="s">
        <v>73</v>
      </c>
      <c r="F2815" s="122" t="s">
        <v>32</v>
      </c>
      <c r="H2815">
        <v>0</v>
      </c>
      <c r="I2815" s="121">
        <v>42264.431261574071</v>
      </c>
    </row>
    <row r="2816" spans="2:9" x14ac:dyDescent="0.3">
      <c r="B2816" t="s">
        <v>139</v>
      </c>
      <c r="C2816" t="s">
        <v>140</v>
      </c>
      <c r="D2816" t="s">
        <v>141</v>
      </c>
      <c r="E2816" t="s">
        <v>73</v>
      </c>
      <c r="F2816" s="122" t="s">
        <v>32</v>
      </c>
      <c r="H2816">
        <v>15</v>
      </c>
      <c r="I2816" s="121">
        <v>42264.431261574071</v>
      </c>
    </row>
    <row r="2817" spans="2:9" x14ac:dyDescent="0.3">
      <c r="B2817" t="s">
        <v>139</v>
      </c>
      <c r="C2817" t="s">
        <v>140</v>
      </c>
      <c r="D2817" t="s">
        <v>141</v>
      </c>
      <c r="E2817" t="s">
        <v>73</v>
      </c>
      <c r="F2817" s="122" t="s">
        <v>32</v>
      </c>
      <c r="H2817">
        <v>1</v>
      </c>
      <c r="I2817" s="121">
        <v>42264.431261574071</v>
      </c>
    </row>
    <row r="2818" spans="2:9" x14ac:dyDescent="0.3">
      <c r="B2818" t="s">
        <v>139</v>
      </c>
      <c r="C2818" t="s">
        <v>140</v>
      </c>
      <c r="D2818" t="s">
        <v>141</v>
      </c>
      <c r="E2818" t="s">
        <v>73</v>
      </c>
      <c r="F2818" s="122" t="s">
        <v>32</v>
      </c>
      <c r="H2818">
        <v>2</v>
      </c>
      <c r="I2818" s="121">
        <v>42264.431261574071</v>
      </c>
    </row>
    <row r="2819" spans="2:9" x14ac:dyDescent="0.3">
      <c r="B2819" t="s">
        <v>139</v>
      </c>
      <c r="C2819" t="s">
        <v>140</v>
      </c>
      <c r="D2819" t="s">
        <v>141</v>
      </c>
      <c r="E2819" t="s">
        <v>73</v>
      </c>
      <c r="F2819" s="122" t="s">
        <v>32</v>
      </c>
      <c r="H2819">
        <v>5</v>
      </c>
      <c r="I2819" s="121">
        <v>42264.431261574071</v>
      </c>
    </row>
    <row r="2820" spans="2:9" x14ac:dyDescent="0.3">
      <c r="B2820" t="s">
        <v>139</v>
      </c>
      <c r="C2820" t="s">
        <v>140</v>
      </c>
      <c r="D2820" t="s">
        <v>141</v>
      </c>
      <c r="E2820" t="s">
        <v>73</v>
      </c>
      <c r="F2820" s="122" t="s">
        <v>32</v>
      </c>
      <c r="H2820">
        <v>0</v>
      </c>
      <c r="I2820" s="121">
        <v>42264.431261574071</v>
      </c>
    </row>
    <row r="2821" spans="2:9" x14ac:dyDescent="0.3">
      <c r="B2821" t="s">
        <v>139</v>
      </c>
      <c r="C2821" t="s">
        <v>140</v>
      </c>
      <c r="D2821" t="s">
        <v>141</v>
      </c>
      <c r="E2821" t="s">
        <v>73</v>
      </c>
      <c r="F2821" s="122" t="s">
        <v>32</v>
      </c>
      <c r="H2821">
        <v>45</v>
      </c>
      <c r="I2821" s="121">
        <v>42264.431261574071</v>
      </c>
    </row>
    <row r="2822" spans="2:9" x14ac:dyDescent="0.3">
      <c r="B2822" t="s">
        <v>139</v>
      </c>
      <c r="C2822" t="s">
        <v>140</v>
      </c>
      <c r="D2822" t="s">
        <v>141</v>
      </c>
      <c r="E2822" t="s">
        <v>73</v>
      </c>
      <c r="F2822" s="122" t="s">
        <v>32</v>
      </c>
      <c r="H2822">
        <v>25</v>
      </c>
      <c r="I2822" s="121">
        <v>42264.431273148148</v>
      </c>
    </row>
    <row r="2823" spans="2:9" x14ac:dyDescent="0.3">
      <c r="B2823" t="s">
        <v>139</v>
      </c>
      <c r="C2823" t="s">
        <v>140</v>
      </c>
      <c r="D2823" t="s">
        <v>141</v>
      </c>
      <c r="E2823" t="s">
        <v>73</v>
      </c>
      <c r="F2823" s="122" t="s">
        <v>32</v>
      </c>
      <c r="H2823">
        <v>0</v>
      </c>
      <c r="I2823" s="121">
        <v>42264.431273148148</v>
      </c>
    </row>
    <row r="2824" spans="2:9" x14ac:dyDescent="0.3">
      <c r="B2824" t="s">
        <v>139</v>
      </c>
      <c r="C2824" t="s">
        <v>140</v>
      </c>
      <c r="D2824" t="s">
        <v>141</v>
      </c>
      <c r="E2824" t="s">
        <v>73</v>
      </c>
      <c r="F2824" s="122" t="s">
        <v>32</v>
      </c>
      <c r="H2824">
        <v>0</v>
      </c>
      <c r="I2824" s="121">
        <v>42264.431273148148</v>
      </c>
    </row>
    <row r="2825" spans="2:9" x14ac:dyDescent="0.3">
      <c r="B2825" t="s">
        <v>139</v>
      </c>
      <c r="C2825" t="s">
        <v>140</v>
      </c>
      <c r="D2825" t="s">
        <v>141</v>
      </c>
      <c r="E2825" t="s">
        <v>73</v>
      </c>
      <c r="F2825" s="122" t="s">
        <v>32</v>
      </c>
      <c r="H2825">
        <v>0</v>
      </c>
      <c r="I2825" s="121">
        <v>42264.431273148148</v>
      </c>
    </row>
    <row r="2826" spans="2:9" x14ac:dyDescent="0.3">
      <c r="B2826" t="s">
        <v>139</v>
      </c>
      <c r="C2826" t="s">
        <v>140</v>
      </c>
      <c r="D2826" t="s">
        <v>141</v>
      </c>
      <c r="E2826" t="s">
        <v>73</v>
      </c>
      <c r="F2826" s="122" t="s">
        <v>32</v>
      </c>
      <c r="H2826">
        <v>0</v>
      </c>
      <c r="I2826" s="121">
        <v>42264.431273148148</v>
      </c>
    </row>
    <row r="2827" spans="2:9" x14ac:dyDescent="0.3">
      <c r="B2827" t="s">
        <v>139</v>
      </c>
      <c r="C2827" t="s">
        <v>140</v>
      </c>
      <c r="D2827" t="s">
        <v>141</v>
      </c>
      <c r="E2827" t="s">
        <v>73</v>
      </c>
      <c r="F2827" s="122" t="s">
        <v>144</v>
      </c>
      <c r="H2827">
        <v>1</v>
      </c>
      <c r="I2827" s="121">
        <v>42264.431273148148</v>
      </c>
    </row>
    <row r="2828" spans="2:9" x14ac:dyDescent="0.3">
      <c r="B2828" t="s">
        <v>139</v>
      </c>
      <c r="C2828" t="s">
        <v>140</v>
      </c>
      <c r="D2828" t="s">
        <v>141</v>
      </c>
      <c r="E2828" t="s">
        <v>73</v>
      </c>
      <c r="F2828" s="122" t="s">
        <v>144</v>
      </c>
      <c r="H2828">
        <v>1</v>
      </c>
      <c r="I2828" s="121">
        <v>42264.431273148148</v>
      </c>
    </row>
    <row r="2829" spans="2:9" x14ac:dyDescent="0.3">
      <c r="B2829" t="s">
        <v>139</v>
      </c>
      <c r="C2829" t="s">
        <v>140</v>
      </c>
      <c r="D2829" t="s">
        <v>141</v>
      </c>
      <c r="E2829" t="s">
        <v>73</v>
      </c>
      <c r="F2829" s="122" t="s">
        <v>144</v>
      </c>
      <c r="I2829" s="121">
        <v>42264.431273148148</v>
      </c>
    </row>
    <row r="2830" spans="2:9" x14ac:dyDescent="0.3">
      <c r="B2830" t="s">
        <v>139</v>
      </c>
      <c r="C2830" t="s">
        <v>140</v>
      </c>
      <c r="D2830" t="s">
        <v>141</v>
      </c>
      <c r="E2830" t="s">
        <v>73</v>
      </c>
      <c r="F2830" s="122" t="s">
        <v>144</v>
      </c>
      <c r="H2830">
        <v>3</v>
      </c>
      <c r="I2830" s="121">
        <v>42264.431273148148</v>
      </c>
    </row>
    <row r="2831" spans="2:9" x14ac:dyDescent="0.3">
      <c r="B2831" t="s">
        <v>139</v>
      </c>
      <c r="C2831" t="s">
        <v>140</v>
      </c>
      <c r="D2831" t="s">
        <v>141</v>
      </c>
      <c r="E2831" t="s">
        <v>73</v>
      </c>
      <c r="F2831" s="122" t="s">
        <v>144</v>
      </c>
      <c r="I2831" s="121">
        <v>42264.431273148148</v>
      </c>
    </row>
    <row r="2832" spans="2:9" x14ac:dyDescent="0.3">
      <c r="B2832" t="s">
        <v>139</v>
      </c>
      <c r="C2832" t="s">
        <v>140</v>
      </c>
      <c r="D2832" t="s">
        <v>141</v>
      </c>
      <c r="E2832" t="s">
        <v>73</v>
      </c>
      <c r="F2832" s="122" t="s">
        <v>144</v>
      </c>
      <c r="H2832">
        <v>2</v>
      </c>
      <c r="I2832" s="121">
        <v>42264.431273148148</v>
      </c>
    </row>
    <row r="2833" spans="2:9" x14ac:dyDescent="0.3">
      <c r="B2833" t="s">
        <v>139</v>
      </c>
      <c r="C2833" t="s">
        <v>140</v>
      </c>
      <c r="D2833" t="s">
        <v>141</v>
      </c>
      <c r="E2833" t="s">
        <v>73</v>
      </c>
      <c r="F2833" s="122" t="s">
        <v>144</v>
      </c>
      <c r="H2833">
        <v>1</v>
      </c>
      <c r="I2833" s="121">
        <v>42264.431273148148</v>
      </c>
    </row>
    <row r="2834" spans="2:9" x14ac:dyDescent="0.3">
      <c r="B2834" t="s">
        <v>139</v>
      </c>
      <c r="C2834" t="s">
        <v>140</v>
      </c>
      <c r="D2834" t="s">
        <v>141</v>
      </c>
      <c r="E2834" t="s">
        <v>73</v>
      </c>
      <c r="F2834" s="122" t="s">
        <v>144</v>
      </c>
      <c r="I2834" s="121">
        <v>42264.431273148148</v>
      </c>
    </row>
    <row r="2835" spans="2:9" x14ac:dyDescent="0.3">
      <c r="B2835" t="s">
        <v>139</v>
      </c>
      <c r="C2835" t="s">
        <v>140</v>
      </c>
      <c r="D2835" t="s">
        <v>141</v>
      </c>
      <c r="E2835" t="s">
        <v>73</v>
      </c>
      <c r="F2835" s="122" t="s">
        <v>144</v>
      </c>
      <c r="H2835">
        <v>1</v>
      </c>
      <c r="I2835" s="121">
        <v>42264.431273148148</v>
      </c>
    </row>
    <row r="2836" spans="2:9" x14ac:dyDescent="0.3">
      <c r="B2836" t="s">
        <v>139</v>
      </c>
      <c r="C2836" t="s">
        <v>140</v>
      </c>
      <c r="D2836" t="s">
        <v>141</v>
      </c>
      <c r="E2836" t="s">
        <v>73</v>
      </c>
      <c r="F2836" s="122" t="s">
        <v>144</v>
      </c>
      <c r="H2836">
        <v>1</v>
      </c>
      <c r="I2836" s="121">
        <v>42264.431273148148</v>
      </c>
    </row>
    <row r="2837" spans="2:9" x14ac:dyDescent="0.3">
      <c r="B2837" t="s">
        <v>139</v>
      </c>
      <c r="C2837" t="s">
        <v>140</v>
      </c>
      <c r="D2837" t="s">
        <v>141</v>
      </c>
      <c r="E2837" t="s">
        <v>73</v>
      </c>
      <c r="F2837" s="122" t="s">
        <v>144</v>
      </c>
      <c r="H2837">
        <v>1</v>
      </c>
      <c r="I2837" s="121">
        <v>42264.431273148148</v>
      </c>
    </row>
    <row r="2838" spans="2:9" x14ac:dyDescent="0.3">
      <c r="B2838" t="s">
        <v>139</v>
      </c>
      <c r="C2838" t="s">
        <v>140</v>
      </c>
      <c r="D2838" t="s">
        <v>141</v>
      </c>
      <c r="E2838" t="s">
        <v>73</v>
      </c>
      <c r="F2838" s="122" t="s">
        <v>144</v>
      </c>
      <c r="H2838">
        <v>4</v>
      </c>
      <c r="I2838" s="121">
        <v>42264.431273148148</v>
      </c>
    </row>
    <row r="2839" spans="2:9" x14ac:dyDescent="0.3">
      <c r="B2839" t="s">
        <v>139</v>
      </c>
      <c r="C2839" t="s">
        <v>140</v>
      </c>
      <c r="D2839" t="s">
        <v>141</v>
      </c>
      <c r="E2839" t="s">
        <v>73</v>
      </c>
      <c r="F2839" s="122" t="s">
        <v>144</v>
      </c>
      <c r="H2839">
        <v>1</v>
      </c>
      <c r="I2839" s="121">
        <v>42264.431273148148</v>
      </c>
    </row>
    <row r="2840" spans="2:9" x14ac:dyDescent="0.3">
      <c r="B2840" t="s">
        <v>139</v>
      </c>
      <c r="C2840" t="s">
        <v>140</v>
      </c>
      <c r="D2840" t="s">
        <v>141</v>
      </c>
      <c r="E2840" t="s">
        <v>73</v>
      </c>
      <c r="F2840" s="122" t="s">
        <v>144</v>
      </c>
      <c r="H2840">
        <v>4</v>
      </c>
      <c r="I2840" s="121">
        <v>42264.431273148148</v>
      </c>
    </row>
    <row r="2841" spans="2:9" x14ac:dyDescent="0.3">
      <c r="B2841" t="s">
        <v>139</v>
      </c>
      <c r="C2841" t="s">
        <v>140</v>
      </c>
      <c r="D2841" t="s">
        <v>141</v>
      </c>
      <c r="E2841" t="s">
        <v>73</v>
      </c>
      <c r="F2841" s="122" t="s">
        <v>144</v>
      </c>
      <c r="H2841">
        <v>1</v>
      </c>
      <c r="I2841" s="121">
        <v>42264.431273148148</v>
      </c>
    </row>
    <row r="2842" spans="2:9" x14ac:dyDescent="0.3">
      <c r="B2842" t="s">
        <v>139</v>
      </c>
      <c r="C2842" t="s">
        <v>140</v>
      </c>
      <c r="D2842" t="s">
        <v>141</v>
      </c>
      <c r="E2842" t="s">
        <v>73</v>
      </c>
      <c r="F2842" s="122" t="s">
        <v>144</v>
      </c>
      <c r="I2842" s="121">
        <v>42264.431273148148</v>
      </c>
    </row>
    <row r="2843" spans="2:9" x14ac:dyDescent="0.3">
      <c r="B2843" t="s">
        <v>139</v>
      </c>
      <c r="C2843" t="s">
        <v>140</v>
      </c>
      <c r="D2843" t="s">
        <v>141</v>
      </c>
      <c r="E2843" t="s">
        <v>73</v>
      </c>
      <c r="F2843" s="122" t="s">
        <v>144</v>
      </c>
      <c r="H2843">
        <v>10</v>
      </c>
      <c r="I2843" s="121">
        <v>42264.431273148148</v>
      </c>
    </row>
    <row r="2844" spans="2:9" x14ac:dyDescent="0.3">
      <c r="B2844" t="s">
        <v>139</v>
      </c>
      <c r="C2844" t="s">
        <v>140</v>
      </c>
      <c r="D2844" t="s">
        <v>141</v>
      </c>
      <c r="E2844" t="s">
        <v>73</v>
      </c>
      <c r="F2844" s="122" t="s">
        <v>144</v>
      </c>
      <c r="H2844">
        <v>4</v>
      </c>
      <c r="I2844" s="121">
        <v>42264.431273148148</v>
      </c>
    </row>
    <row r="2845" spans="2:9" x14ac:dyDescent="0.3">
      <c r="B2845" t="s">
        <v>139</v>
      </c>
      <c r="C2845" t="s">
        <v>140</v>
      </c>
      <c r="D2845" t="s">
        <v>141</v>
      </c>
      <c r="E2845" t="s">
        <v>73</v>
      </c>
      <c r="F2845" s="122" t="s">
        <v>144</v>
      </c>
      <c r="H2845">
        <v>1</v>
      </c>
      <c r="I2845" s="121">
        <v>42264.431273148148</v>
      </c>
    </row>
    <row r="2846" spans="2:9" x14ac:dyDescent="0.3">
      <c r="B2846" t="s">
        <v>139</v>
      </c>
      <c r="C2846" t="s">
        <v>140</v>
      </c>
      <c r="D2846" t="s">
        <v>141</v>
      </c>
      <c r="E2846" t="s">
        <v>73</v>
      </c>
      <c r="F2846" s="122" t="s">
        <v>144</v>
      </c>
      <c r="H2846">
        <v>591</v>
      </c>
      <c r="I2846" s="121">
        <v>42264.431273148148</v>
      </c>
    </row>
    <row r="2847" spans="2:9" x14ac:dyDescent="0.3">
      <c r="B2847" t="s">
        <v>139</v>
      </c>
      <c r="C2847" t="s">
        <v>140</v>
      </c>
      <c r="D2847" t="s">
        <v>141</v>
      </c>
      <c r="E2847" t="s">
        <v>73</v>
      </c>
      <c r="F2847" s="122" t="s">
        <v>144</v>
      </c>
      <c r="H2847">
        <v>0.80300000000000005</v>
      </c>
      <c r="I2847" s="121">
        <v>42264.431273148148</v>
      </c>
    </row>
    <row r="2848" spans="2:9" x14ac:dyDescent="0.3">
      <c r="B2848" t="s">
        <v>139</v>
      </c>
      <c r="C2848" t="s">
        <v>140</v>
      </c>
      <c r="D2848" t="s">
        <v>141</v>
      </c>
      <c r="E2848" t="s">
        <v>73</v>
      </c>
      <c r="F2848" s="122" t="s">
        <v>144</v>
      </c>
      <c r="H2848">
        <v>24.095744680851062</v>
      </c>
      <c r="I2848" s="121">
        <v>42264.431273148148</v>
      </c>
    </row>
    <row r="2849" spans="2:9" x14ac:dyDescent="0.3">
      <c r="B2849" t="s">
        <v>139</v>
      </c>
      <c r="C2849" t="s">
        <v>140</v>
      </c>
      <c r="D2849" t="s">
        <v>141</v>
      </c>
      <c r="E2849" t="s">
        <v>73</v>
      </c>
      <c r="F2849" s="122" t="s">
        <v>144</v>
      </c>
      <c r="H2849">
        <v>913</v>
      </c>
      <c r="I2849" s="121">
        <v>42264.431273148148</v>
      </c>
    </row>
    <row r="2850" spans="2:9" x14ac:dyDescent="0.3">
      <c r="B2850" t="s">
        <v>139</v>
      </c>
      <c r="C2850" t="s">
        <v>140</v>
      </c>
      <c r="D2850" t="s">
        <v>141</v>
      </c>
      <c r="E2850" t="s">
        <v>73</v>
      </c>
      <c r="F2850" s="122" t="s">
        <v>144</v>
      </c>
      <c r="H2850">
        <v>0.95678549710087146</v>
      </c>
      <c r="I2850" s="121">
        <v>42264.431273148148</v>
      </c>
    </row>
    <row r="2851" spans="2:9" x14ac:dyDescent="0.3">
      <c r="B2851" t="s">
        <v>139</v>
      </c>
      <c r="C2851" t="s">
        <v>140</v>
      </c>
      <c r="D2851" t="s">
        <v>141</v>
      </c>
      <c r="E2851" t="s">
        <v>73</v>
      </c>
      <c r="F2851" s="122" t="s">
        <v>144</v>
      </c>
      <c r="I2851" s="121">
        <v>42264.431273148148</v>
      </c>
    </row>
    <row r="2852" spans="2:9" x14ac:dyDescent="0.3">
      <c r="B2852" t="s">
        <v>139</v>
      </c>
      <c r="C2852" t="s">
        <v>140</v>
      </c>
      <c r="D2852" t="s">
        <v>141</v>
      </c>
      <c r="E2852" t="s">
        <v>73</v>
      </c>
      <c r="F2852" s="122" t="s">
        <v>144</v>
      </c>
      <c r="I2852" s="121">
        <v>42264.431273148148</v>
      </c>
    </row>
    <row r="2853" spans="2:9" x14ac:dyDescent="0.3">
      <c r="B2853" t="s">
        <v>139</v>
      </c>
      <c r="C2853" t="s">
        <v>140</v>
      </c>
      <c r="D2853" t="s">
        <v>141</v>
      </c>
      <c r="E2853" t="s">
        <v>73</v>
      </c>
      <c r="F2853" s="122" t="s">
        <v>144</v>
      </c>
      <c r="H2853">
        <v>2</v>
      </c>
      <c r="I2853" s="121">
        <v>42264.431273148148</v>
      </c>
    </row>
    <row r="2854" spans="2:9" x14ac:dyDescent="0.3">
      <c r="B2854" t="s">
        <v>139</v>
      </c>
      <c r="C2854" t="s">
        <v>140</v>
      </c>
      <c r="D2854" t="s">
        <v>141</v>
      </c>
      <c r="E2854" t="s">
        <v>73</v>
      </c>
      <c r="F2854" s="122" t="s">
        <v>144</v>
      </c>
      <c r="I2854" s="121">
        <v>42264.431273148148</v>
      </c>
    </row>
    <row r="2855" spans="2:9" x14ac:dyDescent="0.3">
      <c r="B2855" t="s">
        <v>139</v>
      </c>
      <c r="C2855" t="s">
        <v>140</v>
      </c>
      <c r="D2855" t="s">
        <v>141</v>
      </c>
      <c r="E2855" t="s">
        <v>73</v>
      </c>
      <c r="F2855" s="122" t="s">
        <v>144</v>
      </c>
      <c r="I2855" s="121">
        <v>42264.431273148148</v>
      </c>
    </row>
    <row r="2856" spans="2:9" x14ac:dyDescent="0.3">
      <c r="B2856" t="s">
        <v>139</v>
      </c>
      <c r="C2856" t="s">
        <v>140</v>
      </c>
      <c r="D2856" t="s">
        <v>141</v>
      </c>
      <c r="E2856" t="s">
        <v>73</v>
      </c>
      <c r="F2856" s="122" t="s">
        <v>144</v>
      </c>
      <c r="H2856">
        <v>3</v>
      </c>
      <c r="I2856" s="121">
        <v>42264.431273148148</v>
      </c>
    </row>
    <row r="2857" spans="2:9" x14ac:dyDescent="0.3">
      <c r="B2857" t="s">
        <v>139</v>
      </c>
      <c r="C2857" t="s">
        <v>140</v>
      </c>
      <c r="D2857" t="s">
        <v>141</v>
      </c>
      <c r="E2857" t="s">
        <v>73</v>
      </c>
      <c r="F2857" s="122" t="s">
        <v>144</v>
      </c>
      <c r="H2857">
        <v>1</v>
      </c>
      <c r="I2857" s="121">
        <v>42264.431273148148</v>
      </c>
    </row>
    <row r="2858" spans="2:9" x14ac:dyDescent="0.3">
      <c r="B2858" t="s">
        <v>139</v>
      </c>
      <c r="C2858" t="s">
        <v>140</v>
      </c>
      <c r="D2858" t="s">
        <v>141</v>
      </c>
      <c r="E2858" t="s">
        <v>73</v>
      </c>
      <c r="F2858" s="122" t="s">
        <v>144</v>
      </c>
      <c r="H2858">
        <v>2</v>
      </c>
      <c r="I2858" s="121">
        <v>42264.431273148148</v>
      </c>
    </row>
    <row r="2859" spans="2:9" x14ac:dyDescent="0.3">
      <c r="B2859" t="s">
        <v>139</v>
      </c>
      <c r="C2859" t="s">
        <v>140</v>
      </c>
      <c r="D2859" t="s">
        <v>141</v>
      </c>
      <c r="E2859" t="s">
        <v>73</v>
      </c>
      <c r="F2859" s="122" t="s">
        <v>144</v>
      </c>
      <c r="H2859">
        <v>1</v>
      </c>
      <c r="I2859" s="121">
        <v>42264.431273148148</v>
      </c>
    </row>
    <row r="2860" spans="2:9" x14ac:dyDescent="0.3">
      <c r="B2860" t="s">
        <v>139</v>
      </c>
      <c r="C2860" t="s">
        <v>140</v>
      </c>
      <c r="D2860" t="s">
        <v>141</v>
      </c>
      <c r="E2860" t="s">
        <v>73</v>
      </c>
      <c r="F2860" s="122" t="s">
        <v>144</v>
      </c>
      <c r="H2860">
        <v>5</v>
      </c>
      <c r="I2860" s="121">
        <v>42264.431273148148</v>
      </c>
    </row>
    <row r="2861" spans="2:9" x14ac:dyDescent="0.3">
      <c r="B2861" t="s">
        <v>139</v>
      </c>
      <c r="C2861" t="s">
        <v>140</v>
      </c>
      <c r="D2861" t="s">
        <v>141</v>
      </c>
      <c r="E2861" t="s">
        <v>73</v>
      </c>
      <c r="F2861" s="122" t="s">
        <v>144</v>
      </c>
      <c r="I2861" s="121">
        <v>42264.431273148148</v>
      </c>
    </row>
    <row r="2862" spans="2:9" x14ac:dyDescent="0.3">
      <c r="B2862" t="s">
        <v>139</v>
      </c>
      <c r="C2862" t="s">
        <v>140</v>
      </c>
      <c r="D2862" t="s">
        <v>141</v>
      </c>
      <c r="E2862" t="s">
        <v>73</v>
      </c>
      <c r="F2862" s="122" t="s">
        <v>144</v>
      </c>
      <c r="I2862" s="121">
        <v>42264.431273148148</v>
      </c>
    </row>
    <row r="2863" spans="2:9" x14ac:dyDescent="0.3">
      <c r="B2863" t="s">
        <v>139</v>
      </c>
      <c r="C2863" t="s">
        <v>140</v>
      </c>
      <c r="D2863" t="s">
        <v>141</v>
      </c>
      <c r="E2863" t="s">
        <v>73</v>
      </c>
      <c r="F2863" s="122" t="s">
        <v>144</v>
      </c>
      <c r="I2863" s="121">
        <v>42264.431273148148</v>
      </c>
    </row>
    <row r="2864" spans="2:9" x14ac:dyDescent="0.3">
      <c r="B2864" t="s">
        <v>139</v>
      </c>
      <c r="C2864" t="s">
        <v>140</v>
      </c>
      <c r="D2864" t="s">
        <v>141</v>
      </c>
      <c r="E2864" t="s">
        <v>73</v>
      </c>
      <c r="F2864" s="122" t="s">
        <v>144</v>
      </c>
      <c r="I2864" s="121">
        <v>42264.431273148148</v>
      </c>
    </row>
    <row r="2865" spans="2:9" x14ac:dyDescent="0.3">
      <c r="B2865" t="s">
        <v>139</v>
      </c>
      <c r="C2865" t="s">
        <v>140</v>
      </c>
      <c r="D2865" t="s">
        <v>141</v>
      </c>
      <c r="E2865" t="s">
        <v>73</v>
      </c>
      <c r="F2865" s="122" t="s">
        <v>144</v>
      </c>
      <c r="H2865">
        <v>4</v>
      </c>
      <c r="I2865" s="121">
        <v>42264.431284722225</v>
      </c>
    </row>
    <row r="2866" spans="2:9" x14ac:dyDescent="0.3">
      <c r="B2866" t="s">
        <v>139</v>
      </c>
      <c r="C2866" t="s">
        <v>140</v>
      </c>
      <c r="D2866" t="s">
        <v>141</v>
      </c>
      <c r="E2866" t="s">
        <v>73</v>
      </c>
      <c r="F2866" s="122" t="s">
        <v>144</v>
      </c>
      <c r="I2866" s="121">
        <v>42264.431284722225</v>
      </c>
    </row>
    <row r="2867" spans="2:9" x14ac:dyDescent="0.3">
      <c r="B2867" t="s">
        <v>139</v>
      </c>
      <c r="C2867" t="s">
        <v>140</v>
      </c>
      <c r="D2867" t="s">
        <v>141</v>
      </c>
      <c r="E2867" t="s">
        <v>73</v>
      </c>
      <c r="F2867" s="122" t="s">
        <v>144</v>
      </c>
      <c r="I2867" s="121">
        <v>42264.431284722225</v>
      </c>
    </row>
    <row r="2868" spans="2:9" x14ac:dyDescent="0.3">
      <c r="B2868" t="s">
        <v>139</v>
      </c>
      <c r="C2868" t="s">
        <v>140</v>
      </c>
      <c r="D2868" t="s">
        <v>141</v>
      </c>
      <c r="E2868" t="s">
        <v>73</v>
      </c>
      <c r="F2868" s="122" t="s">
        <v>144</v>
      </c>
      <c r="I2868" s="121">
        <v>42264.431284722225</v>
      </c>
    </row>
    <row r="2869" spans="2:9" x14ac:dyDescent="0.3">
      <c r="B2869" t="s">
        <v>139</v>
      </c>
      <c r="C2869" t="s">
        <v>140</v>
      </c>
      <c r="D2869" t="s">
        <v>141</v>
      </c>
      <c r="E2869" t="s">
        <v>73</v>
      </c>
      <c r="F2869" s="122" t="s">
        <v>144</v>
      </c>
      <c r="I2869" s="121">
        <v>42264.431284722225</v>
      </c>
    </row>
    <row r="2870" spans="2:9" x14ac:dyDescent="0.3">
      <c r="B2870" t="s">
        <v>139</v>
      </c>
      <c r="C2870" t="s">
        <v>140</v>
      </c>
      <c r="D2870" t="s">
        <v>141</v>
      </c>
      <c r="E2870" t="s">
        <v>73</v>
      </c>
      <c r="F2870" s="122" t="s">
        <v>144</v>
      </c>
      <c r="I2870" s="121">
        <v>42264.431284722225</v>
      </c>
    </row>
    <row r="2871" spans="2:9" x14ac:dyDescent="0.3">
      <c r="B2871" t="s">
        <v>139</v>
      </c>
      <c r="C2871" t="s">
        <v>140</v>
      </c>
      <c r="D2871" t="s">
        <v>141</v>
      </c>
      <c r="E2871" t="s">
        <v>73</v>
      </c>
      <c r="F2871" s="122" t="s">
        <v>144</v>
      </c>
      <c r="H2871">
        <v>1</v>
      </c>
      <c r="I2871" s="121">
        <v>42264.431284722225</v>
      </c>
    </row>
    <row r="2872" spans="2:9" x14ac:dyDescent="0.3">
      <c r="B2872" t="s">
        <v>139</v>
      </c>
      <c r="C2872" t="s">
        <v>140</v>
      </c>
      <c r="D2872" t="s">
        <v>141</v>
      </c>
      <c r="E2872" t="s">
        <v>73</v>
      </c>
      <c r="F2872" s="122" t="s">
        <v>144</v>
      </c>
      <c r="I2872" s="121">
        <v>42264.431284722225</v>
      </c>
    </row>
    <row r="2873" spans="2:9" x14ac:dyDescent="0.3">
      <c r="B2873" t="s">
        <v>139</v>
      </c>
      <c r="C2873" t="s">
        <v>140</v>
      </c>
      <c r="D2873" t="s">
        <v>141</v>
      </c>
      <c r="E2873" t="s">
        <v>73</v>
      </c>
      <c r="F2873" s="122" t="s">
        <v>144</v>
      </c>
      <c r="I2873" s="121">
        <v>42264.431284722225</v>
      </c>
    </row>
    <row r="2874" spans="2:9" x14ac:dyDescent="0.3">
      <c r="B2874" t="s">
        <v>139</v>
      </c>
      <c r="C2874" t="s">
        <v>140</v>
      </c>
      <c r="D2874" t="s">
        <v>141</v>
      </c>
      <c r="E2874" t="s">
        <v>73</v>
      </c>
      <c r="F2874" s="122" t="s">
        <v>145</v>
      </c>
      <c r="H2874">
        <v>0</v>
      </c>
      <c r="I2874" s="121">
        <v>42264.431284722225</v>
      </c>
    </row>
    <row r="2875" spans="2:9" x14ac:dyDescent="0.3">
      <c r="B2875" t="s">
        <v>139</v>
      </c>
      <c r="C2875" t="s">
        <v>140</v>
      </c>
      <c r="D2875" t="s">
        <v>141</v>
      </c>
      <c r="E2875" t="s">
        <v>73</v>
      </c>
      <c r="F2875" s="122" t="s">
        <v>145</v>
      </c>
      <c r="H2875">
        <v>1</v>
      </c>
      <c r="I2875" s="121">
        <v>42264.431284722225</v>
      </c>
    </row>
    <row r="2876" spans="2:9" x14ac:dyDescent="0.3">
      <c r="B2876" t="s">
        <v>139</v>
      </c>
      <c r="C2876" t="s">
        <v>140</v>
      </c>
      <c r="D2876" t="s">
        <v>141</v>
      </c>
      <c r="E2876" t="s">
        <v>73</v>
      </c>
      <c r="F2876" s="122" t="s">
        <v>145</v>
      </c>
      <c r="I2876" s="121">
        <v>42264.431284722225</v>
      </c>
    </row>
    <row r="2877" spans="2:9" x14ac:dyDescent="0.3">
      <c r="B2877" t="s">
        <v>139</v>
      </c>
      <c r="C2877" t="s">
        <v>140</v>
      </c>
      <c r="D2877" t="s">
        <v>141</v>
      </c>
      <c r="E2877" t="s">
        <v>73</v>
      </c>
      <c r="F2877" s="122" t="s">
        <v>145</v>
      </c>
      <c r="I2877" s="121">
        <v>42264.431284722225</v>
      </c>
    </row>
    <row r="2878" spans="2:9" x14ac:dyDescent="0.3">
      <c r="B2878" t="s">
        <v>139</v>
      </c>
      <c r="C2878" t="s">
        <v>140</v>
      </c>
      <c r="D2878" t="s">
        <v>141</v>
      </c>
      <c r="E2878" t="s">
        <v>73</v>
      </c>
      <c r="F2878" s="122" t="s">
        <v>145</v>
      </c>
      <c r="H2878">
        <v>1</v>
      </c>
      <c r="I2878" s="121">
        <v>42264.431284722225</v>
      </c>
    </row>
    <row r="2879" spans="2:9" x14ac:dyDescent="0.3">
      <c r="B2879" t="s">
        <v>139</v>
      </c>
      <c r="C2879" t="s">
        <v>140</v>
      </c>
      <c r="D2879" t="s">
        <v>141</v>
      </c>
      <c r="E2879" t="s">
        <v>73</v>
      </c>
      <c r="F2879" s="122" t="s">
        <v>145</v>
      </c>
      <c r="I2879" s="121">
        <v>42264.431284722225</v>
      </c>
    </row>
    <row r="2880" spans="2:9" x14ac:dyDescent="0.3">
      <c r="B2880" t="s">
        <v>139</v>
      </c>
      <c r="C2880" t="s">
        <v>140</v>
      </c>
      <c r="D2880" t="s">
        <v>141</v>
      </c>
      <c r="E2880" t="s">
        <v>73</v>
      </c>
      <c r="F2880" s="122" t="s">
        <v>145</v>
      </c>
      <c r="I2880" s="121">
        <v>42264.431284722225</v>
      </c>
    </row>
    <row r="2881" spans="2:9" x14ac:dyDescent="0.3">
      <c r="B2881" t="s">
        <v>139</v>
      </c>
      <c r="C2881" t="s">
        <v>140</v>
      </c>
      <c r="D2881" t="s">
        <v>141</v>
      </c>
      <c r="E2881" t="s">
        <v>73</v>
      </c>
      <c r="F2881" s="122" t="s">
        <v>145</v>
      </c>
      <c r="I2881" s="121">
        <v>42264.431284722225</v>
      </c>
    </row>
    <row r="2882" spans="2:9" x14ac:dyDescent="0.3">
      <c r="B2882" t="s">
        <v>139</v>
      </c>
      <c r="C2882" t="s">
        <v>140</v>
      </c>
      <c r="D2882" t="s">
        <v>141</v>
      </c>
      <c r="E2882" t="s">
        <v>73</v>
      </c>
      <c r="F2882" s="122" t="s">
        <v>145</v>
      </c>
      <c r="I2882" s="121">
        <v>42264.431284722225</v>
      </c>
    </row>
    <row r="2883" spans="2:9" x14ac:dyDescent="0.3">
      <c r="B2883" t="s">
        <v>139</v>
      </c>
      <c r="C2883" t="s">
        <v>140</v>
      </c>
      <c r="D2883" t="s">
        <v>141</v>
      </c>
      <c r="E2883" t="s">
        <v>73</v>
      </c>
      <c r="F2883" s="122" t="s">
        <v>145</v>
      </c>
      <c r="H2883">
        <v>0</v>
      </c>
      <c r="I2883" s="121">
        <v>42264.431284722225</v>
      </c>
    </row>
    <row r="2884" spans="2:9" x14ac:dyDescent="0.3">
      <c r="B2884" t="s">
        <v>139</v>
      </c>
      <c r="C2884" t="s">
        <v>140</v>
      </c>
      <c r="D2884" t="s">
        <v>141</v>
      </c>
      <c r="E2884" t="s">
        <v>73</v>
      </c>
      <c r="F2884" s="122" t="s">
        <v>145</v>
      </c>
      <c r="H2884">
        <v>615</v>
      </c>
      <c r="I2884" s="121">
        <v>42264.431284722225</v>
      </c>
    </row>
    <row r="2885" spans="2:9" x14ac:dyDescent="0.3">
      <c r="B2885" t="s">
        <v>139</v>
      </c>
      <c r="C2885" t="s">
        <v>140</v>
      </c>
      <c r="D2885" t="s">
        <v>141</v>
      </c>
      <c r="E2885" t="s">
        <v>73</v>
      </c>
      <c r="F2885" s="122" t="s">
        <v>145</v>
      </c>
      <c r="H2885">
        <v>18</v>
      </c>
      <c r="I2885" s="121">
        <v>42264.431284722225</v>
      </c>
    </row>
    <row r="2886" spans="2:9" x14ac:dyDescent="0.3">
      <c r="B2886" t="s">
        <v>139</v>
      </c>
      <c r="C2886" t="s">
        <v>140</v>
      </c>
      <c r="D2886" t="s">
        <v>141</v>
      </c>
      <c r="E2886" t="s">
        <v>73</v>
      </c>
      <c r="F2886" s="122" t="s">
        <v>145</v>
      </c>
      <c r="H2886" t="s">
        <v>85</v>
      </c>
      <c r="I2886" s="121">
        <v>42264.431284722225</v>
      </c>
    </row>
    <row r="2887" spans="2:9" x14ac:dyDescent="0.3">
      <c r="B2887" t="s">
        <v>139</v>
      </c>
      <c r="C2887" t="s">
        <v>140</v>
      </c>
      <c r="D2887" t="s">
        <v>141</v>
      </c>
      <c r="E2887" t="s">
        <v>73</v>
      </c>
      <c r="F2887" s="122" t="s">
        <v>145</v>
      </c>
      <c r="H2887">
        <v>2</v>
      </c>
      <c r="I2887" s="121">
        <v>42264.431284722225</v>
      </c>
    </row>
    <row r="2888" spans="2:9" x14ac:dyDescent="0.3">
      <c r="B2888" t="s">
        <v>139</v>
      </c>
      <c r="C2888" t="s">
        <v>140</v>
      </c>
      <c r="D2888" t="s">
        <v>141</v>
      </c>
      <c r="E2888" t="s">
        <v>73</v>
      </c>
      <c r="F2888" s="122" t="s">
        <v>145</v>
      </c>
      <c r="H2888">
        <v>1</v>
      </c>
      <c r="I2888" s="121">
        <v>42264.431284722225</v>
      </c>
    </row>
    <row r="2889" spans="2:9" x14ac:dyDescent="0.3">
      <c r="B2889" t="s">
        <v>139</v>
      </c>
      <c r="C2889" t="s">
        <v>140</v>
      </c>
      <c r="D2889" t="s">
        <v>141</v>
      </c>
      <c r="E2889" t="s">
        <v>73</v>
      </c>
      <c r="F2889" s="122" t="s">
        <v>145</v>
      </c>
      <c r="H2889">
        <v>1857</v>
      </c>
      <c r="I2889" s="121">
        <v>42264.431284722225</v>
      </c>
    </row>
    <row r="2890" spans="2:9" x14ac:dyDescent="0.3">
      <c r="B2890" t="s">
        <v>139</v>
      </c>
      <c r="C2890" t="s">
        <v>140</v>
      </c>
      <c r="D2890" t="s">
        <v>141</v>
      </c>
      <c r="E2890" t="s">
        <v>73</v>
      </c>
      <c r="F2890" s="122" t="s">
        <v>145</v>
      </c>
      <c r="H2890">
        <v>269</v>
      </c>
      <c r="I2890" s="121">
        <v>42264.431284722225</v>
      </c>
    </row>
    <row r="2891" spans="2:9" x14ac:dyDescent="0.3">
      <c r="B2891" t="s">
        <v>139</v>
      </c>
      <c r="C2891" t="s">
        <v>140</v>
      </c>
      <c r="D2891" t="s">
        <v>141</v>
      </c>
      <c r="E2891" t="s">
        <v>73</v>
      </c>
      <c r="F2891" s="122" t="s">
        <v>145</v>
      </c>
      <c r="H2891">
        <v>16</v>
      </c>
      <c r="I2891" s="121">
        <v>42264.431284722225</v>
      </c>
    </row>
    <row r="2892" spans="2:9" x14ac:dyDescent="0.3">
      <c r="B2892" t="s">
        <v>139</v>
      </c>
      <c r="C2892" t="s">
        <v>140</v>
      </c>
      <c r="D2892" t="s">
        <v>141</v>
      </c>
      <c r="E2892" t="s">
        <v>73</v>
      </c>
      <c r="F2892" s="122" t="s">
        <v>145</v>
      </c>
      <c r="I2892" s="121">
        <v>42264.431284722225</v>
      </c>
    </row>
    <row r="2893" spans="2:9" x14ac:dyDescent="0.3">
      <c r="B2893" t="s">
        <v>139</v>
      </c>
      <c r="C2893" t="s">
        <v>140</v>
      </c>
      <c r="D2893" t="s">
        <v>141</v>
      </c>
      <c r="E2893" t="s">
        <v>73</v>
      </c>
      <c r="F2893" s="122" t="s">
        <v>145</v>
      </c>
      <c r="I2893" s="121">
        <v>42264.431284722225</v>
      </c>
    </row>
    <row r="2894" spans="2:9" x14ac:dyDescent="0.3">
      <c r="B2894" t="s">
        <v>139</v>
      </c>
      <c r="C2894" t="s">
        <v>140</v>
      </c>
      <c r="D2894" t="s">
        <v>141</v>
      </c>
      <c r="E2894" t="s">
        <v>73</v>
      </c>
      <c r="F2894" s="122" t="s">
        <v>145</v>
      </c>
      <c r="I2894" s="121">
        <v>42264.431284722225</v>
      </c>
    </row>
    <row r="2895" spans="2:9" x14ac:dyDescent="0.3">
      <c r="B2895" t="s">
        <v>139</v>
      </c>
      <c r="C2895" t="s">
        <v>140</v>
      </c>
      <c r="D2895" t="s">
        <v>141</v>
      </c>
      <c r="E2895" t="s">
        <v>73</v>
      </c>
      <c r="F2895" s="122" t="s">
        <v>145</v>
      </c>
      <c r="I2895" s="121">
        <v>42264.431284722225</v>
      </c>
    </row>
    <row r="2896" spans="2:9" x14ac:dyDescent="0.3">
      <c r="B2896" t="s">
        <v>139</v>
      </c>
      <c r="C2896" t="s">
        <v>140</v>
      </c>
      <c r="D2896" t="s">
        <v>141</v>
      </c>
      <c r="E2896" t="s">
        <v>73</v>
      </c>
      <c r="F2896" s="122" t="s">
        <v>145</v>
      </c>
      <c r="H2896">
        <v>1</v>
      </c>
      <c r="I2896" s="121">
        <v>42264.431284722225</v>
      </c>
    </row>
    <row r="2897" spans="2:9" x14ac:dyDescent="0.3">
      <c r="B2897" t="s">
        <v>139</v>
      </c>
      <c r="C2897" t="s">
        <v>140</v>
      </c>
      <c r="D2897" t="s">
        <v>141</v>
      </c>
      <c r="E2897" t="s">
        <v>73</v>
      </c>
      <c r="F2897" s="122" t="s">
        <v>145</v>
      </c>
      <c r="I2897" s="121">
        <v>42264.431284722225</v>
      </c>
    </row>
    <row r="2898" spans="2:9" x14ac:dyDescent="0.3">
      <c r="B2898" t="s">
        <v>139</v>
      </c>
      <c r="C2898" t="s">
        <v>140</v>
      </c>
      <c r="D2898" t="s">
        <v>141</v>
      </c>
      <c r="E2898" t="s">
        <v>73</v>
      </c>
      <c r="F2898" s="122" t="s">
        <v>145</v>
      </c>
      <c r="I2898" s="121">
        <v>42264.431284722225</v>
      </c>
    </row>
    <row r="2899" spans="2:9" x14ac:dyDescent="0.3">
      <c r="B2899" t="s">
        <v>139</v>
      </c>
      <c r="C2899" t="s">
        <v>140</v>
      </c>
      <c r="D2899" t="s">
        <v>141</v>
      </c>
      <c r="E2899" t="s">
        <v>73</v>
      </c>
      <c r="F2899" s="122" t="s">
        <v>145</v>
      </c>
      <c r="I2899" s="121">
        <v>42264.431284722225</v>
      </c>
    </row>
    <row r="2900" spans="2:9" x14ac:dyDescent="0.3">
      <c r="B2900" t="s">
        <v>139</v>
      </c>
      <c r="C2900" t="s">
        <v>140</v>
      </c>
      <c r="D2900" t="s">
        <v>141</v>
      </c>
      <c r="E2900" t="s">
        <v>73</v>
      </c>
      <c r="F2900" s="122" t="s">
        <v>145</v>
      </c>
      <c r="I2900" s="121">
        <v>42264.431284722225</v>
      </c>
    </row>
    <row r="2901" spans="2:9" x14ac:dyDescent="0.3">
      <c r="B2901" t="s">
        <v>139</v>
      </c>
      <c r="C2901" t="s">
        <v>140</v>
      </c>
      <c r="D2901" t="s">
        <v>141</v>
      </c>
      <c r="E2901" t="s">
        <v>73</v>
      </c>
      <c r="F2901" s="122" t="s">
        <v>145</v>
      </c>
      <c r="I2901" s="121">
        <v>42264.431284722225</v>
      </c>
    </row>
  </sheetData>
  <dataValidations count="1">
    <dataValidation allowBlank="1" showInputMessage="1" showErrorMessage="1" errorTitle="non présent dans liste" error="valeur non présente dans le référentiel" sqref="E1"/>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74753" r:id="rId3" name="Button 1">
              <controlPr defaultSize="0" print="0" autoFill="0" autoPict="0" macro="[0]!Importation">
                <anchor moveWithCells="1">
                  <from>
                    <xdr:col>10</xdr:col>
                    <xdr:colOff>220980</xdr:colOff>
                    <xdr:row>0</xdr:row>
                    <xdr:rowOff>121920</xdr:rowOff>
                  </from>
                  <to>
                    <xdr:col>10</xdr:col>
                    <xdr:colOff>739140</xdr:colOff>
                    <xdr:row>0</xdr:row>
                    <xdr:rowOff>320040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14:formula1>
            <xm:f>Réf!$F$3:$F$14</xm:f>
          </x14:formula1>
          <xm:sqref>J1</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8</vt:i4>
      </vt:variant>
    </vt:vector>
  </HeadingPairs>
  <TitlesOfParts>
    <vt:vector size="8" baseType="lpstr">
      <vt:lpstr>PA</vt:lpstr>
      <vt:lpstr>NA</vt:lpstr>
      <vt:lpstr>BX</vt:lpstr>
      <vt:lpstr>MA</vt:lpstr>
      <vt:lpstr>ST</vt:lpstr>
      <vt:lpstr>BDD (en attente contrôle macro)</vt:lpstr>
      <vt:lpstr>Réf</vt:lpstr>
      <vt:lpstr>BDD</vt:lpstr>
    </vt:vector>
  </TitlesOfParts>
  <Company>MINISTERE DE LA DEFENSE</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UYSAL Gabriel ICT III A</dc:creator>
  <cp:lastModifiedBy>UYSAL Gabriel ICT III A</cp:lastModifiedBy>
  <cp:lastPrinted>2015-08-28T08:43:55Z</cp:lastPrinted>
  <dcterms:created xsi:type="dcterms:W3CDTF">2015-08-21T14:06:57Z</dcterms:created>
  <dcterms:modified xsi:type="dcterms:W3CDTF">2015-09-17T08:21:39Z</dcterms:modified>
</cp:coreProperties>
</file>