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8800" windowHeight="12210"/>
  </bookViews>
  <sheets>
    <sheet name="Feuil1" sheetId="1" r:id="rId1"/>
  </sheets>
  <definedNames>
    <definedName name="ACHAT">Feuil1!$F$2:$F$462</definedName>
    <definedName name="CA">Feuil1!$E$2:$E$462</definedName>
    <definedName name="CLIENT">Feuil1!$B$2:$B$462</definedName>
    <definedName name="MARGE">Feuil1!$G$2:$G$462</definedName>
    <definedName name="Marque">Feuil1!$C$2:$C$462</definedName>
    <definedName name="PC">Feuil1!$H$2:$H$462</definedName>
    <definedName name="Période">Feuil1!$D$2:$D$462</definedName>
    <definedName name="REP">Feuil1!$A$2:$A$462</definedName>
  </definedNames>
  <calcPr calcId="125725"/>
  <pivotCaches>
    <pivotCache cacheId="6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" i="1"/>
  <c r="AH4"/>
  <c r="AJ4" s="1"/>
  <c r="AI4"/>
  <c r="AF5"/>
  <c r="AH5"/>
  <c r="AI5"/>
  <c r="AF6"/>
  <c r="AH6"/>
  <c r="AI6"/>
  <c r="AF7"/>
  <c r="AH7"/>
  <c r="AI7"/>
  <c r="AF8"/>
  <c r="AH8"/>
  <c r="AI8"/>
  <c r="AF9"/>
  <c r="AH9"/>
  <c r="AI9"/>
  <c r="AF10"/>
  <c r="AH10"/>
  <c r="AI10"/>
  <c r="AF11"/>
  <c r="AH11"/>
  <c r="AI11"/>
  <c r="AF12"/>
  <c r="AH12"/>
  <c r="AJ12" s="1"/>
  <c r="AI12"/>
  <c r="AF13"/>
  <c r="AH13"/>
  <c r="AI13"/>
  <c r="AF14"/>
  <c r="AH14"/>
  <c r="AI14"/>
  <c r="AF15"/>
  <c r="AH15"/>
  <c r="AI15"/>
  <c r="AF16"/>
  <c r="AH16"/>
  <c r="AI16"/>
  <c r="AF17"/>
  <c r="AH17"/>
  <c r="AI17"/>
  <c r="AF18"/>
  <c r="AH18"/>
  <c r="AI18"/>
  <c r="AF19"/>
  <c r="AH19"/>
  <c r="AJ19" s="1"/>
  <c r="AI19"/>
  <c r="AF20"/>
  <c r="AH20"/>
  <c r="AJ20" s="1"/>
  <c r="AI20"/>
  <c r="AF21"/>
  <c r="AH21"/>
  <c r="AI21"/>
  <c r="AF22"/>
  <c r="AH22"/>
  <c r="AI22"/>
  <c r="AF23"/>
  <c r="AH23"/>
  <c r="AI23"/>
  <c r="AF24"/>
  <c r="AH24"/>
  <c r="AI24"/>
  <c r="AF25"/>
  <c r="AH25"/>
  <c r="AI25"/>
  <c r="AF26"/>
  <c r="AH26"/>
  <c r="AI26"/>
  <c r="AF27"/>
  <c r="AH27"/>
  <c r="AJ27" s="1"/>
  <c r="AI27"/>
  <c r="AF28"/>
  <c r="AH28"/>
  <c r="AJ28" s="1"/>
  <c r="AI28"/>
  <c r="AF29"/>
  <c r="AH29"/>
  <c r="AJ29" s="1"/>
  <c r="AI29"/>
  <c r="AF30"/>
  <c r="AH30"/>
  <c r="AI30"/>
  <c r="AF31"/>
  <c r="AH31"/>
  <c r="AI31"/>
  <c r="AF32"/>
  <c r="AH32"/>
  <c r="AI32"/>
  <c r="AF33"/>
  <c r="AH33"/>
  <c r="AI33"/>
  <c r="AF34"/>
  <c r="AH34"/>
  <c r="AI34"/>
  <c r="AF35"/>
  <c r="AH35"/>
  <c r="AJ35" s="1"/>
  <c r="AI35"/>
  <c r="AF36"/>
  <c r="AH36"/>
  <c r="AJ36" s="1"/>
  <c r="AI36"/>
  <c r="AF37"/>
  <c r="AH37"/>
  <c r="AJ37" s="1"/>
  <c r="AI37"/>
  <c r="AF38"/>
  <c r="AH38"/>
  <c r="AI38"/>
  <c r="AF39"/>
  <c r="AH39"/>
  <c r="AI39"/>
  <c r="AF40"/>
  <c r="AH40"/>
  <c r="AI40"/>
  <c r="AF41"/>
  <c r="AH41"/>
  <c r="AI41"/>
  <c r="AF42"/>
  <c r="AH42"/>
  <c r="AI42"/>
  <c r="AF43"/>
  <c r="AH43"/>
  <c r="AJ43" s="1"/>
  <c r="AI43"/>
  <c r="AF44"/>
  <c r="AH44"/>
  <c r="AJ44" s="1"/>
  <c r="AI44"/>
  <c r="AF45"/>
  <c r="AH45"/>
  <c r="AJ45" s="1"/>
  <c r="AI45"/>
  <c r="AF46"/>
  <c r="AH46"/>
  <c r="AI46"/>
  <c r="AF47"/>
  <c r="AH47"/>
  <c r="AI47"/>
  <c r="AF48"/>
  <c r="AH48"/>
  <c r="AI48"/>
  <c r="AF49"/>
  <c r="AH49"/>
  <c r="AI49"/>
  <c r="AF50"/>
  <c r="AH50"/>
  <c r="AI50"/>
  <c r="AF51"/>
  <c r="AH51"/>
  <c r="AI51"/>
  <c r="AF52"/>
  <c r="AH52"/>
  <c r="AJ52" s="1"/>
  <c r="AI52"/>
  <c r="AF53"/>
  <c r="AH53"/>
  <c r="AJ53" s="1"/>
  <c r="AI53"/>
  <c r="AF54"/>
  <c r="AH54"/>
  <c r="AI54"/>
  <c r="AF55"/>
  <c r="AH55"/>
  <c r="AI55"/>
  <c r="AF56"/>
  <c r="AH56"/>
  <c r="AI56"/>
  <c r="AF57"/>
  <c r="AH57"/>
  <c r="AI57"/>
  <c r="AF58"/>
  <c r="AH58"/>
  <c r="AI58"/>
  <c r="AF59"/>
  <c r="AH59"/>
  <c r="AI59"/>
  <c r="AF60"/>
  <c r="AH60"/>
  <c r="AJ60" s="1"/>
  <c r="AI60"/>
  <c r="AF61"/>
  <c r="AH61"/>
  <c r="AJ61" s="1"/>
  <c r="AI61"/>
  <c r="AF62"/>
  <c r="AH62"/>
  <c r="AI62"/>
  <c r="AF63"/>
  <c r="AH63"/>
  <c r="AI63"/>
  <c r="AF64"/>
  <c r="AH64"/>
  <c r="AI64"/>
  <c r="AF65"/>
  <c r="AH65"/>
  <c r="AI65"/>
  <c r="AF66"/>
  <c r="AH66"/>
  <c r="AI66"/>
  <c r="AF67"/>
  <c r="AH67"/>
  <c r="AI67"/>
  <c r="AF68"/>
  <c r="AH68"/>
  <c r="AJ68" s="1"/>
  <c r="AI68"/>
  <c r="AF69"/>
  <c r="AH69"/>
  <c r="AI69"/>
  <c r="AF70"/>
  <c r="AH70"/>
  <c r="AI70"/>
  <c r="AF71"/>
  <c r="AH71"/>
  <c r="AI71"/>
  <c r="AF72"/>
  <c r="AH72"/>
  <c r="AI72"/>
  <c r="AF73"/>
  <c r="AH73"/>
  <c r="AI73"/>
  <c r="AF74"/>
  <c r="AH74"/>
  <c r="AI74"/>
  <c r="AF75"/>
  <c r="AH75"/>
  <c r="AI75"/>
  <c r="AF76"/>
  <c r="AH76"/>
  <c r="AJ76" s="1"/>
  <c r="AI76"/>
  <c r="AF77"/>
  <c r="AH77"/>
  <c r="AI77"/>
  <c r="AF78"/>
  <c r="AH78"/>
  <c r="AI78"/>
  <c r="AF79"/>
  <c r="AH79"/>
  <c r="AI79"/>
  <c r="AF80"/>
  <c r="AH80"/>
  <c r="AI80"/>
  <c r="AF81"/>
  <c r="AH81"/>
  <c r="AI81"/>
  <c r="AF82"/>
  <c r="AH82"/>
  <c r="AI82"/>
  <c r="AF83"/>
  <c r="AH83"/>
  <c r="AI83"/>
  <c r="AF84"/>
  <c r="AH84"/>
  <c r="AJ84" s="1"/>
  <c r="AI84"/>
  <c r="AF85"/>
  <c r="AH85"/>
  <c r="AI85"/>
  <c r="AF86"/>
  <c r="AH86"/>
  <c r="AI86"/>
  <c r="AF87"/>
  <c r="AH87"/>
  <c r="AI87"/>
  <c r="AF88"/>
  <c r="AH88"/>
  <c r="AI88"/>
  <c r="AF89"/>
  <c r="AH89"/>
  <c r="AI89"/>
  <c r="AF90"/>
  <c r="AH90"/>
  <c r="AI90"/>
  <c r="AF91"/>
  <c r="AH91"/>
  <c r="AI91"/>
  <c r="AF92"/>
  <c r="AH92"/>
  <c r="AJ92" s="1"/>
  <c r="AI92"/>
  <c r="AF93"/>
  <c r="AH93"/>
  <c r="AI93"/>
  <c r="AF94"/>
  <c r="AH94"/>
  <c r="AI94"/>
  <c r="AF95"/>
  <c r="AH95"/>
  <c r="AI95"/>
  <c r="AF96"/>
  <c r="AH96"/>
  <c r="AI96"/>
  <c r="AF97"/>
  <c r="AH97"/>
  <c r="AI97"/>
  <c r="AF98"/>
  <c r="AH98"/>
  <c r="AI98"/>
  <c r="AF99"/>
  <c r="AH99"/>
  <c r="AI99"/>
  <c r="AF100"/>
  <c r="AH100"/>
  <c r="AJ100" s="1"/>
  <c r="AI100"/>
  <c r="AF101"/>
  <c r="AH101"/>
  <c r="AI101"/>
  <c r="AF102"/>
  <c r="AH102"/>
  <c r="AI102"/>
  <c r="AF103"/>
  <c r="AH103"/>
  <c r="AI103"/>
  <c r="AF104"/>
  <c r="AH104"/>
  <c r="AI104"/>
  <c r="AF105"/>
  <c r="AH105"/>
  <c r="AI105"/>
  <c r="AF106"/>
  <c r="AH106"/>
  <c r="AI106"/>
  <c r="AF107"/>
  <c r="AH107"/>
  <c r="AI107"/>
  <c r="AF108"/>
  <c r="AH108"/>
  <c r="AJ108" s="1"/>
  <c r="AI108"/>
  <c r="AF109"/>
  <c r="AH109"/>
  <c r="AI109"/>
  <c r="AF110"/>
  <c r="AH110"/>
  <c r="AI110"/>
  <c r="AF111"/>
  <c r="AH111"/>
  <c r="AI111"/>
  <c r="AF112"/>
  <c r="AH112"/>
  <c r="AI112"/>
  <c r="AF113"/>
  <c r="AH113"/>
  <c r="AI113"/>
  <c r="AF114"/>
  <c r="AH114"/>
  <c r="AI114"/>
  <c r="AF115"/>
  <c r="AH115"/>
  <c r="AI115"/>
  <c r="AF116"/>
  <c r="AH116"/>
  <c r="AJ116" s="1"/>
  <c r="AI116"/>
  <c r="AF117"/>
  <c r="AH117"/>
  <c r="AI117"/>
  <c r="AF118"/>
  <c r="AH118"/>
  <c r="AI118"/>
  <c r="AF119"/>
  <c r="AH119"/>
  <c r="AI119"/>
  <c r="AF120"/>
  <c r="AH120"/>
  <c r="AI120"/>
  <c r="AF121"/>
  <c r="AH121"/>
  <c r="AI121"/>
  <c r="AF122"/>
  <c r="AH122"/>
  <c r="AI122"/>
  <c r="AF123"/>
  <c r="AH123"/>
  <c r="AI123"/>
  <c r="AF124"/>
  <c r="AH124"/>
  <c r="AJ124" s="1"/>
  <c r="AI124"/>
  <c r="AF125"/>
  <c r="AH125"/>
  <c r="AI125"/>
  <c r="AF126"/>
  <c r="AH126"/>
  <c r="AI126"/>
  <c r="AF127"/>
  <c r="AH127"/>
  <c r="AI127"/>
  <c r="AF128"/>
  <c r="AH128"/>
  <c r="AI128"/>
  <c r="AF129"/>
  <c r="AH129"/>
  <c r="AI129"/>
  <c r="AF130"/>
  <c r="AH130"/>
  <c r="AI130"/>
  <c r="AF131"/>
  <c r="AH131"/>
  <c r="AI131"/>
  <c r="AF132"/>
  <c r="AH132"/>
  <c r="AJ132" s="1"/>
  <c r="AI132"/>
  <c r="AF133"/>
  <c r="AH133"/>
  <c r="AI133"/>
  <c r="AF134"/>
  <c r="AH134"/>
  <c r="AI134"/>
  <c r="AF135"/>
  <c r="AH135"/>
  <c r="AI135"/>
  <c r="AF136"/>
  <c r="AH136"/>
  <c r="AI136"/>
  <c r="AF137"/>
  <c r="AH137"/>
  <c r="AI137"/>
  <c r="AF138"/>
  <c r="AH138"/>
  <c r="AI138"/>
  <c r="AF139"/>
  <c r="AH139"/>
  <c r="AI139"/>
  <c r="AF140"/>
  <c r="AH140"/>
  <c r="AJ140" s="1"/>
  <c r="AI140"/>
  <c r="AF141"/>
  <c r="AH141"/>
  <c r="AI141"/>
  <c r="AF142"/>
  <c r="AH142"/>
  <c r="AI142"/>
  <c r="AF143"/>
  <c r="AH143"/>
  <c r="AI143"/>
  <c r="AF144"/>
  <c r="AH144"/>
  <c r="AI144"/>
  <c r="AF145"/>
  <c r="AH145"/>
  <c r="AI145"/>
  <c r="AF146"/>
  <c r="AH146"/>
  <c r="AI146"/>
  <c r="AF147"/>
  <c r="AH147"/>
  <c r="AI147"/>
  <c r="AF148"/>
  <c r="AH148"/>
  <c r="AJ148" s="1"/>
  <c r="AI148"/>
  <c r="AF149"/>
  <c r="AH149"/>
  <c r="AI149"/>
  <c r="AF150"/>
  <c r="AH150"/>
  <c r="AI150"/>
  <c r="AF151"/>
  <c r="AH151"/>
  <c r="AI151"/>
  <c r="AF152"/>
  <c r="AH152"/>
  <c r="AI152"/>
  <c r="AF153"/>
  <c r="AH153"/>
  <c r="AI153"/>
  <c r="AF154"/>
  <c r="AH154"/>
  <c r="AI154"/>
  <c r="AF155"/>
  <c r="AH155"/>
  <c r="AI155"/>
  <c r="AF156"/>
  <c r="AH156"/>
  <c r="AJ156" s="1"/>
  <c r="AI156"/>
  <c r="AF157"/>
  <c r="AH157"/>
  <c r="AI157"/>
  <c r="AF158"/>
  <c r="AH158"/>
  <c r="AI158"/>
  <c r="AF159"/>
  <c r="AH159"/>
  <c r="AI159"/>
  <c r="AF160"/>
  <c r="AH160"/>
  <c r="AI160"/>
  <c r="AF161"/>
  <c r="AH161"/>
  <c r="AI161"/>
  <c r="AF162"/>
  <c r="AH162"/>
  <c r="AI162"/>
  <c r="AF163"/>
  <c r="AH163"/>
  <c r="AI163"/>
  <c r="AF164"/>
  <c r="AH164"/>
  <c r="AJ164" s="1"/>
  <c r="AI164"/>
  <c r="AF165"/>
  <c r="AH165"/>
  <c r="AI165"/>
  <c r="AF166"/>
  <c r="AH166"/>
  <c r="AI166"/>
  <c r="AF167"/>
  <c r="AH167"/>
  <c r="AI167"/>
  <c r="AF168"/>
  <c r="AH168"/>
  <c r="AI168"/>
  <c r="AF169"/>
  <c r="AH169"/>
  <c r="AI169"/>
  <c r="AF170"/>
  <c r="AH170"/>
  <c r="AI170"/>
  <c r="AF171"/>
  <c r="AH171"/>
  <c r="AI171"/>
  <c r="AF172"/>
  <c r="AH172"/>
  <c r="AJ172" s="1"/>
  <c r="AI172"/>
  <c r="AF173"/>
  <c r="AH173"/>
  <c r="AI173"/>
  <c r="AF174"/>
  <c r="AH174"/>
  <c r="AI174"/>
  <c r="AF175"/>
  <c r="AH175"/>
  <c r="AI175"/>
  <c r="AF176"/>
  <c r="AH176"/>
  <c r="AI176"/>
  <c r="AF177"/>
  <c r="AH177"/>
  <c r="AJ177" s="1"/>
  <c r="AI177"/>
  <c r="AF178"/>
  <c r="AH178"/>
  <c r="AI178"/>
  <c r="AF179"/>
  <c r="AH179"/>
  <c r="AI179"/>
  <c r="AF180"/>
  <c r="AH180"/>
  <c r="AJ180" s="1"/>
  <c r="AI180"/>
  <c r="AF181"/>
  <c r="AH181"/>
  <c r="AI181"/>
  <c r="AF182"/>
  <c r="AH182"/>
  <c r="AI182"/>
  <c r="AF183"/>
  <c r="AH183"/>
  <c r="AI183"/>
  <c r="AF184"/>
  <c r="AH184"/>
  <c r="AI184"/>
  <c r="AF185"/>
  <c r="AH185"/>
  <c r="AJ185" s="1"/>
  <c r="AI185"/>
  <c r="AF186"/>
  <c r="AH186"/>
  <c r="AI186"/>
  <c r="AF187"/>
  <c r="AH187"/>
  <c r="AI187"/>
  <c r="AF188"/>
  <c r="AH188"/>
  <c r="AJ188" s="1"/>
  <c r="AI188"/>
  <c r="AF189"/>
  <c r="AH189"/>
  <c r="AI189"/>
  <c r="AF190"/>
  <c r="AH190"/>
  <c r="AI190"/>
  <c r="AF191"/>
  <c r="AH191"/>
  <c r="AI191"/>
  <c r="AF192"/>
  <c r="AH192"/>
  <c r="AI192"/>
  <c r="AF193"/>
  <c r="AH193"/>
  <c r="AJ193" s="1"/>
  <c r="AI193"/>
  <c r="AF194"/>
  <c r="AH194"/>
  <c r="AI194"/>
  <c r="AF195"/>
  <c r="AH195"/>
  <c r="AI195"/>
  <c r="AF196"/>
  <c r="AH196"/>
  <c r="AJ196" s="1"/>
  <c r="AI196"/>
  <c r="AF197"/>
  <c r="AH197"/>
  <c r="AI197"/>
  <c r="AE4"/>
  <c r="AG4" s="1"/>
  <c r="AE5"/>
  <c r="AG5" s="1"/>
  <c r="AE6"/>
  <c r="AG6" s="1"/>
  <c r="AE7"/>
  <c r="AG7" s="1"/>
  <c r="AE8"/>
  <c r="AG8" s="1"/>
  <c r="AE9"/>
  <c r="AG9" s="1"/>
  <c r="AE10"/>
  <c r="AG10" s="1"/>
  <c r="AE11"/>
  <c r="AG11" s="1"/>
  <c r="AE12"/>
  <c r="AG12" s="1"/>
  <c r="AE13"/>
  <c r="AG13" s="1"/>
  <c r="AE14"/>
  <c r="AG14" s="1"/>
  <c r="AE15"/>
  <c r="AG15" s="1"/>
  <c r="AE16"/>
  <c r="AG16" s="1"/>
  <c r="AE17"/>
  <c r="AG17" s="1"/>
  <c r="AE18"/>
  <c r="AG18" s="1"/>
  <c r="AE19"/>
  <c r="AG19" s="1"/>
  <c r="AE20"/>
  <c r="AG20" s="1"/>
  <c r="AE21"/>
  <c r="AG21" s="1"/>
  <c r="AE22"/>
  <c r="AG22" s="1"/>
  <c r="AE23"/>
  <c r="AG23" s="1"/>
  <c r="AE24"/>
  <c r="AG24" s="1"/>
  <c r="AE25"/>
  <c r="AG25" s="1"/>
  <c r="AE26"/>
  <c r="AG26" s="1"/>
  <c r="AE27"/>
  <c r="AG27" s="1"/>
  <c r="AE28"/>
  <c r="AG28" s="1"/>
  <c r="AE29"/>
  <c r="AG29" s="1"/>
  <c r="AE30"/>
  <c r="AG30" s="1"/>
  <c r="AE31"/>
  <c r="AG31" s="1"/>
  <c r="AE32"/>
  <c r="AG32" s="1"/>
  <c r="AE33"/>
  <c r="AG33" s="1"/>
  <c r="AE34"/>
  <c r="AG34" s="1"/>
  <c r="AE35"/>
  <c r="AG35" s="1"/>
  <c r="AE36"/>
  <c r="AG36" s="1"/>
  <c r="AE37"/>
  <c r="AG37" s="1"/>
  <c r="AE38"/>
  <c r="AG38" s="1"/>
  <c r="AE39"/>
  <c r="AG39" s="1"/>
  <c r="AE40"/>
  <c r="AG40" s="1"/>
  <c r="AE41"/>
  <c r="AG41" s="1"/>
  <c r="AE42"/>
  <c r="AG42" s="1"/>
  <c r="AE43"/>
  <c r="AG43" s="1"/>
  <c r="AE44"/>
  <c r="AG44" s="1"/>
  <c r="AE45"/>
  <c r="AG45" s="1"/>
  <c r="AE46"/>
  <c r="AG46" s="1"/>
  <c r="AE47"/>
  <c r="AG47" s="1"/>
  <c r="AE48"/>
  <c r="AG48" s="1"/>
  <c r="AE49"/>
  <c r="AG49" s="1"/>
  <c r="AE50"/>
  <c r="AG50" s="1"/>
  <c r="AE51"/>
  <c r="AG51" s="1"/>
  <c r="AE52"/>
  <c r="AG52" s="1"/>
  <c r="AE53"/>
  <c r="AG53" s="1"/>
  <c r="AE54"/>
  <c r="AG54" s="1"/>
  <c r="AE55"/>
  <c r="AG55" s="1"/>
  <c r="AE56"/>
  <c r="AG56" s="1"/>
  <c r="AE57"/>
  <c r="AG57" s="1"/>
  <c r="AE58"/>
  <c r="AG58" s="1"/>
  <c r="AE59"/>
  <c r="AG59" s="1"/>
  <c r="AE60"/>
  <c r="AG60" s="1"/>
  <c r="AE61"/>
  <c r="AG61" s="1"/>
  <c r="AE62"/>
  <c r="AG62" s="1"/>
  <c r="AE63"/>
  <c r="AG63" s="1"/>
  <c r="AE64"/>
  <c r="AG64" s="1"/>
  <c r="AE65"/>
  <c r="AG65" s="1"/>
  <c r="AE66"/>
  <c r="AG66" s="1"/>
  <c r="AE67"/>
  <c r="AG67" s="1"/>
  <c r="AE68"/>
  <c r="AG68" s="1"/>
  <c r="AE69"/>
  <c r="AG69" s="1"/>
  <c r="AE70"/>
  <c r="AG70" s="1"/>
  <c r="AE71"/>
  <c r="AG71" s="1"/>
  <c r="AE72"/>
  <c r="AG72" s="1"/>
  <c r="AE73"/>
  <c r="AG73" s="1"/>
  <c r="AE74"/>
  <c r="AG74" s="1"/>
  <c r="AE75"/>
  <c r="AG75" s="1"/>
  <c r="AE76"/>
  <c r="AG76" s="1"/>
  <c r="AE77"/>
  <c r="AG77" s="1"/>
  <c r="AE78"/>
  <c r="AG78" s="1"/>
  <c r="AE79"/>
  <c r="AG79" s="1"/>
  <c r="AE80"/>
  <c r="AG80" s="1"/>
  <c r="AE81"/>
  <c r="AG81" s="1"/>
  <c r="AE82"/>
  <c r="AG82" s="1"/>
  <c r="AE83"/>
  <c r="AG83" s="1"/>
  <c r="AE84"/>
  <c r="AG84" s="1"/>
  <c r="AE85"/>
  <c r="AG85" s="1"/>
  <c r="AE86"/>
  <c r="AG86" s="1"/>
  <c r="AE87"/>
  <c r="AG87" s="1"/>
  <c r="AE88"/>
  <c r="AG88" s="1"/>
  <c r="AE89"/>
  <c r="AG89" s="1"/>
  <c r="AE90"/>
  <c r="AG90" s="1"/>
  <c r="AE91"/>
  <c r="AG91" s="1"/>
  <c r="AE92"/>
  <c r="AG92" s="1"/>
  <c r="AE93"/>
  <c r="AG93" s="1"/>
  <c r="AE94"/>
  <c r="AG94" s="1"/>
  <c r="AE95"/>
  <c r="AG95" s="1"/>
  <c r="AE96"/>
  <c r="AG96" s="1"/>
  <c r="AE97"/>
  <c r="AG97" s="1"/>
  <c r="AE98"/>
  <c r="AG98" s="1"/>
  <c r="AE99"/>
  <c r="AG99" s="1"/>
  <c r="AE100"/>
  <c r="AG100" s="1"/>
  <c r="AE101"/>
  <c r="AG101" s="1"/>
  <c r="AE102"/>
  <c r="AG102" s="1"/>
  <c r="AE103"/>
  <c r="AG103" s="1"/>
  <c r="AE104"/>
  <c r="AG104" s="1"/>
  <c r="AE105"/>
  <c r="AG105" s="1"/>
  <c r="AE106"/>
  <c r="AG106" s="1"/>
  <c r="AE107"/>
  <c r="AG107" s="1"/>
  <c r="AE108"/>
  <c r="AG108" s="1"/>
  <c r="AE109"/>
  <c r="AG109" s="1"/>
  <c r="AE110"/>
  <c r="AG110" s="1"/>
  <c r="AE111"/>
  <c r="AG111" s="1"/>
  <c r="AE112"/>
  <c r="AG112" s="1"/>
  <c r="AE113"/>
  <c r="AG113" s="1"/>
  <c r="AE114"/>
  <c r="AG114" s="1"/>
  <c r="AE115"/>
  <c r="AG115" s="1"/>
  <c r="AE116"/>
  <c r="AG116" s="1"/>
  <c r="AE117"/>
  <c r="AG117" s="1"/>
  <c r="AE118"/>
  <c r="AG118" s="1"/>
  <c r="AE119"/>
  <c r="AG119" s="1"/>
  <c r="AE120"/>
  <c r="AG120" s="1"/>
  <c r="AE121"/>
  <c r="AG121" s="1"/>
  <c r="AE122"/>
  <c r="AG122" s="1"/>
  <c r="AE123"/>
  <c r="AG123" s="1"/>
  <c r="AE124"/>
  <c r="AG124" s="1"/>
  <c r="AE125"/>
  <c r="AG125" s="1"/>
  <c r="AE126"/>
  <c r="AG126" s="1"/>
  <c r="AE127"/>
  <c r="AG127" s="1"/>
  <c r="AE128"/>
  <c r="AG128" s="1"/>
  <c r="AE129"/>
  <c r="AG129" s="1"/>
  <c r="AE130"/>
  <c r="AG130" s="1"/>
  <c r="AE131"/>
  <c r="AG131" s="1"/>
  <c r="AE132"/>
  <c r="AG132" s="1"/>
  <c r="AE133"/>
  <c r="AG133" s="1"/>
  <c r="AE134"/>
  <c r="AG134" s="1"/>
  <c r="AE135"/>
  <c r="AG135" s="1"/>
  <c r="AE136"/>
  <c r="AG136" s="1"/>
  <c r="AE137"/>
  <c r="AG137" s="1"/>
  <c r="AE138"/>
  <c r="AG138" s="1"/>
  <c r="AE139"/>
  <c r="AG139" s="1"/>
  <c r="AE140"/>
  <c r="AG140" s="1"/>
  <c r="AE141"/>
  <c r="AG141" s="1"/>
  <c r="AE142"/>
  <c r="AG142" s="1"/>
  <c r="AE143"/>
  <c r="AG143" s="1"/>
  <c r="AE144"/>
  <c r="AG144" s="1"/>
  <c r="AE145"/>
  <c r="AG145" s="1"/>
  <c r="AE146"/>
  <c r="AG146" s="1"/>
  <c r="AE147"/>
  <c r="AG147" s="1"/>
  <c r="AE148"/>
  <c r="AG148" s="1"/>
  <c r="AE149"/>
  <c r="AG149" s="1"/>
  <c r="AE150"/>
  <c r="AG150" s="1"/>
  <c r="AE151"/>
  <c r="AG151" s="1"/>
  <c r="AE152"/>
  <c r="AG152" s="1"/>
  <c r="AE153"/>
  <c r="AG153" s="1"/>
  <c r="AE154"/>
  <c r="AG154" s="1"/>
  <c r="AE155"/>
  <c r="AG155" s="1"/>
  <c r="AE156"/>
  <c r="AG156" s="1"/>
  <c r="AE157"/>
  <c r="AG157" s="1"/>
  <c r="AE158"/>
  <c r="AG158" s="1"/>
  <c r="AE159"/>
  <c r="AG159" s="1"/>
  <c r="AE160"/>
  <c r="AG160" s="1"/>
  <c r="AE161"/>
  <c r="AG161" s="1"/>
  <c r="AE162"/>
  <c r="AG162" s="1"/>
  <c r="AE163"/>
  <c r="AG163" s="1"/>
  <c r="AE164"/>
  <c r="AG164" s="1"/>
  <c r="AE165"/>
  <c r="AG165" s="1"/>
  <c r="AE166"/>
  <c r="AG166" s="1"/>
  <c r="AE167"/>
  <c r="AG167" s="1"/>
  <c r="AE168"/>
  <c r="AG168" s="1"/>
  <c r="AE169"/>
  <c r="AG169" s="1"/>
  <c r="AE170"/>
  <c r="AG170" s="1"/>
  <c r="AE171"/>
  <c r="AG171" s="1"/>
  <c r="AE172"/>
  <c r="AG172" s="1"/>
  <c r="AE173"/>
  <c r="AG173" s="1"/>
  <c r="AE174"/>
  <c r="AG174" s="1"/>
  <c r="AE175"/>
  <c r="AG175" s="1"/>
  <c r="AE176"/>
  <c r="AG176" s="1"/>
  <c r="AE177"/>
  <c r="AG177" s="1"/>
  <c r="AE178"/>
  <c r="AG178" s="1"/>
  <c r="AE179"/>
  <c r="AG179" s="1"/>
  <c r="AE180"/>
  <c r="AG180" s="1"/>
  <c r="AE181"/>
  <c r="AG181" s="1"/>
  <c r="AE182"/>
  <c r="AG182" s="1"/>
  <c r="AE183"/>
  <c r="AG183" s="1"/>
  <c r="AE184"/>
  <c r="AG184" s="1"/>
  <c r="AE185"/>
  <c r="AG185" s="1"/>
  <c r="AE186"/>
  <c r="AG186" s="1"/>
  <c r="AE187"/>
  <c r="AG187" s="1"/>
  <c r="AE188"/>
  <c r="AG188" s="1"/>
  <c r="AE189"/>
  <c r="AG189" s="1"/>
  <c r="AE190"/>
  <c r="AG190" s="1"/>
  <c r="AE191"/>
  <c r="AG191" s="1"/>
  <c r="AE192"/>
  <c r="AG192" s="1"/>
  <c r="AE193"/>
  <c r="AG193" s="1"/>
  <c r="AE194"/>
  <c r="AG194" s="1"/>
  <c r="AE195"/>
  <c r="AG195" s="1"/>
  <c r="AE196"/>
  <c r="AG196" s="1"/>
  <c r="AE197"/>
  <c r="AG197" s="1"/>
  <c r="AI3"/>
  <c r="AH3"/>
  <c r="AF3"/>
  <c r="AE3"/>
  <c r="AG3" s="1"/>
  <c r="AC3"/>
  <c r="AC5" s="1"/>
  <c r="AC7" s="1"/>
  <c r="AC9" s="1"/>
  <c r="AC11" s="1"/>
  <c r="AC13" s="1"/>
  <c r="AC15" s="1"/>
  <c r="AC17" s="1"/>
  <c r="AC19" s="1"/>
  <c r="AC21" s="1"/>
  <c r="AC23" s="1"/>
  <c r="AC25" s="1"/>
  <c r="AC27" s="1"/>
  <c r="AC29" s="1"/>
  <c r="AC31" s="1"/>
  <c r="AC33" s="1"/>
  <c r="AC35" s="1"/>
  <c r="AC37" s="1"/>
  <c r="AC39" s="1"/>
  <c r="AC41" s="1"/>
  <c r="AC43" s="1"/>
  <c r="AC45" s="1"/>
  <c r="AC47" s="1"/>
  <c r="AC49" s="1"/>
  <c r="AC51" s="1"/>
  <c r="AC53" s="1"/>
  <c r="AC55" s="1"/>
  <c r="AC57" s="1"/>
  <c r="AC59" s="1"/>
  <c r="AC61" s="1"/>
  <c r="AC63" s="1"/>
  <c r="AC65" s="1"/>
  <c r="AC67" s="1"/>
  <c r="AC69" s="1"/>
  <c r="AC71" s="1"/>
  <c r="AC73" s="1"/>
  <c r="AC75" s="1"/>
  <c r="AC77" s="1"/>
  <c r="AC79" s="1"/>
  <c r="AC81" s="1"/>
  <c r="AC83" s="1"/>
  <c r="AC85" s="1"/>
  <c r="AC87" s="1"/>
  <c r="AC89" s="1"/>
  <c r="AC91" s="1"/>
  <c r="AC93" s="1"/>
  <c r="AC95" s="1"/>
  <c r="AC97" s="1"/>
  <c r="AC99" s="1"/>
  <c r="AC101" s="1"/>
  <c r="AC103" s="1"/>
  <c r="AC105" s="1"/>
  <c r="AC107" s="1"/>
  <c r="AC109" s="1"/>
  <c r="AC111" s="1"/>
  <c r="AC113" s="1"/>
  <c r="AC115" s="1"/>
  <c r="AC117" s="1"/>
  <c r="AC119" s="1"/>
  <c r="AC121" s="1"/>
  <c r="AC123" s="1"/>
  <c r="AC125" s="1"/>
  <c r="AC127" s="1"/>
  <c r="AC129" s="1"/>
  <c r="AC131" s="1"/>
  <c r="AC133" s="1"/>
  <c r="AC135" s="1"/>
  <c r="AC137" s="1"/>
  <c r="AC139" s="1"/>
  <c r="AC141" s="1"/>
  <c r="AC143" s="1"/>
  <c r="AC145" s="1"/>
  <c r="AC147" s="1"/>
  <c r="AC149" s="1"/>
  <c r="AC151" s="1"/>
  <c r="AC153" s="1"/>
  <c r="AC155" s="1"/>
  <c r="AC157" s="1"/>
  <c r="AC159" s="1"/>
  <c r="AC161" s="1"/>
  <c r="AC163" s="1"/>
  <c r="AC165" s="1"/>
  <c r="AC167" s="1"/>
  <c r="AC169" s="1"/>
  <c r="AC171" s="1"/>
  <c r="AC173" s="1"/>
  <c r="AC175" s="1"/>
  <c r="AC177" s="1"/>
  <c r="AC179" s="1"/>
  <c r="AC181" s="1"/>
  <c r="AC183" s="1"/>
  <c r="AC185" s="1"/>
  <c r="AC187" s="1"/>
  <c r="AC189" s="1"/>
  <c r="AC191" s="1"/>
  <c r="AC193" s="1"/>
  <c r="AC195" s="1"/>
  <c r="AC197" s="1"/>
  <c r="AB4"/>
  <c r="AB5"/>
  <c r="AB6"/>
  <c r="AB7"/>
  <c r="AB8"/>
  <c r="AB9"/>
  <c r="AB10"/>
  <c r="AB11"/>
  <c r="AD11" s="1"/>
  <c r="AB12"/>
  <c r="AB13"/>
  <c r="AB14"/>
  <c r="AB15"/>
  <c r="AB16"/>
  <c r="AB17"/>
  <c r="AB18"/>
  <c r="AB19"/>
  <c r="AD19" s="1"/>
  <c r="AB20"/>
  <c r="AB21"/>
  <c r="AB22"/>
  <c r="AB23"/>
  <c r="AB24"/>
  <c r="AB25"/>
  <c r="AB26"/>
  <c r="AB27"/>
  <c r="AD27" s="1"/>
  <c r="AB28"/>
  <c r="AB29"/>
  <c r="AB30"/>
  <c r="AB31"/>
  <c r="AB32"/>
  <c r="AB33"/>
  <c r="AB34"/>
  <c r="AB35"/>
  <c r="AD35" s="1"/>
  <c r="AB36"/>
  <c r="AB37"/>
  <c r="AB38"/>
  <c r="AB39"/>
  <c r="AB40"/>
  <c r="AB41"/>
  <c r="AB42"/>
  <c r="AB43"/>
  <c r="AD43" s="1"/>
  <c r="AB44"/>
  <c r="AB45"/>
  <c r="AB46"/>
  <c r="AB47"/>
  <c r="AB48"/>
  <c r="AB49"/>
  <c r="AB50"/>
  <c r="AB51"/>
  <c r="AD51" s="1"/>
  <c r="AB52"/>
  <c r="AB53"/>
  <c r="AB54"/>
  <c r="AB55"/>
  <c r="AB56"/>
  <c r="AB57"/>
  <c r="AB58"/>
  <c r="AB59"/>
  <c r="AD59" s="1"/>
  <c r="AB60"/>
  <c r="AB61"/>
  <c r="AB62"/>
  <c r="AB63"/>
  <c r="AB64"/>
  <c r="AB65"/>
  <c r="AB66"/>
  <c r="AB67"/>
  <c r="AD67" s="1"/>
  <c r="AB68"/>
  <c r="AB69"/>
  <c r="AB70"/>
  <c r="AB71"/>
  <c r="AB72"/>
  <c r="AB73"/>
  <c r="AB74"/>
  <c r="AB75"/>
  <c r="AD75" s="1"/>
  <c r="AB76"/>
  <c r="AB77"/>
  <c r="AB78"/>
  <c r="AB79"/>
  <c r="AB80"/>
  <c r="AB81"/>
  <c r="AB82"/>
  <c r="AB83"/>
  <c r="AD83" s="1"/>
  <c r="AB84"/>
  <c r="AB85"/>
  <c r="AB86"/>
  <c r="AB87"/>
  <c r="AB88"/>
  <c r="AB89"/>
  <c r="AB90"/>
  <c r="AB91"/>
  <c r="AD91" s="1"/>
  <c r="AB92"/>
  <c r="AB93"/>
  <c r="AB94"/>
  <c r="AB95"/>
  <c r="AB96"/>
  <c r="AB97"/>
  <c r="AB98"/>
  <c r="AB99"/>
  <c r="AD99" s="1"/>
  <c r="AB100"/>
  <c r="AB101"/>
  <c r="AB102"/>
  <c r="AB103"/>
  <c r="AB104"/>
  <c r="AB105"/>
  <c r="AB106"/>
  <c r="AB107"/>
  <c r="AD107" s="1"/>
  <c r="AB108"/>
  <c r="AB109"/>
  <c r="AB110"/>
  <c r="AB111"/>
  <c r="AB112"/>
  <c r="AB113"/>
  <c r="AB114"/>
  <c r="AB115"/>
  <c r="AD115" s="1"/>
  <c r="AB116"/>
  <c r="AB117"/>
  <c r="AB118"/>
  <c r="AB119"/>
  <c r="AB120"/>
  <c r="AB121"/>
  <c r="AB122"/>
  <c r="AB123"/>
  <c r="AD123" s="1"/>
  <c r="AB124"/>
  <c r="AB125"/>
  <c r="AB126"/>
  <c r="AB127"/>
  <c r="AB128"/>
  <c r="AB129"/>
  <c r="AB130"/>
  <c r="AB131"/>
  <c r="AD131" s="1"/>
  <c r="AB132"/>
  <c r="AB133"/>
  <c r="AB134"/>
  <c r="AB135"/>
  <c r="AB136"/>
  <c r="AB137"/>
  <c r="AB138"/>
  <c r="AB139"/>
  <c r="AD139" s="1"/>
  <c r="AB140"/>
  <c r="AB141"/>
  <c r="AB142"/>
  <c r="AB143"/>
  <c r="AB144"/>
  <c r="AB145"/>
  <c r="AB146"/>
  <c r="AB147"/>
  <c r="AD147" s="1"/>
  <c r="AB148"/>
  <c r="AB149"/>
  <c r="AB150"/>
  <c r="AB151"/>
  <c r="AB152"/>
  <c r="AB153"/>
  <c r="AB154"/>
  <c r="AB155"/>
  <c r="AD155" s="1"/>
  <c r="AB156"/>
  <c r="AB157"/>
  <c r="AB158"/>
  <c r="AB159"/>
  <c r="AB160"/>
  <c r="AB161"/>
  <c r="AB162"/>
  <c r="AB163"/>
  <c r="AD163" s="1"/>
  <c r="AB164"/>
  <c r="AB165"/>
  <c r="AB166"/>
  <c r="AB167"/>
  <c r="AB168"/>
  <c r="AB169"/>
  <c r="AB170"/>
  <c r="AB171"/>
  <c r="AD171" s="1"/>
  <c r="AB172"/>
  <c r="AB173"/>
  <c r="AB174"/>
  <c r="AB175"/>
  <c r="AB176"/>
  <c r="AB177"/>
  <c r="AB178"/>
  <c r="AB179"/>
  <c r="AD179" s="1"/>
  <c r="AB180"/>
  <c r="AB181"/>
  <c r="AB182"/>
  <c r="AB183"/>
  <c r="AB184"/>
  <c r="AB185"/>
  <c r="AB186"/>
  <c r="AB187"/>
  <c r="AD187" s="1"/>
  <c r="AB188"/>
  <c r="AB189"/>
  <c r="AB190"/>
  <c r="AB191"/>
  <c r="AB192"/>
  <c r="AB193"/>
  <c r="AB194"/>
  <c r="AB195"/>
  <c r="AD195" s="1"/>
  <c r="AB196"/>
  <c r="AB197"/>
  <c r="AB3"/>
  <c r="AD3" s="1"/>
  <c r="AC4"/>
  <c r="AC6" s="1"/>
  <c r="AC8" s="1"/>
  <c r="AC10" s="1"/>
  <c r="AC12" s="1"/>
  <c r="AC14" s="1"/>
  <c r="AC16" s="1"/>
  <c r="AC18" s="1"/>
  <c r="AC20" s="1"/>
  <c r="AC22" s="1"/>
  <c r="AC24" s="1"/>
  <c r="AC26" s="1"/>
  <c r="AC28" s="1"/>
  <c r="AC30" s="1"/>
  <c r="AC32" s="1"/>
  <c r="AC34" s="1"/>
  <c r="AC36" s="1"/>
  <c r="AC38" s="1"/>
  <c r="AC40" s="1"/>
  <c r="AC42" s="1"/>
  <c r="AC44" s="1"/>
  <c r="AC46" s="1"/>
  <c r="AC48" s="1"/>
  <c r="AC50" s="1"/>
  <c r="AC52" s="1"/>
  <c r="AC54" s="1"/>
  <c r="AC56" s="1"/>
  <c r="AC58" s="1"/>
  <c r="AC60" s="1"/>
  <c r="AC62" s="1"/>
  <c r="AC64" s="1"/>
  <c r="AC66" s="1"/>
  <c r="AC68" s="1"/>
  <c r="AC70" s="1"/>
  <c r="AC72" s="1"/>
  <c r="AC74" s="1"/>
  <c r="AC76" s="1"/>
  <c r="AC78" s="1"/>
  <c r="AC80" s="1"/>
  <c r="AC82" s="1"/>
  <c r="AC84" s="1"/>
  <c r="AC86" s="1"/>
  <c r="AC88" s="1"/>
  <c r="AC90" s="1"/>
  <c r="AC92" s="1"/>
  <c r="AC94" s="1"/>
  <c r="AC96" s="1"/>
  <c r="AC98" s="1"/>
  <c r="AC100" s="1"/>
  <c r="AC102" s="1"/>
  <c r="AC104" s="1"/>
  <c r="AC106" s="1"/>
  <c r="AC108" s="1"/>
  <c r="AC110" s="1"/>
  <c r="AC112" s="1"/>
  <c r="AC114" s="1"/>
  <c r="AC116" s="1"/>
  <c r="AC118" s="1"/>
  <c r="AC120" s="1"/>
  <c r="AC122" s="1"/>
  <c r="AC124" s="1"/>
  <c r="AC126" s="1"/>
  <c r="AC128" s="1"/>
  <c r="AC130" s="1"/>
  <c r="AC132" s="1"/>
  <c r="AC134" s="1"/>
  <c r="AC136" s="1"/>
  <c r="AC138" s="1"/>
  <c r="AC140" s="1"/>
  <c r="AC142" s="1"/>
  <c r="AC144" s="1"/>
  <c r="AC146" s="1"/>
  <c r="AC148" s="1"/>
  <c r="AC150" s="1"/>
  <c r="AC152" s="1"/>
  <c r="AC154" s="1"/>
  <c r="AC156" s="1"/>
  <c r="AC158" s="1"/>
  <c r="AC160" s="1"/>
  <c r="AC162" s="1"/>
  <c r="AC164" s="1"/>
  <c r="AC166" s="1"/>
  <c r="AC168" s="1"/>
  <c r="AC170" s="1"/>
  <c r="AC172" s="1"/>
  <c r="AC174" s="1"/>
  <c r="AC176" s="1"/>
  <c r="AC178" s="1"/>
  <c r="AC180" s="1"/>
  <c r="AC182" s="1"/>
  <c r="AC184" s="1"/>
  <c r="AC186" s="1"/>
  <c r="AC188" s="1"/>
  <c r="AC190" s="1"/>
  <c r="AC192" s="1"/>
  <c r="AC194" s="1"/>
  <c r="AC196" s="1"/>
  <c r="Y4"/>
  <c r="Y5"/>
  <c r="Y6"/>
  <c r="Y7"/>
  <c r="AA7" s="1"/>
  <c r="Y8"/>
  <c r="Y9"/>
  <c r="Y10"/>
  <c r="Y11"/>
  <c r="AA11" s="1"/>
  <c r="Y12"/>
  <c r="Y13"/>
  <c r="Y14"/>
  <c r="Y15"/>
  <c r="AA15" s="1"/>
  <c r="Y16"/>
  <c r="Y17"/>
  <c r="Y18"/>
  <c r="Y19"/>
  <c r="AA19" s="1"/>
  <c r="Y20"/>
  <c r="Y21"/>
  <c r="Y22"/>
  <c r="Y23"/>
  <c r="AA23" s="1"/>
  <c r="Y24"/>
  <c r="Y25"/>
  <c r="Y26"/>
  <c r="Y27"/>
  <c r="AA27" s="1"/>
  <c r="Y28"/>
  <c r="Y29"/>
  <c r="Y30"/>
  <c r="Y31"/>
  <c r="AA31" s="1"/>
  <c r="Y32"/>
  <c r="Y33"/>
  <c r="Y34"/>
  <c r="Y35"/>
  <c r="AA35" s="1"/>
  <c r="Y36"/>
  <c r="Y37"/>
  <c r="Y38"/>
  <c r="Y39"/>
  <c r="AA39" s="1"/>
  <c r="Y40"/>
  <c r="Y41"/>
  <c r="Y42"/>
  <c r="Y43"/>
  <c r="AA43" s="1"/>
  <c r="Y44"/>
  <c r="Y45"/>
  <c r="Y46"/>
  <c r="Y47"/>
  <c r="AA47" s="1"/>
  <c r="Y48"/>
  <c r="Y49"/>
  <c r="Y50"/>
  <c r="Y51"/>
  <c r="AA51" s="1"/>
  <c r="Y52"/>
  <c r="Y53"/>
  <c r="Y54"/>
  <c r="Y55"/>
  <c r="AA55" s="1"/>
  <c r="Y56"/>
  <c r="Y57"/>
  <c r="Y58"/>
  <c r="Y59"/>
  <c r="AA59" s="1"/>
  <c r="Y60"/>
  <c r="Y61"/>
  <c r="Y62"/>
  <c r="Y63"/>
  <c r="AA63" s="1"/>
  <c r="Y64"/>
  <c r="Y65"/>
  <c r="Y66"/>
  <c r="Y67"/>
  <c r="AA67" s="1"/>
  <c r="Y68"/>
  <c r="Y69"/>
  <c r="Y70"/>
  <c r="Y71"/>
  <c r="AA71" s="1"/>
  <c r="Y72"/>
  <c r="Y73"/>
  <c r="Y74"/>
  <c r="Y75"/>
  <c r="AA75" s="1"/>
  <c r="Y76"/>
  <c r="Y77"/>
  <c r="Y78"/>
  <c r="Y79"/>
  <c r="AA79" s="1"/>
  <c r="Y80"/>
  <c r="Y81"/>
  <c r="Y82"/>
  <c r="Y83"/>
  <c r="AA83" s="1"/>
  <c r="Y84"/>
  <c r="Y85"/>
  <c r="Y86"/>
  <c r="Y87"/>
  <c r="AA87" s="1"/>
  <c r="Y88"/>
  <c r="Y89"/>
  <c r="Y90"/>
  <c r="Y91"/>
  <c r="AA91" s="1"/>
  <c r="Y92"/>
  <c r="Y93"/>
  <c r="Y94"/>
  <c r="Y95"/>
  <c r="AA95" s="1"/>
  <c r="Y96"/>
  <c r="Y97"/>
  <c r="Y98"/>
  <c r="Y99"/>
  <c r="AA99" s="1"/>
  <c r="Y100"/>
  <c r="Y101"/>
  <c r="Y102"/>
  <c r="Y103"/>
  <c r="AA103" s="1"/>
  <c r="Y104"/>
  <c r="Y105"/>
  <c r="Y106"/>
  <c r="Y107"/>
  <c r="AA107" s="1"/>
  <c r="Y108"/>
  <c r="Y109"/>
  <c r="Y110"/>
  <c r="Y111"/>
  <c r="AA111" s="1"/>
  <c r="Y112"/>
  <c r="Y113"/>
  <c r="Y114"/>
  <c r="Y115"/>
  <c r="AA115" s="1"/>
  <c r="Y116"/>
  <c r="Y117"/>
  <c r="Y118"/>
  <c r="Y119"/>
  <c r="AA119" s="1"/>
  <c r="Y120"/>
  <c r="Y121"/>
  <c r="Y122"/>
  <c r="Y123"/>
  <c r="AA123" s="1"/>
  <c r="Y124"/>
  <c r="Y125"/>
  <c r="Y126"/>
  <c r="Y127"/>
  <c r="AA127" s="1"/>
  <c r="Y128"/>
  <c r="Y129"/>
  <c r="Y130"/>
  <c r="Y131"/>
  <c r="AA131" s="1"/>
  <c r="Y132"/>
  <c r="Y133"/>
  <c r="Y134"/>
  <c r="Y135"/>
  <c r="AA135" s="1"/>
  <c r="Y136"/>
  <c r="Y137"/>
  <c r="Y138"/>
  <c r="Y139"/>
  <c r="AA139" s="1"/>
  <c r="Y140"/>
  <c r="Y141"/>
  <c r="Y142"/>
  <c r="Y143"/>
  <c r="AA143" s="1"/>
  <c r="Y144"/>
  <c r="Y145"/>
  <c r="Y146"/>
  <c r="Y147"/>
  <c r="AA147" s="1"/>
  <c r="Y148"/>
  <c r="Y149"/>
  <c r="Y150"/>
  <c r="Y151"/>
  <c r="AA151" s="1"/>
  <c r="Y152"/>
  <c r="Y153"/>
  <c r="Y154"/>
  <c r="Y155"/>
  <c r="AA155" s="1"/>
  <c r="Y156"/>
  <c r="Y157"/>
  <c r="Y158"/>
  <c r="Y159"/>
  <c r="AA159" s="1"/>
  <c r="Y160"/>
  <c r="Y161"/>
  <c r="Y162"/>
  <c r="Y163"/>
  <c r="AA163" s="1"/>
  <c r="Y164"/>
  <c r="Y165"/>
  <c r="Y166"/>
  <c r="Y167"/>
  <c r="AA167" s="1"/>
  <c r="Y168"/>
  <c r="Y169"/>
  <c r="Y170"/>
  <c r="Y171"/>
  <c r="AA171" s="1"/>
  <c r="Y172"/>
  <c r="Y173"/>
  <c r="Y174"/>
  <c r="Y175"/>
  <c r="AA175" s="1"/>
  <c r="Y176"/>
  <c r="Y177"/>
  <c r="Y178"/>
  <c r="Y179"/>
  <c r="AA179" s="1"/>
  <c r="Y180"/>
  <c r="Y181"/>
  <c r="Y182"/>
  <c r="Y183"/>
  <c r="AA183" s="1"/>
  <c r="Y184"/>
  <c r="Y185"/>
  <c r="Y186"/>
  <c r="Y187"/>
  <c r="AA187" s="1"/>
  <c r="Y188"/>
  <c r="Y189"/>
  <c r="Y190"/>
  <c r="Y191"/>
  <c r="AA191" s="1"/>
  <c r="Y192"/>
  <c r="Y193"/>
  <c r="Y194"/>
  <c r="Y195"/>
  <c r="AA195" s="1"/>
  <c r="Y196"/>
  <c r="Y197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113"/>
  <c r="Z114"/>
  <c r="Z115"/>
  <c r="Z116"/>
  <c r="Z117"/>
  <c r="Z118"/>
  <c r="Z119"/>
  <c r="Z120"/>
  <c r="Z121"/>
  <c r="Z122"/>
  <c r="Z123"/>
  <c r="Z124"/>
  <c r="Z125"/>
  <c r="Z126"/>
  <c r="Z127"/>
  <c r="Z128"/>
  <c r="Z129"/>
  <c r="Z130"/>
  <c r="Z131"/>
  <c r="Z132"/>
  <c r="Z133"/>
  <c r="Z134"/>
  <c r="Z135"/>
  <c r="Z136"/>
  <c r="Z137"/>
  <c r="Z138"/>
  <c r="Z139"/>
  <c r="Z140"/>
  <c r="Z141"/>
  <c r="Z142"/>
  <c r="Z143"/>
  <c r="Z144"/>
  <c r="Z145"/>
  <c r="Z146"/>
  <c r="Z147"/>
  <c r="Z148"/>
  <c r="Z149"/>
  <c r="Z150"/>
  <c r="Z151"/>
  <c r="Z152"/>
  <c r="Z153"/>
  <c r="Z154"/>
  <c r="Z155"/>
  <c r="Z156"/>
  <c r="Z157"/>
  <c r="Z158"/>
  <c r="Z159"/>
  <c r="Z160"/>
  <c r="Z161"/>
  <c r="Z162"/>
  <c r="Z163"/>
  <c r="Z164"/>
  <c r="Z165"/>
  <c r="Z166"/>
  <c r="Z167"/>
  <c r="Z168"/>
  <c r="Z169"/>
  <c r="Z170"/>
  <c r="Z171"/>
  <c r="Z172"/>
  <c r="Z173"/>
  <c r="Z174"/>
  <c r="Z17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4"/>
  <c r="Z195"/>
  <c r="Z196"/>
  <c r="Z197"/>
  <c r="Z3"/>
  <c r="Y3"/>
  <c r="H462"/>
  <c r="G462"/>
  <c r="H461"/>
  <c r="G461"/>
  <c r="H460"/>
  <c r="G460"/>
  <c r="H459"/>
  <c r="G459"/>
  <c r="H458"/>
  <c r="G458"/>
  <c r="H457"/>
  <c r="G457"/>
  <c r="H456"/>
  <c r="G456"/>
  <c r="H455"/>
  <c r="G455"/>
  <c r="H454"/>
  <c r="G454"/>
  <c r="H453"/>
  <c r="G453"/>
  <c r="H452"/>
  <c r="G452"/>
  <c r="H451"/>
  <c r="G451"/>
  <c r="H450"/>
  <c r="G450"/>
  <c r="H449"/>
  <c r="G449"/>
  <c r="H448"/>
  <c r="G448"/>
  <c r="H447"/>
  <c r="G447"/>
  <c r="H446"/>
  <c r="G446"/>
  <c r="H445"/>
  <c r="G445"/>
  <c r="H444"/>
  <c r="G444"/>
  <c r="H443"/>
  <c r="G443"/>
  <c r="H442"/>
  <c r="G442"/>
  <c r="H441"/>
  <c r="G441"/>
  <c r="H440"/>
  <c r="G440"/>
  <c r="H439"/>
  <c r="G439"/>
  <c r="H438"/>
  <c r="G438"/>
  <c r="H437"/>
  <c r="G437"/>
  <c r="H436"/>
  <c r="G436"/>
  <c r="H435"/>
  <c r="G435"/>
  <c r="H434"/>
  <c r="G434"/>
  <c r="H433"/>
  <c r="G433"/>
  <c r="H432"/>
  <c r="G432"/>
  <c r="H431"/>
  <c r="G431"/>
  <c r="H430"/>
  <c r="G430"/>
  <c r="H429"/>
  <c r="G429"/>
  <c r="H428"/>
  <c r="G428"/>
  <c r="H427"/>
  <c r="G427"/>
  <c r="H426"/>
  <c r="G426"/>
  <c r="H425"/>
  <c r="G425"/>
  <c r="H424"/>
  <c r="G424"/>
  <c r="H423"/>
  <c r="G423"/>
  <c r="H422"/>
  <c r="G422"/>
  <c r="H421"/>
  <c r="G421"/>
  <c r="H420"/>
  <c r="G420"/>
  <c r="H419"/>
  <c r="G419"/>
  <c r="H418"/>
  <c r="G418"/>
  <c r="H417"/>
  <c r="G417"/>
  <c r="H416"/>
  <c r="G416"/>
  <c r="H415"/>
  <c r="G415"/>
  <c r="H414"/>
  <c r="G414"/>
  <c r="H413"/>
  <c r="G413"/>
  <c r="H412"/>
  <c r="G412"/>
  <c r="H411"/>
  <c r="G411"/>
  <c r="H410"/>
  <c r="G410"/>
  <c r="H409"/>
  <c r="G409"/>
  <c r="H408"/>
  <c r="G408"/>
  <c r="H407"/>
  <c r="G407"/>
  <c r="H406"/>
  <c r="G406"/>
  <c r="H405"/>
  <c r="G405"/>
  <c r="H404"/>
  <c r="G404"/>
  <c r="H403"/>
  <c r="G403"/>
  <c r="H402"/>
  <c r="G402"/>
  <c r="H401"/>
  <c r="G401"/>
  <c r="H400"/>
  <c r="G400"/>
  <c r="H399"/>
  <c r="G399"/>
  <c r="H398"/>
  <c r="G398"/>
  <c r="H397"/>
  <c r="G397"/>
  <c r="H396"/>
  <c r="G396"/>
  <c r="H395"/>
  <c r="G395"/>
  <c r="H394"/>
  <c r="G394"/>
  <c r="H393"/>
  <c r="G393"/>
  <c r="H392"/>
  <c r="G392"/>
  <c r="H391"/>
  <c r="G391"/>
  <c r="H390"/>
  <c r="G390"/>
  <c r="H389"/>
  <c r="G389"/>
  <c r="H388"/>
  <c r="G388"/>
  <c r="H387"/>
  <c r="G387"/>
  <c r="H386"/>
  <c r="G386"/>
  <c r="H385"/>
  <c r="G385"/>
  <c r="H384"/>
  <c r="G384"/>
  <c r="H383"/>
  <c r="G383"/>
  <c r="H382"/>
  <c r="G382"/>
  <c r="H381"/>
  <c r="G381"/>
  <c r="H380"/>
  <c r="G380"/>
  <c r="H379"/>
  <c r="G379"/>
  <c r="H378"/>
  <c r="G378"/>
  <c r="H377"/>
  <c r="G377"/>
  <c r="H376"/>
  <c r="G376"/>
  <c r="H375"/>
  <c r="G375"/>
  <c r="H374"/>
  <c r="G374"/>
  <c r="H373"/>
  <c r="G373"/>
  <c r="H372"/>
  <c r="G372"/>
  <c r="H371"/>
  <c r="G371"/>
  <c r="H370"/>
  <c r="G370"/>
  <c r="H369"/>
  <c r="G369"/>
  <c r="H368"/>
  <c r="G368"/>
  <c r="H367"/>
  <c r="G367"/>
  <c r="H366"/>
  <c r="G366"/>
  <c r="H365"/>
  <c r="G365"/>
  <c r="H364"/>
  <c r="G364"/>
  <c r="H363"/>
  <c r="G363"/>
  <c r="H362"/>
  <c r="G362"/>
  <c r="H361"/>
  <c r="G361"/>
  <c r="H360"/>
  <c r="G360"/>
  <c r="H359"/>
  <c r="G359"/>
  <c r="H358"/>
  <c r="G358"/>
  <c r="H357"/>
  <c r="G357"/>
  <c r="H356"/>
  <c r="G356"/>
  <c r="H355"/>
  <c r="G355"/>
  <c r="H354"/>
  <c r="G354"/>
  <c r="H353"/>
  <c r="G353"/>
  <c r="H352"/>
  <c r="G352"/>
  <c r="H351"/>
  <c r="G351"/>
  <c r="H350"/>
  <c r="G350"/>
  <c r="H349"/>
  <c r="G349"/>
  <c r="H348"/>
  <c r="G348"/>
  <c r="H347"/>
  <c r="G347"/>
  <c r="H346"/>
  <c r="G346"/>
  <c r="H345"/>
  <c r="G345"/>
  <c r="H344"/>
  <c r="G344"/>
  <c r="H343"/>
  <c r="G343"/>
  <c r="H342"/>
  <c r="G342"/>
  <c r="H341"/>
  <c r="G341"/>
  <c r="H340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8"/>
  <c r="G277"/>
  <c r="G276"/>
  <c r="G275"/>
  <c r="G274"/>
  <c r="G273"/>
  <c r="G272"/>
  <c r="G271"/>
  <c r="G270"/>
  <c r="G269"/>
  <c r="G268"/>
  <c r="G267"/>
  <c r="G266"/>
  <c r="G265"/>
  <c r="G264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79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H159"/>
  <c r="G159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0"/>
  <c r="G11"/>
  <c r="G12"/>
  <c r="G13"/>
  <c r="G14"/>
  <c r="G15"/>
  <c r="G16"/>
  <c r="G3"/>
  <c r="H3"/>
  <c r="G4"/>
  <c r="H4"/>
  <c r="G5"/>
  <c r="H5"/>
  <c r="G6"/>
  <c r="H6"/>
  <c r="G7"/>
  <c r="H7"/>
  <c r="G8"/>
  <c r="H8"/>
  <c r="G9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2"/>
  <c r="G2"/>
  <c r="AJ7" l="1"/>
  <c r="AJ194"/>
  <c r="AJ186"/>
  <c r="AJ178"/>
  <c r="AJ170"/>
  <c r="AJ162"/>
  <c r="AJ154"/>
  <c r="AJ146"/>
  <c r="AJ138"/>
  <c r="AJ130"/>
  <c r="AJ122"/>
  <c r="AJ114"/>
  <c r="AJ106"/>
  <c r="AJ98"/>
  <c r="AJ90"/>
  <c r="AJ82"/>
  <c r="AJ74"/>
  <c r="AJ66"/>
  <c r="AJ58"/>
  <c r="AJ5"/>
  <c r="AJ190"/>
  <c r="AJ182"/>
  <c r="AJ174"/>
  <c r="AJ166"/>
  <c r="AJ192"/>
  <c r="AJ184"/>
  <c r="AJ176"/>
  <c r="AJ168"/>
  <c r="AJ160"/>
  <c r="AJ152"/>
  <c r="AJ144"/>
  <c r="AJ136"/>
  <c r="AJ128"/>
  <c r="AJ120"/>
  <c r="AJ112"/>
  <c r="AJ104"/>
  <c r="AJ96"/>
  <c r="AJ88"/>
  <c r="AJ80"/>
  <c r="AJ72"/>
  <c r="AJ64"/>
  <c r="AJ56"/>
  <c r="AJ48"/>
  <c r="AJ40"/>
  <c r="AJ32"/>
  <c r="AJ24"/>
  <c r="AJ16"/>
  <c r="AJ8"/>
  <c r="AJ51"/>
  <c r="AJ11"/>
  <c r="AJ150"/>
  <c r="AJ142"/>
  <c r="AJ134"/>
  <c r="AJ126"/>
  <c r="AJ118"/>
  <c r="AJ110"/>
  <c r="AJ169"/>
  <c r="AJ161"/>
  <c r="AJ153"/>
  <c r="AJ145"/>
  <c r="AJ137"/>
  <c r="AJ129"/>
  <c r="AJ121"/>
  <c r="AJ113"/>
  <c r="AJ105"/>
  <c r="AJ97"/>
  <c r="AJ89"/>
  <c r="AJ81"/>
  <c r="AJ73"/>
  <c r="AJ65"/>
  <c r="AJ57"/>
  <c r="AJ49"/>
  <c r="AJ41"/>
  <c r="AJ33"/>
  <c r="AJ25"/>
  <c r="AJ17"/>
  <c r="AJ9"/>
  <c r="AJ3"/>
  <c r="AJ191"/>
  <c r="AJ183"/>
  <c r="AJ175"/>
  <c r="AJ167"/>
  <c r="AJ159"/>
  <c r="AJ151"/>
  <c r="AJ143"/>
  <c r="AJ135"/>
  <c r="AJ127"/>
  <c r="AJ119"/>
  <c r="AJ111"/>
  <c r="AJ103"/>
  <c r="AJ95"/>
  <c r="AJ87"/>
  <c r="AJ79"/>
  <c r="AJ71"/>
  <c r="AJ63"/>
  <c r="AJ55"/>
  <c r="AJ47"/>
  <c r="AJ39"/>
  <c r="AJ31"/>
  <c r="AJ23"/>
  <c r="AJ15"/>
  <c r="AJ50"/>
  <c r="AJ42"/>
  <c r="AJ34"/>
  <c r="AJ26"/>
  <c r="AJ18"/>
  <c r="AJ10"/>
  <c r="AJ197"/>
  <c r="AJ189"/>
  <c r="AJ181"/>
  <c r="AJ173"/>
  <c r="AJ165"/>
  <c r="AJ157"/>
  <c r="AJ149"/>
  <c r="AJ141"/>
  <c r="AJ133"/>
  <c r="AJ125"/>
  <c r="AJ117"/>
  <c r="AJ109"/>
  <c r="AJ101"/>
  <c r="AJ93"/>
  <c r="AJ85"/>
  <c r="AJ77"/>
  <c r="AJ69"/>
  <c r="AJ21"/>
  <c r="AJ13"/>
  <c r="AJ195"/>
  <c r="AJ187"/>
  <c r="AJ179"/>
  <c r="AJ171"/>
  <c r="AJ163"/>
  <c r="AJ155"/>
  <c r="AJ147"/>
  <c r="AJ139"/>
  <c r="AJ131"/>
  <c r="AJ123"/>
  <c r="AJ115"/>
  <c r="AJ107"/>
  <c r="AJ99"/>
  <c r="AJ91"/>
  <c r="AJ83"/>
  <c r="AJ75"/>
  <c r="AJ67"/>
  <c r="AJ59"/>
  <c r="AJ158"/>
  <c r="AJ102"/>
  <c r="AJ94"/>
  <c r="AJ86"/>
  <c r="AJ78"/>
  <c r="AJ70"/>
  <c r="AJ62"/>
  <c r="AJ54"/>
  <c r="AJ46"/>
  <c r="AJ38"/>
  <c r="AJ30"/>
  <c r="AJ22"/>
  <c r="AJ14"/>
  <c r="AJ6"/>
  <c r="AD193"/>
  <c r="AD185"/>
  <c r="AD177"/>
  <c r="AD169"/>
  <c r="AD161"/>
  <c r="AD153"/>
  <c r="AD145"/>
  <c r="AD137"/>
  <c r="AD129"/>
  <c r="AD121"/>
  <c r="AD113"/>
  <c r="AD105"/>
  <c r="AD97"/>
  <c r="AD89"/>
  <c r="AD81"/>
  <c r="AD73"/>
  <c r="AD65"/>
  <c r="AD57"/>
  <c r="AD49"/>
  <c r="AD41"/>
  <c r="AD33"/>
  <c r="AD25"/>
  <c r="AD17"/>
  <c r="AD9"/>
  <c r="AD194"/>
  <c r="AD186"/>
  <c r="AD178"/>
  <c r="AD170"/>
  <c r="AD162"/>
  <c r="AD154"/>
  <c r="AD146"/>
  <c r="AD138"/>
  <c r="AD130"/>
  <c r="AD122"/>
  <c r="AD114"/>
  <c r="AD106"/>
  <c r="AD98"/>
  <c r="AD90"/>
  <c r="AD82"/>
  <c r="AD74"/>
  <c r="AD66"/>
  <c r="AD58"/>
  <c r="AD50"/>
  <c r="AD42"/>
  <c r="AD34"/>
  <c r="AD26"/>
  <c r="AD18"/>
  <c r="AD10"/>
  <c r="AD196"/>
  <c r="AD188"/>
  <c r="AD180"/>
  <c r="AD172"/>
  <c r="AD164"/>
  <c r="AD156"/>
  <c r="AD148"/>
  <c r="AD140"/>
  <c r="AD132"/>
  <c r="AD124"/>
  <c r="AD116"/>
  <c r="AD108"/>
  <c r="AD100"/>
  <c r="AD92"/>
  <c r="AD84"/>
  <c r="AD76"/>
  <c r="AD68"/>
  <c r="AD60"/>
  <c r="AD52"/>
  <c r="AD44"/>
  <c r="AD36"/>
  <c r="AD28"/>
  <c r="AD20"/>
  <c r="AD12"/>
  <c r="AD4"/>
  <c r="AD197"/>
  <c r="AD189"/>
  <c r="AD181"/>
  <c r="AD173"/>
  <c r="AD165"/>
  <c r="AD157"/>
  <c r="AD149"/>
  <c r="AD141"/>
  <c r="AD133"/>
  <c r="AD125"/>
  <c r="AD117"/>
  <c r="AD109"/>
  <c r="AD101"/>
  <c r="AD93"/>
  <c r="AD85"/>
  <c r="AD77"/>
  <c r="AD69"/>
  <c r="AD61"/>
  <c r="AD53"/>
  <c r="AD45"/>
  <c r="AD37"/>
  <c r="AD29"/>
  <c r="AD21"/>
  <c r="AD13"/>
  <c r="AD5"/>
  <c r="AD190"/>
  <c r="AD182"/>
  <c r="AD174"/>
  <c r="AD166"/>
  <c r="AD158"/>
  <c r="AD150"/>
  <c r="AD142"/>
  <c r="AD134"/>
  <c r="AD126"/>
  <c r="AD118"/>
  <c r="AD110"/>
  <c r="AD102"/>
  <c r="AD94"/>
  <c r="AD86"/>
  <c r="AD78"/>
  <c r="AD70"/>
  <c r="AD62"/>
  <c r="AD54"/>
  <c r="AD46"/>
  <c r="AD38"/>
  <c r="AD30"/>
  <c r="AD22"/>
  <c r="AD14"/>
  <c r="AD6"/>
  <c r="AD191"/>
  <c r="AD183"/>
  <c r="AD175"/>
  <c r="AD167"/>
  <c r="AD159"/>
  <c r="AD151"/>
  <c r="AD143"/>
  <c r="AD135"/>
  <c r="AD127"/>
  <c r="AD119"/>
  <c r="AD111"/>
  <c r="AD103"/>
  <c r="AD95"/>
  <c r="AD87"/>
  <c r="AD79"/>
  <c r="AD71"/>
  <c r="AD63"/>
  <c r="AD55"/>
  <c r="AD47"/>
  <c r="AD39"/>
  <c r="AD31"/>
  <c r="AD23"/>
  <c r="AD15"/>
  <c r="AD7"/>
  <c r="AD192"/>
  <c r="AD184"/>
  <c r="AD176"/>
  <c r="AD168"/>
  <c r="AD160"/>
  <c r="AD152"/>
  <c r="AD144"/>
  <c r="AD136"/>
  <c r="AD128"/>
  <c r="AD120"/>
  <c r="AD112"/>
  <c r="AD104"/>
  <c r="AD96"/>
  <c r="AD88"/>
  <c r="AD80"/>
  <c r="AD72"/>
  <c r="AD64"/>
  <c r="AD56"/>
  <c r="AD48"/>
  <c r="AD40"/>
  <c r="AD32"/>
  <c r="AD24"/>
  <c r="AD16"/>
  <c r="AD8"/>
  <c r="AA192"/>
  <c r="AA184"/>
  <c r="AA176"/>
  <c r="AA168"/>
  <c r="AA160"/>
  <c r="AA152"/>
  <c r="AA144"/>
  <c r="AA136"/>
  <c r="AA128"/>
  <c r="AA120"/>
  <c r="AA112"/>
  <c r="AA104"/>
  <c r="AA96"/>
  <c r="AA88"/>
  <c r="AA80"/>
  <c r="AA72"/>
  <c r="AA64"/>
  <c r="AA56"/>
  <c r="AA48"/>
  <c r="AA40"/>
  <c r="AA32"/>
  <c r="AA24"/>
  <c r="AA16"/>
  <c r="AA8"/>
  <c r="AA3"/>
  <c r="AA193"/>
  <c r="AA185"/>
  <c r="AA177"/>
  <c r="AA169"/>
  <c r="AA161"/>
  <c r="AA153"/>
  <c r="AA145"/>
  <c r="AA137"/>
  <c r="AA129"/>
  <c r="AA121"/>
  <c r="AA113"/>
  <c r="AA105"/>
  <c r="AA97"/>
  <c r="AA89"/>
  <c r="AA81"/>
  <c r="AA73"/>
  <c r="AA65"/>
  <c r="AA57"/>
  <c r="AA49"/>
  <c r="AA41"/>
  <c r="AA33"/>
  <c r="AA25"/>
  <c r="AA17"/>
  <c r="AA9"/>
  <c r="AA194"/>
  <c r="AA186"/>
  <c r="AA178"/>
  <c r="AA170"/>
  <c r="AA162"/>
  <c r="AA154"/>
  <c r="AA146"/>
  <c r="AA138"/>
  <c r="AA130"/>
  <c r="AA122"/>
  <c r="AA114"/>
  <c r="AA106"/>
  <c r="AA98"/>
  <c r="AA90"/>
  <c r="AA82"/>
  <c r="AA74"/>
  <c r="AA66"/>
  <c r="AA58"/>
  <c r="AA50"/>
  <c r="AA42"/>
  <c r="AA34"/>
  <c r="AA26"/>
  <c r="AA18"/>
  <c r="AA10"/>
  <c r="AA196"/>
  <c r="AA188"/>
  <c r="AA180"/>
  <c r="AA172"/>
  <c r="AA164"/>
  <c r="AA156"/>
  <c r="AA148"/>
  <c r="AA140"/>
  <c r="AA132"/>
  <c r="AA124"/>
  <c r="AA116"/>
  <c r="AA108"/>
  <c r="AA100"/>
  <c r="AA92"/>
  <c r="AA84"/>
  <c r="AA76"/>
  <c r="AA68"/>
  <c r="AA60"/>
  <c r="AA52"/>
  <c r="AA44"/>
  <c r="AA36"/>
  <c r="AA28"/>
  <c r="AA20"/>
  <c r="AA12"/>
  <c r="AA4"/>
  <c r="AA197"/>
  <c r="AA189"/>
  <c r="AA181"/>
  <c r="AA173"/>
  <c r="AA165"/>
  <c r="AA157"/>
  <c r="AA149"/>
  <c r="AA141"/>
  <c r="AA133"/>
  <c r="AA125"/>
  <c r="AA117"/>
  <c r="AA109"/>
  <c r="AA101"/>
  <c r="AA93"/>
  <c r="AA85"/>
  <c r="AA77"/>
  <c r="AA69"/>
  <c r="AA61"/>
  <c r="AA53"/>
  <c r="AA45"/>
  <c r="AA37"/>
  <c r="AA29"/>
  <c r="AA21"/>
  <c r="AA13"/>
  <c r="AA5"/>
  <c r="AA190"/>
  <c r="AA182"/>
  <c r="AA174"/>
  <c r="AA166"/>
  <c r="AA158"/>
  <c r="AA150"/>
  <c r="AA142"/>
  <c r="AA134"/>
  <c r="AA126"/>
  <c r="AA118"/>
  <c r="AA110"/>
  <c r="AA102"/>
  <c r="AA94"/>
  <c r="AA86"/>
  <c r="AA78"/>
  <c r="AA70"/>
  <c r="AA62"/>
  <c r="AA54"/>
  <c r="AA46"/>
  <c r="AA38"/>
  <c r="AA30"/>
  <c r="AA22"/>
  <c r="AA14"/>
  <c r="AA6"/>
</calcChain>
</file>

<file path=xl/sharedStrings.xml><?xml version="1.0" encoding="utf-8"?>
<sst xmlns="http://schemas.openxmlformats.org/spreadsheetml/2006/main" count="2088" uniqueCount="220">
  <si>
    <t>REP</t>
  </si>
  <si>
    <t>CLIENT</t>
  </si>
  <si>
    <t>Marque</t>
  </si>
  <si>
    <t>Période</t>
  </si>
  <si>
    <t>CA</t>
  </si>
  <si>
    <t>ACHAT</t>
  </si>
  <si>
    <t>MARGE</t>
  </si>
  <si>
    <t>Q1 2015</t>
  </si>
  <si>
    <t>Q1 2016</t>
  </si>
  <si>
    <t>Y</t>
  </si>
  <si>
    <t>C</t>
  </si>
  <si>
    <t>NET</t>
  </si>
  <si>
    <t>ABA</t>
  </si>
  <si>
    <t>ABI</t>
  </si>
  <si>
    <t>ABSA</t>
  </si>
  <si>
    <t>ABSY</t>
  </si>
  <si>
    <t>ACTI</t>
  </si>
  <si>
    <t>ACTIU</t>
  </si>
  <si>
    <t>ACTIV</t>
  </si>
  <si>
    <t>ADI</t>
  </si>
  <si>
    <t>ADV</t>
  </si>
  <si>
    <t>AFO</t>
  </si>
  <si>
    <t>AG</t>
  </si>
  <si>
    <t>AIT</t>
  </si>
  <si>
    <t>AJ</t>
  </si>
  <si>
    <t>ALC</t>
  </si>
  <si>
    <t>ALG</t>
  </si>
  <si>
    <t>ALISE</t>
  </si>
  <si>
    <t>ALI</t>
  </si>
  <si>
    <t>ALM</t>
  </si>
  <si>
    <t>ALPH</t>
  </si>
  <si>
    <t>ALP</t>
  </si>
  <si>
    <t>ALT</t>
  </si>
  <si>
    <t>ALTER</t>
  </si>
  <si>
    <t>ALTI</t>
  </si>
  <si>
    <t>ALY</t>
  </si>
  <si>
    <t>AMB</t>
  </si>
  <si>
    <t>AMI</t>
  </si>
  <si>
    <t>ANK</t>
  </si>
  <si>
    <t>AP</t>
  </si>
  <si>
    <t>API</t>
  </si>
  <si>
    <t>ARI</t>
  </si>
  <si>
    <t>ARIA</t>
  </si>
  <si>
    <t>ARIS</t>
  </si>
  <si>
    <t>ARS</t>
  </si>
  <si>
    <t>AS</t>
  </si>
  <si>
    <t>ATH</t>
  </si>
  <si>
    <t>AX</t>
  </si>
  <si>
    <t>AXE</t>
  </si>
  <si>
    <t>AXI</t>
  </si>
  <si>
    <t>AXIA</t>
  </si>
  <si>
    <t>BU</t>
  </si>
  <si>
    <t>BURO</t>
  </si>
  <si>
    <t>CAL</t>
  </si>
  <si>
    <t>CAR</t>
  </si>
  <si>
    <t>CED</t>
  </si>
  <si>
    <t>CE</t>
  </si>
  <si>
    <t>CEID</t>
  </si>
  <si>
    <t>CER</t>
  </si>
  <si>
    <t>CERT</t>
  </si>
  <si>
    <t>CET</t>
  </si>
  <si>
    <t>CFB</t>
  </si>
  <si>
    <t>CFM</t>
  </si>
  <si>
    <t>CFMA</t>
  </si>
  <si>
    <t>CHA</t>
  </si>
  <si>
    <t>CHE</t>
  </si>
  <si>
    <t>CIN</t>
  </si>
  <si>
    <t>CIS</t>
  </si>
  <si>
    <t>CL</t>
  </si>
  <si>
    <t>CM</t>
  </si>
  <si>
    <t>COA</t>
  </si>
  <si>
    <t>COM</t>
  </si>
  <si>
    <t>COMA</t>
  </si>
  <si>
    <t>CONST</t>
  </si>
  <si>
    <t>COP</t>
  </si>
  <si>
    <t>CP</t>
  </si>
  <si>
    <t>CRIS</t>
  </si>
  <si>
    <t>D.C.E</t>
  </si>
  <si>
    <t>D.P</t>
  </si>
  <si>
    <t>DAT</t>
  </si>
  <si>
    <t>DCL</t>
  </si>
  <si>
    <t>DIA</t>
  </si>
  <si>
    <t>DZ</t>
  </si>
  <si>
    <t>E1I</t>
  </si>
  <si>
    <t>EDI</t>
  </si>
  <si>
    <t>E-NO</t>
  </si>
  <si>
    <t>ERE</t>
  </si>
  <si>
    <t>ERI</t>
  </si>
  <si>
    <t>EST</t>
  </si>
  <si>
    <t>ETS</t>
  </si>
  <si>
    <t>EURO</t>
  </si>
  <si>
    <t>E-V</t>
  </si>
  <si>
    <t>EXO</t>
  </si>
  <si>
    <t>EX</t>
  </si>
  <si>
    <t>FB</t>
  </si>
  <si>
    <t>FLOW</t>
  </si>
  <si>
    <t>FOL</t>
  </si>
  <si>
    <t>GEP</t>
  </si>
  <si>
    <t>GINK</t>
  </si>
  <si>
    <t>GR-OC</t>
  </si>
  <si>
    <t>GUIL</t>
  </si>
  <si>
    <t>HEL</t>
  </si>
  <si>
    <t>HEX</t>
  </si>
  <si>
    <t>HIN</t>
  </si>
  <si>
    <t>HYP</t>
  </si>
  <si>
    <t>ID-C</t>
  </si>
  <si>
    <t>IDM</t>
  </si>
  <si>
    <t>ID-S</t>
  </si>
  <si>
    <t>IF</t>
  </si>
  <si>
    <t>I-LO</t>
  </si>
  <si>
    <t>INE</t>
  </si>
  <si>
    <t>INET</t>
  </si>
  <si>
    <t>INFORG</t>
  </si>
  <si>
    <t>INCENT</t>
  </si>
  <si>
    <t>INSERV</t>
  </si>
  <si>
    <t>INFOS</t>
  </si>
  <si>
    <t>INFOV</t>
  </si>
  <si>
    <t>INGE</t>
  </si>
  <si>
    <t>INNO</t>
  </si>
  <si>
    <t>INTER</t>
  </si>
  <si>
    <t>IP CO</t>
  </si>
  <si>
    <t>IPL</t>
  </si>
  <si>
    <t>IPO</t>
  </si>
  <si>
    <t>ISO</t>
  </si>
  <si>
    <t>ISSO</t>
  </si>
  <si>
    <t>IT C</t>
  </si>
  <si>
    <t>IT-B</t>
  </si>
  <si>
    <t>I-T</t>
  </si>
  <si>
    <t>ITO</t>
  </si>
  <si>
    <t>MEG</t>
  </si>
  <si>
    <t>MB2</t>
  </si>
  <si>
    <t>MB</t>
  </si>
  <si>
    <t>MA</t>
  </si>
  <si>
    <t>LT</t>
  </si>
  <si>
    <t>LEC</t>
  </si>
  <si>
    <t>LB</t>
  </si>
  <si>
    <t>KO</t>
  </si>
  <si>
    <t>IT-S</t>
  </si>
  <si>
    <t>JD</t>
  </si>
  <si>
    <t>JOL</t>
  </si>
  <si>
    <t>MIC</t>
  </si>
  <si>
    <t>MICR</t>
  </si>
  <si>
    <t>MIS</t>
  </si>
  <si>
    <t>MIX</t>
  </si>
  <si>
    <t>NC</t>
  </si>
  <si>
    <t>NETL</t>
  </si>
  <si>
    <t>NEY</t>
  </si>
  <si>
    <t>NG</t>
  </si>
  <si>
    <t>NO</t>
  </si>
  <si>
    <t>NOW</t>
  </si>
  <si>
    <t>OC</t>
  </si>
  <si>
    <t>OC 6</t>
  </si>
  <si>
    <t>OD</t>
  </si>
  <si>
    <t>OF</t>
  </si>
  <si>
    <t>ON</t>
  </si>
  <si>
    <t>OR</t>
  </si>
  <si>
    <t>ORM</t>
  </si>
  <si>
    <t>ORY</t>
  </si>
  <si>
    <t>PI</t>
  </si>
  <si>
    <t>PIX</t>
  </si>
  <si>
    <t>PRO</t>
  </si>
  <si>
    <t>PSA</t>
  </si>
  <si>
    <t>QU</t>
  </si>
  <si>
    <t>QUA</t>
  </si>
  <si>
    <t>RC</t>
  </si>
  <si>
    <t>RE</t>
  </si>
  <si>
    <t>RES</t>
  </si>
  <si>
    <t>REZ</t>
  </si>
  <si>
    <t>RF</t>
  </si>
  <si>
    <t>RO</t>
  </si>
  <si>
    <t>SA</t>
  </si>
  <si>
    <t>SAU</t>
  </si>
  <si>
    <t>SC</t>
  </si>
  <si>
    <t>SCH</t>
  </si>
  <si>
    <t>SEQ</t>
  </si>
  <si>
    <t>SF</t>
  </si>
  <si>
    <t>SI</t>
  </si>
  <si>
    <t>SIG</t>
  </si>
  <si>
    <t>SNE</t>
  </si>
  <si>
    <t>SO</t>
  </si>
  <si>
    <t>SOL</t>
  </si>
  <si>
    <t>SOLU</t>
  </si>
  <si>
    <t>SOLUT</t>
  </si>
  <si>
    <t>SOLUZ</t>
  </si>
  <si>
    <t>SP</t>
  </si>
  <si>
    <t>SPR</t>
  </si>
  <si>
    <t>SR</t>
  </si>
  <si>
    <t>ST2</t>
  </si>
  <si>
    <t>ST</t>
  </si>
  <si>
    <t>STO</t>
  </si>
  <si>
    <t>SY</t>
  </si>
  <si>
    <t>SYN</t>
  </si>
  <si>
    <t>TE</t>
  </si>
  <si>
    <t>TEL</t>
  </si>
  <si>
    <t>TELM</t>
  </si>
  <si>
    <t>TI</t>
  </si>
  <si>
    <t>TIM</t>
  </si>
  <si>
    <t>TL</t>
  </si>
  <si>
    <t>Tx</t>
  </si>
  <si>
    <t>UP</t>
  </si>
  <si>
    <t>VA</t>
  </si>
  <si>
    <t>VE</t>
  </si>
  <si>
    <t>VI</t>
  </si>
  <si>
    <t>WI</t>
  </si>
  <si>
    <t>XB</t>
  </si>
  <si>
    <t>YZ</t>
  </si>
  <si>
    <t>TR</t>
  </si>
  <si>
    <t>NE</t>
  </si>
  <si>
    <t>AR</t>
  </si>
  <si>
    <t>STM</t>
  </si>
  <si>
    <t>Étiquettes de lignes</t>
  </si>
  <si>
    <t>Total général</t>
  </si>
  <si>
    <t>(Tous)</t>
  </si>
  <si>
    <t>Étiquettes de colonnes</t>
  </si>
  <si>
    <t>Somme de CA</t>
  </si>
  <si>
    <t>Total NE</t>
  </si>
  <si>
    <t>Total STM</t>
  </si>
  <si>
    <t>Total TR</t>
  </si>
  <si>
    <t>PC%</t>
  </si>
  <si>
    <t>Diff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</si>
</sst>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8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49" fontId="2" fillId="0" borderId="0" xfId="0" applyNumberFormat="1" applyFont="1" applyAlignment="1">
      <alignment horizontal="left"/>
    </xf>
    <xf numFmtId="43" fontId="2" fillId="0" borderId="0" xfId="1" applyFont="1" applyAlignment="1">
      <alignment horizontal="right"/>
    </xf>
    <xf numFmtId="0" fontId="2" fillId="0" borderId="0" xfId="0" applyFont="1" applyAlignment="1">
      <alignment horizontal="right"/>
    </xf>
    <xf numFmtId="49" fontId="0" fillId="0" borderId="0" xfId="0" applyNumberFormat="1" applyAlignment="1">
      <alignment horizontal="left"/>
    </xf>
    <xf numFmtId="43" fontId="0" fillId="0" borderId="0" xfId="1" applyFont="1" applyAlignment="1">
      <alignment horizontal="right"/>
    </xf>
    <xf numFmtId="10" fontId="0" fillId="0" borderId="0" xfId="2" applyNumberFormat="1" applyFont="1" applyAlignment="1">
      <alignment horizontal="right"/>
    </xf>
    <xf numFmtId="0" fontId="0" fillId="0" borderId="0" xfId="0" applyAlignment="1">
      <alignment horizontal="right"/>
    </xf>
    <xf numFmtId="164" fontId="0" fillId="0" borderId="0" xfId="0" pivotButton="1" applyNumberFormat="1"/>
    <xf numFmtId="164" fontId="0" fillId="0" borderId="0" xfId="0" applyNumberFormat="1"/>
    <xf numFmtId="164" fontId="0" fillId="0" borderId="0" xfId="0" applyNumberFormat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2" borderId="1" xfId="0" applyFill="1" applyBorder="1"/>
    <xf numFmtId="0" fontId="0" fillId="4" borderId="1" xfId="0" applyFill="1" applyBorder="1"/>
    <xf numFmtId="49" fontId="2" fillId="0" borderId="1" xfId="0" applyNumberFormat="1" applyFont="1" applyBorder="1" applyAlignment="1">
      <alignment horizontal="left"/>
    </xf>
    <xf numFmtId="49" fontId="0" fillId="4" borderId="1" xfId="0" applyNumberFormat="1" applyFill="1" applyBorder="1" applyAlignment="1">
      <alignment horizontal="left"/>
    </xf>
    <xf numFmtId="168" fontId="0" fillId="4" borderId="1" xfId="1" applyNumberFormat="1" applyFont="1" applyFill="1" applyBorder="1"/>
    <xf numFmtId="0" fontId="0" fillId="5" borderId="1" xfId="0" applyFill="1" applyBorder="1"/>
    <xf numFmtId="49" fontId="0" fillId="5" borderId="1" xfId="0" applyNumberFormat="1" applyFill="1" applyBorder="1" applyAlignment="1">
      <alignment horizontal="left"/>
    </xf>
    <xf numFmtId="49" fontId="0" fillId="2" borderId="1" xfId="0" applyNumberFormat="1" applyFill="1" applyBorder="1" applyAlignment="1">
      <alignment horizontal="left"/>
    </xf>
    <xf numFmtId="0" fontId="0" fillId="3" borderId="1" xfId="0" applyFill="1" applyBorder="1"/>
    <xf numFmtId="49" fontId="0" fillId="3" borderId="1" xfId="0" applyNumberFormat="1" applyFill="1" applyBorder="1" applyAlignment="1">
      <alignment horizontal="left"/>
    </xf>
  </cellXfs>
  <cellStyles count="3">
    <cellStyle name="Milliers" xfId="1" builtinId="3"/>
    <cellStyle name="Normal" xfId="0" builtinId="0"/>
    <cellStyle name="Pourcentage" xfId="2" builtinId="5"/>
  </cellStyles>
  <dxfs count="1">
    <dxf>
      <numFmt numFmtId="164" formatCode="_-* #,##0\ &quot;€&quot;_-;\-* #,##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93.554569444444" createdVersion="3" refreshedVersion="3" minRefreshableVersion="3" recordCount="461">
  <cacheSource type="worksheet">
    <worksheetSource ref="A1:H462" sheet="Feuil1"/>
  </cacheSource>
  <cacheFields count="8">
    <cacheField name="REP" numFmtId="49">
      <sharedItems count="2">
        <s v="C"/>
        <s v="Y"/>
      </sharedItems>
    </cacheField>
    <cacheField name="CLIENT" numFmtId="49">
      <sharedItems count="195">
        <s v="ABA"/>
        <s v="ABI"/>
        <s v="ABSA"/>
        <s v="ABSY"/>
        <s v="ACTI"/>
        <s v="ACTIU"/>
        <s v="ACTIV"/>
        <s v="ADI"/>
        <s v="ADV"/>
        <s v="AFO"/>
        <s v="AG"/>
        <s v="AIT"/>
        <s v="AJ"/>
        <s v="ALC"/>
        <s v="ALG"/>
        <s v="ALISE"/>
        <s v="ALI"/>
        <s v="ALM"/>
        <s v="ALPH"/>
        <s v="ALP"/>
        <s v="ALT"/>
        <s v="ALTER"/>
        <s v="ALTI"/>
        <s v="ALY"/>
        <s v="AMB"/>
        <s v="AMI"/>
        <s v="ANK"/>
        <s v="AP"/>
        <s v="API"/>
        <s v="ARI"/>
        <s v="ARIA"/>
        <s v="ARIS"/>
        <s v="ARS"/>
        <s v="AS"/>
        <s v="ATH"/>
        <s v="AX"/>
        <s v="AXE"/>
        <s v="AXI"/>
        <s v="AXIA"/>
        <s v="BU"/>
        <s v="BURO"/>
        <s v="CAL"/>
        <s v="CAR"/>
        <s v="CED"/>
        <s v="CE"/>
        <s v="CEID"/>
        <s v="CER"/>
        <s v="CERT"/>
        <s v="CET"/>
        <s v="CFB"/>
        <s v="CFM"/>
        <s v="CFMA"/>
        <s v="CHA"/>
        <s v="CHE"/>
        <s v="CIN"/>
        <s v="CIS"/>
        <s v="CL"/>
        <s v="CM"/>
        <s v="COA"/>
        <s v="COM"/>
        <s v="COMA"/>
        <s v="CONST"/>
        <s v="COP"/>
        <s v="CP"/>
        <s v="CRIS"/>
        <s v="D.C.E"/>
        <s v="D.P"/>
        <s v="DAT"/>
        <s v="DCL"/>
        <s v="DIA"/>
        <s v="DZ"/>
        <s v="E1I"/>
        <s v="EDI"/>
        <s v="E-NO"/>
        <s v="ERE"/>
        <s v="ERI"/>
        <s v="EST"/>
        <s v="ETS"/>
        <s v="EURO"/>
        <s v="E-V"/>
        <s v="EX"/>
        <s v="EXO"/>
        <s v="FB"/>
        <s v="FLOW"/>
        <s v="FOL"/>
        <s v="GEP"/>
        <s v="GINK"/>
        <s v="GR-OC"/>
        <s v="GUIL"/>
        <s v="HEL"/>
        <s v="HEX"/>
        <s v="HIN"/>
        <s v="HYP"/>
        <s v="ID-C"/>
        <s v="IDM"/>
        <s v="ID-S"/>
        <s v="IF"/>
        <s v="I-LO"/>
        <s v="INE"/>
        <s v="INET"/>
        <s v="INFORG"/>
        <s v="INCENT"/>
        <s v="INSERV"/>
        <s v="INFOS"/>
        <s v="INFOV"/>
        <s v="INGE"/>
        <s v="INNO"/>
        <s v="INTER"/>
        <s v="IP CO"/>
        <s v="IPL"/>
        <s v="IPO"/>
        <s v="ISO"/>
        <s v="ISSO"/>
        <s v="IT C"/>
        <s v="IT-B"/>
        <s v="I-T"/>
        <s v="ITO"/>
        <s v="IT-S"/>
        <s v="JD"/>
        <s v="JOL"/>
        <s v="KO"/>
        <s v="LB"/>
        <s v="LEC"/>
        <s v="LT"/>
        <s v="MA"/>
        <s v="MB2"/>
        <s v="MB"/>
        <s v="MEG"/>
        <s v="MIC"/>
        <s v="MICR"/>
        <s v="MIS"/>
        <s v="MIX"/>
        <s v="NC"/>
        <s v="NET"/>
        <s v="NETL"/>
        <s v="NEY"/>
        <s v="NG"/>
        <s v="NO"/>
        <s v="NOW"/>
        <s v="OC"/>
        <s v="OC 6"/>
        <s v="OD"/>
        <s v="OF"/>
        <s v="ON"/>
        <s v="OR"/>
        <s v="ORM"/>
        <s v="ORY"/>
        <s v="PI"/>
        <s v="PIX"/>
        <s v="PRO"/>
        <s v="PSA"/>
        <s v="QU"/>
        <s v="QUA"/>
        <s v="RC"/>
        <s v="RE"/>
        <s v="RES"/>
        <s v="REZ"/>
        <s v="RF"/>
        <s v="RO"/>
        <s v="SA"/>
        <s v="SAU"/>
        <s v="SC"/>
        <s v="SCH"/>
        <s v="SEQ"/>
        <s v="SF"/>
        <s v="SI"/>
        <s v="SIG"/>
        <s v="SNE"/>
        <s v="SO"/>
        <s v="SOL"/>
        <s v="SOLU"/>
        <s v="SOLUT"/>
        <s v="SOLUZ"/>
        <s v="SP"/>
        <s v="SPR"/>
        <s v="SR"/>
        <s v="ST2"/>
        <s v="ST"/>
        <s v="STO"/>
        <s v="SY"/>
        <s v="SYN"/>
        <s v="TE"/>
        <s v="TEL"/>
        <s v="TELM"/>
        <s v="TI"/>
        <s v="TIM"/>
        <s v="TL"/>
        <s v="Tx"/>
        <s v="UP"/>
        <s v="VA"/>
        <s v="VE"/>
        <s v="VI"/>
        <s v="WI"/>
        <s v="XB"/>
        <s v="YZ"/>
      </sharedItems>
    </cacheField>
    <cacheField name="Marque" numFmtId="49">
      <sharedItems count="4">
        <s v="TR"/>
        <s v="STM"/>
        <s v="NE"/>
        <s v="AR"/>
      </sharedItems>
    </cacheField>
    <cacheField name="Période" numFmtId="49">
      <sharedItems count="2">
        <s v="Q1 2016"/>
        <s v="Q1 2015"/>
      </sharedItems>
    </cacheField>
    <cacheField name="CA" numFmtId="43">
      <sharedItems containsSemiMixedTypes="0" containsString="0" containsNumber="1" minValue="200" maxValue="52744.642857142797"/>
    </cacheField>
    <cacheField name="ACHAT" numFmtId="43">
      <sharedItems containsSemiMixedTypes="0" containsString="0" containsNumber="1" minValue="180" maxValue="47077.499999999898"/>
    </cacheField>
    <cacheField name="MARGE" numFmtId="43">
      <sharedItems containsSemiMixedTypes="0" containsString="0" containsNumber="1" minValue="20" maxValue="5667.1428571428987"/>
    </cacheField>
    <cacheField name="%" numFmtId="10">
      <sharedItems containsSemiMixedTypes="0" containsString="0" containsNumber="1" minValue="2.5000000000000022E-2" maxValue="0.17142857142857137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1">
  <r>
    <x v="0"/>
    <x v="0"/>
    <x v="0"/>
    <x v="0"/>
    <n v="200"/>
    <n v="180"/>
    <n v="20"/>
    <n v="9.9999999999999978E-2"/>
  </r>
  <r>
    <x v="0"/>
    <x v="0"/>
    <x v="0"/>
    <x v="1"/>
    <n v="300"/>
    <n v="280"/>
    <n v="20"/>
    <n v="6.6666666666666652E-2"/>
  </r>
  <r>
    <x v="0"/>
    <x v="1"/>
    <x v="0"/>
    <x v="1"/>
    <n v="400"/>
    <n v="380"/>
    <n v="20"/>
    <n v="5.0000000000000044E-2"/>
  </r>
  <r>
    <x v="0"/>
    <x v="1"/>
    <x v="1"/>
    <x v="1"/>
    <n v="5000"/>
    <n v="4600"/>
    <n v="400"/>
    <n v="7.999999999999996E-2"/>
  </r>
  <r>
    <x v="0"/>
    <x v="1"/>
    <x v="0"/>
    <x v="0"/>
    <n v="350"/>
    <n v="290"/>
    <n v="60"/>
    <n v="0.17142857142857137"/>
  </r>
  <r>
    <x v="0"/>
    <x v="1"/>
    <x v="2"/>
    <x v="0"/>
    <n v="700"/>
    <n v="680"/>
    <n v="20"/>
    <n v="2.8571428571428581E-2"/>
  </r>
  <r>
    <x v="0"/>
    <x v="1"/>
    <x v="2"/>
    <x v="1"/>
    <n v="800"/>
    <n v="780"/>
    <n v="20"/>
    <n v="2.5000000000000022E-2"/>
  </r>
  <r>
    <x v="0"/>
    <x v="1"/>
    <x v="1"/>
    <x v="0"/>
    <n v="9000"/>
    <n v="8000"/>
    <n v="1000"/>
    <n v="0.11111111111111116"/>
  </r>
  <r>
    <x v="1"/>
    <x v="2"/>
    <x v="0"/>
    <x v="1"/>
    <n v="5326.7857142857201"/>
    <n v="4782.5"/>
    <n v="544.28571428572013"/>
    <n v="0.10217901441501942"/>
  </r>
  <r>
    <x v="1"/>
    <x v="2"/>
    <x v="0"/>
    <x v="0"/>
    <n v="6045.2380952381"/>
    <n v="5423.3333333333303"/>
    <n v="621.90476190476966"/>
    <n v="0.10287514769594452"/>
  </r>
  <r>
    <x v="1"/>
    <x v="3"/>
    <x v="0"/>
    <x v="1"/>
    <n v="6763.6904761904798"/>
    <n v="6064.1666666666597"/>
    <n v="699.52380952382009"/>
    <n v="0.10342339170993731"/>
  </r>
  <r>
    <x v="1"/>
    <x v="3"/>
    <x v="0"/>
    <x v="0"/>
    <n v="7482.1428571428596"/>
    <n v="6705"/>
    <n v="777.14285714285961"/>
    <n v="0.1038663484486877"/>
  </r>
  <r>
    <x v="1"/>
    <x v="4"/>
    <x v="1"/>
    <x v="1"/>
    <n v="8200.5952380952403"/>
    <n v="7345.8333333333303"/>
    <n v="854.76190476191005"/>
    <n v="0.10423169049865777"/>
  </r>
  <r>
    <x v="1"/>
    <x v="5"/>
    <x v="1"/>
    <x v="0"/>
    <n v="8919.0476190476202"/>
    <n v="7986.6666666666597"/>
    <n v="932.38095238096048"/>
    <n v="0.10453817405232335"/>
  </r>
  <r>
    <x v="1"/>
    <x v="6"/>
    <x v="0"/>
    <x v="0"/>
    <n v="9637.4999999999709"/>
    <n v="8627.5"/>
    <n v="1009.9999999999709"/>
    <n v="0.10479896238650832"/>
  </r>
  <r>
    <x v="0"/>
    <x v="7"/>
    <x v="1"/>
    <x v="0"/>
    <n v="200"/>
    <n v="180"/>
    <n v="20"/>
    <n v="9.9999999999999978E-2"/>
  </r>
  <r>
    <x v="0"/>
    <x v="7"/>
    <x v="2"/>
    <x v="0"/>
    <n v="300"/>
    <n v="280"/>
    <n v="20"/>
    <n v="6.6666666666666652E-2"/>
  </r>
  <r>
    <x v="0"/>
    <x v="7"/>
    <x v="1"/>
    <x v="1"/>
    <n v="400"/>
    <n v="380"/>
    <n v="20"/>
    <n v="5.0000000000000044E-2"/>
  </r>
  <r>
    <x v="0"/>
    <x v="8"/>
    <x v="3"/>
    <x v="0"/>
    <n v="5000"/>
    <n v="4600"/>
    <n v="400"/>
    <n v="7.999999999999996E-2"/>
  </r>
  <r>
    <x v="0"/>
    <x v="8"/>
    <x v="1"/>
    <x v="0"/>
    <n v="350"/>
    <n v="290"/>
    <n v="60"/>
    <n v="0.17142857142857137"/>
  </r>
  <r>
    <x v="0"/>
    <x v="8"/>
    <x v="3"/>
    <x v="1"/>
    <n v="700"/>
    <n v="680"/>
    <n v="20"/>
    <n v="2.8571428571428581E-2"/>
  </r>
  <r>
    <x v="0"/>
    <x v="8"/>
    <x v="1"/>
    <x v="1"/>
    <n v="800"/>
    <n v="780"/>
    <n v="20"/>
    <n v="2.5000000000000022E-2"/>
  </r>
  <r>
    <x v="0"/>
    <x v="9"/>
    <x v="3"/>
    <x v="0"/>
    <n v="9000"/>
    <n v="8000"/>
    <n v="1000"/>
    <n v="0.11111111111111116"/>
  </r>
  <r>
    <x v="0"/>
    <x v="9"/>
    <x v="1"/>
    <x v="1"/>
    <n v="5326.7857142857201"/>
    <n v="4782.5"/>
    <n v="544.28571428572013"/>
    <n v="0.10217901441501942"/>
  </r>
  <r>
    <x v="1"/>
    <x v="10"/>
    <x v="0"/>
    <x v="1"/>
    <n v="6045.2380952381"/>
    <n v="5423.3333333333303"/>
    <n v="621.90476190476966"/>
    <n v="0.10287514769594452"/>
  </r>
  <r>
    <x v="1"/>
    <x v="10"/>
    <x v="0"/>
    <x v="0"/>
    <n v="6763.6904761904798"/>
    <n v="6064.1666666666597"/>
    <n v="699.52380952382009"/>
    <n v="0.10342339170993731"/>
  </r>
  <r>
    <x v="0"/>
    <x v="11"/>
    <x v="0"/>
    <x v="1"/>
    <n v="7482.1428571428596"/>
    <n v="6705"/>
    <n v="777.14285714285961"/>
    <n v="0.1038663484486877"/>
  </r>
  <r>
    <x v="0"/>
    <x v="11"/>
    <x v="0"/>
    <x v="0"/>
    <n v="8200.5952380952403"/>
    <n v="7345.8333333333303"/>
    <n v="854.76190476191005"/>
    <n v="0.10423169049865777"/>
  </r>
  <r>
    <x v="0"/>
    <x v="12"/>
    <x v="0"/>
    <x v="1"/>
    <n v="8919.0476190476202"/>
    <n v="7986.6666666666597"/>
    <n v="932.38095238096048"/>
    <n v="0.10453817405232335"/>
  </r>
  <r>
    <x v="0"/>
    <x v="12"/>
    <x v="0"/>
    <x v="0"/>
    <n v="9637.4999999999709"/>
    <n v="8627.5"/>
    <n v="1009.9999999999709"/>
    <n v="0.10479896238650832"/>
  </r>
  <r>
    <x v="0"/>
    <x v="12"/>
    <x v="1"/>
    <x v="0"/>
    <n v="200"/>
    <n v="180"/>
    <n v="20"/>
    <n v="9.9999999999999978E-2"/>
  </r>
  <r>
    <x v="0"/>
    <x v="12"/>
    <x v="1"/>
    <x v="1"/>
    <n v="300"/>
    <n v="280"/>
    <n v="20"/>
    <n v="6.6666666666666652E-2"/>
  </r>
  <r>
    <x v="1"/>
    <x v="13"/>
    <x v="0"/>
    <x v="1"/>
    <n v="400"/>
    <n v="380"/>
    <n v="20"/>
    <n v="5.0000000000000044E-2"/>
  </r>
  <r>
    <x v="1"/>
    <x v="13"/>
    <x v="0"/>
    <x v="0"/>
    <n v="5000"/>
    <n v="4600"/>
    <n v="400"/>
    <n v="7.999999999999996E-2"/>
  </r>
  <r>
    <x v="0"/>
    <x v="14"/>
    <x v="0"/>
    <x v="1"/>
    <n v="350"/>
    <n v="290"/>
    <n v="60"/>
    <n v="0.17142857142857137"/>
  </r>
  <r>
    <x v="0"/>
    <x v="14"/>
    <x v="0"/>
    <x v="0"/>
    <n v="700"/>
    <n v="680"/>
    <n v="20"/>
    <n v="2.8571428571428581E-2"/>
  </r>
  <r>
    <x v="0"/>
    <x v="14"/>
    <x v="1"/>
    <x v="1"/>
    <n v="800"/>
    <n v="780"/>
    <n v="20"/>
    <n v="2.5000000000000022E-2"/>
  </r>
  <r>
    <x v="1"/>
    <x v="15"/>
    <x v="0"/>
    <x v="0"/>
    <n v="9000"/>
    <n v="8000"/>
    <n v="1000"/>
    <n v="0.11111111111111116"/>
  </r>
  <r>
    <x v="1"/>
    <x v="16"/>
    <x v="0"/>
    <x v="1"/>
    <n v="5326.7857142857201"/>
    <n v="4782.5"/>
    <n v="544.28571428572013"/>
    <n v="0.10217901441501942"/>
  </r>
  <r>
    <x v="1"/>
    <x v="16"/>
    <x v="2"/>
    <x v="1"/>
    <n v="6045.2380952381"/>
    <n v="5423.3333333333303"/>
    <n v="621.90476190476966"/>
    <n v="0.10287514769594452"/>
  </r>
  <r>
    <x v="0"/>
    <x v="17"/>
    <x v="0"/>
    <x v="1"/>
    <n v="6763.6904761904798"/>
    <n v="6064.1666666666597"/>
    <n v="699.52380952382009"/>
    <n v="0.10342339170993731"/>
  </r>
  <r>
    <x v="0"/>
    <x v="17"/>
    <x v="0"/>
    <x v="0"/>
    <n v="7482.1428571428596"/>
    <n v="6705"/>
    <n v="777.14285714285961"/>
    <n v="0.1038663484486877"/>
  </r>
  <r>
    <x v="0"/>
    <x v="17"/>
    <x v="2"/>
    <x v="1"/>
    <n v="8200.5952380952403"/>
    <n v="7345.8333333333303"/>
    <n v="854.76190476191005"/>
    <n v="0.10423169049865777"/>
  </r>
  <r>
    <x v="0"/>
    <x v="18"/>
    <x v="0"/>
    <x v="1"/>
    <n v="8919.0476190476202"/>
    <n v="7986.6666666666597"/>
    <n v="932.38095238096048"/>
    <n v="0.10453817405232335"/>
  </r>
  <r>
    <x v="1"/>
    <x v="19"/>
    <x v="0"/>
    <x v="1"/>
    <n v="9637.4999999999709"/>
    <n v="8627.5"/>
    <n v="1009.9999999999709"/>
    <n v="0.10479896238650832"/>
  </r>
  <r>
    <x v="1"/>
    <x v="19"/>
    <x v="0"/>
    <x v="0"/>
    <n v="200"/>
    <n v="180"/>
    <n v="20"/>
    <n v="9.9999999999999978E-2"/>
  </r>
  <r>
    <x v="0"/>
    <x v="20"/>
    <x v="0"/>
    <x v="0"/>
    <n v="300"/>
    <n v="280"/>
    <n v="20"/>
    <n v="6.6666666666666652E-2"/>
  </r>
  <r>
    <x v="0"/>
    <x v="20"/>
    <x v="0"/>
    <x v="1"/>
    <n v="400"/>
    <n v="380"/>
    <n v="20"/>
    <n v="5.0000000000000044E-2"/>
  </r>
  <r>
    <x v="0"/>
    <x v="21"/>
    <x v="1"/>
    <x v="0"/>
    <n v="5000"/>
    <n v="4600"/>
    <n v="400"/>
    <n v="7.999999999999996E-2"/>
  </r>
  <r>
    <x v="0"/>
    <x v="21"/>
    <x v="1"/>
    <x v="1"/>
    <n v="350"/>
    <n v="290"/>
    <n v="60"/>
    <n v="0.17142857142857137"/>
  </r>
  <r>
    <x v="0"/>
    <x v="21"/>
    <x v="0"/>
    <x v="0"/>
    <n v="700"/>
    <n v="680"/>
    <n v="20"/>
    <n v="2.8571428571428581E-2"/>
  </r>
  <r>
    <x v="0"/>
    <x v="21"/>
    <x v="2"/>
    <x v="1"/>
    <n v="800"/>
    <n v="780"/>
    <n v="20"/>
    <n v="2.5000000000000022E-2"/>
  </r>
  <r>
    <x v="0"/>
    <x v="21"/>
    <x v="0"/>
    <x v="1"/>
    <n v="9000"/>
    <n v="8000"/>
    <n v="1000"/>
    <n v="0.11111111111111116"/>
  </r>
  <r>
    <x v="1"/>
    <x v="22"/>
    <x v="0"/>
    <x v="1"/>
    <n v="5326.7857142857201"/>
    <n v="4782.5"/>
    <n v="544.28571428572013"/>
    <n v="0.10217901441501942"/>
  </r>
  <r>
    <x v="1"/>
    <x v="23"/>
    <x v="1"/>
    <x v="0"/>
    <n v="6045.2380952381"/>
    <n v="5423.3333333333303"/>
    <n v="621.90476190476966"/>
    <n v="0.10287514769594452"/>
  </r>
  <r>
    <x v="1"/>
    <x v="24"/>
    <x v="2"/>
    <x v="0"/>
    <n v="6763.6904761904798"/>
    <n v="6064.1666666666597"/>
    <n v="699.52380952382009"/>
    <n v="0.10342339170993731"/>
  </r>
  <r>
    <x v="1"/>
    <x v="24"/>
    <x v="1"/>
    <x v="0"/>
    <n v="7482.1428571428596"/>
    <n v="6705"/>
    <n v="777.14285714285961"/>
    <n v="0.1038663484486877"/>
  </r>
  <r>
    <x v="1"/>
    <x v="24"/>
    <x v="0"/>
    <x v="1"/>
    <n v="8200.5952380952403"/>
    <n v="7345.8333333333303"/>
    <n v="854.76190476191005"/>
    <n v="0.10423169049865777"/>
  </r>
  <r>
    <x v="1"/>
    <x v="24"/>
    <x v="0"/>
    <x v="0"/>
    <n v="8919.0476190476202"/>
    <n v="7986.6666666666597"/>
    <n v="932.38095238096048"/>
    <n v="0.10453817405232335"/>
  </r>
  <r>
    <x v="1"/>
    <x v="24"/>
    <x v="1"/>
    <x v="1"/>
    <n v="9637.4999999999709"/>
    <n v="8627.5"/>
    <n v="1009.9999999999709"/>
    <n v="0.10479896238650832"/>
  </r>
  <r>
    <x v="1"/>
    <x v="24"/>
    <x v="2"/>
    <x v="1"/>
    <n v="200"/>
    <n v="180"/>
    <n v="20"/>
    <n v="9.9999999999999978E-2"/>
  </r>
  <r>
    <x v="1"/>
    <x v="25"/>
    <x v="0"/>
    <x v="1"/>
    <n v="300"/>
    <n v="280"/>
    <n v="20"/>
    <n v="6.6666666666666652E-2"/>
  </r>
  <r>
    <x v="1"/>
    <x v="25"/>
    <x v="1"/>
    <x v="0"/>
    <n v="400"/>
    <n v="380"/>
    <n v="20"/>
    <n v="5.0000000000000044E-2"/>
  </r>
  <r>
    <x v="1"/>
    <x v="25"/>
    <x v="1"/>
    <x v="1"/>
    <n v="5000"/>
    <n v="4600"/>
    <n v="400"/>
    <n v="7.999999999999996E-2"/>
  </r>
  <r>
    <x v="0"/>
    <x v="26"/>
    <x v="0"/>
    <x v="0"/>
    <n v="350"/>
    <n v="290"/>
    <n v="60"/>
    <n v="0.17142857142857137"/>
  </r>
  <r>
    <x v="0"/>
    <x v="26"/>
    <x v="0"/>
    <x v="1"/>
    <n v="700"/>
    <n v="680"/>
    <n v="20"/>
    <n v="2.8571428571428581E-2"/>
  </r>
  <r>
    <x v="0"/>
    <x v="26"/>
    <x v="2"/>
    <x v="0"/>
    <n v="800"/>
    <n v="780"/>
    <n v="20"/>
    <n v="2.5000000000000022E-2"/>
  </r>
  <r>
    <x v="1"/>
    <x v="27"/>
    <x v="1"/>
    <x v="1"/>
    <n v="9000"/>
    <n v="8000"/>
    <n v="1000"/>
    <n v="0.11111111111111116"/>
  </r>
  <r>
    <x v="1"/>
    <x v="27"/>
    <x v="1"/>
    <x v="0"/>
    <n v="5326.7857142857201"/>
    <n v="4782.5"/>
    <n v="544.28571428572013"/>
    <n v="0.10217901441501942"/>
  </r>
  <r>
    <x v="1"/>
    <x v="27"/>
    <x v="2"/>
    <x v="0"/>
    <n v="6045.2380952381"/>
    <n v="5423.3333333333303"/>
    <n v="621.90476190476966"/>
    <n v="0.10287514769594452"/>
  </r>
  <r>
    <x v="0"/>
    <x v="28"/>
    <x v="0"/>
    <x v="0"/>
    <n v="6763.6904761904798"/>
    <n v="6064.1666666666597"/>
    <n v="699.52380952382009"/>
    <n v="0.10342339170993731"/>
  </r>
  <r>
    <x v="1"/>
    <x v="29"/>
    <x v="1"/>
    <x v="0"/>
    <n v="7482.1428571428596"/>
    <n v="6705"/>
    <n v="777.14285714285961"/>
    <n v="0.1038663484486877"/>
  </r>
  <r>
    <x v="1"/>
    <x v="30"/>
    <x v="3"/>
    <x v="1"/>
    <n v="8200.5952380952403"/>
    <n v="7345.8333333333303"/>
    <n v="854.76190476191005"/>
    <n v="0.10423169049865777"/>
  </r>
  <r>
    <x v="0"/>
    <x v="31"/>
    <x v="0"/>
    <x v="0"/>
    <n v="8919.0476190476202"/>
    <n v="7986.6666666666597"/>
    <n v="932.38095238096048"/>
    <n v="0.10453817405232335"/>
  </r>
  <r>
    <x v="0"/>
    <x v="32"/>
    <x v="1"/>
    <x v="0"/>
    <n v="9637.4999999999709"/>
    <n v="8627.5"/>
    <n v="1009.9999999999709"/>
    <n v="0.10479896238650832"/>
  </r>
  <r>
    <x v="1"/>
    <x v="33"/>
    <x v="0"/>
    <x v="1"/>
    <n v="200"/>
    <n v="180"/>
    <n v="20"/>
    <n v="9.9999999999999978E-2"/>
  </r>
  <r>
    <x v="0"/>
    <x v="34"/>
    <x v="0"/>
    <x v="0"/>
    <n v="300"/>
    <n v="280"/>
    <n v="20"/>
    <n v="6.6666666666666652E-2"/>
  </r>
  <r>
    <x v="0"/>
    <x v="34"/>
    <x v="0"/>
    <x v="1"/>
    <n v="400"/>
    <n v="380"/>
    <n v="20"/>
    <n v="5.0000000000000044E-2"/>
  </r>
  <r>
    <x v="0"/>
    <x v="35"/>
    <x v="1"/>
    <x v="0"/>
    <n v="5000"/>
    <n v="4600"/>
    <n v="400"/>
    <n v="7.999999999999996E-2"/>
  </r>
  <r>
    <x v="0"/>
    <x v="35"/>
    <x v="1"/>
    <x v="1"/>
    <n v="350"/>
    <n v="290"/>
    <n v="60"/>
    <n v="0.17142857142857137"/>
  </r>
  <r>
    <x v="0"/>
    <x v="35"/>
    <x v="2"/>
    <x v="0"/>
    <n v="700"/>
    <n v="680"/>
    <n v="20"/>
    <n v="2.8571428571428581E-2"/>
  </r>
  <r>
    <x v="0"/>
    <x v="35"/>
    <x v="2"/>
    <x v="1"/>
    <n v="800"/>
    <n v="780"/>
    <n v="20"/>
    <n v="2.5000000000000022E-2"/>
  </r>
  <r>
    <x v="0"/>
    <x v="35"/>
    <x v="0"/>
    <x v="0"/>
    <n v="9000"/>
    <n v="8000"/>
    <n v="1000"/>
    <n v="0.11111111111111116"/>
  </r>
  <r>
    <x v="0"/>
    <x v="35"/>
    <x v="0"/>
    <x v="1"/>
    <n v="5326.7857142857201"/>
    <n v="4782.5"/>
    <n v="544.28571428572013"/>
    <n v="0.10217901441501942"/>
  </r>
  <r>
    <x v="0"/>
    <x v="36"/>
    <x v="0"/>
    <x v="1"/>
    <n v="6045.2380952381"/>
    <n v="5423.3333333333303"/>
    <n v="621.90476190476966"/>
    <n v="0.10287514769594452"/>
  </r>
  <r>
    <x v="0"/>
    <x v="36"/>
    <x v="1"/>
    <x v="0"/>
    <n v="6763.6904761904798"/>
    <n v="6064.1666666666597"/>
    <n v="699.52380952382009"/>
    <n v="0.10342339170993731"/>
  </r>
  <r>
    <x v="0"/>
    <x v="36"/>
    <x v="1"/>
    <x v="1"/>
    <n v="7482.1428571428596"/>
    <n v="6705"/>
    <n v="777.14285714285961"/>
    <n v="0.1038663484486877"/>
  </r>
  <r>
    <x v="0"/>
    <x v="36"/>
    <x v="3"/>
    <x v="0"/>
    <n v="8200.5952380952403"/>
    <n v="7345.8333333333303"/>
    <n v="854.76190476191005"/>
    <n v="0.10423169049865777"/>
  </r>
  <r>
    <x v="0"/>
    <x v="36"/>
    <x v="2"/>
    <x v="1"/>
    <n v="8919.0476190476202"/>
    <n v="7986.6666666666597"/>
    <n v="932.38095238096048"/>
    <n v="0.10453817405232335"/>
  </r>
  <r>
    <x v="0"/>
    <x v="36"/>
    <x v="0"/>
    <x v="0"/>
    <n v="9637.4999999999709"/>
    <n v="8627.5"/>
    <n v="1009.9999999999709"/>
    <n v="0.10479896238650832"/>
  </r>
  <r>
    <x v="1"/>
    <x v="37"/>
    <x v="0"/>
    <x v="0"/>
    <n v="200"/>
    <n v="180"/>
    <n v="20"/>
    <n v="9.9999999999999978E-2"/>
  </r>
  <r>
    <x v="0"/>
    <x v="38"/>
    <x v="0"/>
    <x v="0"/>
    <n v="300"/>
    <n v="280"/>
    <n v="20"/>
    <n v="6.6666666666666652E-2"/>
  </r>
  <r>
    <x v="0"/>
    <x v="39"/>
    <x v="0"/>
    <x v="0"/>
    <n v="400"/>
    <n v="380"/>
    <n v="20"/>
    <n v="5.0000000000000044E-2"/>
  </r>
  <r>
    <x v="0"/>
    <x v="39"/>
    <x v="0"/>
    <x v="1"/>
    <n v="5000"/>
    <n v="4600"/>
    <n v="400"/>
    <n v="7.999999999999996E-2"/>
  </r>
  <r>
    <x v="1"/>
    <x v="40"/>
    <x v="0"/>
    <x v="0"/>
    <n v="350"/>
    <n v="290"/>
    <n v="60"/>
    <n v="0.17142857142857137"/>
  </r>
  <r>
    <x v="0"/>
    <x v="41"/>
    <x v="0"/>
    <x v="0"/>
    <n v="700"/>
    <n v="680"/>
    <n v="20"/>
    <n v="2.8571428571428581E-2"/>
  </r>
  <r>
    <x v="0"/>
    <x v="41"/>
    <x v="0"/>
    <x v="1"/>
    <n v="800"/>
    <n v="780"/>
    <n v="20"/>
    <n v="2.5000000000000022E-2"/>
  </r>
  <r>
    <x v="0"/>
    <x v="42"/>
    <x v="2"/>
    <x v="1"/>
    <n v="9000"/>
    <n v="8000"/>
    <n v="1000"/>
    <n v="0.11111111111111116"/>
  </r>
  <r>
    <x v="1"/>
    <x v="43"/>
    <x v="1"/>
    <x v="1"/>
    <n v="5326.7857142857201"/>
    <n v="4782.5"/>
    <n v="544.28571428572013"/>
    <n v="0.10217901441501942"/>
  </r>
  <r>
    <x v="0"/>
    <x v="44"/>
    <x v="1"/>
    <x v="1"/>
    <n v="6045.2380952381"/>
    <n v="5423.3333333333303"/>
    <n v="621.90476190476966"/>
    <n v="0.10287514769594452"/>
  </r>
  <r>
    <x v="0"/>
    <x v="45"/>
    <x v="0"/>
    <x v="0"/>
    <n v="6763.6904761904798"/>
    <n v="6064.1666666666597"/>
    <n v="699.52380952382009"/>
    <n v="0.10342339170993731"/>
  </r>
  <r>
    <x v="0"/>
    <x v="45"/>
    <x v="0"/>
    <x v="1"/>
    <n v="7482.1428571428596"/>
    <n v="6705"/>
    <n v="777.14285714285961"/>
    <n v="0.1038663484486877"/>
  </r>
  <r>
    <x v="1"/>
    <x v="46"/>
    <x v="1"/>
    <x v="1"/>
    <n v="8200.5952380952403"/>
    <n v="7345.8333333333303"/>
    <n v="854.76190476191005"/>
    <n v="0.10423169049865777"/>
  </r>
  <r>
    <x v="1"/>
    <x v="46"/>
    <x v="1"/>
    <x v="0"/>
    <n v="8919.0476190476202"/>
    <n v="7986.6666666666597"/>
    <n v="932.38095238096048"/>
    <n v="0.10453817405232335"/>
  </r>
  <r>
    <x v="1"/>
    <x v="46"/>
    <x v="2"/>
    <x v="1"/>
    <n v="9637.4999999999709"/>
    <n v="8627.5"/>
    <n v="1009.9999999999709"/>
    <n v="0.10479896238650832"/>
  </r>
  <r>
    <x v="1"/>
    <x v="47"/>
    <x v="2"/>
    <x v="0"/>
    <n v="7383.0459770114903"/>
    <n v="6616.6091954023004"/>
    <n v="766.43678160918989"/>
    <n v="0.10381037636710322"/>
  </r>
  <r>
    <x v="0"/>
    <x v="48"/>
    <x v="0"/>
    <x v="0"/>
    <n v="7562.05969595847"/>
    <n v="6776.2829069336303"/>
    <n v="785.77678902483967"/>
    <n v="0.10391041867135709"/>
  </r>
  <r>
    <x v="1"/>
    <x v="49"/>
    <x v="0"/>
    <x v="0"/>
    <n v="7741.0734149054397"/>
    <n v="6935.9566184649602"/>
    <n v="805.11679644047945"/>
    <n v="0.10400583398294949"/>
  </r>
  <r>
    <x v="1"/>
    <x v="49"/>
    <x v="0"/>
    <x v="1"/>
    <n v="7920.0871338524203"/>
    <n v="7095.6303299962901"/>
    <n v="824.45680385613014"/>
    <n v="0.10409693604659942"/>
  </r>
  <r>
    <x v="1"/>
    <x v="50"/>
    <x v="2"/>
    <x v="0"/>
    <n v="8099.1008527993999"/>
    <n v="7255.30404152762"/>
    <n v="843.79681127177992"/>
    <n v="0.10418401086833329"/>
  </r>
  <r>
    <x v="1"/>
    <x v="51"/>
    <x v="3"/>
    <x v="1"/>
    <n v="8278.1145717463805"/>
    <n v="7414.9777530589499"/>
    <n v="863.1368186874306"/>
    <n v="0.10426731971472825"/>
  </r>
  <r>
    <x v="1"/>
    <x v="51"/>
    <x v="0"/>
    <x v="0"/>
    <n v="8457.1282906933593"/>
    <n v="7574.6514645902898"/>
    <n v="882.47682610306947"/>
    <n v="0.10434710173123307"/>
  </r>
  <r>
    <x v="1"/>
    <x v="51"/>
    <x v="0"/>
    <x v="1"/>
    <n v="8636.1420096403308"/>
    <n v="7734.3251761216197"/>
    <n v="901.81683351871106"/>
    <n v="0.10442357623485499"/>
  </r>
  <r>
    <x v="1"/>
    <x v="51"/>
    <x v="1"/>
    <x v="1"/>
    <n v="8815.1557285873096"/>
    <n v="7893.9988876529496"/>
    <n v="921.15684093435993"/>
    <n v="0.10449694472748494"/>
  </r>
  <r>
    <x v="1"/>
    <x v="52"/>
    <x v="0"/>
    <x v="0"/>
    <n v="8994.1694475342902"/>
    <n v="8053.6725991842804"/>
    <n v="940.49684835000971"/>
    <n v="0.10456739266879644"/>
  </r>
  <r>
    <x v="1"/>
    <x v="52"/>
    <x v="1"/>
    <x v="0"/>
    <n v="9173.1831664812707"/>
    <n v="8213.3463107156094"/>
    <n v="959.83685576566131"/>
    <n v="0.10463509104155866"/>
  </r>
  <r>
    <x v="1"/>
    <x v="52"/>
    <x v="1"/>
    <x v="1"/>
    <n v="9352.1968854282495"/>
    <n v="8373.0200222469393"/>
    <n v="979.17686318131018"/>
    <n v="0.10470019773717287"/>
  </r>
  <r>
    <x v="1"/>
    <x v="52"/>
    <x v="0"/>
    <x v="1"/>
    <n v="9531.2106043752192"/>
    <n v="8532.6937337782692"/>
    <n v="998.51687059694996"/>
    <n v="0.10476285878507285"/>
  </r>
  <r>
    <x v="1"/>
    <x v="52"/>
    <x v="2"/>
    <x v="1"/>
    <n v="9710.2243233221998"/>
    <n v="8692.3674453095991"/>
    <n v="1017.8568780126006"/>
    <n v="0.10482320944613943"/>
  </r>
  <r>
    <x v="0"/>
    <x v="53"/>
    <x v="1"/>
    <x v="0"/>
    <n v="9889.2380422691804"/>
    <n v="8852.0411568409309"/>
    <n v="1037.1968854282495"/>
    <n v="0.10488137518735008"/>
  </r>
  <r>
    <x v="0"/>
    <x v="53"/>
    <x v="2"/>
    <x v="0"/>
    <n v="10068.251761216199"/>
    <n v="9011.7148683722608"/>
    <n v="1056.5368928439384"/>
    <n v="0.10493747255246566"/>
  </r>
  <r>
    <x v="1"/>
    <x v="54"/>
    <x v="0"/>
    <x v="0"/>
    <n v="10247.2654801631"/>
    <n v="9171.3885799035997"/>
    <n v="1075.8769002595"/>
    <n v="0.10499160994142365"/>
  </r>
  <r>
    <x v="1"/>
    <x v="55"/>
    <x v="0"/>
    <x v="1"/>
    <n v="10426.2791991101"/>
    <n v="9331.0622914349296"/>
    <n v="1095.2169076751707"/>
    <n v="0.10504388830951783"/>
  </r>
  <r>
    <x v="1"/>
    <x v="55"/>
    <x v="0"/>
    <x v="0"/>
    <n v="10605.292918057101"/>
    <n v="9490.7360029662595"/>
    <n v="1114.5569150908414"/>
    <n v="0.10509440179564877"/>
  </r>
  <r>
    <x v="0"/>
    <x v="56"/>
    <x v="0"/>
    <x v="0"/>
    <n v="10784.3066370041"/>
    <n v="9650.4097144975894"/>
    <n v="1133.8969225065102"/>
    <n v="0.10514323828810457"/>
  </r>
  <r>
    <x v="0"/>
    <x v="56"/>
    <x v="1"/>
    <x v="0"/>
    <n v="10963.3203559511"/>
    <n v="9810.0834260289193"/>
    <n v="1153.2369299221809"/>
    <n v="0.10519047993486585"/>
  </r>
  <r>
    <x v="0"/>
    <x v="56"/>
    <x v="0"/>
    <x v="1"/>
    <n v="11142.334074898001"/>
    <n v="9969.7571375602492"/>
    <n v="1172.5769373377516"/>
    <n v="0.10523620360471786"/>
  </r>
  <r>
    <x v="1"/>
    <x v="57"/>
    <x v="0"/>
    <x v="1"/>
    <n v="11321.347793845"/>
    <n v="10129.430849091599"/>
    <n v="1191.9169447534005"/>
    <n v="0.10528048130465539"/>
  </r>
  <r>
    <x v="1"/>
    <x v="57"/>
    <x v="1"/>
    <x v="0"/>
    <n v="11500.361512792"/>
    <n v="10289.1045606229"/>
    <n v="1211.2569521691003"/>
    <n v="0.10532338055823753"/>
  </r>
  <r>
    <x v="1"/>
    <x v="57"/>
    <x v="2"/>
    <x v="0"/>
    <n v="11679.375231739001"/>
    <n v="10448.778272154201"/>
    <n v="1230.5969595848001"/>
    <n v="0.10536496474919488"/>
  </r>
  <r>
    <x v="1"/>
    <x v="57"/>
    <x v="2"/>
    <x v="1"/>
    <n v="11858.3889506859"/>
    <n v="10608.4519836856"/>
    <n v="1249.9369670002998"/>
    <n v="0.10540529343389449"/>
  </r>
  <r>
    <x v="1"/>
    <x v="57"/>
    <x v="1"/>
    <x v="1"/>
    <n v="12037.402669633"/>
    <n v="10768.125695216901"/>
    <n v="1269.2769744160996"/>
    <n v="0.10544442262599807"/>
  </r>
  <r>
    <x v="1"/>
    <x v="57"/>
    <x v="0"/>
    <x v="0"/>
    <n v="12216.416388579901"/>
    <n v="10927.7994067482"/>
    <n v="1288.6169818317012"/>
    <n v="0.10548240505589845"/>
  </r>
  <r>
    <x v="1"/>
    <x v="58"/>
    <x v="0"/>
    <x v="0"/>
    <n v="12395.4301075269"/>
    <n v="11087.4731182796"/>
    <n v="1307.9569892472991"/>
    <n v="0.10551929040792751"/>
  </r>
  <r>
    <x v="1"/>
    <x v="58"/>
    <x v="0"/>
    <x v="1"/>
    <n v="12574.4438264739"/>
    <n v="11247.146829810899"/>
    <n v="1327.2969966630008"/>
    <n v="0.10555512553712676"/>
  </r>
  <r>
    <x v="0"/>
    <x v="59"/>
    <x v="3"/>
    <x v="1"/>
    <n v="12753.457545420901"/>
    <n v="11406.8205413422"/>
    <n v="1346.6370040787006"/>
    <n v="0.10558995466779963"/>
  </r>
  <r>
    <x v="0"/>
    <x v="59"/>
    <x v="1"/>
    <x v="1"/>
    <n v="12932.471264367899"/>
    <n v="11566.494252873599"/>
    <n v="1365.9770114943003"/>
    <n v="0.10562381957560574"/>
  </r>
  <r>
    <x v="0"/>
    <x v="59"/>
    <x v="0"/>
    <x v="1"/>
    <n v="13111.4849833148"/>
    <n v="11726.1679644049"/>
    <n v="1385.3170189099001"/>
    <n v="0.10565675975473443"/>
  </r>
  <r>
    <x v="0"/>
    <x v="60"/>
    <x v="0"/>
    <x v="0"/>
    <n v="13290.498702261801"/>
    <n v="11885.841675936301"/>
    <n v="1404.6570263254998"/>
    <n v="0.10568881257152918"/>
  </r>
  <r>
    <x v="1"/>
    <x v="61"/>
    <x v="1"/>
    <x v="0"/>
    <n v="13469.512421208799"/>
    <n v="12045.5153874676"/>
    <n v="1423.9970337411996"/>
    <n v="0.10572001340590509"/>
  </r>
  <r>
    <x v="1"/>
    <x v="61"/>
    <x v="1"/>
    <x v="1"/>
    <n v="13648.5261401558"/>
    <n v="12205.189098998901"/>
    <n v="1443.3370411568994"/>
    <n v="0.1057503957815934"/>
  </r>
  <r>
    <x v="1"/>
    <x v="62"/>
    <x v="0"/>
    <x v="1"/>
    <n v="13827.539859102701"/>
    <n v="12364.8628105302"/>
    <n v="1462.677048572501"/>
    <n v="0.10577999148631034"/>
  </r>
  <r>
    <x v="1"/>
    <x v="62"/>
    <x v="0"/>
    <x v="0"/>
    <n v="14006.553578049699"/>
    <n v="12524.5365220616"/>
    <n v="1482.0170559880989"/>
    <n v="0.10580883068270519"/>
  </r>
  <r>
    <x v="0"/>
    <x v="63"/>
    <x v="0"/>
    <x v="0"/>
    <n v="14185.5672969967"/>
    <n v="12684.210233592899"/>
    <n v="1501.3570634038006"/>
    <n v="0.10583694201088878"/>
  </r>
  <r>
    <x v="0"/>
    <x v="63"/>
    <x v="0"/>
    <x v="1"/>
    <n v="14364.581015943701"/>
    <n v="12843.8839451242"/>
    <n v="1520.6970708195004"/>
    <n v="0.10586435268328609"/>
  </r>
  <r>
    <x v="0"/>
    <x v="63"/>
    <x v="1"/>
    <x v="0"/>
    <n v="14543.594734890699"/>
    <n v="13003.557656655599"/>
    <n v="1540.0370782351001"/>
    <n v="0.10589108857251683"/>
  </r>
  <r>
    <x v="0"/>
    <x v="63"/>
    <x v="1"/>
    <x v="1"/>
    <n v="14722.6084538376"/>
    <n v="13163.2313681869"/>
    <n v="1559.3770856506999"/>
    <n v="0.10591717429286329"/>
  </r>
  <r>
    <x v="0"/>
    <x v="63"/>
    <x v="2"/>
    <x v="0"/>
    <n v="14901.6221727846"/>
    <n v="13322.905079718201"/>
    <n v="1578.7170930663997"/>
    <n v="0.10594263327583697"/>
  </r>
  <r>
    <x v="0"/>
    <x v="63"/>
    <x v="2"/>
    <x v="1"/>
    <n v="15080.635891731599"/>
    <n v="13482.5787912496"/>
    <n v="1598.0571004819994"/>
    <n v="0.10596748784036225"/>
  </r>
  <r>
    <x v="1"/>
    <x v="64"/>
    <x v="1"/>
    <x v="0"/>
    <n v="15259.6496106786"/>
    <n v="13642.252502780901"/>
    <n v="1617.3971078976992"/>
    <n v="0.10599175925807991"/>
  </r>
  <r>
    <x v="1"/>
    <x v="65"/>
    <x v="1"/>
    <x v="1"/>
    <n v="15438.6633296255"/>
    <n v="13801.9262143122"/>
    <n v="1636.7371153133008"/>
    <n v="0.10601546781401339"/>
  </r>
  <r>
    <x v="0"/>
    <x v="66"/>
    <x v="0"/>
    <x v="0"/>
    <n v="15617.677048572499"/>
    <n v="13961.5999258436"/>
    <n v="1656.0771227288988"/>
    <n v="0.10603863286315485"/>
  </r>
  <r>
    <x v="1"/>
    <x v="67"/>
    <x v="0"/>
    <x v="0"/>
    <n v="15796.6907675195"/>
    <n v="14121.273637374899"/>
    <n v="1675.4171301446004"/>
    <n v="0.10606127288314859"/>
  </r>
  <r>
    <x v="0"/>
    <x v="68"/>
    <x v="2"/>
    <x v="0"/>
    <n v="15975.7044864665"/>
    <n v="14280.9473489062"/>
    <n v="1694.7571375603002"/>
    <n v="0.10608340552342965"/>
  </r>
  <r>
    <x v="1"/>
    <x v="69"/>
    <x v="1"/>
    <x v="0"/>
    <n v="16154.718205413499"/>
    <n v="14440.621060437499"/>
    <n v="1714.097144976"/>
    <n v="0.10610504765113149"/>
  </r>
  <r>
    <x v="1"/>
    <x v="69"/>
    <x v="2"/>
    <x v="1"/>
    <n v="16333.7319243604"/>
    <n v="14600.2947719689"/>
    <n v="1733.4371523914997"/>
    <n v="0.10612621539393718"/>
  </r>
  <r>
    <x v="1"/>
    <x v="70"/>
    <x v="0"/>
    <x v="1"/>
    <n v="16512.7456433074"/>
    <n v="14759.968483500201"/>
    <n v="1752.7771598071995"/>
    <n v="0.10614692418020732"/>
  </r>
  <r>
    <x v="1"/>
    <x v="70"/>
    <x v="0"/>
    <x v="0"/>
    <n v="16154.718205413499"/>
    <n v="14440.621060437499"/>
    <n v="1714.097144976"/>
    <n v="0.10610504765113149"/>
  </r>
  <r>
    <x v="1"/>
    <x v="71"/>
    <x v="0"/>
    <x v="1"/>
    <n v="200"/>
    <n v="180"/>
    <n v="20"/>
    <n v="9.9999999999999978E-2"/>
  </r>
  <r>
    <x v="1"/>
    <x v="71"/>
    <x v="1"/>
    <x v="0"/>
    <n v="300"/>
    <n v="280"/>
    <n v="20"/>
    <n v="6.6666666666666652E-2"/>
  </r>
  <r>
    <x v="1"/>
    <x v="71"/>
    <x v="0"/>
    <x v="0"/>
    <n v="400"/>
    <n v="380"/>
    <n v="20"/>
    <n v="5.0000000000000044E-2"/>
  </r>
  <r>
    <x v="1"/>
    <x v="71"/>
    <x v="1"/>
    <x v="1"/>
    <n v="5000"/>
    <n v="4600"/>
    <n v="400"/>
    <n v="7.999999999999996E-2"/>
  </r>
  <r>
    <x v="1"/>
    <x v="71"/>
    <x v="2"/>
    <x v="0"/>
    <n v="350"/>
    <n v="290"/>
    <n v="60"/>
    <n v="0.17142857142857137"/>
  </r>
  <r>
    <x v="1"/>
    <x v="71"/>
    <x v="2"/>
    <x v="1"/>
    <n v="700"/>
    <n v="680"/>
    <n v="20"/>
    <n v="2.8571428571428581E-2"/>
  </r>
  <r>
    <x v="1"/>
    <x v="72"/>
    <x v="0"/>
    <x v="0"/>
    <n v="800"/>
    <n v="780"/>
    <n v="20"/>
    <n v="2.5000000000000022E-2"/>
  </r>
  <r>
    <x v="0"/>
    <x v="73"/>
    <x v="0"/>
    <x v="1"/>
    <n v="9000"/>
    <n v="8000"/>
    <n v="1000"/>
    <n v="0.11111111111111116"/>
  </r>
  <r>
    <x v="0"/>
    <x v="73"/>
    <x v="0"/>
    <x v="0"/>
    <n v="5326.7857142857201"/>
    <n v="4782.5"/>
    <n v="544.28571428572013"/>
    <n v="0.10217901441501942"/>
  </r>
  <r>
    <x v="0"/>
    <x v="74"/>
    <x v="3"/>
    <x v="0"/>
    <n v="6045.2380952381"/>
    <n v="5423.3333333333303"/>
    <n v="621.90476190476966"/>
    <n v="0.10287514769594452"/>
  </r>
  <r>
    <x v="0"/>
    <x v="74"/>
    <x v="0"/>
    <x v="0"/>
    <n v="6763.6904761904798"/>
    <n v="6064.1666666666597"/>
    <n v="699.52380952382009"/>
    <n v="0.10342339170993731"/>
  </r>
  <r>
    <x v="0"/>
    <x v="74"/>
    <x v="0"/>
    <x v="1"/>
    <n v="7482.1428571428596"/>
    <n v="6705"/>
    <n v="777.14285714285961"/>
    <n v="0.1038663484486877"/>
  </r>
  <r>
    <x v="0"/>
    <x v="74"/>
    <x v="1"/>
    <x v="0"/>
    <n v="8200.5952380952403"/>
    <n v="7345.8333333333303"/>
    <n v="854.76190476191005"/>
    <n v="0.10423169049865777"/>
  </r>
  <r>
    <x v="0"/>
    <x v="74"/>
    <x v="1"/>
    <x v="1"/>
    <n v="8919.0476190476202"/>
    <n v="7986.6666666666597"/>
    <n v="932.38095238096048"/>
    <n v="0.10453817405232335"/>
  </r>
  <r>
    <x v="0"/>
    <x v="75"/>
    <x v="0"/>
    <x v="1"/>
    <n v="9637.4999999999709"/>
    <n v="8627.5"/>
    <n v="1009.9999999999709"/>
    <n v="0.10479896238650832"/>
  </r>
  <r>
    <x v="0"/>
    <x v="75"/>
    <x v="0"/>
    <x v="0"/>
    <n v="200"/>
    <n v="180"/>
    <n v="20"/>
    <n v="9.9999999999999978E-2"/>
  </r>
  <r>
    <x v="0"/>
    <x v="76"/>
    <x v="1"/>
    <x v="0"/>
    <n v="300"/>
    <n v="280"/>
    <n v="20"/>
    <n v="6.6666666666666652E-2"/>
  </r>
  <r>
    <x v="1"/>
    <x v="77"/>
    <x v="0"/>
    <x v="1"/>
    <n v="400"/>
    <n v="380"/>
    <n v="20"/>
    <n v="5.0000000000000044E-2"/>
  </r>
  <r>
    <x v="1"/>
    <x v="77"/>
    <x v="0"/>
    <x v="0"/>
    <n v="5000"/>
    <n v="4600"/>
    <n v="400"/>
    <n v="7.999999999999996E-2"/>
  </r>
  <r>
    <x v="1"/>
    <x v="77"/>
    <x v="2"/>
    <x v="1"/>
    <n v="350"/>
    <n v="290"/>
    <n v="60"/>
    <n v="0.17142857142857137"/>
  </r>
  <r>
    <x v="0"/>
    <x v="78"/>
    <x v="1"/>
    <x v="0"/>
    <n v="700"/>
    <n v="680"/>
    <n v="20"/>
    <n v="2.8571428571428581E-2"/>
  </r>
  <r>
    <x v="1"/>
    <x v="79"/>
    <x v="0"/>
    <x v="1"/>
    <n v="800"/>
    <n v="780"/>
    <n v="20"/>
    <n v="2.5000000000000022E-2"/>
  </r>
  <r>
    <x v="1"/>
    <x v="80"/>
    <x v="0"/>
    <x v="1"/>
    <n v="9000"/>
    <n v="8000"/>
    <n v="1000"/>
    <n v="0.11111111111111116"/>
  </r>
  <r>
    <x v="1"/>
    <x v="80"/>
    <x v="0"/>
    <x v="0"/>
    <n v="5326.7857142857201"/>
    <n v="4782.5"/>
    <n v="544.28571428572013"/>
    <n v="0.10217901441501942"/>
  </r>
  <r>
    <x v="1"/>
    <x v="80"/>
    <x v="1"/>
    <x v="1"/>
    <n v="6045.2380952381"/>
    <n v="5423.3333333333303"/>
    <n v="621.90476190476966"/>
    <n v="0.10287514769594452"/>
  </r>
  <r>
    <x v="1"/>
    <x v="81"/>
    <x v="0"/>
    <x v="1"/>
    <n v="6763.6904761904798"/>
    <n v="6064.1666666666597"/>
    <n v="699.52380952382009"/>
    <n v="0.10342339170993731"/>
  </r>
  <r>
    <x v="1"/>
    <x v="81"/>
    <x v="0"/>
    <x v="0"/>
    <n v="7482.1428571428596"/>
    <n v="6705"/>
    <n v="777.14285714285961"/>
    <n v="0.1038663484486877"/>
  </r>
  <r>
    <x v="0"/>
    <x v="82"/>
    <x v="1"/>
    <x v="1"/>
    <n v="8200.5952380952403"/>
    <n v="7345.8333333333303"/>
    <n v="854.76190476191005"/>
    <n v="0.10423169049865777"/>
  </r>
  <r>
    <x v="0"/>
    <x v="82"/>
    <x v="2"/>
    <x v="1"/>
    <n v="8919.0476190476202"/>
    <n v="7986.6666666666597"/>
    <n v="932.38095238096048"/>
    <n v="0.10453817405232335"/>
  </r>
  <r>
    <x v="1"/>
    <x v="83"/>
    <x v="3"/>
    <x v="1"/>
    <n v="9637.4999999999709"/>
    <n v="8627.5"/>
    <n v="1009.9999999999709"/>
    <n v="0.10479896238650832"/>
  </r>
  <r>
    <x v="1"/>
    <x v="83"/>
    <x v="0"/>
    <x v="0"/>
    <n v="200"/>
    <n v="180"/>
    <n v="20"/>
    <n v="9.9999999999999978E-2"/>
  </r>
  <r>
    <x v="1"/>
    <x v="83"/>
    <x v="0"/>
    <x v="1"/>
    <n v="300"/>
    <n v="280"/>
    <n v="20"/>
    <n v="6.6666666666666652E-2"/>
  </r>
  <r>
    <x v="1"/>
    <x v="83"/>
    <x v="3"/>
    <x v="0"/>
    <n v="400"/>
    <n v="380"/>
    <n v="20"/>
    <n v="5.0000000000000044E-2"/>
  </r>
  <r>
    <x v="0"/>
    <x v="84"/>
    <x v="2"/>
    <x v="1"/>
    <n v="5000"/>
    <n v="4600"/>
    <n v="400"/>
    <n v="7.999999999999996E-2"/>
  </r>
  <r>
    <x v="1"/>
    <x v="85"/>
    <x v="0"/>
    <x v="0"/>
    <n v="350"/>
    <n v="290"/>
    <n v="60"/>
    <n v="0.17142857142857137"/>
  </r>
  <r>
    <x v="1"/>
    <x v="85"/>
    <x v="0"/>
    <x v="1"/>
    <n v="700"/>
    <n v="680"/>
    <n v="20"/>
    <n v="2.8571428571428581E-2"/>
  </r>
  <r>
    <x v="0"/>
    <x v="86"/>
    <x v="1"/>
    <x v="1"/>
    <n v="800"/>
    <n v="780"/>
    <n v="20"/>
    <n v="2.5000000000000022E-2"/>
  </r>
  <r>
    <x v="0"/>
    <x v="87"/>
    <x v="0"/>
    <x v="1"/>
    <n v="9000"/>
    <n v="8000"/>
    <n v="1000"/>
    <n v="0.11111111111111116"/>
  </r>
  <r>
    <x v="0"/>
    <x v="87"/>
    <x v="2"/>
    <x v="1"/>
    <n v="5326.7857142857201"/>
    <n v="4782.5"/>
    <n v="544.28571428572013"/>
    <n v="0.10217901441501942"/>
  </r>
  <r>
    <x v="0"/>
    <x v="87"/>
    <x v="1"/>
    <x v="1"/>
    <n v="6045.2380952381"/>
    <n v="5423.3333333333303"/>
    <n v="621.90476190476966"/>
    <n v="0.10287514769594452"/>
  </r>
  <r>
    <x v="0"/>
    <x v="88"/>
    <x v="0"/>
    <x v="1"/>
    <n v="6763.6904761904798"/>
    <n v="6064.1666666666597"/>
    <n v="699.52380952382009"/>
    <n v="0.10342339170993731"/>
  </r>
  <r>
    <x v="1"/>
    <x v="89"/>
    <x v="1"/>
    <x v="0"/>
    <n v="7482.1428571428596"/>
    <n v="6705"/>
    <n v="777.14285714285961"/>
    <n v="0.1038663484486877"/>
  </r>
  <r>
    <x v="1"/>
    <x v="89"/>
    <x v="0"/>
    <x v="1"/>
    <n v="8200.5952380952403"/>
    <n v="7345.8333333333303"/>
    <n v="854.76190476191005"/>
    <n v="0.10423169049865777"/>
  </r>
  <r>
    <x v="1"/>
    <x v="89"/>
    <x v="0"/>
    <x v="0"/>
    <n v="8919.0476190476202"/>
    <n v="7986.6666666666597"/>
    <n v="932.38095238096048"/>
    <n v="0.10453817405232335"/>
  </r>
  <r>
    <x v="1"/>
    <x v="89"/>
    <x v="2"/>
    <x v="0"/>
    <n v="9637.4999999999709"/>
    <n v="8627.5"/>
    <n v="1009.9999999999709"/>
    <n v="0.10479896238650832"/>
  </r>
  <r>
    <x v="1"/>
    <x v="89"/>
    <x v="2"/>
    <x v="1"/>
    <n v="200"/>
    <n v="180"/>
    <n v="20"/>
    <n v="9.9999999999999978E-2"/>
  </r>
  <r>
    <x v="1"/>
    <x v="89"/>
    <x v="1"/>
    <x v="1"/>
    <n v="300"/>
    <n v="280"/>
    <n v="20"/>
    <n v="6.6666666666666652E-2"/>
  </r>
  <r>
    <x v="0"/>
    <x v="90"/>
    <x v="0"/>
    <x v="1"/>
    <n v="400"/>
    <n v="380"/>
    <n v="20"/>
    <n v="5.0000000000000044E-2"/>
  </r>
  <r>
    <x v="0"/>
    <x v="90"/>
    <x v="1"/>
    <x v="1"/>
    <n v="5000"/>
    <n v="4600"/>
    <n v="400"/>
    <n v="7.999999999999996E-2"/>
  </r>
  <r>
    <x v="0"/>
    <x v="90"/>
    <x v="0"/>
    <x v="0"/>
    <n v="350"/>
    <n v="290"/>
    <n v="60"/>
    <n v="0.17142857142857137"/>
  </r>
  <r>
    <x v="0"/>
    <x v="90"/>
    <x v="2"/>
    <x v="0"/>
    <n v="700"/>
    <n v="680"/>
    <n v="20"/>
    <n v="2.8571428571428581E-2"/>
  </r>
  <r>
    <x v="0"/>
    <x v="90"/>
    <x v="2"/>
    <x v="1"/>
    <n v="800"/>
    <n v="780"/>
    <n v="20"/>
    <n v="2.5000000000000022E-2"/>
  </r>
  <r>
    <x v="0"/>
    <x v="90"/>
    <x v="1"/>
    <x v="0"/>
    <n v="9000"/>
    <n v="8000"/>
    <n v="1000"/>
    <n v="0.11111111111111116"/>
  </r>
  <r>
    <x v="1"/>
    <x v="91"/>
    <x v="1"/>
    <x v="0"/>
    <n v="5326.7857142857201"/>
    <n v="4782.5"/>
    <n v="544.28571428572013"/>
    <n v="0.10217901441501942"/>
  </r>
  <r>
    <x v="1"/>
    <x v="91"/>
    <x v="0"/>
    <x v="0"/>
    <n v="6045.2380952381"/>
    <n v="5423.3333333333303"/>
    <n v="621.90476190476966"/>
    <n v="0.10287514769594452"/>
  </r>
  <r>
    <x v="0"/>
    <x v="92"/>
    <x v="0"/>
    <x v="0"/>
    <n v="6763.6904761904798"/>
    <n v="6064.1666666666597"/>
    <n v="699.52380952382009"/>
    <n v="0.10342339170993731"/>
  </r>
  <r>
    <x v="1"/>
    <x v="93"/>
    <x v="1"/>
    <x v="0"/>
    <n v="7482.1428571428596"/>
    <n v="6705"/>
    <n v="777.14285714285961"/>
    <n v="0.1038663484486877"/>
  </r>
  <r>
    <x v="1"/>
    <x v="93"/>
    <x v="1"/>
    <x v="1"/>
    <n v="8200.5952380952403"/>
    <n v="7345.8333333333303"/>
    <n v="854.76190476191005"/>
    <n v="0.10423169049865777"/>
  </r>
  <r>
    <x v="1"/>
    <x v="94"/>
    <x v="1"/>
    <x v="0"/>
    <n v="8919.0476190476202"/>
    <n v="7986.6666666666597"/>
    <n v="932.38095238096048"/>
    <n v="0.10453817405232335"/>
  </r>
  <r>
    <x v="1"/>
    <x v="94"/>
    <x v="1"/>
    <x v="1"/>
    <n v="9637.4999999999709"/>
    <n v="8627.5"/>
    <n v="1009.9999999999709"/>
    <n v="0.10479896238650832"/>
  </r>
  <r>
    <x v="1"/>
    <x v="94"/>
    <x v="2"/>
    <x v="1"/>
    <n v="10355.9523809524"/>
    <n v="9268.3333333333303"/>
    <n v="1087.6190476190695"/>
    <n v="0.10502356592712003"/>
  </r>
  <r>
    <x v="1"/>
    <x v="95"/>
    <x v="0"/>
    <x v="0"/>
    <n v="11074.4047619048"/>
    <n v="9909.1666666666297"/>
    <n v="1165.23809523817"/>
    <n v="0.10521902714324749"/>
  </r>
  <r>
    <x v="1"/>
    <x v="95"/>
    <x v="0"/>
    <x v="1"/>
    <n v="11792.8571428572"/>
    <n v="10550"/>
    <n v="1242.8571428571995"/>
    <n v="0.10539067231981047"/>
  </r>
  <r>
    <x v="1"/>
    <x v="96"/>
    <x v="0"/>
    <x v="1"/>
    <n v="12511.309523809499"/>
    <n v="11190.833333333299"/>
    <n v="1320.4761904761999"/>
    <n v="0.10554260431038676"/>
  </r>
  <r>
    <x v="1"/>
    <x v="96"/>
    <x v="0"/>
    <x v="0"/>
    <n v="13229.761904761899"/>
    <n v="11831.666666666601"/>
    <n v="1398.0952380952986"/>
    <n v="0.10567803473409987"/>
  </r>
  <r>
    <x v="0"/>
    <x v="97"/>
    <x v="0"/>
    <x v="0"/>
    <n v="13948.214285714301"/>
    <n v="12472.5"/>
    <n v="1475.7142857143008"/>
    <n v="0.10579951350659422"/>
  </r>
  <r>
    <x v="0"/>
    <x v="97"/>
    <x v="1"/>
    <x v="0"/>
    <n v="14666.666666666701"/>
    <n v="13113.333333333299"/>
    <n v="1553.3333333334012"/>
    <n v="0.10590909090909528"/>
  </r>
  <r>
    <x v="0"/>
    <x v="97"/>
    <x v="0"/>
    <x v="1"/>
    <n v="15385.1190476191"/>
    <n v="13754.166666666601"/>
    <n v="1630.9523809524999"/>
    <n v="0.10600843424769568"/>
  </r>
  <r>
    <x v="0"/>
    <x v="97"/>
    <x v="2"/>
    <x v="1"/>
    <n v="16103.5714285714"/>
    <n v="14395"/>
    <n v="1708.5714285714002"/>
    <n v="0.10609891328454046"/>
  </r>
  <r>
    <x v="1"/>
    <x v="98"/>
    <x v="1"/>
    <x v="1"/>
    <n v="16822.023809523798"/>
    <n v="15035.833333333299"/>
    <n v="1786.1904761904989"/>
    <n v="0.10618166377693783"/>
  </r>
  <r>
    <x v="1"/>
    <x v="99"/>
    <x v="0"/>
    <x v="0"/>
    <n v="17540.476190476202"/>
    <n v="15676.666666666601"/>
    <n v="1863.8095238096012"/>
    <n v="0.10625763540111743"/>
  </r>
  <r>
    <x v="1"/>
    <x v="100"/>
    <x v="0"/>
    <x v="0"/>
    <n v="18258.928571428602"/>
    <n v="16317.5"/>
    <n v="1941.4285714286016"/>
    <n v="0.10632762836185972"/>
  </r>
  <r>
    <x v="0"/>
    <x v="101"/>
    <x v="0"/>
    <x v="0"/>
    <n v="18977.380952381001"/>
    <n v="16958.333333333299"/>
    <n v="2019.047619047702"/>
    <n v="0.10639232168622204"/>
  </r>
  <r>
    <x v="0"/>
    <x v="101"/>
    <x v="0"/>
    <x v="1"/>
    <n v="19695.833333333299"/>
    <n v="17599.166666666599"/>
    <n v="2096.6666666667006"/>
    <n v="0.10645229532473222"/>
  </r>
  <r>
    <x v="1"/>
    <x v="102"/>
    <x v="0"/>
    <x v="0"/>
    <n v="20414.285714285699"/>
    <n v="18240"/>
    <n v="2174.2857142856992"/>
    <n v="0.10650804758572363"/>
  </r>
  <r>
    <x v="1"/>
    <x v="102"/>
    <x v="0"/>
    <x v="1"/>
    <n v="21132.738095238099"/>
    <n v="18880.833333333299"/>
    <n v="2251.9047619047997"/>
    <n v="0.10656000901332463"/>
  </r>
  <r>
    <x v="1"/>
    <x v="102"/>
    <x v="2"/>
    <x v="1"/>
    <n v="21851.190476190499"/>
    <n v="19521.666666666599"/>
    <n v="2329.5238095239001"/>
    <n v="0.10660855352765319"/>
  </r>
  <r>
    <x v="1"/>
    <x v="102"/>
    <x v="2"/>
    <x v="0"/>
    <n v="22569.642857142899"/>
    <n v="20162.5"/>
    <n v="2407.1428571428987"/>
    <n v="0.10665400743729891"/>
  </r>
  <r>
    <x v="0"/>
    <x v="103"/>
    <x v="0"/>
    <x v="0"/>
    <n v="23288.095238095299"/>
    <n v="20803.333333333299"/>
    <n v="2484.7619047619992"/>
    <n v="0.10669665678356377"/>
  </r>
  <r>
    <x v="0"/>
    <x v="104"/>
    <x v="1"/>
    <x v="0"/>
    <n v="24006.5476190476"/>
    <n v="21444.166666666599"/>
    <n v="2562.3809523810014"/>
    <n v="0.10673675336589927"/>
  </r>
  <r>
    <x v="0"/>
    <x v="104"/>
    <x v="1"/>
    <x v="1"/>
    <n v="24725"/>
    <n v="22085"/>
    <n v="2640"/>
    <n v="0.10677451971688579"/>
  </r>
  <r>
    <x v="0"/>
    <x v="104"/>
    <x v="2"/>
    <x v="0"/>
    <n v="25443.4523809524"/>
    <n v="22725.833333333299"/>
    <n v="2717.6190476191005"/>
    <n v="0.10681015323429843"/>
  </r>
  <r>
    <x v="0"/>
    <x v="104"/>
    <x v="2"/>
    <x v="1"/>
    <n v="26161.9047619048"/>
    <n v="23366.666666666599"/>
    <n v="2795.2380952382009"/>
    <n v="0.10684382963233008"/>
  </r>
  <r>
    <x v="0"/>
    <x v="104"/>
    <x v="0"/>
    <x v="0"/>
    <n v="26880.3571428572"/>
    <n v="24007.5"/>
    <n v="2872.8571428571995"/>
    <n v="0.10687570583936945"/>
  </r>
  <r>
    <x v="0"/>
    <x v="104"/>
    <x v="0"/>
    <x v="1"/>
    <n v="27598.809523809501"/>
    <n v="24648.333333333299"/>
    <n v="2950.4761904762017"/>
    <n v="0.1069059224431701"/>
  </r>
  <r>
    <x v="1"/>
    <x v="105"/>
    <x v="0"/>
    <x v="0"/>
    <n v="28317.261904761901"/>
    <n v="25289.166666666599"/>
    <n v="3028.0952380953022"/>
    <n v="0.10693460576377589"/>
  </r>
  <r>
    <x v="1"/>
    <x v="105"/>
    <x v="0"/>
    <x v="1"/>
    <n v="29035.714285714301"/>
    <n v="25930"/>
    <n v="3105.7142857143008"/>
    <n v="0.10696186961869669"/>
  </r>
  <r>
    <x v="1"/>
    <x v="106"/>
    <x v="1"/>
    <x v="0"/>
    <n v="29754.166666666701"/>
    <n v="26570.833333333299"/>
    <n v="3183.3333333334012"/>
    <n v="0.10698781683237857"/>
  </r>
  <r>
    <x v="1"/>
    <x v="107"/>
    <x v="0"/>
    <x v="0"/>
    <n v="30472.6190476191"/>
    <n v="27211.666666666599"/>
    <n v="3260.9523809525017"/>
    <n v="0.10701254053209741"/>
  </r>
  <r>
    <x v="1"/>
    <x v="107"/>
    <x v="0"/>
    <x v="1"/>
    <n v="31191.071428571398"/>
    <n v="27852.5"/>
    <n v="3338.5714285713984"/>
    <n v="0.10703612526478412"/>
  </r>
  <r>
    <x v="1"/>
    <x v="108"/>
    <x v="0"/>
    <x v="0"/>
    <n v="31909.523809523798"/>
    <n v="28493.333333333299"/>
    <n v="3416.1904761904989"/>
    <n v="0.10705864796299136"/>
  </r>
  <r>
    <x v="1"/>
    <x v="108"/>
    <x v="0"/>
    <x v="1"/>
    <n v="32627.976190476202"/>
    <n v="29134.166666666599"/>
    <n v="3493.809523809603"/>
    <n v="0.10708017878318221"/>
  </r>
  <r>
    <x v="1"/>
    <x v="109"/>
    <x v="1"/>
    <x v="0"/>
    <n v="33346.428571428602"/>
    <n v="29775"/>
    <n v="3571.4285714286016"/>
    <n v="0.10710078183570826"/>
  </r>
  <r>
    <x v="0"/>
    <x v="110"/>
    <x v="0"/>
    <x v="0"/>
    <n v="34064.880952380998"/>
    <n v="30415.833333333299"/>
    <n v="3649.0476190476984"/>
    <n v="0.1071205158223999"/>
  </r>
  <r>
    <x v="0"/>
    <x v="110"/>
    <x v="0"/>
    <x v="1"/>
    <n v="34783.333333333299"/>
    <n v="31056.666666666599"/>
    <n v="3726.6666666667006"/>
    <n v="0.10713943459511366"/>
  </r>
  <r>
    <x v="0"/>
    <x v="111"/>
    <x v="3"/>
    <x v="0"/>
    <n v="35501.785714285703"/>
    <n v="31697.5"/>
    <n v="3804.2857142857029"/>
    <n v="0.10715758764649641"/>
  </r>
  <r>
    <x v="0"/>
    <x v="111"/>
    <x v="0"/>
    <x v="0"/>
    <n v="36220.238095238099"/>
    <n v="32338.333333333299"/>
    <n v="3881.9047619047997"/>
    <n v="0.1071750205423182"/>
  </r>
  <r>
    <x v="0"/>
    <x v="112"/>
    <x v="0"/>
    <x v="0"/>
    <n v="36938.690476190503"/>
    <n v="32979.166666666599"/>
    <n v="3959.5238095239038"/>
    <n v="0.10719177530335267"/>
  </r>
  <r>
    <x v="0"/>
    <x v="113"/>
    <x v="2"/>
    <x v="1"/>
    <n v="37657.142857142899"/>
    <n v="33620"/>
    <n v="4037.1428571428987"/>
    <n v="0.10720789074355186"/>
  </r>
  <r>
    <x v="0"/>
    <x v="113"/>
    <x v="3"/>
    <x v="0"/>
    <n v="38375.5952380952"/>
    <n v="34260.833333333299"/>
    <n v="4114.761904761901"/>
    <n v="0.10722340277023779"/>
  </r>
  <r>
    <x v="0"/>
    <x v="113"/>
    <x v="3"/>
    <x v="1"/>
    <n v="39094.047619047597"/>
    <n v="34901.666666666599"/>
    <n v="4192.3809523809978"/>
    <n v="0.10723834465117821"/>
  </r>
  <r>
    <x v="0"/>
    <x v="113"/>
    <x v="1"/>
    <x v="1"/>
    <n v="39812.5"/>
    <n v="35542.5"/>
    <n v="4270"/>
    <n v="0.10725274725274725"/>
  </r>
  <r>
    <x v="0"/>
    <x v="113"/>
    <x v="1"/>
    <x v="0"/>
    <n v="40530.952380952403"/>
    <n v="36183.333333333299"/>
    <n v="4347.6190476191041"/>
    <n v="0.10726663925277702"/>
  </r>
  <r>
    <x v="0"/>
    <x v="114"/>
    <x v="1"/>
    <x v="0"/>
    <n v="41249.4047619048"/>
    <n v="36824.166666666599"/>
    <n v="4425.2380952382009"/>
    <n v="0.10728004733113283"/>
  </r>
  <r>
    <x v="1"/>
    <x v="115"/>
    <x v="1"/>
    <x v="1"/>
    <n v="200"/>
    <n v="180"/>
    <n v="20"/>
    <n v="9.9999999999999978E-2"/>
  </r>
  <r>
    <x v="1"/>
    <x v="115"/>
    <x v="1"/>
    <x v="0"/>
    <n v="300"/>
    <n v="280"/>
    <n v="20"/>
    <n v="6.6666666666666652E-2"/>
  </r>
  <r>
    <x v="1"/>
    <x v="115"/>
    <x v="0"/>
    <x v="1"/>
    <n v="400"/>
    <n v="380"/>
    <n v="20"/>
    <n v="5.0000000000000044E-2"/>
  </r>
  <r>
    <x v="1"/>
    <x v="115"/>
    <x v="0"/>
    <x v="0"/>
    <n v="5000"/>
    <n v="4600"/>
    <n v="400"/>
    <n v="7.999999999999996E-2"/>
  </r>
  <r>
    <x v="1"/>
    <x v="115"/>
    <x v="2"/>
    <x v="0"/>
    <n v="350"/>
    <n v="290"/>
    <n v="60"/>
    <n v="0.17142857142857137"/>
  </r>
  <r>
    <x v="1"/>
    <x v="116"/>
    <x v="0"/>
    <x v="0"/>
    <n v="700"/>
    <n v="680"/>
    <n v="20"/>
    <n v="2.8571428571428581E-2"/>
  </r>
  <r>
    <x v="1"/>
    <x v="116"/>
    <x v="0"/>
    <x v="1"/>
    <n v="800"/>
    <n v="780"/>
    <n v="20"/>
    <n v="2.5000000000000022E-2"/>
  </r>
  <r>
    <x v="0"/>
    <x v="117"/>
    <x v="0"/>
    <x v="0"/>
    <n v="9000"/>
    <n v="8000"/>
    <n v="1000"/>
    <n v="0.11111111111111116"/>
  </r>
  <r>
    <x v="1"/>
    <x v="118"/>
    <x v="1"/>
    <x v="0"/>
    <n v="5326.7857142857201"/>
    <n v="4782.5"/>
    <n v="544.28571428572013"/>
    <n v="0.10217901441501942"/>
  </r>
  <r>
    <x v="1"/>
    <x v="119"/>
    <x v="0"/>
    <x v="0"/>
    <n v="6045.2380952381"/>
    <n v="5423.3333333333303"/>
    <n v="621.90476190476966"/>
    <n v="0.10287514769594452"/>
  </r>
  <r>
    <x v="1"/>
    <x v="120"/>
    <x v="3"/>
    <x v="0"/>
    <n v="6763.6904761904798"/>
    <n v="6064.1666666666597"/>
    <n v="699.52380952382009"/>
    <n v="0.10342339170993731"/>
  </r>
  <r>
    <x v="1"/>
    <x v="120"/>
    <x v="3"/>
    <x v="1"/>
    <n v="7482.1428571428596"/>
    <n v="6705"/>
    <n v="777.14285714285961"/>
    <n v="0.1038663484486877"/>
  </r>
  <r>
    <x v="1"/>
    <x v="120"/>
    <x v="1"/>
    <x v="0"/>
    <n v="8200.5952380952403"/>
    <n v="7345.8333333333303"/>
    <n v="854.76190476191005"/>
    <n v="0.10423169049865777"/>
  </r>
  <r>
    <x v="1"/>
    <x v="120"/>
    <x v="1"/>
    <x v="1"/>
    <n v="8919.0476190476202"/>
    <n v="7986.6666666666597"/>
    <n v="932.38095238096048"/>
    <n v="0.10453817405232335"/>
  </r>
  <r>
    <x v="1"/>
    <x v="120"/>
    <x v="0"/>
    <x v="0"/>
    <n v="9637.4999999999709"/>
    <n v="8627.5"/>
    <n v="1009.9999999999709"/>
    <n v="0.10479896238650832"/>
  </r>
  <r>
    <x v="1"/>
    <x v="120"/>
    <x v="0"/>
    <x v="1"/>
    <n v="52744.642857142797"/>
    <n v="47077.499999999898"/>
    <n v="5667.1428571428987"/>
    <n v="0.10744489961742987"/>
  </r>
  <r>
    <x v="0"/>
    <x v="121"/>
    <x v="0"/>
    <x v="0"/>
    <n v="200"/>
    <n v="180"/>
    <n v="20"/>
    <n v="9.9999999999999978E-2"/>
  </r>
  <r>
    <x v="0"/>
    <x v="121"/>
    <x v="0"/>
    <x v="1"/>
    <n v="300"/>
    <n v="280"/>
    <n v="20"/>
    <n v="6.6666666666666652E-2"/>
  </r>
  <r>
    <x v="0"/>
    <x v="121"/>
    <x v="1"/>
    <x v="0"/>
    <n v="400"/>
    <n v="380"/>
    <n v="20"/>
    <n v="5.0000000000000044E-2"/>
  </r>
  <r>
    <x v="0"/>
    <x v="121"/>
    <x v="1"/>
    <x v="1"/>
    <n v="5000"/>
    <n v="4600"/>
    <n v="400"/>
    <n v="7.999999999999996E-2"/>
  </r>
  <r>
    <x v="0"/>
    <x v="121"/>
    <x v="2"/>
    <x v="1"/>
    <n v="350"/>
    <n v="290"/>
    <n v="60"/>
    <n v="0.17142857142857137"/>
  </r>
  <r>
    <x v="0"/>
    <x v="122"/>
    <x v="1"/>
    <x v="1"/>
    <n v="700"/>
    <n v="680"/>
    <n v="20"/>
    <n v="2.8571428571428581E-2"/>
  </r>
  <r>
    <x v="0"/>
    <x v="122"/>
    <x v="1"/>
    <x v="0"/>
    <n v="800"/>
    <n v="780"/>
    <n v="20"/>
    <n v="2.5000000000000022E-2"/>
  </r>
  <r>
    <x v="0"/>
    <x v="122"/>
    <x v="0"/>
    <x v="1"/>
    <n v="9000"/>
    <n v="8000"/>
    <n v="1000"/>
    <n v="0.11111111111111116"/>
  </r>
  <r>
    <x v="0"/>
    <x v="122"/>
    <x v="0"/>
    <x v="0"/>
    <n v="5326.7857142857201"/>
    <n v="4782.5"/>
    <n v="544.28571428572013"/>
    <n v="0.10217901441501942"/>
  </r>
  <r>
    <x v="1"/>
    <x v="123"/>
    <x v="3"/>
    <x v="1"/>
    <n v="6045.2380952381"/>
    <n v="5423.3333333333303"/>
    <n v="621.90476190476966"/>
    <n v="0.10287514769594452"/>
  </r>
  <r>
    <x v="1"/>
    <x v="123"/>
    <x v="1"/>
    <x v="0"/>
    <n v="6763.6904761904798"/>
    <n v="6064.1666666666597"/>
    <n v="699.52380952382009"/>
    <n v="0.10342339170993731"/>
  </r>
  <r>
    <x v="1"/>
    <x v="123"/>
    <x v="1"/>
    <x v="1"/>
    <n v="7482.1428571428596"/>
    <n v="6705"/>
    <n v="777.14285714285961"/>
    <n v="0.1038663484486877"/>
  </r>
  <r>
    <x v="0"/>
    <x v="124"/>
    <x v="0"/>
    <x v="1"/>
    <n v="8200.5952380952403"/>
    <n v="7345.8333333333303"/>
    <n v="854.76190476191005"/>
    <n v="0.10423169049865777"/>
  </r>
  <r>
    <x v="0"/>
    <x v="124"/>
    <x v="0"/>
    <x v="0"/>
    <n v="8919.0476190476202"/>
    <n v="7986.6666666666597"/>
    <n v="932.38095238096048"/>
    <n v="0.10453817405232335"/>
  </r>
  <r>
    <x v="1"/>
    <x v="125"/>
    <x v="0"/>
    <x v="1"/>
    <n v="9637.4999999999709"/>
    <n v="8627.5"/>
    <n v="1009.9999999999709"/>
    <n v="0.10479896238650832"/>
  </r>
  <r>
    <x v="1"/>
    <x v="125"/>
    <x v="0"/>
    <x v="0"/>
    <n v="200"/>
    <n v="180"/>
    <n v="20"/>
    <n v="9.9999999999999978E-2"/>
  </r>
  <r>
    <x v="1"/>
    <x v="126"/>
    <x v="0"/>
    <x v="1"/>
    <n v="300"/>
    <n v="280"/>
    <n v="20"/>
    <n v="6.6666666666666652E-2"/>
  </r>
  <r>
    <x v="1"/>
    <x v="126"/>
    <x v="0"/>
    <x v="0"/>
    <n v="400"/>
    <n v="380"/>
    <n v="20"/>
    <n v="5.0000000000000044E-2"/>
  </r>
  <r>
    <x v="0"/>
    <x v="127"/>
    <x v="0"/>
    <x v="1"/>
    <n v="5000"/>
    <n v="4600"/>
    <n v="400"/>
    <n v="7.999999999999996E-2"/>
  </r>
  <r>
    <x v="0"/>
    <x v="127"/>
    <x v="1"/>
    <x v="0"/>
    <n v="350"/>
    <n v="290"/>
    <n v="60"/>
    <n v="0.17142857142857137"/>
  </r>
  <r>
    <x v="0"/>
    <x v="127"/>
    <x v="1"/>
    <x v="1"/>
    <n v="700"/>
    <n v="680"/>
    <n v="20"/>
    <n v="2.8571428571428581E-2"/>
  </r>
  <r>
    <x v="0"/>
    <x v="127"/>
    <x v="2"/>
    <x v="1"/>
    <n v="800"/>
    <n v="780"/>
    <n v="20"/>
    <n v="2.5000000000000022E-2"/>
  </r>
  <r>
    <x v="0"/>
    <x v="127"/>
    <x v="0"/>
    <x v="0"/>
    <n v="9000"/>
    <n v="8000"/>
    <n v="1000"/>
    <n v="0.11111111111111116"/>
  </r>
  <r>
    <x v="1"/>
    <x v="128"/>
    <x v="1"/>
    <x v="1"/>
    <n v="5326.7857142857201"/>
    <n v="4782.5"/>
    <n v="544.28571428572013"/>
    <n v="0.10217901441501942"/>
  </r>
  <r>
    <x v="1"/>
    <x v="128"/>
    <x v="2"/>
    <x v="1"/>
    <n v="6045.2380952381"/>
    <n v="5423.3333333333303"/>
    <n v="621.90476190476966"/>
    <n v="0.10287514769594452"/>
  </r>
  <r>
    <x v="1"/>
    <x v="129"/>
    <x v="0"/>
    <x v="1"/>
    <n v="6763.6904761904798"/>
    <n v="6064.1666666666597"/>
    <n v="699.52380952382009"/>
    <n v="0.10342339170993731"/>
  </r>
  <r>
    <x v="1"/>
    <x v="129"/>
    <x v="0"/>
    <x v="0"/>
    <n v="7482.1428571428596"/>
    <n v="6705"/>
    <n v="777.14285714285961"/>
    <n v="0.1038663484486877"/>
  </r>
  <r>
    <x v="1"/>
    <x v="130"/>
    <x v="0"/>
    <x v="1"/>
    <n v="8200.5952380952403"/>
    <n v="7345.8333333333303"/>
    <n v="854.76190476191005"/>
    <n v="0.10423169049865777"/>
  </r>
  <r>
    <x v="1"/>
    <x v="131"/>
    <x v="0"/>
    <x v="0"/>
    <n v="8919.0476190476202"/>
    <n v="7986.6666666666597"/>
    <n v="932.38095238096048"/>
    <n v="0.10453817405232335"/>
  </r>
  <r>
    <x v="1"/>
    <x v="131"/>
    <x v="0"/>
    <x v="1"/>
    <n v="9637.4999999999709"/>
    <n v="8627.5"/>
    <n v="1009.9999999999709"/>
    <n v="0.10479896238650832"/>
  </r>
  <r>
    <x v="0"/>
    <x v="132"/>
    <x v="0"/>
    <x v="1"/>
    <n v="200"/>
    <n v="180"/>
    <n v="20"/>
    <n v="9.9999999999999978E-2"/>
  </r>
  <r>
    <x v="0"/>
    <x v="132"/>
    <x v="1"/>
    <x v="1"/>
    <n v="300"/>
    <n v="280"/>
    <n v="20"/>
    <n v="6.6666666666666652E-2"/>
  </r>
  <r>
    <x v="0"/>
    <x v="132"/>
    <x v="0"/>
    <x v="0"/>
    <n v="400"/>
    <n v="380"/>
    <n v="20"/>
    <n v="5.0000000000000044E-2"/>
  </r>
  <r>
    <x v="0"/>
    <x v="132"/>
    <x v="1"/>
    <x v="0"/>
    <n v="5000"/>
    <n v="4600"/>
    <n v="400"/>
    <n v="7.999999999999996E-2"/>
  </r>
  <r>
    <x v="0"/>
    <x v="132"/>
    <x v="2"/>
    <x v="1"/>
    <n v="350"/>
    <n v="290"/>
    <n v="60"/>
    <n v="0.17142857142857137"/>
  </r>
  <r>
    <x v="0"/>
    <x v="133"/>
    <x v="1"/>
    <x v="1"/>
    <n v="700"/>
    <n v="680"/>
    <n v="20"/>
    <n v="2.8571428571428581E-2"/>
  </r>
  <r>
    <x v="0"/>
    <x v="133"/>
    <x v="1"/>
    <x v="0"/>
    <n v="800"/>
    <n v="780"/>
    <n v="20"/>
    <n v="2.5000000000000022E-2"/>
  </r>
  <r>
    <x v="0"/>
    <x v="133"/>
    <x v="2"/>
    <x v="1"/>
    <n v="9000"/>
    <n v="8000"/>
    <n v="1000"/>
    <n v="0.11111111111111116"/>
  </r>
  <r>
    <x v="1"/>
    <x v="134"/>
    <x v="0"/>
    <x v="0"/>
    <n v="5326.7857142857201"/>
    <n v="4782.5"/>
    <n v="544.28571428572013"/>
    <n v="0.10217901441501942"/>
  </r>
  <r>
    <x v="0"/>
    <x v="135"/>
    <x v="3"/>
    <x v="0"/>
    <n v="6045.2380952381"/>
    <n v="5423.3333333333303"/>
    <n v="621.90476190476966"/>
    <n v="0.10287514769594452"/>
  </r>
  <r>
    <x v="0"/>
    <x v="135"/>
    <x v="3"/>
    <x v="1"/>
    <n v="6763.6904761904798"/>
    <n v="6064.1666666666597"/>
    <n v="699.52380952382009"/>
    <n v="0.10342339170993731"/>
  </r>
  <r>
    <x v="0"/>
    <x v="135"/>
    <x v="1"/>
    <x v="1"/>
    <n v="7482.1428571428596"/>
    <n v="6705"/>
    <n v="777.14285714285961"/>
    <n v="0.1038663484486877"/>
  </r>
  <r>
    <x v="0"/>
    <x v="135"/>
    <x v="1"/>
    <x v="0"/>
    <n v="8200.5952380952403"/>
    <n v="7345.8333333333303"/>
    <n v="854.76190476191005"/>
    <n v="0.10423169049865777"/>
  </r>
  <r>
    <x v="1"/>
    <x v="136"/>
    <x v="0"/>
    <x v="0"/>
    <n v="8919.0476190476202"/>
    <n v="7986.6666666666597"/>
    <n v="932.38095238096048"/>
    <n v="0.10453817405232335"/>
  </r>
  <r>
    <x v="0"/>
    <x v="137"/>
    <x v="0"/>
    <x v="1"/>
    <n v="9637.4999999999709"/>
    <n v="8627.5"/>
    <n v="1009.9999999999709"/>
    <n v="0.10479896238650832"/>
  </r>
  <r>
    <x v="0"/>
    <x v="137"/>
    <x v="1"/>
    <x v="0"/>
    <n v="200"/>
    <n v="180"/>
    <n v="20"/>
    <n v="9.9999999999999978E-2"/>
  </r>
  <r>
    <x v="0"/>
    <x v="137"/>
    <x v="1"/>
    <x v="1"/>
    <n v="300"/>
    <n v="280"/>
    <n v="20"/>
    <n v="6.6666666666666652E-2"/>
  </r>
  <r>
    <x v="0"/>
    <x v="137"/>
    <x v="2"/>
    <x v="1"/>
    <n v="400"/>
    <n v="380"/>
    <n v="20"/>
    <n v="5.0000000000000044E-2"/>
  </r>
  <r>
    <x v="0"/>
    <x v="137"/>
    <x v="2"/>
    <x v="0"/>
    <n v="5000"/>
    <n v="4600"/>
    <n v="400"/>
    <n v="7.999999999999996E-2"/>
  </r>
  <r>
    <x v="1"/>
    <x v="138"/>
    <x v="0"/>
    <x v="0"/>
    <n v="350"/>
    <n v="290"/>
    <n v="60"/>
    <n v="0.17142857142857137"/>
  </r>
  <r>
    <x v="1"/>
    <x v="138"/>
    <x v="0"/>
    <x v="1"/>
    <n v="700"/>
    <n v="680"/>
    <n v="20"/>
    <n v="2.8571428571428581E-2"/>
  </r>
  <r>
    <x v="0"/>
    <x v="139"/>
    <x v="0"/>
    <x v="1"/>
    <n v="800"/>
    <n v="780"/>
    <n v="20"/>
    <n v="2.5000000000000022E-2"/>
  </r>
  <r>
    <x v="0"/>
    <x v="139"/>
    <x v="0"/>
    <x v="0"/>
    <n v="9000"/>
    <n v="8000"/>
    <n v="1000"/>
    <n v="0.11111111111111116"/>
  </r>
  <r>
    <x v="0"/>
    <x v="140"/>
    <x v="0"/>
    <x v="1"/>
    <n v="5326.7857142857201"/>
    <n v="4782.5"/>
    <n v="544.28571428572013"/>
    <n v="0.10217901441501942"/>
  </r>
  <r>
    <x v="0"/>
    <x v="140"/>
    <x v="0"/>
    <x v="0"/>
    <n v="6045.2380952381"/>
    <n v="5423.3333333333303"/>
    <n v="621.90476190476966"/>
    <n v="0.10287514769594452"/>
  </r>
  <r>
    <x v="0"/>
    <x v="141"/>
    <x v="0"/>
    <x v="0"/>
    <n v="6763.6904761904798"/>
    <n v="6064.1666666666597"/>
    <n v="699.52380952382009"/>
    <n v="0.10342339170993731"/>
  </r>
  <r>
    <x v="0"/>
    <x v="142"/>
    <x v="0"/>
    <x v="0"/>
    <n v="7482.1428571428596"/>
    <n v="6705"/>
    <n v="777.14285714285961"/>
    <n v="0.1038663484486877"/>
  </r>
  <r>
    <x v="0"/>
    <x v="142"/>
    <x v="0"/>
    <x v="1"/>
    <n v="8200.5952380952403"/>
    <n v="7345.8333333333303"/>
    <n v="854.76190476191005"/>
    <n v="0.10423169049865777"/>
  </r>
  <r>
    <x v="1"/>
    <x v="143"/>
    <x v="0"/>
    <x v="0"/>
    <n v="8919.0476190476202"/>
    <n v="7986.6666666666597"/>
    <n v="932.38095238096048"/>
    <n v="0.10453817405232335"/>
  </r>
  <r>
    <x v="1"/>
    <x v="143"/>
    <x v="0"/>
    <x v="1"/>
    <n v="9637.4999999999709"/>
    <n v="8627.5"/>
    <n v="1009.9999999999709"/>
    <n v="0.10479896238650832"/>
  </r>
  <r>
    <x v="1"/>
    <x v="143"/>
    <x v="1"/>
    <x v="0"/>
    <n v="200"/>
    <n v="180"/>
    <n v="20"/>
    <n v="9.9999999999999978E-2"/>
  </r>
  <r>
    <x v="1"/>
    <x v="143"/>
    <x v="1"/>
    <x v="1"/>
    <n v="300"/>
    <n v="280"/>
    <n v="20"/>
    <n v="6.6666666666666652E-2"/>
  </r>
  <r>
    <x v="1"/>
    <x v="143"/>
    <x v="2"/>
    <x v="1"/>
    <n v="400"/>
    <n v="380"/>
    <n v="20"/>
    <n v="5.0000000000000044E-2"/>
  </r>
  <r>
    <x v="1"/>
    <x v="144"/>
    <x v="0"/>
    <x v="1"/>
    <n v="5000"/>
    <n v="4600"/>
    <n v="400"/>
    <n v="7.999999999999996E-2"/>
  </r>
  <r>
    <x v="1"/>
    <x v="144"/>
    <x v="0"/>
    <x v="0"/>
    <n v="350"/>
    <n v="290"/>
    <n v="60"/>
    <n v="0.17142857142857137"/>
  </r>
  <r>
    <x v="0"/>
    <x v="145"/>
    <x v="0"/>
    <x v="0"/>
    <n v="700"/>
    <n v="680"/>
    <n v="20"/>
    <n v="2.8571428571428581E-2"/>
  </r>
  <r>
    <x v="0"/>
    <x v="145"/>
    <x v="1"/>
    <x v="1"/>
    <n v="800"/>
    <n v="780"/>
    <n v="20"/>
    <n v="2.5000000000000022E-2"/>
  </r>
  <r>
    <x v="0"/>
    <x v="145"/>
    <x v="2"/>
    <x v="0"/>
    <n v="9000"/>
    <n v="8000"/>
    <n v="1000"/>
    <n v="0.11111111111111116"/>
  </r>
  <r>
    <x v="0"/>
    <x v="146"/>
    <x v="0"/>
    <x v="1"/>
    <n v="5326.7857142857201"/>
    <n v="4782.5"/>
    <n v="544.28571428572013"/>
    <n v="0.10217901441501942"/>
  </r>
  <r>
    <x v="0"/>
    <x v="147"/>
    <x v="1"/>
    <x v="1"/>
    <n v="6045.2380952381"/>
    <n v="5423.3333333333303"/>
    <n v="621.90476190476966"/>
    <n v="0.10287514769594452"/>
  </r>
  <r>
    <x v="0"/>
    <x v="147"/>
    <x v="0"/>
    <x v="1"/>
    <n v="6763.6904761904798"/>
    <n v="6064.1666666666597"/>
    <n v="699.52380952382009"/>
    <n v="0.10342339170993731"/>
  </r>
  <r>
    <x v="0"/>
    <x v="147"/>
    <x v="1"/>
    <x v="0"/>
    <n v="7482.1428571428596"/>
    <n v="6705"/>
    <n v="777.14285714285961"/>
    <n v="0.1038663484486877"/>
  </r>
  <r>
    <x v="0"/>
    <x v="147"/>
    <x v="2"/>
    <x v="0"/>
    <n v="8200.5952380952403"/>
    <n v="7345.8333333333303"/>
    <n v="854.76190476191005"/>
    <n v="0.10423169049865777"/>
  </r>
  <r>
    <x v="0"/>
    <x v="147"/>
    <x v="0"/>
    <x v="0"/>
    <n v="8919.0476190476202"/>
    <n v="7986.6666666666597"/>
    <n v="932.38095238096048"/>
    <n v="0.10453817405232335"/>
  </r>
  <r>
    <x v="0"/>
    <x v="147"/>
    <x v="2"/>
    <x v="1"/>
    <n v="9637.4999999999709"/>
    <n v="8627.5"/>
    <n v="1009.9999999999709"/>
    <n v="0.10479896238650832"/>
  </r>
  <r>
    <x v="0"/>
    <x v="148"/>
    <x v="0"/>
    <x v="0"/>
    <n v="7383.0459770114903"/>
    <n v="6616.6091954023004"/>
    <n v="766.43678160918989"/>
    <n v="0.10381037636710322"/>
  </r>
  <r>
    <x v="0"/>
    <x v="148"/>
    <x v="1"/>
    <x v="1"/>
    <n v="7562.05969595847"/>
    <n v="6776.2829069336303"/>
    <n v="785.77678902483967"/>
    <n v="0.10391041867135709"/>
  </r>
  <r>
    <x v="0"/>
    <x v="148"/>
    <x v="1"/>
    <x v="0"/>
    <n v="7741.0734149054397"/>
    <n v="6935.9566184649602"/>
    <n v="805.11679644047945"/>
    <n v="0.10400583398294949"/>
  </r>
  <r>
    <x v="1"/>
    <x v="149"/>
    <x v="1"/>
    <x v="1"/>
    <n v="7920.0871338524203"/>
    <n v="7095.6303299962901"/>
    <n v="824.45680385613014"/>
    <n v="0.10409693604659942"/>
  </r>
  <r>
    <x v="0"/>
    <x v="150"/>
    <x v="2"/>
    <x v="1"/>
    <n v="8099.1008527993999"/>
    <n v="7255.30404152762"/>
    <n v="843.79681127177992"/>
    <n v="0.10418401086833329"/>
  </r>
  <r>
    <x v="0"/>
    <x v="151"/>
    <x v="1"/>
    <x v="1"/>
    <n v="8278.1145717463805"/>
    <n v="7414.9777530589499"/>
    <n v="863.1368186874306"/>
    <n v="0.10426731971472825"/>
  </r>
  <r>
    <x v="0"/>
    <x v="151"/>
    <x v="0"/>
    <x v="0"/>
    <n v="8457.1282906933593"/>
    <n v="7574.6514645902898"/>
    <n v="882.47682610306947"/>
    <n v="0.10434710173123307"/>
  </r>
  <r>
    <x v="0"/>
    <x v="151"/>
    <x v="0"/>
    <x v="1"/>
    <n v="8636.1420096403308"/>
    <n v="7734.3251761216197"/>
    <n v="901.81683351871106"/>
    <n v="0.10442357623485499"/>
  </r>
  <r>
    <x v="0"/>
    <x v="151"/>
    <x v="1"/>
    <x v="0"/>
    <n v="8815.1557285873096"/>
    <n v="7893.9988876529496"/>
    <n v="921.15684093435993"/>
    <n v="0.10449694472748494"/>
  </r>
  <r>
    <x v="0"/>
    <x v="151"/>
    <x v="2"/>
    <x v="1"/>
    <n v="8994.1694475342902"/>
    <n v="8053.6725991842804"/>
    <n v="940.49684835000971"/>
    <n v="0.10456739266879644"/>
  </r>
  <r>
    <x v="0"/>
    <x v="152"/>
    <x v="1"/>
    <x v="1"/>
    <n v="9173.1831664812707"/>
    <n v="8213.3463107156094"/>
    <n v="959.83685576566131"/>
    <n v="0.10463509104155866"/>
  </r>
  <r>
    <x v="1"/>
    <x v="153"/>
    <x v="0"/>
    <x v="0"/>
    <n v="9352.1968854282495"/>
    <n v="8373.0200222469393"/>
    <n v="979.17686318131018"/>
    <n v="0.10470019773717287"/>
  </r>
  <r>
    <x v="1"/>
    <x v="153"/>
    <x v="0"/>
    <x v="1"/>
    <n v="9531.2106043752192"/>
    <n v="8532.6937337782692"/>
    <n v="998.51687059694996"/>
    <n v="0.10476285878507285"/>
  </r>
  <r>
    <x v="1"/>
    <x v="154"/>
    <x v="0"/>
    <x v="1"/>
    <n v="9710.2243233221998"/>
    <n v="8692.3674453095991"/>
    <n v="1017.8568780126006"/>
    <n v="0.10482320944613943"/>
  </r>
  <r>
    <x v="1"/>
    <x v="154"/>
    <x v="0"/>
    <x v="0"/>
    <n v="9889.2380422691804"/>
    <n v="8852.0411568409309"/>
    <n v="1037.1968854282495"/>
    <n v="0.10488137518735008"/>
  </r>
  <r>
    <x v="1"/>
    <x v="155"/>
    <x v="0"/>
    <x v="1"/>
    <n v="10068.251761216199"/>
    <n v="9011.7148683722608"/>
    <n v="1056.5368928439384"/>
    <n v="0.10493747255246566"/>
  </r>
  <r>
    <x v="1"/>
    <x v="155"/>
    <x v="0"/>
    <x v="0"/>
    <n v="10247.2654801631"/>
    <n v="9171.3885799035997"/>
    <n v="1075.8769002595"/>
    <n v="0.10499160994142365"/>
  </r>
  <r>
    <x v="0"/>
    <x v="156"/>
    <x v="0"/>
    <x v="1"/>
    <n v="10426.2791991101"/>
    <n v="9331.0622914349296"/>
    <n v="1095.2169076751707"/>
    <n v="0.10504388830951783"/>
  </r>
  <r>
    <x v="0"/>
    <x v="156"/>
    <x v="0"/>
    <x v="0"/>
    <n v="10605.292918057101"/>
    <n v="9490.7360029662595"/>
    <n v="1114.5569150908414"/>
    <n v="0.10509440179564877"/>
  </r>
  <r>
    <x v="0"/>
    <x v="156"/>
    <x v="2"/>
    <x v="1"/>
    <n v="10784.3066370041"/>
    <n v="9650.4097144975894"/>
    <n v="1133.8969225065102"/>
    <n v="0.10514323828810457"/>
  </r>
  <r>
    <x v="1"/>
    <x v="157"/>
    <x v="0"/>
    <x v="0"/>
    <n v="10963.3203559511"/>
    <n v="9810.0834260289193"/>
    <n v="1153.2369299221809"/>
    <n v="0.10519047993486585"/>
  </r>
  <r>
    <x v="1"/>
    <x v="157"/>
    <x v="0"/>
    <x v="1"/>
    <n v="11142.334074898001"/>
    <n v="9969.7571375602492"/>
    <n v="1172.5769373377516"/>
    <n v="0.10523620360471786"/>
  </r>
  <r>
    <x v="1"/>
    <x v="158"/>
    <x v="2"/>
    <x v="1"/>
    <n v="11321.347793845"/>
    <n v="10129.430849091599"/>
    <n v="1191.9169447534005"/>
    <n v="0.10528048130465539"/>
  </r>
  <r>
    <x v="1"/>
    <x v="159"/>
    <x v="1"/>
    <x v="1"/>
    <n v="11500.361512792"/>
    <n v="10289.1045606229"/>
    <n v="1211.2569521691003"/>
    <n v="0.10532338055823753"/>
  </r>
  <r>
    <x v="1"/>
    <x v="159"/>
    <x v="2"/>
    <x v="1"/>
    <n v="11679.375231739001"/>
    <n v="10448.778272154201"/>
    <n v="1230.5969595848001"/>
    <n v="0.10536496474919488"/>
  </r>
  <r>
    <x v="0"/>
    <x v="160"/>
    <x v="0"/>
    <x v="0"/>
    <n v="11858.3889506859"/>
    <n v="10608.4519836856"/>
    <n v="1249.9369670002998"/>
    <n v="0.10540529343389449"/>
  </r>
  <r>
    <x v="1"/>
    <x v="161"/>
    <x v="0"/>
    <x v="0"/>
    <n v="12037.402669633"/>
    <n v="10768.125695216901"/>
    <n v="1269.2769744160996"/>
    <n v="0.10544442262599807"/>
  </r>
  <r>
    <x v="0"/>
    <x v="162"/>
    <x v="1"/>
    <x v="0"/>
    <n v="12216.416388579901"/>
    <n v="10927.7994067482"/>
    <n v="1288.6169818317012"/>
    <n v="0.10548240505589845"/>
  </r>
  <r>
    <x v="0"/>
    <x v="162"/>
    <x v="1"/>
    <x v="1"/>
    <n v="12395.4301075269"/>
    <n v="11087.4731182796"/>
    <n v="1307.9569892472991"/>
    <n v="0.10551929040792751"/>
  </r>
  <r>
    <x v="0"/>
    <x v="163"/>
    <x v="0"/>
    <x v="0"/>
    <n v="12574.4438264739"/>
    <n v="11247.146829810899"/>
    <n v="1327.2969966630008"/>
    <n v="0.10555512553712676"/>
  </r>
  <r>
    <x v="0"/>
    <x v="163"/>
    <x v="0"/>
    <x v="1"/>
    <n v="12753.457545420901"/>
    <n v="11406.8205413422"/>
    <n v="1346.6370040787006"/>
    <n v="0.10558995466779963"/>
  </r>
  <r>
    <x v="0"/>
    <x v="164"/>
    <x v="1"/>
    <x v="0"/>
    <n v="12932.471264367899"/>
    <n v="11566.494252873599"/>
    <n v="1365.9770114943003"/>
    <n v="0.10562381957560574"/>
  </r>
  <r>
    <x v="0"/>
    <x v="164"/>
    <x v="0"/>
    <x v="0"/>
    <n v="13111.4849833148"/>
    <n v="11726.1679644049"/>
    <n v="1385.3170189099001"/>
    <n v="0.10565675975473443"/>
  </r>
  <r>
    <x v="1"/>
    <x v="165"/>
    <x v="0"/>
    <x v="1"/>
    <n v="13290.498702261801"/>
    <n v="11885.841675936301"/>
    <n v="1404.6570263254998"/>
    <n v="0.10568881257152918"/>
  </r>
  <r>
    <x v="1"/>
    <x v="165"/>
    <x v="0"/>
    <x v="0"/>
    <n v="200"/>
    <n v="180"/>
    <n v="20"/>
    <n v="9.9999999999999978E-2"/>
  </r>
  <r>
    <x v="0"/>
    <x v="166"/>
    <x v="0"/>
    <x v="0"/>
    <n v="300"/>
    <n v="280"/>
    <n v="20"/>
    <n v="6.6666666666666652E-2"/>
  </r>
  <r>
    <x v="0"/>
    <x v="166"/>
    <x v="1"/>
    <x v="0"/>
    <n v="400"/>
    <n v="380"/>
    <n v="20"/>
    <n v="5.0000000000000044E-2"/>
  </r>
  <r>
    <x v="0"/>
    <x v="167"/>
    <x v="0"/>
    <x v="1"/>
    <n v="5000"/>
    <n v="4600"/>
    <n v="400"/>
    <n v="7.999999999999996E-2"/>
  </r>
  <r>
    <x v="0"/>
    <x v="167"/>
    <x v="1"/>
    <x v="1"/>
    <n v="350"/>
    <n v="290"/>
    <n v="60"/>
    <n v="0.17142857142857137"/>
  </r>
  <r>
    <x v="0"/>
    <x v="167"/>
    <x v="2"/>
    <x v="0"/>
    <n v="700"/>
    <n v="680"/>
    <n v="20"/>
    <n v="2.8571428571428581E-2"/>
  </r>
  <r>
    <x v="0"/>
    <x v="167"/>
    <x v="0"/>
    <x v="0"/>
    <n v="800"/>
    <n v="780"/>
    <n v="20"/>
    <n v="2.5000000000000022E-2"/>
  </r>
  <r>
    <x v="0"/>
    <x v="167"/>
    <x v="1"/>
    <x v="0"/>
    <n v="9000"/>
    <n v="8000"/>
    <n v="1000"/>
    <n v="0.11111111111111116"/>
  </r>
  <r>
    <x v="1"/>
    <x v="168"/>
    <x v="1"/>
    <x v="0"/>
    <n v="5326.7857142857201"/>
    <n v="4782.5"/>
    <n v="544.28571428572013"/>
    <n v="0.10217901441501942"/>
  </r>
  <r>
    <x v="1"/>
    <x v="168"/>
    <x v="1"/>
    <x v="1"/>
    <n v="6045.2380952381"/>
    <n v="5423.3333333333303"/>
    <n v="621.90476190476966"/>
    <n v="0.10287514769594452"/>
  </r>
  <r>
    <x v="1"/>
    <x v="168"/>
    <x v="2"/>
    <x v="1"/>
    <n v="6763.6904761904798"/>
    <n v="6064.1666666666597"/>
    <n v="699.52380952382009"/>
    <n v="0.10342339170993731"/>
  </r>
  <r>
    <x v="0"/>
    <x v="169"/>
    <x v="0"/>
    <x v="0"/>
    <n v="7482.1428571428596"/>
    <n v="6705"/>
    <n v="777.14285714285961"/>
    <n v="0.1038663484486877"/>
  </r>
  <r>
    <x v="0"/>
    <x v="169"/>
    <x v="0"/>
    <x v="1"/>
    <n v="8200.5952380952403"/>
    <n v="7345.8333333333303"/>
    <n v="854.76190476191005"/>
    <n v="0.10423169049865777"/>
  </r>
  <r>
    <x v="1"/>
    <x v="170"/>
    <x v="2"/>
    <x v="1"/>
    <n v="8919.0476190476202"/>
    <n v="7986.6666666666597"/>
    <n v="932.38095238096048"/>
    <n v="0.10453817405232335"/>
  </r>
  <r>
    <x v="1"/>
    <x v="171"/>
    <x v="1"/>
    <x v="1"/>
    <n v="9637.4999999999709"/>
    <n v="8627.5"/>
    <n v="1009.9999999999709"/>
    <n v="0.10479896238650832"/>
  </r>
  <r>
    <x v="1"/>
    <x v="171"/>
    <x v="0"/>
    <x v="0"/>
    <n v="7383.0459770114903"/>
    <n v="6616.6091954023004"/>
    <n v="766.43678160918989"/>
    <n v="0.10381037636710322"/>
  </r>
  <r>
    <x v="1"/>
    <x v="171"/>
    <x v="0"/>
    <x v="1"/>
    <n v="7562.05969595847"/>
    <n v="6776.2829069336303"/>
    <n v="785.77678902483967"/>
    <n v="0.10391041867135709"/>
  </r>
  <r>
    <x v="0"/>
    <x v="172"/>
    <x v="0"/>
    <x v="0"/>
    <n v="7741.0734149054397"/>
    <n v="6935.9566184649602"/>
    <n v="805.11679644047945"/>
    <n v="0.10400583398294949"/>
  </r>
  <r>
    <x v="1"/>
    <x v="173"/>
    <x v="1"/>
    <x v="0"/>
    <n v="7920.0871338524203"/>
    <n v="7095.6303299962901"/>
    <n v="824.45680385613014"/>
    <n v="0.10409693604659942"/>
  </r>
  <r>
    <x v="0"/>
    <x v="174"/>
    <x v="0"/>
    <x v="1"/>
    <n v="8099.1008527993999"/>
    <n v="7255.30404152762"/>
    <n v="843.79681127177992"/>
    <n v="0.10418401086833329"/>
  </r>
  <r>
    <x v="0"/>
    <x v="174"/>
    <x v="0"/>
    <x v="0"/>
    <n v="8278.1145717463805"/>
    <n v="7414.9777530589499"/>
    <n v="863.1368186874306"/>
    <n v="0.10426731971472825"/>
  </r>
  <r>
    <x v="1"/>
    <x v="175"/>
    <x v="0"/>
    <x v="1"/>
    <n v="8457.1282906933593"/>
    <n v="7574.6514645902898"/>
    <n v="882.47682610306947"/>
    <n v="0.10434710173123307"/>
  </r>
  <r>
    <x v="1"/>
    <x v="175"/>
    <x v="0"/>
    <x v="0"/>
    <n v="8636.1420096403308"/>
    <n v="7734.3251761216197"/>
    <n v="901.81683351871106"/>
    <n v="0.10442357623485499"/>
  </r>
  <r>
    <x v="1"/>
    <x v="176"/>
    <x v="0"/>
    <x v="0"/>
    <n v="8815.1557285873096"/>
    <n v="7893.9988876529496"/>
    <n v="921.15684093435993"/>
    <n v="0.10449694472748494"/>
  </r>
  <r>
    <x v="1"/>
    <x v="177"/>
    <x v="1"/>
    <x v="1"/>
    <n v="8994.1694475342902"/>
    <n v="8053.6725991842804"/>
    <n v="940.49684835000971"/>
    <n v="0.10456739266879644"/>
  </r>
  <r>
    <x v="1"/>
    <x v="177"/>
    <x v="1"/>
    <x v="0"/>
    <n v="9173.1831664812707"/>
    <n v="8213.3463107156094"/>
    <n v="959.83685576566131"/>
    <n v="0.10463509104155866"/>
  </r>
  <r>
    <x v="1"/>
    <x v="177"/>
    <x v="0"/>
    <x v="1"/>
    <n v="9352.1968854282495"/>
    <n v="8373.0200222469393"/>
    <n v="979.17686318131018"/>
    <n v="0.10470019773717287"/>
  </r>
  <r>
    <x v="1"/>
    <x v="177"/>
    <x v="0"/>
    <x v="0"/>
    <n v="9531.2106043752192"/>
    <n v="8532.6937337782692"/>
    <n v="998.51687059694996"/>
    <n v="0.10476285878507285"/>
  </r>
  <r>
    <x v="0"/>
    <x v="178"/>
    <x v="0"/>
    <x v="0"/>
    <n v="9710.2243233221998"/>
    <n v="8692.3674453095991"/>
    <n v="1017.8568780126006"/>
    <n v="0.10482320944613943"/>
  </r>
  <r>
    <x v="0"/>
    <x v="178"/>
    <x v="0"/>
    <x v="1"/>
    <n v="9889.2380422691804"/>
    <n v="8852.0411568409309"/>
    <n v="1037.1968854282495"/>
    <n v="0.10488137518735008"/>
  </r>
  <r>
    <x v="1"/>
    <x v="179"/>
    <x v="1"/>
    <x v="0"/>
    <n v="10068.251761216199"/>
    <n v="9011.7148683722608"/>
    <n v="1056.5368928439384"/>
    <n v="0.10493747255246566"/>
  </r>
  <r>
    <x v="1"/>
    <x v="179"/>
    <x v="1"/>
    <x v="1"/>
    <n v="10247.2654801631"/>
    <n v="9171.3885799035997"/>
    <n v="1075.8769002595"/>
    <n v="0.10499160994142365"/>
  </r>
  <r>
    <x v="1"/>
    <x v="179"/>
    <x v="2"/>
    <x v="1"/>
    <n v="10426.2791991101"/>
    <n v="9331.0622914349296"/>
    <n v="1095.2169076751707"/>
    <n v="0.10504388830951783"/>
  </r>
  <r>
    <x v="1"/>
    <x v="179"/>
    <x v="3"/>
    <x v="1"/>
    <n v="10605.292918057101"/>
    <n v="9490.7360029662595"/>
    <n v="1114.5569150908414"/>
    <n v="0.10509440179564877"/>
  </r>
  <r>
    <x v="0"/>
    <x v="180"/>
    <x v="2"/>
    <x v="1"/>
    <n v="10784.3066370041"/>
    <n v="9650.4097144975894"/>
    <n v="1133.8969225065102"/>
    <n v="0.10514323828810457"/>
  </r>
  <r>
    <x v="0"/>
    <x v="180"/>
    <x v="2"/>
    <x v="0"/>
    <n v="10963.3203559511"/>
    <n v="9810.0834260289193"/>
    <n v="1153.2369299221809"/>
    <n v="0.10519047993486585"/>
  </r>
  <r>
    <x v="1"/>
    <x v="181"/>
    <x v="1"/>
    <x v="0"/>
    <n v="11142.334074898001"/>
    <n v="9969.7571375602492"/>
    <n v="1172.5769373377516"/>
    <n v="0.10523620360471786"/>
  </r>
  <r>
    <x v="1"/>
    <x v="181"/>
    <x v="1"/>
    <x v="1"/>
    <n v="11321.347793845"/>
    <n v="10129.430849091599"/>
    <n v="1191.9169447534005"/>
    <n v="0.10528048130465539"/>
  </r>
  <r>
    <x v="0"/>
    <x v="182"/>
    <x v="1"/>
    <x v="1"/>
    <n v="11500.361512792"/>
    <n v="10289.1045606229"/>
    <n v="1211.2569521691003"/>
    <n v="0.10532338055823753"/>
  </r>
  <r>
    <x v="0"/>
    <x v="182"/>
    <x v="2"/>
    <x v="1"/>
    <n v="11679.375231739001"/>
    <n v="10448.778272154201"/>
    <n v="1230.5969595848001"/>
    <n v="0.10536496474919488"/>
  </r>
  <r>
    <x v="0"/>
    <x v="182"/>
    <x v="0"/>
    <x v="1"/>
    <n v="11858.3889506859"/>
    <n v="10608.4519836856"/>
    <n v="1249.9369670002998"/>
    <n v="0.10540529343389449"/>
  </r>
  <r>
    <x v="0"/>
    <x v="183"/>
    <x v="0"/>
    <x v="1"/>
    <n v="12037.402669633"/>
    <n v="10768.125695216901"/>
    <n v="1269.2769744160996"/>
    <n v="0.10544442262599807"/>
  </r>
  <r>
    <x v="0"/>
    <x v="183"/>
    <x v="0"/>
    <x v="0"/>
    <n v="12216.416388579901"/>
    <n v="10927.7994067482"/>
    <n v="1288.6169818317012"/>
    <n v="0.10548240505589845"/>
  </r>
  <r>
    <x v="0"/>
    <x v="184"/>
    <x v="1"/>
    <x v="1"/>
    <n v="12395.4301075269"/>
    <n v="11087.4731182796"/>
    <n v="1307.9569892472991"/>
    <n v="0.10551929040792751"/>
  </r>
  <r>
    <x v="1"/>
    <x v="185"/>
    <x v="0"/>
    <x v="1"/>
    <n v="12574.4438264739"/>
    <n v="11247.146829810899"/>
    <n v="1327.2969966630008"/>
    <n v="0.10555512553712676"/>
  </r>
  <r>
    <x v="1"/>
    <x v="185"/>
    <x v="1"/>
    <x v="0"/>
    <n v="12753.457545420901"/>
    <n v="11406.8205413422"/>
    <n v="1346.6370040787006"/>
    <n v="0.10558995466779963"/>
  </r>
  <r>
    <x v="1"/>
    <x v="185"/>
    <x v="2"/>
    <x v="0"/>
    <n v="12932.471264367899"/>
    <n v="11566.494252873599"/>
    <n v="1365.9770114943003"/>
    <n v="0.10562381957560574"/>
  </r>
  <r>
    <x v="1"/>
    <x v="185"/>
    <x v="1"/>
    <x v="1"/>
    <n v="13111.4849833148"/>
    <n v="11726.1679644049"/>
    <n v="1385.3170189099001"/>
    <n v="0.10565675975473443"/>
  </r>
  <r>
    <x v="1"/>
    <x v="185"/>
    <x v="2"/>
    <x v="1"/>
    <n v="13290.498702261801"/>
    <n v="11885.841675936301"/>
    <n v="1404.6570263254998"/>
    <n v="0.10568881257152918"/>
  </r>
  <r>
    <x v="1"/>
    <x v="185"/>
    <x v="0"/>
    <x v="0"/>
    <n v="200"/>
    <n v="180"/>
    <n v="20"/>
    <n v="9.9999999999999978E-2"/>
  </r>
  <r>
    <x v="0"/>
    <x v="186"/>
    <x v="1"/>
    <x v="0"/>
    <n v="300"/>
    <n v="280"/>
    <n v="20"/>
    <n v="6.6666666666666652E-2"/>
  </r>
  <r>
    <x v="0"/>
    <x v="186"/>
    <x v="3"/>
    <x v="0"/>
    <n v="400"/>
    <n v="380"/>
    <n v="20"/>
    <n v="5.0000000000000044E-2"/>
  </r>
  <r>
    <x v="0"/>
    <x v="186"/>
    <x v="2"/>
    <x v="1"/>
    <n v="5000"/>
    <n v="4600"/>
    <n v="400"/>
    <n v="7.999999999999996E-2"/>
  </r>
  <r>
    <x v="0"/>
    <x v="186"/>
    <x v="0"/>
    <x v="0"/>
    <n v="350"/>
    <n v="290"/>
    <n v="60"/>
    <n v="0.17142857142857137"/>
  </r>
  <r>
    <x v="0"/>
    <x v="186"/>
    <x v="1"/>
    <x v="1"/>
    <n v="700"/>
    <n v="680"/>
    <n v="20"/>
    <n v="2.8571428571428581E-2"/>
  </r>
  <r>
    <x v="0"/>
    <x v="186"/>
    <x v="0"/>
    <x v="1"/>
    <n v="800"/>
    <n v="780"/>
    <n v="20"/>
    <n v="2.5000000000000022E-2"/>
  </r>
  <r>
    <x v="0"/>
    <x v="187"/>
    <x v="3"/>
    <x v="1"/>
    <n v="9000"/>
    <n v="8000"/>
    <n v="1000"/>
    <n v="0.11111111111111116"/>
  </r>
  <r>
    <x v="0"/>
    <x v="187"/>
    <x v="3"/>
    <x v="0"/>
    <n v="5326.7857142857201"/>
    <n v="4782.5"/>
    <n v="544.28571428572013"/>
    <n v="0.10217901441501942"/>
  </r>
  <r>
    <x v="0"/>
    <x v="187"/>
    <x v="1"/>
    <x v="0"/>
    <n v="6045.2380952381"/>
    <n v="5423.3333333333303"/>
    <n v="621.90476190476966"/>
    <n v="0.10287514769594452"/>
  </r>
  <r>
    <x v="1"/>
    <x v="188"/>
    <x v="1"/>
    <x v="1"/>
    <n v="6763.6904761904798"/>
    <n v="6064.1666666666597"/>
    <n v="699.52380952382009"/>
    <n v="0.10342339170993731"/>
  </r>
  <r>
    <x v="0"/>
    <x v="189"/>
    <x v="0"/>
    <x v="0"/>
    <n v="7482.1428571428596"/>
    <n v="6705"/>
    <n v="777.14285714285961"/>
    <n v="0.1038663484486877"/>
  </r>
  <r>
    <x v="0"/>
    <x v="189"/>
    <x v="0"/>
    <x v="1"/>
    <n v="8200.5952380952403"/>
    <n v="7345.8333333333303"/>
    <n v="854.76190476191005"/>
    <n v="0.10423169049865777"/>
  </r>
  <r>
    <x v="0"/>
    <x v="190"/>
    <x v="0"/>
    <x v="0"/>
    <n v="8919.0476190476202"/>
    <n v="7986.6666666666597"/>
    <n v="932.38095238096048"/>
    <n v="0.10453817405232335"/>
  </r>
  <r>
    <x v="0"/>
    <x v="191"/>
    <x v="1"/>
    <x v="1"/>
    <n v="9637.4999999999709"/>
    <n v="8627.5"/>
    <n v="1009.9999999999709"/>
    <n v="0.10479896238650832"/>
  </r>
  <r>
    <x v="1"/>
    <x v="192"/>
    <x v="1"/>
    <x v="0"/>
    <n v="7383.0459770114903"/>
    <n v="6616.6091954023004"/>
    <n v="766.43678160918989"/>
    <n v="0.10381037636710322"/>
  </r>
  <r>
    <x v="1"/>
    <x v="192"/>
    <x v="1"/>
    <x v="1"/>
    <n v="7562.05969595847"/>
    <n v="6776.2829069336303"/>
    <n v="785.77678902483967"/>
    <n v="0.10391041867135709"/>
  </r>
  <r>
    <x v="1"/>
    <x v="192"/>
    <x v="0"/>
    <x v="1"/>
    <n v="7741.0734149054397"/>
    <n v="6935.9566184649602"/>
    <n v="805.11679644047945"/>
    <n v="0.10400583398294949"/>
  </r>
  <r>
    <x v="1"/>
    <x v="193"/>
    <x v="1"/>
    <x v="1"/>
    <n v="7920.0871338524203"/>
    <n v="7095.6303299962901"/>
    <n v="824.45680385613014"/>
    <n v="0.10409693604659942"/>
  </r>
  <r>
    <x v="1"/>
    <x v="193"/>
    <x v="1"/>
    <x v="0"/>
    <n v="8099.1008527993999"/>
    <n v="7255.30404152762"/>
    <n v="843.79681127177992"/>
    <n v="0.10418401086833329"/>
  </r>
  <r>
    <x v="1"/>
    <x v="193"/>
    <x v="0"/>
    <x v="1"/>
    <n v="8278.1145717463805"/>
    <n v="7414.9777530589499"/>
    <n v="863.1368186874306"/>
    <n v="0.10426731971472825"/>
  </r>
  <r>
    <x v="1"/>
    <x v="193"/>
    <x v="2"/>
    <x v="0"/>
    <n v="8457.1282906933593"/>
    <n v="7574.6514645902898"/>
    <n v="882.47682610306947"/>
    <n v="0.10434710173123307"/>
  </r>
  <r>
    <x v="1"/>
    <x v="193"/>
    <x v="0"/>
    <x v="0"/>
    <n v="8636.1420096403308"/>
    <n v="7734.3251761216197"/>
    <n v="901.81683351871106"/>
    <n v="0.10442357623485499"/>
  </r>
  <r>
    <x v="0"/>
    <x v="194"/>
    <x v="1"/>
    <x v="1"/>
    <n v="8815.1557285873096"/>
    <n v="7893.9988876529496"/>
    <n v="921.15684093435993"/>
    <n v="0.10449694472748494"/>
  </r>
  <r>
    <x v="0"/>
    <x v="194"/>
    <x v="2"/>
    <x v="0"/>
    <n v="8994.1694475342902"/>
    <n v="8053.6725991842804"/>
    <n v="940.49684835000971"/>
    <n v="0.104567392668796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L4:V8" firstHeaderRow="1" firstDataRow="3" firstDataCol="1" rowPageCount="1" colPageCount="1"/>
  <pivotFields count="8">
    <pivotField axis="axisPage" showAll="0">
      <items count="3">
        <item x="0"/>
        <item x="1"/>
        <item t="default"/>
      </items>
    </pivotField>
    <pivotField axis="axisRow" showAll="0" sortType="descending">
      <items count="196">
        <item h="1" x="194"/>
        <item h="1" x="193"/>
        <item h="1" x="192"/>
        <item h="1" x="191"/>
        <item h="1" x="190"/>
        <item h="1" x="189"/>
        <item h="1" x="188"/>
        <item h="1" x="187"/>
        <item h="1" x="186"/>
        <item h="1" x="185"/>
        <item h="1" x="184"/>
        <item h="1" x="183"/>
        <item h="1" x="182"/>
        <item h="1" x="181"/>
        <item h="1" x="180"/>
        <item h="1" x="179"/>
        <item h="1" x="178"/>
        <item h="1" x="176"/>
        <item h="1" x="177"/>
        <item h="1" x="175"/>
        <item h="1" x="174"/>
        <item h="1" x="173"/>
        <item h="1" x="172"/>
        <item h="1" x="171"/>
        <item h="1" x="170"/>
        <item h="1" x="169"/>
        <item h="1" x="168"/>
        <item h="1" x="167"/>
        <item h="1" x="166"/>
        <item h="1" x="165"/>
        <item h="1" x="164"/>
        <item h="1" x="163"/>
        <item h="1" x="162"/>
        <item h="1" x="161"/>
        <item h="1" x="160"/>
        <item h="1" x="159"/>
        <item h="1" x="158"/>
        <item h="1" x="157"/>
        <item h="1" x="156"/>
        <item h="1" x="155"/>
        <item h="1" x="154"/>
        <item h="1" x="153"/>
        <item h="1" x="152"/>
        <item h="1" x="151"/>
        <item h="1" x="150"/>
        <item h="1" x="149"/>
        <item h="1" x="148"/>
        <item h="1" x="147"/>
        <item h="1" x="146"/>
        <item h="1" x="145"/>
        <item h="1" x="144"/>
        <item h="1" x="143"/>
        <item h="1" x="142"/>
        <item h="1" x="141"/>
        <item h="1" x="140"/>
        <item h="1" x="139"/>
        <item h="1" x="138"/>
        <item h="1" x="137"/>
        <item h="1" x="136"/>
        <item h="1" x="135"/>
        <item h="1" x="134"/>
        <item h="1" x="133"/>
        <item h="1" x="132"/>
        <item h="1" x="131"/>
        <item h="1" x="130"/>
        <item h="1" x="129"/>
        <item h="1" x="128"/>
        <item h="1" x="127"/>
        <item h="1" x="125"/>
        <item h="1" x="126"/>
        <item h="1" x="124"/>
        <item h="1" x="123"/>
        <item h="1" x="122"/>
        <item h="1" x="121"/>
        <item h="1" x="120"/>
        <item h="1" x="119"/>
        <item h="1" x="118"/>
        <item h="1" x="117"/>
        <item h="1" x="116"/>
        <item h="1" x="114"/>
        <item h="1" x="113"/>
        <item h="1" x="115"/>
        <item h="1" x="112"/>
        <item h="1" x="111"/>
        <item h="1" x="110"/>
        <item h="1" x="109"/>
        <item h="1" x="108"/>
        <item h="1" x="107"/>
        <item h="1" x="102"/>
        <item h="1" x="106"/>
        <item h="1" x="105"/>
        <item h="1" x="104"/>
        <item h="1" x="103"/>
        <item h="1" x="100"/>
        <item h="1" x="99"/>
        <item h="1" x="98"/>
        <item h="1" x="101"/>
        <item h="1" x="97"/>
        <item h="1" x="96"/>
        <item h="1" x="95"/>
        <item h="1" x="94"/>
        <item h="1" x="93"/>
        <item h="1" x="92"/>
        <item h="1" x="91"/>
        <item h="1" x="90"/>
        <item h="1" x="89"/>
        <item h="1" x="88"/>
        <item h="1" x="87"/>
        <item h="1" x="86"/>
        <item h="1" x="85"/>
        <item h="1" x="84"/>
        <item h="1" x="83"/>
        <item h="1" x="82"/>
        <item h="1" x="81"/>
        <item h="1" x="80"/>
        <item h="1" x="79"/>
        <item h="1" x="78"/>
        <item h="1" x="77"/>
        <item h="1" x="76"/>
        <item h="1" x="75"/>
        <item h="1" x="74"/>
        <item h="1" x="73"/>
        <item h="1" x="72"/>
        <item h="1" x="71"/>
        <item h="1" x="70"/>
        <item h="1" x="69"/>
        <item h="1" x="68"/>
        <item h="1" x="67"/>
        <item h="1" x="66"/>
        <item h="1" x="65"/>
        <item h="1" x="64"/>
        <item h="1" x="63"/>
        <item h="1" x="62"/>
        <item h="1" x="61"/>
        <item h="1" x="60"/>
        <item h="1" x="59"/>
        <item h="1" x="58"/>
        <item h="1" x="57"/>
        <item h="1" x="56"/>
        <item h="1" x="55"/>
        <item h="1" x="54"/>
        <item h="1" x="53"/>
        <item h="1" x="52"/>
        <item h="1" x="51"/>
        <item h="1" x="50"/>
        <item h="1" x="49"/>
        <item h="1" x="48"/>
        <item h="1" x="47"/>
        <item h="1" x="46"/>
        <item h="1" x="45"/>
        <item h="1" x="43"/>
        <item h="1" x="44"/>
        <item h="1" x="42"/>
        <item h="1" x="41"/>
        <item h="1" x="40"/>
        <item h="1" x="39"/>
        <item h="1" x="38"/>
        <item h="1" x="37"/>
        <item h="1" x="36"/>
        <item h="1" x="35"/>
        <item h="1" x="34"/>
        <item h="1" x="33"/>
        <item h="1" x="32"/>
        <item h="1" x="31"/>
        <item h="1" x="30"/>
        <item h="1" x="29"/>
        <item h="1" x="28"/>
        <item h="1" x="27"/>
        <item h="1" x="26"/>
        <item h="1" x="25"/>
        <item h="1" x="24"/>
        <item h="1" x="23"/>
        <item h="1" x="22"/>
        <item h="1" x="21"/>
        <item h="1" x="20"/>
        <item h="1" x="18"/>
        <item h="1" x="19"/>
        <item h="1" x="17"/>
        <item h="1" x="15"/>
        <item h="1" x="16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x="1"/>
        <item h="1" x="0"/>
        <item t="default"/>
      </items>
    </pivotField>
    <pivotField axis="axisCol" showAll="0">
      <items count="5">
        <item h="1" x="3"/>
        <item x="2"/>
        <item x="1"/>
        <item x="0"/>
        <item t="default"/>
      </items>
    </pivotField>
    <pivotField axis="axisCol" showAll="0">
      <items count="3">
        <item x="1"/>
        <item x="0"/>
        <item t="default"/>
      </items>
    </pivotField>
    <pivotField dataField="1" numFmtId="43" showAll="0"/>
    <pivotField numFmtId="43" showAll="0"/>
    <pivotField numFmtId="43" showAll="0"/>
    <pivotField numFmtId="10" showAll="0"/>
  </pivotFields>
  <rowFields count="1">
    <field x="1"/>
  </rowFields>
  <rowItems count="2">
    <i>
      <x v="193"/>
    </i>
    <i t="grand">
      <x/>
    </i>
  </rowItems>
  <colFields count="2">
    <field x="2"/>
    <field x="3"/>
  </colFields>
  <colItems count="10"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colItems>
  <pageFields count="1">
    <pageField fld="0" hier="-1"/>
  </pageFields>
  <dataFields count="1">
    <dataField name="Somme de CA" fld="4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462"/>
  <sheetViews>
    <sheetView tabSelected="1" topLeftCell="O1" zoomScale="90" zoomScaleNormal="90" workbookViewId="0">
      <pane ySplit="2" topLeftCell="A153" activePane="bottomLeft" state="frozenSplit"/>
      <selection activeCell="O1" sqref="O1"/>
      <selection pane="bottomLeft" activeCell="AB160" sqref="AB160"/>
    </sheetView>
  </sheetViews>
  <sheetFormatPr baseColWidth="10" defaultRowHeight="15"/>
  <cols>
    <col min="1" max="1" width="10.7109375" style="4" customWidth="1"/>
    <col min="2" max="2" width="10.28515625" style="4" customWidth="1"/>
    <col min="3" max="3" width="8" style="4" bestFit="1" customWidth="1"/>
    <col min="4" max="4" width="12.5703125" style="4" customWidth="1"/>
    <col min="5" max="7" width="11.85546875" style="5" bestFit="1" customWidth="1"/>
    <col min="8" max="8" width="8.140625" style="7" bestFit="1" customWidth="1"/>
    <col min="9" max="9" width="5.140625" customWidth="1"/>
    <col min="10" max="10" width="5.42578125" customWidth="1"/>
    <col min="11" max="11" width="3.85546875" customWidth="1"/>
    <col min="12" max="12" width="22.42578125" customWidth="1"/>
    <col min="13" max="13" width="25.28515625" customWidth="1"/>
    <col min="14" max="14" width="9.85546875" customWidth="1"/>
    <col min="15" max="15" width="9.7109375" customWidth="1"/>
    <col min="16" max="17" width="9.85546875" customWidth="1"/>
    <col min="18" max="18" width="11.140625" customWidth="1"/>
    <col min="19" max="20" width="9.85546875" customWidth="1"/>
    <col min="21" max="21" width="9.42578125" customWidth="1"/>
    <col min="22" max="22" width="14" customWidth="1"/>
    <col min="23" max="23" width="4.42578125" customWidth="1"/>
    <col min="24" max="24" width="10.28515625" style="4" customWidth="1"/>
    <col min="26" max="26" width="14.85546875" customWidth="1"/>
    <col min="27" max="27" width="12.7109375" customWidth="1"/>
    <col min="28" max="28" width="9.140625" customWidth="1"/>
    <col min="35" max="35" width="8" style="4" bestFit="1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3" t="s">
        <v>218</v>
      </c>
      <c r="X1" s="11"/>
      <c r="Y1" s="13" t="s">
        <v>209</v>
      </c>
      <c r="Z1" s="13" t="s">
        <v>209</v>
      </c>
      <c r="AA1" s="13"/>
      <c r="AB1" s="17" t="s">
        <v>206</v>
      </c>
      <c r="AC1" s="17" t="s">
        <v>206</v>
      </c>
      <c r="AD1" s="17"/>
      <c r="AE1" s="12" t="s">
        <v>207</v>
      </c>
      <c r="AF1" s="12" t="s">
        <v>207</v>
      </c>
      <c r="AG1" s="12"/>
      <c r="AH1" s="20" t="s">
        <v>208</v>
      </c>
      <c r="AI1" s="20" t="s">
        <v>208</v>
      </c>
      <c r="AJ1" s="20"/>
    </row>
    <row r="2" spans="1:36">
      <c r="A2" s="4" t="s">
        <v>10</v>
      </c>
      <c r="B2" s="4" t="s">
        <v>12</v>
      </c>
      <c r="C2" s="4" t="s">
        <v>206</v>
      </c>
      <c r="D2" s="4" t="s">
        <v>8</v>
      </c>
      <c r="E2" s="5">
        <v>200</v>
      </c>
      <c r="F2" s="5">
        <v>180</v>
      </c>
      <c r="G2" s="5">
        <f>E2-F2</f>
        <v>20</v>
      </c>
      <c r="H2" s="6">
        <f>1-F2/E2</f>
        <v>9.9999999999999978E-2</v>
      </c>
      <c r="L2" s="8" t="s">
        <v>0</v>
      </c>
      <c r="M2" s="9" t="s">
        <v>212</v>
      </c>
      <c r="X2" s="14" t="s">
        <v>1</v>
      </c>
      <c r="Y2" s="15" t="s">
        <v>8</v>
      </c>
      <c r="Z2" s="15" t="s">
        <v>7</v>
      </c>
      <c r="AA2" s="13" t="s">
        <v>219</v>
      </c>
      <c r="AB2" s="18" t="s">
        <v>8</v>
      </c>
      <c r="AC2" s="18" t="s">
        <v>7</v>
      </c>
      <c r="AD2" s="17" t="s">
        <v>219</v>
      </c>
      <c r="AE2" s="19" t="s">
        <v>8</v>
      </c>
      <c r="AF2" s="19" t="s">
        <v>7</v>
      </c>
      <c r="AG2" s="12" t="s">
        <v>219</v>
      </c>
      <c r="AH2" s="21" t="s">
        <v>8</v>
      </c>
      <c r="AI2" s="21" t="s">
        <v>7</v>
      </c>
      <c r="AJ2" s="20" t="s">
        <v>219</v>
      </c>
    </row>
    <row r="3" spans="1:36">
      <c r="A3" s="4" t="s">
        <v>10</v>
      </c>
      <c r="B3" s="4" t="s">
        <v>12</v>
      </c>
      <c r="C3" s="4" t="s">
        <v>206</v>
      </c>
      <c r="D3" s="4" t="s">
        <v>7</v>
      </c>
      <c r="E3" s="5">
        <v>300</v>
      </c>
      <c r="F3" s="5">
        <v>280</v>
      </c>
      <c r="G3" s="5">
        <f t="shared" ref="G3:G10" si="0">E3-F3</f>
        <v>20</v>
      </c>
      <c r="H3" s="6">
        <f t="shared" ref="H3:H66" si="1">1-F3/E3</f>
        <v>6.6666666666666652E-2</v>
      </c>
      <c r="X3" s="11" t="s">
        <v>12</v>
      </c>
      <c r="Y3" s="13">
        <f>SUMPRODUCT((CLIENT=$X3)*(Y$2=Période)*(Marque=Y$1)*CA)</f>
        <v>0</v>
      </c>
      <c r="Z3" s="13">
        <f>SUMPRODUCT((CLIENT=$X3)*(Z$2=Période)*(Marque=Y$1)*CA)</f>
        <v>0</v>
      </c>
      <c r="AA3" s="16">
        <f>+Y3-Z3</f>
        <v>0</v>
      </c>
      <c r="AB3" s="17">
        <f>SUMPRODUCT((CLIENT=$X3)*(AB$2=Période)*(Marque=AB$1)*CA)</f>
        <v>200</v>
      </c>
      <c r="AC3" s="17">
        <f>SUMPRODUCT((CLIENT=$X3)*(AC$2=Période)*(Marque=AC$1)*CA)</f>
        <v>300</v>
      </c>
      <c r="AD3" s="17">
        <f>+AB3-AC3</f>
        <v>-100</v>
      </c>
      <c r="AE3" s="12">
        <f>SUMPRODUCT((CLIENT=$X3)*(AE$2=Période)*(Marque=AE$1)*CA)</f>
        <v>0</v>
      </c>
      <c r="AF3" s="12">
        <f>SUMPRODUCT((CLIENT=$X3)*(AF$2=Période)*(Marque=AF$1)*CA)</f>
        <v>0</v>
      </c>
      <c r="AG3" s="12">
        <f>+AE3-AF3</f>
        <v>0</v>
      </c>
      <c r="AH3" s="20">
        <f>SUMPRODUCT((CLIENT=$X3)*(AH$2=Période)*(Marque=AH$1)*CA)</f>
        <v>0</v>
      </c>
      <c r="AI3" s="20">
        <f>SUMPRODUCT((CLIENT=$X3)*(AI$2=Période)*(Marque=AI$1)*CA)</f>
        <v>0</v>
      </c>
      <c r="AJ3" s="20">
        <f>+AH3-AI3</f>
        <v>0</v>
      </c>
    </row>
    <row r="4" spans="1:36">
      <c r="A4" s="4" t="s">
        <v>10</v>
      </c>
      <c r="B4" s="4" t="s">
        <v>13</v>
      </c>
      <c r="C4" s="4" t="s">
        <v>206</v>
      </c>
      <c r="D4" s="4" t="s">
        <v>7</v>
      </c>
      <c r="E4" s="5">
        <v>400</v>
      </c>
      <c r="F4" s="5">
        <v>380</v>
      </c>
      <c r="G4" s="5">
        <f t="shared" si="0"/>
        <v>20</v>
      </c>
      <c r="H4" s="6">
        <f t="shared" si="1"/>
        <v>5.0000000000000044E-2</v>
      </c>
      <c r="L4" s="8" t="s">
        <v>214</v>
      </c>
      <c r="M4" s="8" t="s">
        <v>213</v>
      </c>
      <c r="N4" s="9"/>
      <c r="O4" s="9"/>
      <c r="P4" s="9"/>
      <c r="Q4" s="9"/>
      <c r="R4" s="9"/>
      <c r="S4" s="9"/>
      <c r="T4" s="9"/>
      <c r="U4" s="9"/>
      <c r="V4" s="9"/>
      <c r="X4" s="11" t="s">
        <v>13</v>
      </c>
      <c r="Y4" s="13">
        <f>SUMPRODUCT((CLIENT=$X4)*(Y$2=Période)*(Marque=Y$1)*CA)</f>
        <v>9000</v>
      </c>
      <c r="Z4" s="13">
        <f>SUMPRODUCT((CLIENT=$X4)*(Z$2=Période)*(Marque=Y$1)*CA)</f>
        <v>5000</v>
      </c>
      <c r="AA4" s="16">
        <f t="shared" ref="AA4:AA67" si="2">+Y4-Z4</f>
        <v>4000</v>
      </c>
      <c r="AB4" s="17">
        <f>SUMPRODUCT((CLIENT=$X4)*(AB$2=Période)*(Marque=AB$1)*CA)</f>
        <v>350</v>
      </c>
      <c r="AC4" s="17">
        <f>SUMPRODUCT((CLIENT=$X4)*(AC$2=Période)*(Marque=AC2)*CA)</f>
        <v>0</v>
      </c>
      <c r="AD4" s="17">
        <f t="shared" ref="AD4:AD67" si="3">+AB4-AC4</f>
        <v>350</v>
      </c>
      <c r="AE4" s="12">
        <f>SUMPRODUCT((CLIENT=$X4)*(AE$2=Période)*(Marque=AE$1)*CA)</f>
        <v>700</v>
      </c>
      <c r="AF4" s="12">
        <f>SUMPRODUCT((CLIENT=$X4)*(AF$2=Période)*(Marque=AF$1)*CA)</f>
        <v>800</v>
      </c>
      <c r="AG4" s="12">
        <f t="shared" ref="AG4:AG67" si="4">+AE4-AF4</f>
        <v>-100</v>
      </c>
      <c r="AH4" s="20">
        <f>SUMPRODUCT((CLIENT=$X4)*(AH$2=Période)*(Marque=AH$1)*CA)</f>
        <v>0</v>
      </c>
      <c r="AI4" s="20">
        <f>SUMPRODUCT((CLIENT=$X4)*(AI$2=Période)*(Marque=AI$1)*CA)</f>
        <v>0</v>
      </c>
      <c r="AJ4" s="20">
        <f t="shared" ref="AJ4:AJ67" si="5">+AH4-AI4</f>
        <v>0</v>
      </c>
    </row>
    <row r="5" spans="1:36">
      <c r="A5" s="4" t="s">
        <v>10</v>
      </c>
      <c r="B5" s="4" t="s">
        <v>13</v>
      </c>
      <c r="C5" s="4" t="s">
        <v>209</v>
      </c>
      <c r="D5" s="4" t="s">
        <v>7</v>
      </c>
      <c r="E5" s="5">
        <v>5000</v>
      </c>
      <c r="F5" s="5">
        <v>4600</v>
      </c>
      <c r="G5" s="5">
        <f t="shared" si="0"/>
        <v>400</v>
      </c>
      <c r="H5" s="6">
        <f t="shared" si="1"/>
        <v>7.999999999999996E-2</v>
      </c>
      <c r="L5" s="9"/>
      <c r="M5" s="9" t="s">
        <v>207</v>
      </c>
      <c r="N5" s="9"/>
      <c r="O5" s="9" t="s">
        <v>215</v>
      </c>
      <c r="P5" s="9" t="s">
        <v>209</v>
      </c>
      <c r="Q5" s="9"/>
      <c r="R5" s="9" t="s">
        <v>216</v>
      </c>
      <c r="S5" s="9" t="s">
        <v>206</v>
      </c>
      <c r="T5" s="9"/>
      <c r="U5" s="9" t="s">
        <v>217</v>
      </c>
      <c r="V5" s="9" t="s">
        <v>211</v>
      </c>
      <c r="X5" s="11" t="s">
        <v>14</v>
      </c>
      <c r="Y5" s="13">
        <f>SUMPRODUCT((CLIENT=$X5)*(Y$2=Période)*(Marque=Y$1)*CA)</f>
        <v>0</v>
      </c>
      <c r="Z5" s="13">
        <f>SUMPRODUCT((CLIENT=$X5)*(Z$2=Période)*(Marque=Y$1)*CA)</f>
        <v>0</v>
      </c>
      <c r="AA5" s="16">
        <f t="shared" si="2"/>
        <v>0</v>
      </c>
      <c r="AB5" s="17">
        <f>SUMPRODUCT((CLIENT=$X5)*(AB$2=Période)*(Marque=AB$1)*CA)</f>
        <v>6045.2380952381</v>
      </c>
      <c r="AC5" s="17">
        <f>SUMPRODUCT((CLIENT=$X5)*(AC$2=Période)*(Marque=AC3)*CA)</f>
        <v>0</v>
      </c>
      <c r="AD5" s="17">
        <f t="shared" si="3"/>
        <v>6045.2380952381</v>
      </c>
      <c r="AE5" s="12">
        <f>SUMPRODUCT((CLIENT=$X5)*(AE$2=Période)*(Marque=AE$1)*CA)</f>
        <v>0</v>
      </c>
      <c r="AF5" s="12">
        <f>SUMPRODUCT((CLIENT=$X5)*(AF$2=Période)*(Marque=AF$1)*CA)</f>
        <v>0</v>
      </c>
      <c r="AG5" s="12">
        <f t="shared" si="4"/>
        <v>0</v>
      </c>
      <c r="AH5" s="20">
        <f>SUMPRODUCT((CLIENT=$X5)*(AH$2=Période)*(Marque=AH$1)*CA)</f>
        <v>0</v>
      </c>
      <c r="AI5" s="20">
        <f>SUMPRODUCT((CLIENT=$X5)*(AI$2=Période)*(Marque=AI$1)*CA)</f>
        <v>0</v>
      </c>
      <c r="AJ5" s="20">
        <f t="shared" si="5"/>
        <v>0</v>
      </c>
    </row>
    <row r="6" spans="1:36">
      <c r="A6" s="4" t="s">
        <v>10</v>
      </c>
      <c r="B6" s="4" t="s">
        <v>13</v>
      </c>
      <c r="C6" s="4" t="s">
        <v>206</v>
      </c>
      <c r="D6" s="4" t="s">
        <v>8</v>
      </c>
      <c r="E6" s="5">
        <v>350</v>
      </c>
      <c r="F6" s="5">
        <v>290</v>
      </c>
      <c r="G6" s="5">
        <f t="shared" si="0"/>
        <v>60</v>
      </c>
      <c r="H6" s="6">
        <f t="shared" si="1"/>
        <v>0.17142857142857137</v>
      </c>
      <c r="L6" s="8" t="s">
        <v>210</v>
      </c>
      <c r="M6" s="9" t="s">
        <v>7</v>
      </c>
      <c r="N6" s="9" t="s">
        <v>8</v>
      </c>
      <c r="O6" s="9"/>
      <c r="P6" s="9" t="s">
        <v>7</v>
      </c>
      <c r="Q6" s="9" t="s">
        <v>8</v>
      </c>
      <c r="R6" s="9"/>
      <c r="S6" s="9" t="s">
        <v>7</v>
      </c>
      <c r="T6" s="9" t="s">
        <v>8</v>
      </c>
      <c r="U6" s="9"/>
      <c r="V6" s="9"/>
      <c r="X6" s="11" t="s">
        <v>15</v>
      </c>
      <c r="Y6" s="13">
        <f>SUMPRODUCT((CLIENT=$X6)*(Y$2=Période)*(Marque=Y$1)*CA)</f>
        <v>0</v>
      </c>
      <c r="Z6" s="13">
        <f>SUMPRODUCT((CLIENT=$X6)*(Z$2=Période)*(Marque=Y$1)*CA)</f>
        <v>0</v>
      </c>
      <c r="AA6" s="16">
        <f t="shared" si="2"/>
        <v>0</v>
      </c>
      <c r="AB6" s="17">
        <f>SUMPRODUCT((CLIENT=$X6)*(AB$2=Période)*(Marque=AB$1)*CA)</f>
        <v>7482.1428571428596</v>
      </c>
      <c r="AC6" s="17">
        <f>SUMPRODUCT((CLIENT=$X6)*(AC$2=Période)*(Marque=AC4)*CA)</f>
        <v>0</v>
      </c>
      <c r="AD6" s="17">
        <f t="shared" si="3"/>
        <v>7482.1428571428596</v>
      </c>
      <c r="AE6" s="12">
        <f>SUMPRODUCT((CLIENT=$X6)*(AE$2=Période)*(Marque=AE$1)*CA)</f>
        <v>0</v>
      </c>
      <c r="AF6" s="12">
        <f>SUMPRODUCT((CLIENT=$X6)*(AF$2=Période)*(Marque=AF$1)*CA)</f>
        <v>0</v>
      </c>
      <c r="AG6" s="12">
        <f t="shared" si="4"/>
        <v>0</v>
      </c>
      <c r="AH6" s="20">
        <f>SUMPRODUCT((CLIENT=$X6)*(AH$2=Période)*(Marque=AH$1)*CA)</f>
        <v>0</v>
      </c>
      <c r="AI6" s="20">
        <f>SUMPRODUCT((CLIENT=$X6)*(AI$2=Période)*(Marque=AI$1)*CA)</f>
        <v>0</v>
      </c>
      <c r="AJ6" s="20">
        <f t="shared" si="5"/>
        <v>0</v>
      </c>
    </row>
    <row r="7" spans="1:36">
      <c r="A7" s="4" t="s">
        <v>10</v>
      </c>
      <c r="B7" s="4" t="s">
        <v>13</v>
      </c>
      <c r="C7" s="4" t="s">
        <v>207</v>
      </c>
      <c r="D7" s="4" t="s">
        <v>8</v>
      </c>
      <c r="E7" s="5">
        <v>700</v>
      </c>
      <c r="F7" s="5">
        <v>680</v>
      </c>
      <c r="G7" s="5">
        <f t="shared" si="0"/>
        <v>20</v>
      </c>
      <c r="H7" s="6">
        <f t="shared" si="1"/>
        <v>2.8571428571428581E-2</v>
      </c>
      <c r="L7" s="10" t="s">
        <v>13</v>
      </c>
      <c r="M7" s="9">
        <v>800</v>
      </c>
      <c r="N7" s="9">
        <v>700</v>
      </c>
      <c r="O7" s="9">
        <v>1500</v>
      </c>
      <c r="P7" s="9">
        <v>5000</v>
      </c>
      <c r="Q7" s="9">
        <v>9000</v>
      </c>
      <c r="R7" s="9">
        <v>14000</v>
      </c>
      <c r="S7" s="9">
        <v>400</v>
      </c>
      <c r="T7" s="9">
        <v>350</v>
      </c>
      <c r="U7" s="9">
        <v>750</v>
      </c>
      <c r="V7" s="9">
        <v>16250</v>
      </c>
      <c r="X7" s="11" t="s">
        <v>16</v>
      </c>
      <c r="Y7" s="13">
        <f>SUMPRODUCT((CLIENT=$X7)*(Y$2=Période)*(Marque=Y$1)*CA)</f>
        <v>0</v>
      </c>
      <c r="Z7" s="13">
        <f>SUMPRODUCT((CLIENT=$X7)*(Z$2=Période)*(Marque=Y$1)*CA)</f>
        <v>8200.5952380952403</v>
      </c>
      <c r="AA7" s="16">
        <f t="shared" si="2"/>
        <v>-8200.5952380952403</v>
      </c>
      <c r="AB7" s="17">
        <f>SUMPRODUCT((CLIENT=$X7)*(AB$2=Période)*(Marque=AB$1)*CA)</f>
        <v>0</v>
      </c>
      <c r="AC7" s="17">
        <f>SUMPRODUCT((CLIENT=$X7)*(AC$2=Période)*(Marque=AC5)*CA)</f>
        <v>0</v>
      </c>
      <c r="AD7" s="17">
        <f t="shared" si="3"/>
        <v>0</v>
      </c>
      <c r="AE7" s="12">
        <f>SUMPRODUCT((CLIENT=$X7)*(AE$2=Période)*(Marque=AE$1)*CA)</f>
        <v>0</v>
      </c>
      <c r="AF7" s="12">
        <f>SUMPRODUCT((CLIENT=$X7)*(AF$2=Période)*(Marque=AF$1)*CA)</f>
        <v>0</v>
      </c>
      <c r="AG7" s="12">
        <f t="shared" si="4"/>
        <v>0</v>
      </c>
      <c r="AH7" s="20">
        <f>SUMPRODUCT((CLIENT=$X7)*(AH$2=Période)*(Marque=AH$1)*CA)</f>
        <v>0</v>
      </c>
      <c r="AI7" s="20">
        <f>SUMPRODUCT((CLIENT=$X7)*(AI$2=Période)*(Marque=AI$1)*CA)</f>
        <v>0</v>
      </c>
      <c r="AJ7" s="20">
        <f t="shared" si="5"/>
        <v>0</v>
      </c>
    </row>
    <row r="8" spans="1:36">
      <c r="A8" s="4" t="s">
        <v>10</v>
      </c>
      <c r="B8" s="4" t="s">
        <v>13</v>
      </c>
      <c r="C8" s="4" t="s">
        <v>207</v>
      </c>
      <c r="D8" s="4" t="s">
        <v>7</v>
      </c>
      <c r="E8" s="5">
        <v>800</v>
      </c>
      <c r="F8" s="5">
        <v>780</v>
      </c>
      <c r="G8" s="5">
        <f t="shared" si="0"/>
        <v>20</v>
      </c>
      <c r="H8" s="6">
        <f t="shared" si="1"/>
        <v>2.5000000000000022E-2</v>
      </c>
      <c r="L8" s="10" t="s">
        <v>211</v>
      </c>
      <c r="M8" s="9">
        <v>800</v>
      </c>
      <c r="N8" s="9">
        <v>700</v>
      </c>
      <c r="O8" s="9">
        <v>1500</v>
      </c>
      <c r="P8" s="9">
        <v>5000</v>
      </c>
      <c r="Q8" s="9">
        <v>9000</v>
      </c>
      <c r="R8" s="9">
        <v>14000</v>
      </c>
      <c r="S8" s="9">
        <v>400</v>
      </c>
      <c r="T8" s="9">
        <v>350</v>
      </c>
      <c r="U8" s="9">
        <v>750</v>
      </c>
      <c r="V8" s="9">
        <v>16250</v>
      </c>
      <c r="X8" s="11" t="s">
        <v>17</v>
      </c>
      <c r="Y8" s="13">
        <f>SUMPRODUCT((CLIENT=$X8)*(Y$2=Période)*(Marque=Y$1)*CA)</f>
        <v>8919.0476190476202</v>
      </c>
      <c r="Z8" s="13">
        <f>SUMPRODUCT((CLIENT=$X8)*(Z$2=Période)*(Marque=Y$1)*CA)</f>
        <v>0</v>
      </c>
      <c r="AA8" s="16">
        <f t="shared" si="2"/>
        <v>8919.0476190476202</v>
      </c>
      <c r="AB8" s="17">
        <f>SUMPRODUCT((CLIENT=$X8)*(AB$2=Période)*(Marque=AB$1)*CA)</f>
        <v>0</v>
      </c>
      <c r="AC8" s="17">
        <f>SUMPRODUCT((CLIENT=$X8)*(AC$2=Période)*(Marque=AC6)*CA)</f>
        <v>0</v>
      </c>
      <c r="AD8" s="17">
        <f t="shared" si="3"/>
        <v>0</v>
      </c>
      <c r="AE8" s="12">
        <f>SUMPRODUCT((CLIENT=$X8)*(AE$2=Période)*(Marque=AE$1)*CA)</f>
        <v>0</v>
      </c>
      <c r="AF8" s="12">
        <f>SUMPRODUCT((CLIENT=$X8)*(AF$2=Période)*(Marque=AF$1)*CA)</f>
        <v>0</v>
      </c>
      <c r="AG8" s="12">
        <f t="shared" si="4"/>
        <v>0</v>
      </c>
      <c r="AH8" s="20">
        <f>SUMPRODUCT((CLIENT=$X8)*(AH$2=Période)*(Marque=AH$1)*CA)</f>
        <v>0</v>
      </c>
      <c r="AI8" s="20">
        <f>SUMPRODUCT((CLIENT=$X8)*(AI$2=Période)*(Marque=AI$1)*CA)</f>
        <v>0</v>
      </c>
      <c r="AJ8" s="20">
        <f t="shared" si="5"/>
        <v>0</v>
      </c>
    </row>
    <row r="9" spans="1:36">
      <c r="A9" s="4" t="s">
        <v>10</v>
      </c>
      <c r="B9" s="4" t="s">
        <v>13</v>
      </c>
      <c r="C9" s="4" t="s">
        <v>209</v>
      </c>
      <c r="D9" s="4" t="s">
        <v>8</v>
      </c>
      <c r="E9" s="5">
        <v>9000</v>
      </c>
      <c r="F9" s="5">
        <v>8000</v>
      </c>
      <c r="G9" s="5">
        <f t="shared" si="0"/>
        <v>1000</v>
      </c>
      <c r="H9" s="6">
        <f t="shared" si="1"/>
        <v>0.11111111111111116</v>
      </c>
      <c r="X9" s="11" t="s">
        <v>18</v>
      </c>
      <c r="Y9" s="13">
        <f>SUMPRODUCT((CLIENT=$X9)*(Y$2=Période)*(Marque=Y$1)*CA)</f>
        <v>0</v>
      </c>
      <c r="Z9" s="13">
        <f>SUMPRODUCT((CLIENT=$X9)*(Z$2=Période)*(Marque=Y$1)*CA)</f>
        <v>0</v>
      </c>
      <c r="AA9" s="16">
        <f t="shared" si="2"/>
        <v>0</v>
      </c>
      <c r="AB9" s="17">
        <f>SUMPRODUCT((CLIENT=$X9)*(AB$2=Période)*(Marque=AB$1)*CA)</f>
        <v>9637.4999999999709</v>
      </c>
      <c r="AC9" s="17">
        <f>SUMPRODUCT((CLIENT=$X9)*(AC$2=Période)*(Marque=AC7)*CA)</f>
        <v>0</v>
      </c>
      <c r="AD9" s="17">
        <f t="shared" si="3"/>
        <v>9637.4999999999709</v>
      </c>
      <c r="AE9" s="12">
        <f>SUMPRODUCT((CLIENT=$X9)*(AE$2=Période)*(Marque=AE$1)*CA)</f>
        <v>0</v>
      </c>
      <c r="AF9" s="12">
        <f>SUMPRODUCT((CLIENT=$X9)*(AF$2=Période)*(Marque=AF$1)*CA)</f>
        <v>0</v>
      </c>
      <c r="AG9" s="12">
        <f t="shared" si="4"/>
        <v>0</v>
      </c>
      <c r="AH9" s="20">
        <f>SUMPRODUCT((CLIENT=$X9)*(AH$2=Période)*(Marque=AH$1)*CA)</f>
        <v>0</v>
      </c>
      <c r="AI9" s="20">
        <f>SUMPRODUCT((CLIENT=$X9)*(AI$2=Période)*(Marque=AI$1)*CA)</f>
        <v>0</v>
      </c>
      <c r="AJ9" s="20">
        <f t="shared" si="5"/>
        <v>0</v>
      </c>
    </row>
    <row r="10" spans="1:36">
      <c r="A10" s="4" t="s">
        <v>9</v>
      </c>
      <c r="B10" s="4" t="s">
        <v>14</v>
      </c>
      <c r="C10" s="4" t="s">
        <v>206</v>
      </c>
      <c r="D10" s="4" t="s">
        <v>7</v>
      </c>
      <c r="E10" s="5">
        <v>5326.7857142857201</v>
      </c>
      <c r="F10" s="5">
        <v>4782.5</v>
      </c>
      <c r="G10" s="5">
        <f t="shared" si="0"/>
        <v>544.28571428572013</v>
      </c>
      <c r="H10" s="6">
        <f t="shared" si="1"/>
        <v>0.10217901441501942</v>
      </c>
      <c r="X10" s="11" t="s">
        <v>19</v>
      </c>
      <c r="Y10" s="13">
        <f>SUMPRODUCT((CLIENT=$X10)*(Y$2=Période)*(Marque=Y$1)*CA)</f>
        <v>200</v>
      </c>
      <c r="Z10" s="13">
        <f>SUMPRODUCT((CLIENT=$X10)*(Z$2=Période)*(Marque=Y$1)*CA)</f>
        <v>400</v>
      </c>
      <c r="AA10" s="16">
        <f t="shared" si="2"/>
        <v>-200</v>
      </c>
      <c r="AB10" s="17">
        <f>SUMPRODUCT((CLIENT=$X10)*(AB$2=Période)*(Marque=AB$1)*CA)</f>
        <v>0</v>
      </c>
      <c r="AC10" s="17">
        <f>SUMPRODUCT((CLIENT=$X10)*(AC$2=Période)*(Marque=AC8)*CA)</f>
        <v>0</v>
      </c>
      <c r="AD10" s="17">
        <f t="shared" si="3"/>
        <v>0</v>
      </c>
      <c r="AE10" s="12">
        <f>SUMPRODUCT((CLIENT=$X10)*(AE$2=Période)*(Marque=AE$1)*CA)</f>
        <v>300</v>
      </c>
      <c r="AF10" s="12">
        <f>SUMPRODUCT((CLIENT=$X10)*(AF$2=Période)*(Marque=AF$1)*CA)</f>
        <v>0</v>
      </c>
      <c r="AG10" s="12">
        <f t="shared" si="4"/>
        <v>300</v>
      </c>
      <c r="AH10" s="20">
        <f>SUMPRODUCT((CLIENT=$X10)*(AH$2=Période)*(Marque=AH$1)*CA)</f>
        <v>0</v>
      </c>
      <c r="AI10" s="20">
        <f>SUMPRODUCT((CLIENT=$X10)*(AI$2=Période)*(Marque=AI$1)*CA)</f>
        <v>0</v>
      </c>
      <c r="AJ10" s="20">
        <f t="shared" si="5"/>
        <v>0</v>
      </c>
    </row>
    <row r="11" spans="1:36">
      <c r="A11" s="4" t="s">
        <v>9</v>
      </c>
      <c r="B11" s="4" t="s">
        <v>14</v>
      </c>
      <c r="C11" s="4" t="s">
        <v>206</v>
      </c>
      <c r="D11" s="4" t="s">
        <v>8</v>
      </c>
      <c r="E11" s="5">
        <v>6045.2380952381</v>
      </c>
      <c r="F11" s="5">
        <v>5423.3333333333303</v>
      </c>
      <c r="G11" s="5">
        <f t="shared" ref="G11:G16" si="6">E11-F11</f>
        <v>621.90476190476966</v>
      </c>
      <c r="H11" s="6">
        <f t="shared" si="1"/>
        <v>0.10287514769594452</v>
      </c>
      <c r="X11" s="11" t="s">
        <v>20</v>
      </c>
      <c r="Y11" s="13">
        <f>SUMPRODUCT((CLIENT=$X11)*(Y$2=Période)*(Marque=Y$1)*CA)</f>
        <v>350</v>
      </c>
      <c r="Z11" s="13">
        <f>SUMPRODUCT((CLIENT=$X11)*(Z$2=Période)*(Marque=Y$1)*CA)</f>
        <v>800</v>
      </c>
      <c r="AA11" s="16">
        <f t="shared" si="2"/>
        <v>-450</v>
      </c>
      <c r="AB11" s="17">
        <f>SUMPRODUCT((CLIENT=$X11)*(AB$2=Période)*(Marque=AB$1)*CA)</f>
        <v>0</v>
      </c>
      <c r="AC11" s="17">
        <f>SUMPRODUCT((CLIENT=$X11)*(AC$2=Période)*(Marque=AC9)*CA)</f>
        <v>0</v>
      </c>
      <c r="AD11" s="17">
        <f t="shared" si="3"/>
        <v>0</v>
      </c>
      <c r="AE11" s="12">
        <f>SUMPRODUCT((CLIENT=$X11)*(AE$2=Période)*(Marque=AE$1)*CA)</f>
        <v>0</v>
      </c>
      <c r="AF11" s="12">
        <f>SUMPRODUCT((CLIENT=$X11)*(AF$2=Période)*(Marque=AF$1)*CA)</f>
        <v>0</v>
      </c>
      <c r="AG11" s="12">
        <f t="shared" si="4"/>
        <v>0</v>
      </c>
      <c r="AH11" s="20">
        <f>SUMPRODUCT((CLIENT=$X11)*(AH$2=Période)*(Marque=AH$1)*CA)</f>
        <v>5000</v>
      </c>
      <c r="AI11" s="20">
        <f>SUMPRODUCT((CLIENT=$X11)*(AI$2=Période)*(Marque=AI$1)*CA)</f>
        <v>700</v>
      </c>
      <c r="AJ11" s="20">
        <f t="shared" si="5"/>
        <v>4300</v>
      </c>
    </row>
    <row r="12" spans="1:36">
      <c r="A12" s="4" t="s">
        <v>9</v>
      </c>
      <c r="B12" s="4" t="s">
        <v>15</v>
      </c>
      <c r="C12" s="4" t="s">
        <v>206</v>
      </c>
      <c r="D12" s="4" t="s">
        <v>7</v>
      </c>
      <c r="E12" s="5">
        <v>6763.6904761904798</v>
      </c>
      <c r="F12" s="5">
        <v>6064.1666666666597</v>
      </c>
      <c r="G12" s="5">
        <f t="shared" si="6"/>
        <v>699.52380952382009</v>
      </c>
      <c r="H12" s="6">
        <f t="shared" si="1"/>
        <v>0.10342339170993731</v>
      </c>
      <c r="X12" s="11" t="s">
        <v>21</v>
      </c>
      <c r="Y12" s="13">
        <f>SUMPRODUCT((CLIENT=$X12)*(Y$2=Période)*(Marque=Y$1)*CA)</f>
        <v>0</v>
      </c>
      <c r="Z12" s="13">
        <f>SUMPRODUCT((CLIENT=$X12)*(Z$2=Période)*(Marque=Y$1)*CA)</f>
        <v>5326.7857142857201</v>
      </c>
      <c r="AA12" s="16">
        <f t="shared" si="2"/>
        <v>-5326.7857142857201</v>
      </c>
      <c r="AB12" s="17">
        <f>SUMPRODUCT((CLIENT=$X12)*(AB$2=Période)*(Marque=AB$1)*CA)</f>
        <v>0</v>
      </c>
      <c r="AC12" s="17">
        <f>SUMPRODUCT((CLIENT=$X12)*(AC$2=Période)*(Marque=AC10)*CA)</f>
        <v>0</v>
      </c>
      <c r="AD12" s="17">
        <f t="shared" si="3"/>
        <v>0</v>
      </c>
      <c r="AE12" s="12">
        <f>SUMPRODUCT((CLIENT=$X12)*(AE$2=Période)*(Marque=AE$1)*CA)</f>
        <v>0</v>
      </c>
      <c r="AF12" s="12">
        <f>SUMPRODUCT((CLIENT=$X12)*(AF$2=Période)*(Marque=AF$1)*CA)</f>
        <v>0</v>
      </c>
      <c r="AG12" s="12">
        <f t="shared" si="4"/>
        <v>0</v>
      </c>
      <c r="AH12" s="20">
        <f>SUMPRODUCT((CLIENT=$X12)*(AH$2=Période)*(Marque=AH$1)*CA)</f>
        <v>9000</v>
      </c>
      <c r="AI12" s="20">
        <f>SUMPRODUCT((CLIENT=$X12)*(AI$2=Période)*(Marque=AI$1)*CA)</f>
        <v>0</v>
      </c>
      <c r="AJ12" s="20">
        <f t="shared" si="5"/>
        <v>9000</v>
      </c>
    </row>
    <row r="13" spans="1:36">
      <c r="A13" s="4" t="s">
        <v>9</v>
      </c>
      <c r="B13" s="4" t="s">
        <v>15</v>
      </c>
      <c r="C13" s="4" t="s">
        <v>206</v>
      </c>
      <c r="D13" s="4" t="s">
        <v>8</v>
      </c>
      <c r="E13" s="5">
        <v>7482.1428571428596</v>
      </c>
      <c r="F13" s="5">
        <v>6705</v>
      </c>
      <c r="G13" s="5">
        <f t="shared" si="6"/>
        <v>777.14285714285961</v>
      </c>
      <c r="H13" s="6">
        <f t="shared" si="1"/>
        <v>0.1038663484486877</v>
      </c>
      <c r="X13" s="11" t="s">
        <v>22</v>
      </c>
      <c r="Y13" s="13">
        <f>SUMPRODUCT((CLIENT=$X13)*(Y$2=Période)*(Marque=Y$1)*CA)</f>
        <v>0</v>
      </c>
      <c r="Z13" s="13">
        <f>SUMPRODUCT((CLIENT=$X13)*(Z$2=Période)*(Marque=Y$1)*CA)</f>
        <v>0</v>
      </c>
      <c r="AA13" s="16">
        <f t="shared" si="2"/>
        <v>0</v>
      </c>
      <c r="AB13" s="17">
        <f>SUMPRODUCT((CLIENT=$X13)*(AB$2=Période)*(Marque=AB$1)*CA)</f>
        <v>6763.6904761904798</v>
      </c>
      <c r="AC13" s="17">
        <f>SUMPRODUCT((CLIENT=$X13)*(AC$2=Période)*(Marque=AC11)*CA)</f>
        <v>0</v>
      </c>
      <c r="AD13" s="17">
        <f t="shared" si="3"/>
        <v>6763.6904761904798</v>
      </c>
      <c r="AE13" s="12">
        <f>SUMPRODUCT((CLIENT=$X13)*(AE$2=Période)*(Marque=AE$1)*CA)</f>
        <v>0</v>
      </c>
      <c r="AF13" s="12">
        <f>SUMPRODUCT((CLIENT=$X13)*(AF$2=Période)*(Marque=AF$1)*CA)</f>
        <v>0</v>
      </c>
      <c r="AG13" s="12">
        <f t="shared" si="4"/>
        <v>0</v>
      </c>
      <c r="AH13" s="20">
        <f>SUMPRODUCT((CLIENT=$X13)*(AH$2=Période)*(Marque=AH$1)*CA)</f>
        <v>0</v>
      </c>
      <c r="AI13" s="20">
        <f>SUMPRODUCT((CLIENT=$X13)*(AI$2=Période)*(Marque=AI$1)*CA)</f>
        <v>0</v>
      </c>
      <c r="AJ13" s="20">
        <f t="shared" si="5"/>
        <v>0</v>
      </c>
    </row>
    <row r="14" spans="1:36">
      <c r="A14" s="4" t="s">
        <v>9</v>
      </c>
      <c r="B14" s="4" t="s">
        <v>16</v>
      </c>
      <c r="C14" s="4" t="s">
        <v>209</v>
      </c>
      <c r="D14" s="4" t="s">
        <v>7</v>
      </c>
      <c r="E14" s="5">
        <v>8200.5952380952403</v>
      </c>
      <c r="F14" s="5">
        <v>7345.8333333333303</v>
      </c>
      <c r="G14" s="5">
        <f t="shared" si="6"/>
        <v>854.76190476191005</v>
      </c>
      <c r="H14" s="6">
        <f t="shared" si="1"/>
        <v>0.10423169049865777</v>
      </c>
      <c r="X14" s="11" t="s">
        <v>23</v>
      </c>
      <c r="Y14" s="13">
        <f>SUMPRODUCT((CLIENT=$X14)*(Y$2=Période)*(Marque=Y$1)*CA)</f>
        <v>0</v>
      </c>
      <c r="Z14" s="13">
        <f>SUMPRODUCT((CLIENT=$X14)*(Z$2=Période)*(Marque=Y$1)*CA)</f>
        <v>0</v>
      </c>
      <c r="AA14" s="16">
        <f t="shared" si="2"/>
        <v>0</v>
      </c>
      <c r="AB14" s="17">
        <f>SUMPRODUCT((CLIENT=$X14)*(AB$2=Période)*(Marque=AB$1)*CA)</f>
        <v>8200.5952380952403</v>
      </c>
      <c r="AC14" s="17">
        <f>SUMPRODUCT((CLIENT=$X14)*(AC$2=Période)*(Marque=AC12)*CA)</f>
        <v>0</v>
      </c>
      <c r="AD14" s="17">
        <f t="shared" si="3"/>
        <v>8200.5952380952403</v>
      </c>
      <c r="AE14" s="12">
        <f>SUMPRODUCT((CLIENT=$X14)*(AE$2=Période)*(Marque=AE$1)*CA)</f>
        <v>0</v>
      </c>
      <c r="AF14" s="12">
        <f>SUMPRODUCT((CLIENT=$X14)*(AF$2=Période)*(Marque=AF$1)*CA)</f>
        <v>0</v>
      </c>
      <c r="AG14" s="12">
        <f t="shared" si="4"/>
        <v>0</v>
      </c>
      <c r="AH14" s="20">
        <f>SUMPRODUCT((CLIENT=$X14)*(AH$2=Période)*(Marque=AH$1)*CA)</f>
        <v>0</v>
      </c>
      <c r="AI14" s="20">
        <f>SUMPRODUCT((CLIENT=$X14)*(AI$2=Période)*(Marque=AI$1)*CA)</f>
        <v>0</v>
      </c>
      <c r="AJ14" s="20">
        <f t="shared" si="5"/>
        <v>0</v>
      </c>
    </row>
    <row r="15" spans="1:36">
      <c r="A15" s="4" t="s">
        <v>9</v>
      </c>
      <c r="B15" s="4" t="s">
        <v>17</v>
      </c>
      <c r="C15" s="4" t="s">
        <v>209</v>
      </c>
      <c r="D15" s="4" t="s">
        <v>8</v>
      </c>
      <c r="E15" s="5">
        <v>8919.0476190476202</v>
      </c>
      <c r="F15" s="5">
        <v>7986.6666666666597</v>
      </c>
      <c r="G15" s="5">
        <f t="shared" si="6"/>
        <v>932.38095238096048</v>
      </c>
      <c r="H15" s="6">
        <f t="shared" si="1"/>
        <v>0.10453817405232335</v>
      </c>
      <c r="X15" s="11" t="s">
        <v>24</v>
      </c>
      <c r="Y15" s="13">
        <f>SUMPRODUCT((CLIENT=$X15)*(Y$2=Période)*(Marque=Y$1)*CA)</f>
        <v>200</v>
      </c>
      <c r="Z15" s="13">
        <f>SUMPRODUCT((CLIENT=$X15)*(Z$2=Période)*(Marque=Y$1)*CA)</f>
        <v>300</v>
      </c>
      <c r="AA15" s="16">
        <f t="shared" si="2"/>
        <v>-100</v>
      </c>
      <c r="AB15" s="17">
        <f>SUMPRODUCT((CLIENT=$X15)*(AB$2=Période)*(Marque=AB$1)*CA)</f>
        <v>9637.4999999999709</v>
      </c>
      <c r="AC15" s="17">
        <f>SUMPRODUCT((CLIENT=$X15)*(AC$2=Période)*(Marque=AC13)*CA)</f>
        <v>0</v>
      </c>
      <c r="AD15" s="17">
        <f t="shared" si="3"/>
        <v>9637.4999999999709</v>
      </c>
      <c r="AE15" s="12">
        <f>SUMPRODUCT((CLIENT=$X15)*(AE$2=Période)*(Marque=AE$1)*CA)</f>
        <v>0</v>
      </c>
      <c r="AF15" s="12">
        <f>SUMPRODUCT((CLIENT=$X15)*(AF$2=Période)*(Marque=AF$1)*CA)</f>
        <v>0</v>
      </c>
      <c r="AG15" s="12">
        <f t="shared" si="4"/>
        <v>0</v>
      </c>
      <c r="AH15" s="20">
        <f>SUMPRODUCT((CLIENT=$X15)*(AH$2=Période)*(Marque=AH$1)*CA)</f>
        <v>0</v>
      </c>
      <c r="AI15" s="20">
        <f>SUMPRODUCT((CLIENT=$X15)*(AI$2=Période)*(Marque=AI$1)*CA)</f>
        <v>0</v>
      </c>
      <c r="AJ15" s="20">
        <f t="shared" si="5"/>
        <v>0</v>
      </c>
    </row>
    <row r="16" spans="1:36">
      <c r="A16" s="4" t="s">
        <v>9</v>
      </c>
      <c r="B16" s="4" t="s">
        <v>18</v>
      </c>
      <c r="C16" s="4" t="s">
        <v>206</v>
      </c>
      <c r="D16" s="4" t="s">
        <v>8</v>
      </c>
      <c r="E16" s="5">
        <v>9637.4999999999709</v>
      </c>
      <c r="F16" s="5">
        <v>8627.5</v>
      </c>
      <c r="G16" s="5">
        <f t="shared" si="6"/>
        <v>1009.9999999999709</v>
      </c>
      <c r="H16" s="6">
        <f t="shared" si="1"/>
        <v>0.10479896238650832</v>
      </c>
      <c r="X16" s="11" t="s">
        <v>25</v>
      </c>
      <c r="Y16" s="13">
        <f>SUMPRODUCT((CLIENT=$X16)*(Y$2=Période)*(Marque=Y$1)*CA)</f>
        <v>0</v>
      </c>
      <c r="Z16" s="13">
        <f>SUMPRODUCT((CLIENT=$X16)*(Z$2=Période)*(Marque=Y$1)*CA)</f>
        <v>0</v>
      </c>
      <c r="AA16" s="16">
        <f t="shared" si="2"/>
        <v>0</v>
      </c>
      <c r="AB16" s="17">
        <f>SUMPRODUCT((CLIENT=$X16)*(AB$2=Période)*(Marque=AB$1)*CA)</f>
        <v>5000</v>
      </c>
      <c r="AC16" s="17">
        <f>SUMPRODUCT((CLIENT=$X16)*(AC$2=Période)*(Marque=AC14)*CA)</f>
        <v>0</v>
      </c>
      <c r="AD16" s="17">
        <f t="shared" si="3"/>
        <v>5000</v>
      </c>
      <c r="AE16" s="12">
        <f>SUMPRODUCT((CLIENT=$X16)*(AE$2=Période)*(Marque=AE$1)*CA)</f>
        <v>0</v>
      </c>
      <c r="AF16" s="12">
        <f>SUMPRODUCT((CLIENT=$X16)*(AF$2=Période)*(Marque=AF$1)*CA)</f>
        <v>0</v>
      </c>
      <c r="AG16" s="12">
        <f t="shared" si="4"/>
        <v>0</v>
      </c>
      <c r="AH16" s="20">
        <f>SUMPRODUCT((CLIENT=$X16)*(AH$2=Période)*(Marque=AH$1)*CA)</f>
        <v>0</v>
      </c>
      <c r="AI16" s="20">
        <f>SUMPRODUCT((CLIENT=$X16)*(AI$2=Période)*(Marque=AI$1)*CA)</f>
        <v>0</v>
      </c>
      <c r="AJ16" s="20">
        <f t="shared" si="5"/>
        <v>0</v>
      </c>
    </row>
    <row r="17" spans="1:36">
      <c r="A17" s="4" t="s">
        <v>10</v>
      </c>
      <c r="B17" s="4" t="s">
        <v>19</v>
      </c>
      <c r="C17" s="4" t="s">
        <v>209</v>
      </c>
      <c r="D17" s="4" t="s">
        <v>8</v>
      </c>
      <c r="E17" s="5">
        <v>200</v>
      </c>
      <c r="F17" s="5">
        <v>180</v>
      </c>
      <c r="G17" s="5">
        <f>E17-F17</f>
        <v>20</v>
      </c>
      <c r="H17" s="6">
        <f t="shared" si="1"/>
        <v>9.9999999999999978E-2</v>
      </c>
      <c r="X17" s="11" t="s">
        <v>26</v>
      </c>
      <c r="Y17" s="13">
        <f>SUMPRODUCT((CLIENT=$X17)*(Y$2=Période)*(Marque=Y$1)*CA)</f>
        <v>0</v>
      </c>
      <c r="Z17" s="13">
        <f>SUMPRODUCT((CLIENT=$X17)*(Z$2=Période)*(Marque=Y$1)*CA)</f>
        <v>800</v>
      </c>
      <c r="AA17" s="16">
        <f t="shared" si="2"/>
        <v>-800</v>
      </c>
      <c r="AB17" s="17">
        <f>SUMPRODUCT((CLIENT=$X17)*(AB$2=Période)*(Marque=AB$1)*CA)</f>
        <v>700</v>
      </c>
      <c r="AC17" s="17">
        <f>SUMPRODUCT((CLIENT=$X17)*(AC$2=Période)*(Marque=AC15)*CA)</f>
        <v>0</v>
      </c>
      <c r="AD17" s="17">
        <f t="shared" si="3"/>
        <v>700</v>
      </c>
      <c r="AE17" s="12">
        <f>SUMPRODUCT((CLIENT=$X17)*(AE$2=Période)*(Marque=AE$1)*CA)</f>
        <v>0</v>
      </c>
      <c r="AF17" s="12">
        <f>SUMPRODUCT((CLIENT=$X17)*(AF$2=Période)*(Marque=AF$1)*CA)</f>
        <v>0</v>
      </c>
      <c r="AG17" s="12">
        <f t="shared" si="4"/>
        <v>0</v>
      </c>
      <c r="AH17" s="20">
        <f>SUMPRODUCT((CLIENT=$X17)*(AH$2=Période)*(Marque=AH$1)*CA)</f>
        <v>0</v>
      </c>
      <c r="AI17" s="20">
        <f>SUMPRODUCT((CLIENT=$X17)*(AI$2=Période)*(Marque=AI$1)*CA)</f>
        <v>0</v>
      </c>
      <c r="AJ17" s="20">
        <f t="shared" si="5"/>
        <v>0</v>
      </c>
    </row>
    <row r="18" spans="1:36">
      <c r="A18" s="4" t="s">
        <v>10</v>
      </c>
      <c r="B18" s="4" t="s">
        <v>19</v>
      </c>
      <c r="C18" s="4" t="s">
        <v>207</v>
      </c>
      <c r="D18" s="4" t="s">
        <v>8</v>
      </c>
      <c r="E18" s="5">
        <v>300</v>
      </c>
      <c r="F18" s="5">
        <v>280</v>
      </c>
      <c r="G18" s="5">
        <f t="shared" ref="G18:G31" si="7">E18-F18</f>
        <v>20</v>
      </c>
      <c r="H18" s="6">
        <f t="shared" si="1"/>
        <v>6.6666666666666652E-2</v>
      </c>
      <c r="X18" s="11" t="s">
        <v>27</v>
      </c>
      <c r="Y18" s="13">
        <f>SUMPRODUCT((CLIENT=$X18)*(Y$2=Période)*(Marque=Y$1)*CA)</f>
        <v>0</v>
      </c>
      <c r="Z18" s="13">
        <f>SUMPRODUCT((CLIENT=$X18)*(Z$2=Période)*(Marque=Y$1)*CA)</f>
        <v>0</v>
      </c>
      <c r="AA18" s="16">
        <f t="shared" si="2"/>
        <v>0</v>
      </c>
      <c r="AB18" s="17">
        <f>SUMPRODUCT((CLIENT=$X18)*(AB$2=Période)*(Marque=AB$1)*CA)</f>
        <v>9000</v>
      </c>
      <c r="AC18" s="17">
        <f>SUMPRODUCT((CLIENT=$X18)*(AC$2=Période)*(Marque=AC16)*CA)</f>
        <v>0</v>
      </c>
      <c r="AD18" s="17">
        <f t="shared" si="3"/>
        <v>9000</v>
      </c>
      <c r="AE18" s="12">
        <f>SUMPRODUCT((CLIENT=$X18)*(AE$2=Période)*(Marque=AE$1)*CA)</f>
        <v>0</v>
      </c>
      <c r="AF18" s="12">
        <f>SUMPRODUCT((CLIENT=$X18)*(AF$2=Période)*(Marque=AF$1)*CA)</f>
        <v>0</v>
      </c>
      <c r="AG18" s="12">
        <f t="shared" si="4"/>
        <v>0</v>
      </c>
      <c r="AH18" s="20">
        <f>SUMPRODUCT((CLIENT=$X18)*(AH$2=Période)*(Marque=AH$1)*CA)</f>
        <v>0</v>
      </c>
      <c r="AI18" s="20">
        <f>SUMPRODUCT((CLIENT=$X18)*(AI$2=Période)*(Marque=AI$1)*CA)</f>
        <v>0</v>
      </c>
      <c r="AJ18" s="20">
        <f t="shared" si="5"/>
        <v>0</v>
      </c>
    </row>
    <row r="19" spans="1:36">
      <c r="A19" s="4" t="s">
        <v>10</v>
      </c>
      <c r="B19" s="4" t="s">
        <v>19</v>
      </c>
      <c r="C19" s="4" t="s">
        <v>209</v>
      </c>
      <c r="D19" s="4" t="s">
        <v>7</v>
      </c>
      <c r="E19" s="5">
        <v>400</v>
      </c>
      <c r="F19" s="5">
        <v>380</v>
      </c>
      <c r="G19" s="5">
        <f t="shared" si="7"/>
        <v>20</v>
      </c>
      <c r="H19" s="6">
        <f t="shared" si="1"/>
        <v>5.0000000000000044E-2</v>
      </c>
      <c r="X19" s="11" t="s">
        <v>28</v>
      </c>
      <c r="Y19" s="13">
        <f>SUMPRODUCT((CLIENT=$X19)*(Y$2=Période)*(Marque=Y$1)*CA)</f>
        <v>0</v>
      </c>
      <c r="Z19" s="13">
        <f>SUMPRODUCT((CLIENT=$X19)*(Z$2=Période)*(Marque=Y$1)*CA)</f>
        <v>0</v>
      </c>
      <c r="AA19" s="16">
        <f t="shared" si="2"/>
        <v>0</v>
      </c>
      <c r="AB19" s="17">
        <f>SUMPRODUCT((CLIENT=$X19)*(AB$2=Période)*(Marque=AB$1)*CA)</f>
        <v>0</v>
      </c>
      <c r="AC19" s="17">
        <f>SUMPRODUCT((CLIENT=$X19)*(AC$2=Période)*(Marque=AC17)*CA)</f>
        <v>0</v>
      </c>
      <c r="AD19" s="17">
        <f t="shared" si="3"/>
        <v>0</v>
      </c>
      <c r="AE19" s="12">
        <f>SUMPRODUCT((CLIENT=$X19)*(AE$2=Période)*(Marque=AE$1)*CA)</f>
        <v>0</v>
      </c>
      <c r="AF19" s="12">
        <f>SUMPRODUCT((CLIENT=$X19)*(AF$2=Période)*(Marque=AF$1)*CA)</f>
        <v>6045.2380952381</v>
      </c>
      <c r="AG19" s="12">
        <f t="shared" si="4"/>
        <v>-6045.2380952381</v>
      </c>
      <c r="AH19" s="20">
        <f>SUMPRODUCT((CLIENT=$X19)*(AH$2=Période)*(Marque=AH$1)*CA)</f>
        <v>0</v>
      </c>
      <c r="AI19" s="20">
        <f>SUMPRODUCT((CLIENT=$X19)*(AI$2=Période)*(Marque=AI$1)*CA)</f>
        <v>0</v>
      </c>
      <c r="AJ19" s="20">
        <f t="shared" si="5"/>
        <v>0</v>
      </c>
    </row>
    <row r="20" spans="1:36">
      <c r="A20" s="4" t="s">
        <v>10</v>
      </c>
      <c r="B20" s="4" t="s">
        <v>20</v>
      </c>
      <c r="C20" s="4" t="s">
        <v>208</v>
      </c>
      <c r="D20" s="4" t="s">
        <v>8</v>
      </c>
      <c r="E20" s="5">
        <v>5000</v>
      </c>
      <c r="F20" s="5">
        <v>4600</v>
      </c>
      <c r="G20" s="5">
        <f t="shared" si="7"/>
        <v>400</v>
      </c>
      <c r="H20" s="6">
        <f t="shared" si="1"/>
        <v>7.999999999999996E-2</v>
      </c>
      <c r="X20" s="11" t="s">
        <v>29</v>
      </c>
      <c r="Y20" s="13">
        <f>SUMPRODUCT((CLIENT=$X20)*(Y$2=Période)*(Marque=Y$1)*CA)</f>
        <v>0</v>
      </c>
      <c r="Z20" s="13">
        <f>SUMPRODUCT((CLIENT=$X20)*(Z$2=Période)*(Marque=Y$1)*CA)</f>
        <v>0</v>
      </c>
      <c r="AA20" s="16">
        <f t="shared" si="2"/>
        <v>0</v>
      </c>
      <c r="AB20" s="17">
        <f>SUMPRODUCT((CLIENT=$X20)*(AB$2=Période)*(Marque=AB$1)*CA)</f>
        <v>7482.1428571428596</v>
      </c>
      <c r="AC20" s="17">
        <f>SUMPRODUCT((CLIENT=$X20)*(AC$2=Période)*(Marque=AC18)*CA)</f>
        <v>0</v>
      </c>
      <c r="AD20" s="17">
        <f t="shared" si="3"/>
        <v>7482.1428571428596</v>
      </c>
      <c r="AE20" s="12">
        <f>SUMPRODUCT((CLIENT=$X20)*(AE$2=Période)*(Marque=AE$1)*CA)</f>
        <v>0</v>
      </c>
      <c r="AF20" s="12">
        <f>SUMPRODUCT((CLIENT=$X20)*(AF$2=Période)*(Marque=AF$1)*CA)</f>
        <v>8200.5952380952403</v>
      </c>
      <c r="AG20" s="12">
        <f t="shared" si="4"/>
        <v>-8200.5952380952403</v>
      </c>
      <c r="AH20" s="20">
        <f>SUMPRODUCT((CLIENT=$X20)*(AH$2=Période)*(Marque=AH$1)*CA)</f>
        <v>0</v>
      </c>
      <c r="AI20" s="20">
        <f>SUMPRODUCT((CLIENT=$X20)*(AI$2=Période)*(Marque=AI$1)*CA)</f>
        <v>0</v>
      </c>
      <c r="AJ20" s="20">
        <f t="shared" si="5"/>
        <v>0</v>
      </c>
    </row>
    <row r="21" spans="1:36">
      <c r="A21" s="4" t="s">
        <v>10</v>
      </c>
      <c r="B21" s="4" t="s">
        <v>20</v>
      </c>
      <c r="C21" s="4" t="s">
        <v>209</v>
      </c>
      <c r="D21" s="4" t="s">
        <v>8</v>
      </c>
      <c r="E21" s="5">
        <v>350</v>
      </c>
      <c r="F21" s="5">
        <v>290</v>
      </c>
      <c r="G21" s="5">
        <f t="shared" si="7"/>
        <v>60</v>
      </c>
      <c r="H21" s="6">
        <f t="shared" si="1"/>
        <v>0.17142857142857137</v>
      </c>
      <c r="X21" s="11" t="s">
        <v>30</v>
      </c>
      <c r="Y21" s="13">
        <f>SUMPRODUCT((CLIENT=$X21)*(Y$2=Période)*(Marque=Y$1)*CA)</f>
        <v>0</v>
      </c>
      <c r="Z21" s="13">
        <f>SUMPRODUCT((CLIENT=$X21)*(Z$2=Période)*(Marque=Y$1)*CA)</f>
        <v>0</v>
      </c>
      <c r="AA21" s="16">
        <f t="shared" si="2"/>
        <v>0</v>
      </c>
      <c r="AB21" s="17">
        <f>SUMPRODUCT((CLIENT=$X21)*(AB$2=Période)*(Marque=AB$1)*CA)</f>
        <v>0</v>
      </c>
      <c r="AC21" s="17">
        <f>SUMPRODUCT((CLIENT=$X21)*(AC$2=Période)*(Marque=AC19)*CA)</f>
        <v>0</v>
      </c>
      <c r="AD21" s="17">
        <f t="shared" si="3"/>
        <v>0</v>
      </c>
      <c r="AE21" s="12">
        <f>SUMPRODUCT((CLIENT=$X21)*(AE$2=Période)*(Marque=AE$1)*CA)</f>
        <v>0</v>
      </c>
      <c r="AF21" s="12">
        <f>SUMPRODUCT((CLIENT=$X21)*(AF$2=Période)*(Marque=AF$1)*CA)</f>
        <v>0</v>
      </c>
      <c r="AG21" s="12">
        <f t="shared" si="4"/>
        <v>0</v>
      </c>
      <c r="AH21" s="20">
        <f>SUMPRODUCT((CLIENT=$X21)*(AH$2=Période)*(Marque=AH$1)*CA)</f>
        <v>0</v>
      </c>
      <c r="AI21" s="20">
        <f>SUMPRODUCT((CLIENT=$X21)*(AI$2=Période)*(Marque=AI$1)*CA)</f>
        <v>0</v>
      </c>
      <c r="AJ21" s="20">
        <f t="shared" si="5"/>
        <v>0</v>
      </c>
    </row>
    <row r="22" spans="1:36">
      <c r="A22" s="4" t="s">
        <v>10</v>
      </c>
      <c r="B22" s="4" t="s">
        <v>20</v>
      </c>
      <c r="C22" s="4" t="s">
        <v>208</v>
      </c>
      <c r="D22" s="4" t="s">
        <v>7</v>
      </c>
      <c r="E22" s="5">
        <v>700</v>
      </c>
      <c r="F22" s="5">
        <v>680</v>
      </c>
      <c r="G22" s="5">
        <f t="shared" si="7"/>
        <v>20</v>
      </c>
      <c r="H22" s="6">
        <f t="shared" si="1"/>
        <v>2.8571428571428581E-2</v>
      </c>
      <c r="X22" s="11" t="s">
        <v>31</v>
      </c>
      <c r="Y22" s="13">
        <f>SUMPRODUCT((CLIENT=$X22)*(Y$2=Période)*(Marque=Y$1)*CA)</f>
        <v>0</v>
      </c>
      <c r="Z22" s="13">
        <f>SUMPRODUCT((CLIENT=$X22)*(Z$2=Période)*(Marque=Y$1)*CA)</f>
        <v>0</v>
      </c>
      <c r="AA22" s="16">
        <f t="shared" si="2"/>
        <v>0</v>
      </c>
      <c r="AB22" s="17">
        <f>SUMPRODUCT((CLIENT=$X22)*(AB$2=Période)*(Marque=AB$1)*CA)</f>
        <v>200</v>
      </c>
      <c r="AC22" s="17">
        <f>SUMPRODUCT((CLIENT=$X22)*(AC$2=Période)*(Marque=AC20)*CA)</f>
        <v>0</v>
      </c>
      <c r="AD22" s="17">
        <f t="shared" si="3"/>
        <v>200</v>
      </c>
      <c r="AE22" s="12">
        <f>SUMPRODUCT((CLIENT=$X22)*(AE$2=Période)*(Marque=AE$1)*CA)</f>
        <v>0</v>
      </c>
      <c r="AF22" s="12">
        <f>SUMPRODUCT((CLIENT=$X22)*(AF$2=Période)*(Marque=AF$1)*CA)</f>
        <v>0</v>
      </c>
      <c r="AG22" s="12">
        <f t="shared" si="4"/>
        <v>0</v>
      </c>
      <c r="AH22" s="20">
        <f>SUMPRODUCT((CLIENT=$X22)*(AH$2=Période)*(Marque=AH$1)*CA)</f>
        <v>0</v>
      </c>
      <c r="AI22" s="20">
        <f>SUMPRODUCT((CLIENT=$X22)*(AI$2=Période)*(Marque=AI$1)*CA)</f>
        <v>0</v>
      </c>
      <c r="AJ22" s="20">
        <f t="shared" si="5"/>
        <v>0</v>
      </c>
    </row>
    <row r="23" spans="1:36">
      <c r="A23" s="4" t="s">
        <v>10</v>
      </c>
      <c r="B23" s="4" t="s">
        <v>20</v>
      </c>
      <c r="C23" s="4" t="s">
        <v>209</v>
      </c>
      <c r="D23" s="4" t="s">
        <v>7</v>
      </c>
      <c r="E23" s="5">
        <v>800</v>
      </c>
      <c r="F23" s="5">
        <v>780</v>
      </c>
      <c r="G23" s="5">
        <f t="shared" si="7"/>
        <v>20</v>
      </c>
      <c r="H23" s="6">
        <f t="shared" si="1"/>
        <v>2.5000000000000022E-2</v>
      </c>
      <c r="X23" s="11" t="s">
        <v>32</v>
      </c>
      <c r="Y23" s="13">
        <f>SUMPRODUCT((CLIENT=$X23)*(Y$2=Période)*(Marque=Y$1)*CA)</f>
        <v>0</v>
      </c>
      <c r="Z23" s="13">
        <f>SUMPRODUCT((CLIENT=$X23)*(Z$2=Période)*(Marque=Y$1)*CA)</f>
        <v>0</v>
      </c>
      <c r="AA23" s="16">
        <f t="shared" si="2"/>
        <v>0</v>
      </c>
      <c r="AB23" s="17">
        <f>SUMPRODUCT((CLIENT=$X23)*(AB$2=Période)*(Marque=AB$1)*CA)</f>
        <v>300</v>
      </c>
      <c r="AC23" s="17">
        <f>SUMPRODUCT((CLIENT=$X23)*(AC$2=Période)*(Marque=AC21)*CA)</f>
        <v>0</v>
      </c>
      <c r="AD23" s="17">
        <f t="shared" si="3"/>
        <v>300</v>
      </c>
      <c r="AE23" s="12">
        <f>SUMPRODUCT((CLIENT=$X23)*(AE$2=Période)*(Marque=AE$1)*CA)</f>
        <v>0</v>
      </c>
      <c r="AF23" s="12">
        <f>SUMPRODUCT((CLIENT=$X23)*(AF$2=Période)*(Marque=AF$1)*CA)</f>
        <v>0</v>
      </c>
      <c r="AG23" s="12">
        <f t="shared" si="4"/>
        <v>0</v>
      </c>
      <c r="AH23" s="20">
        <f>SUMPRODUCT((CLIENT=$X23)*(AH$2=Période)*(Marque=AH$1)*CA)</f>
        <v>0</v>
      </c>
      <c r="AI23" s="20">
        <f>SUMPRODUCT((CLIENT=$X23)*(AI$2=Période)*(Marque=AI$1)*CA)</f>
        <v>0</v>
      </c>
      <c r="AJ23" s="20">
        <f t="shared" si="5"/>
        <v>0</v>
      </c>
    </row>
    <row r="24" spans="1:36">
      <c r="A24" s="4" t="s">
        <v>10</v>
      </c>
      <c r="B24" s="4" t="s">
        <v>21</v>
      </c>
      <c r="C24" s="4" t="s">
        <v>208</v>
      </c>
      <c r="D24" s="4" t="s">
        <v>8</v>
      </c>
      <c r="E24" s="5">
        <v>9000</v>
      </c>
      <c r="F24" s="5">
        <v>8000</v>
      </c>
      <c r="G24" s="5">
        <f t="shared" si="7"/>
        <v>1000</v>
      </c>
      <c r="H24" s="6">
        <f t="shared" si="1"/>
        <v>0.11111111111111116</v>
      </c>
      <c r="X24" s="11" t="s">
        <v>33</v>
      </c>
      <c r="Y24" s="13">
        <f>SUMPRODUCT((CLIENT=$X24)*(Y$2=Période)*(Marque=Y$1)*CA)</f>
        <v>5000</v>
      </c>
      <c r="Z24" s="13">
        <f>SUMPRODUCT((CLIENT=$X24)*(Z$2=Période)*(Marque=Y$1)*CA)</f>
        <v>350</v>
      </c>
      <c r="AA24" s="16">
        <f t="shared" si="2"/>
        <v>4650</v>
      </c>
      <c r="AB24" s="17">
        <f>SUMPRODUCT((CLIENT=$X24)*(AB$2=Période)*(Marque=AB$1)*CA)</f>
        <v>700</v>
      </c>
      <c r="AC24" s="17">
        <f>SUMPRODUCT((CLIENT=$X24)*(AC$2=Période)*(Marque=AC22)*CA)</f>
        <v>0</v>
      </c>
      <c r="AD24" s="17">
        <f t="shared" si="3"/>
        <v>700</v>
      </c>
      <c r="AE24" s="12">
        <f>SUMPRODUCT((CLIENT=$X24)*(AE$2=Période)*(Marque=AE$1)*CA)</f>
        <v>0</v>
      </c>
      <c r="AF24" s="12">
        <f>SUMPRODUCT((CLIENT=$X24)*(AF$2=Période)*(Marque=AF$1)*CA)</f>
        <v>800</v>
      </c>
      <c r="AG24" s="12">
        <f t="shared" si="4"/>
        <v>-800</v>
      </c>
      <c r="AH24" s="20">
        <f>SUMPRODUCT((CLIENT=$X24)*(AH$2=Période)*(Marque=AH$1)*CA)</f>
        <v>0</v>
      </c>
      <c r="AI24" s="20">
        <f>SUMPRODUCT((CLIENT=$X24)*(AI$2=Période)*(Marque=AI$1)*CA)</f>
        <v>0</v>
      </c>
      <c r="AJ24" s="20">
        <f t="shared" si="5"/>
        <v>0</v>
      </c>
    </row>
    <row r="25" spans="1:36">
      <c r="A25" s="4" t="s">
        <v>10</v>
      </c>
      <c r="B25" s="4" t="s">
        <v>21</v>
      </c>
      <c r="C25" s="4" t="s">
        <v>209</v>
      </c>
      <c r="D25" s="4" t="s">
        <v>7</v>
      </c>
      <c r="E25" s="5">
        <v>5326.7857142857201</v>
      </c>
      <c r="F25" s="5">
        <v>4782.5</v>
      </c>
      <c r="G25" s="5">
        <f t="shared" si="7"/>
        <v>544.28571428572013</v>
      </c>
      <c r="H25" s="6">
        <f t="shared" si="1"/>
        <v>0.10217901441501942</v>
      </c>
      <c r="X25" s="11" t="s">
        <v>34</v>
      </c>
      <c r="Y25" s="13">
        <f>SUMPRODUCT((CLIENT=$X25)*(Y$2=Période)*(Marque=Y$1)*CA)</f>
        <v>0</v>
      </c>
      <c r="Z25" s="13">
        <f>SUMPRODUCT((CLIENT=$X25)*(Z$2=Période)*(Marque=Y$1)*CA)</f>
        <v>0</v>
      </c>
      <c r="AA25" s="16">
        <f t="shared" si="2"/>
        <v>0</v>
      </c>
      <c r="AB25" s="17">
        <f>SUMPRODUCT((CLIENT=$X25)*(AB$2=Période)*(Marque=AB$1)*CA)</f>
        <v>0</v>
      </c>
      <c r="AC25" s="17">
        <f>SUMPRODUCT((CLIENT=$X25)*(AC$2=Période)*(Marque=AC23)*CA)</f>
        <v>0</v>
      </c>
      <c r="AD25" s="17">
        <f t="shared" si="3"/>
        <v>0</v>
      </c>
      <c r="AE25" s="12">
        <f>SUMPRODUCT((CLIENT=$X25)*(AE$2=Période)*(Marque=AE$1)*CA)</f>
        <v>0</v>
      </c>
      <c r="AF25" s="12">
        <f>SUMPRODUCT((CLIENT=$X25)*(AF$2=Période)*(Marque=AF$1)*CA)</f>
        <v>0</v>
      </c>
      <c r="AG25" s="12">
        <f t="shared" si="4"/>
        <v>0</v>
      </c>
      <c r="AH25" s="20">
        <f>SUMPRODUCT((CLIENT=$X25)*(AH$2=Période)*(Marque=AH$1)*CA)</f>
        <v>0</v>
      </c>
      <c r="AI25" s="20">
        <f>SUMPRODUCT((CLIENT=$X25)*(AI$2=Période)*(Marque=AI$1)*CA)</f>
        <v>0</v>
      </c>
      <c r="AJ25" s="20">
        <f t="shared" si="5"/>
        <v>0</v>
      </c>
    </row>
    <row r="26" spans="1:36">
      <c r="A26" s="4" t="s">
        <v>9</v>
      </c>
      <c r="B26" s="4" t="s">
        <v>22</v>
      </c>
      <c r="C26" s="4" t="s">
        <v>206</v>
      </c>
      <c r="D26" s="4" t="s">
        <v>7</v>
      </c>
      <c r="E26" s="5">
        <v>6045.2380952381</v>
      </c>
      <c r="F26" s="5">
        <v>5423.3333333333303</v>
      </c>
      <c r="G26" s="5">
        <f t="shared" si="7"/>
        <v>621.90476190476966</v>
      </c>
      <c r="H26" s="6">
        <f t="shared" si="1"/>
        <v>0.10287514769594452</v>
      </c>
      <c r="X26" s="11" t="s">
        <v>35</v>
      </c>
      <c r="Y26" s="13">
        <f>SUMPRODUCT((CLIENT=$X26)*(Y$2=Période)*(Marque=Y$1)*CA)</f>
        <v>6045.2380952381</v>
      </c>
      <c r="Z26" s="13">
        <f>SUMPRODUCT((CLIENT=$X26)*(Z$2=Période)*(Marque=Y$1)*CA)</f>
        <v>0</v>
      </c>
      <c r="AA26" s="16">
        <f t="shared" si="2"/>
        <v>6045.2380952381</v>
      </c>
      <c r="AB26" s="17">
        <f>SUMPRODUCT((CLIENT=$X26)*(AB$2=Période)*(Marque=AB$1)*CA)</f>
        <v>0</v>
      </c>
      <c r="AC26" s="17">
        <f>SUMPRODUCT((CLIENT=$X26)*(AC$2=Période)*(Marque=AC24)*CA)</f>
        <v>0</v>
      </c>
      <c r="AD26" s="17">
        <f t="shared" si="3"/>
        <v>0</v>
      </c>
      <c r="AE26" s="12">
        <f>SUMPRODUCT((CLIENT=$X26)*(AE$2=Période)*(Marque=AE$1)*CA)</f>
        <v>0</v>
      </c>
      <c r="AF26" s="12">
        <f>SUMPRODUCT((CLIENT=$X26)*(AF$2=Période)*(Marque=AF$1)*CA)</f>
        <v>0</v>
      </c>
      <c r="AG26" s="12">
        <f t="shared" si="4"/>
        <v>0</v>
      </c>
      <c r="AH26" s="20">
        <f>SUMPRODUCT((CLIENT=$X26)*(AH$2=Période)*(Marque=AH$1)*CA)</f>
        <v>0</v>
      </c>
      <c r="AI26" s="20">
        <f>SUMPRODUCT((CLIENT=$X26)*(AI$2=Période)*(Marque=AI$1)*CA)</f>
        <v>0</v>
      </c>
      <c r="AJ26" s="20">
        <f t="shared" si="5"/>
        <v>0</v>
      </c>
    </row>
    <row r="27" spans="1:36">
      <c r="A27" s="4" t="s">
        <v>9</v>
      </c>
      <c r="B27" s="4" t="s">
        <v>22</v>
      </c>
      <c r="C27" s="4" t="s">
        <v>206</v>
      </c>
      <c r="D27" s="4" t="s">
        <v>8</v>
      </c>
      <c r="E27" s="5">
        <v>6763.6904761904798</v>
      </c>
      <c r="F27" s="5">
        <v>6064.1666666666597</v>
      </c>
      <c r="G27" s="5">
        <f t="shared" si="7"/>
        <v>699.52380952382009</v>
      </c>
      <c r="H27" s="6">
        <f t="shared" si="1"/>
        <v>0.10342339170993731</v>
      </c>
      <c r="X27" s="11" t="s">
        <v>36</v>
      </c>
      <c r="Y27" s="13">
        <f>SUMPRODUCT((CLIENT=$X27)*(Y$2=Période)*(Marque=Y$1)*CA)</f>
        <v>7482.1428571428596</v>
      </c>
      <c r="Z27" s="13">
        <f>SUMPRODUCT((CLIENT=$X27)*(Z$2=Période)*(Marque=Y$1)*CA)</f>
        <v>9637.4999999999709</v>
      </c>
      <c r="AA27" s="16">
        <f t="shared" si="2"/>
        <v>-2155.3571428571113</v>
      </c>
      <c r="AB27" s="17">
        <f>SUMPRODUCT((CLIENT=$X27)*(AB$2=Période)*(Marque=AB$1)*CA)</f>
        <v>8919.0476190476202</v>
      </c>
      <c r="AC27" s="17">
        <f>SUMPRODUCT((CLIENT=$X27)*(AC$2=Période)*(Marque=AC25)*CA)</f>
        <v>0</v>
      </c>
      <c r="AD27" s="17">
        <f t="shared" si="3"/>
        <v>8919.0476190476202</v>
      </c>
      <c r="AE27" s="12">
        <f>SUMPRODUCT((CLIENT=$X27)*(AE$2=Période)*(Marque=AE$1)*CA)</f>
        <v>6763.6904761904798</v>
      </c>
      <c r="AF27" s="12">
        <f>SUMPRODUCT((CLIENT=$X27)*(AF$2=Période)*(Marque=AF$1)*CA)</f>
        <v>200</v>
      </c>
      <c r="AG27" s="12">
        <f t="shared" si="4"/>
        <v>6563.6904761904798</v>
      </c>
      <c r="AH27" s="20">
        <f>SUMPRODUCT((CLIENT=$X27)*(AH$2=Période)*(Marque=AH$1)*CA)</f>
        <v>0</v>
      </c>
      <c r="AI27" s="20">
        <f>SUMPRODUCT((CLIENT=$X27)*(AI$2=Période)*(Marque=AI$1)*CA)</f>
        <v>0</v>
      </c>
      <c r="AJ27" s="20">
        <f t="shared" si="5"/>
        <v>0</v>
      </c>
    </row>
    <row r="28" spans="1:36">
      <c r="A28" s="4" t="s">
        <v>10</v>
      </c>
      <c r="B28" s="4" t="s">
        <v>23</v>
      </c>
      <c r="C28" s="4" t="s">
        <v>206</v>
      </c>
      <c r="D28" s="4" t="s">
        <v>7</v>
      </c>
      <c r="E28" s="5">
        <v>7482.1428571428596</v>
      </c>
      <c r="F28" s="5">
        <v>6705</v>
      </c>
      <c r="G28" s="5">
        <f t="shared" si="7"/>
        <v>777.14285714285961</v>
      </c>
      <c r="H28" s="6">
        <f t="shared" si="1"/>
        <v>0.1038663484486877</v>
      </c>
      <c r="X28" s="11" t="s">
        <v>37</v>
      </c>
      <c r="Y28" s="13">
        <f>SUMPRODUCT((CLIENT=$X28)*(Y$2=Période)*(Marque=Y$1)*CA)</f>
        <v>400</v>
      </c>
      <c r="Z28" s="13">
        <f>SUMPRODUCT((CLIENT=$X28)*(Z$2=Période)*(Marque=Y$1)*CA)</f>
        <v>5000</v>
      </c>
      <c r="AA28" s="16">
        <f t="shared" si="2"/>
        <v>-4600</v>
      </c>
      <c r="AB28" s="17">
        <f>SUMPRODUCT((CLIENT=$X28)*(AB$2=Période)*(Marque=AB$1)*CA)</f>
        <v>0</v>
      </c>
      <c r="AC28" s="17">
        <f>SUMPRODUCT((CLIENT=$X28)*(AC$2=Période)*(Marque=AC26)*CA)</f>
        <v>0</v>
      </c>
      <c r="AD28" s="17">
        <f t="shared" si="3"/>
        <v>0</v>
      </c>
      <c r="AE28" s="12">
        <f>SUMPRODUCT((CLIENT=$X28)*(AE$2=Période)*(Marque=AE$1)*CA)</f>
        <v>0</v>
      </c>
      <c r="AF28" s="12">
        <f>SUMPRODUCT((CLIENT=$X28)*(AF$2=Période)*(Marque=AF$1)*CA)</f>
        <v>0</v>
      </c>
      <c r="AG28" s="12">
        <f t="shared" si="4"/>
        <v>0</v>
      </c>
      <c r="AH28" s="20">
        <f>SUMPRODUCT((CLIENT=$X28)*(AH$2=Période)*(Marque=AH$1)*CA)</f>
        <v>0</v>
      </c>
      <c r="AI28" s="20">
        <f>SUMPRODUCT((CLIENT=$X28)*(AI$2=Période)*(Marque=AI$1)*CA)</f>
        <v>0</v>
      </c>
      <c r="AJ28" s="20">
        <f t="shared" si="5"/>
        <v>0</v>
      </c>
    </row>
    <row r="29" spans="1:36">
      <c r="A29" s="4" t="s">
        <v>10</v>
      </c>
      <c r="B29" s="4" t="s">
        <v>23</v>
      </c>
      <c r="C29" s="4" t="s">
        <v>206</v>
      </c>
      <c r="D29" s="4" t="s">
        <v>8</v>
      </c>
      <c r="E29" s="5">
        <v>8200.5952380952403</v>
      </c>
      <c r="F29" s="5">
        <v>7345.8333333333303</v>
      </c>
      <c r="G29" s="5">
        <f t="shared" si="7"/>
        <v>854.76190476191005</v>
      </c>
      <c r="H29" s="6">
        <f t="shared" si="1"/>
        <v>0.10423169049865777</v>
      </c>
      <c r="X29" s="11" t="s">
        <v>38</v>
      </c>
      <c r="Y29" s="13">
        <f>SUMPRODUCT((CLIENT=$X29)*(Y$2=Période)*(Marque=Y$1)*CA)</f>
        <v>0</v>
      </c>
      <c r="Z29" s="13">
        <f>SUMPRODUCT((CLIENT=$X29)*(Z$2=Période)*(Marque=Y$1)*CA)</f>
        <v>0</v>
      </c>
      <c r="AA29" s="16">
        <f t="shared" si="2"/>
        <v>0</v>
      </c>
      <c r="AB29" s="17">
        <f>SUMPRODUCT((CLIENT=$X29)*(AB$2=Période)*(Marque=AB$1)*CA)</f>
        <v>350</v>
      </c>
      <c r="AC29" s="17">
        <f>SUMPRODUCT((CLIENT=$X29)*(AC$2=Période)*(Marque=AC27)*CA)</f>
        <v>0</v>
      </c>
      <c r="AD29" s="17">
        <f t="shared" si="3"/>
        <v>350</v>
      </c>
      <c r="AE29" s="12">
        <f>SUMPRODUCT((CLIENT=$X29)*(AE$2=Période)*(Marque=AE$1)*CA)</f>
        <v>800</v>
      </c>
      <c r="AF29" s="12">
        <f>SUMPRODUCT((CLIENT=$X29)*(AF$2=Période)*(Marque=AF$1)*CA)</f>
        <v>0</v>
      </c>
      <c r="AG29" s="12">
        <f t="shared" si="4"/>
        <v>800</v>
      </c>
      <c r="AH29" s="20">
        <f>SUMPRODUCT((CLIENT=$X29)*(AH$2=Période)*(Marque=AH$1)*CA)</f>
        <v>0</v>
      </c>
      <c r="AI29" s="20">
        <f>SUMPRODUCT((CLIENT=$X29)*(AI$2=Période)*(Marque=AI$1)*CA)</f>
        <v>0</v>
      </c>
      <c r="AJ29" s="20">
        <f t="shared" si="5"/>
        <v>0</v>
      </c>
    </row>
    <row r="30" spans="1:36">
      <c r="A30" s="4" t="s">
        <v>10</v>
      </c>
      <c r="B30" s="4" t="s">
        <v>24</v>
      </c>
      <c r="C30" s="4" t="s">
        <v>206</v>
      </c>
      <c r="D30" s="4" t="s">
        <v>7</v>
      </c>
      <c r="E30" s="5">
        <v>8919.0476190476202</v>
      </c>
      <c r="F30" s="5">
        <v>7986.6666666666597</v>
      </c>
      <c r="G30" s="5">
        <f t="shared" si="7"/>
        <v>932.38095238096048</v>
      </c>
      <c r="H30" s="6">
        <f t="shared" si="1"/>
        <v>0.10453817405232335</v>
      </c>
      <c r="X30" s="11" t="s">
        <v>39</v>
      </c>
      <c r="Y30" s="13">
        <f>SUMPRODUCT((CLIENT=$X30)*(Y$2=Période)*(Marque=Y$1)*CA)</f>
        <v>5326.7857142857201</v>
      </c>
      <c r="Z30" s="13">
        <f>SUMPRODUCT((CLIENT=$X30)*(Z$2=Période)*(Marque=Y$1)*CA)</f>
        <v>9000</v>
      </c>
      <c r="AA30" s="16">
        <f t="shared" si="2"/>
        <v>-3673.2142857142799</v>
      </c>
      <c r="AB30" s="17">
        <f>SUMPRODUCT((CLIENT=$X30)*(AB$2=Période)*(Marque=AB$1)*CA)</f>
        <v>0</v>
      </c>
      <c r="AC30" s="17">
        <f>SUMPRODUCT((CLIENT=$X30)*(AC$2=Période)*(Marque=AC28)*CA)</f>
        <v>0</v>
      </c>
      <c r="AD30" s="17">
        <f t="shared" si="3"/>
        <v>0</v>
      </c>
      <c r="AE30" s="12">
        <f>SUMPRODUCT((CLIENT=$X30)*(AE$2=Période)*(Marque=AE$1)*CA)</f>
        <v>6045.2380952381</v>
      </c>
      <c r="AF30" s="12">
        <f>SUMPRODUCT((CLIENT=$X30)*(AF$2=Période)*(Marque=AF$1)*CA)</f>
        <v>0</v>
      </c>
      <c r="AG30" s="12">
        <f t="shared" si="4"/>
        <v>6045.2380952381</v>
      </c>
      <c r="AH30" s="20">
        <f>SUMPRODUCT((CLIENT=$X30)*(AH$2=Période)*(Marque=AH$1)*CA)</f>
        <v>0</v>
      </c>
      <c r="AI30" s="20">
        <f>SUMPRODUCT((CLIENT=$X30)*(AI$2=Période)*(Marque=AI$1)*CA)</f>
        <v>0</v>
      </c>
      <c r="AJ30" s="20">
        <f t="shared" si="5"/>
        <v>0</v>
      </c>
    </row>
    <row r="31" spans="1:36">
      <c r="A31" s="4" t="s">
        <v>10</v>
      </c>
      <c r="B31" s="4" t="s">
        <v>24</v>
      </c>
      <c r="C31" s="4" t="s">
        <v>206</v>
      </c>
      <c r="D31" s="4" t="s">
        <v>8</v>
      </c>
      <c r="E31" s="5">
        <v>9637.4999999999709</v>
      </c>
      <c r="F31" s="5">
        <v>8627.5</v>
      </c>
      <c r="G31" s="5">
        <f t="shared" si="7"/>
        <v>1009.9999999999709</v>
      </c>
      <c r="H31" s="6">
        <f t="shared" si="1"/>
        <v>0.10479896238650832</v>
      </c>
      <c r="X31" s="11" t="s">
        <v>40</v>
      </c>
      <c r="Y31" s="13">
        <f>SUMPRODUCT((CLIENT=$X31)*(Y$2=Période)*(Marque=Y$1)*CA)</f>
        <v>0</v>
      </c>
      <c r="Z31" s="13">
        <f>SUMPRODUCT((CLIENT=$X31)*(Z$2=Période)*(Marque=Y$1)*CA)</f>
        <v>0</v>
      </c>
      <c r="AA31" s="16">
        <f t="shared" si="2"/>
        <v>0</v>
      </c>
      <c r="AB31" s="17">
        <f>SUMPRODUCT((CLIENT=$X31)*(AB$2=Période)*(Marque=AB$1)*CA)</f>
        <v>6763.6904761904798</v>
      </c>
      <c r="AC31" s="17">
        <f>SUMPRODUCT((CLIENT=$X31)*(AC$2=Période)*(Marque=AC29)*CA)</f>
        <v>0</v>
      </c>
      <c r="AD31" s="17">
        <f t="shared" si="3"/>
        <v>6763.6904761904798</v>
      </c>
      <c r="AE31" s="12">
        <f>SUMPRODUCT((CLIENT=$X31)*(AE$2=Période)*(Marque=AE$1)*CA)</f>
        <v>0</v>
      </c>
      <c r="AF31" s="12">
        <f>SUMPRODUCT((CLIENT=$X31)*(AF$2=Période)*(Marque=AF$1)*CA)</f>
        <v>0</v>
      </c>
      <c r="AG31" s="12">
        <f t="shared" si="4"/>
        <v>0</v>
      </c>
      <c r="AH31" s="20">
        <f>SUMPRODUCT((CLIENT=$X31)*(AH$2=Période)*(Marque=AH$1)*CA)</f>
        <v>0</v>
      </c>
      <c r="AI31" s="20">
        <f>SUMPRODUCT((CLIENT=$X31)*(AI$2=Période)*(Marque=AI$1)*CA)</f>
        <v>0</v>
      </c>
      <c r="AJ31" s="20">
        <f t="shared" si="5"/>
        <v>0</v>
      </c>
    </row>
    <row r="32" spans="1:36">
      <c r="A32" s="4" t="s">
        <v>10</v>
      </c>
      <c r="B32" s="4" t="s">
        <v>24</v>
      </c>
      <c r="C32" s="4" t="s">
        <v>209</v>
      </c>
      <c r="D32" s="4" t="s">
        <v>8</v>
      </c>
      <c r="E32" s="5">
        <v>200</v>
      </c>
      <c r="F32" s="5">
        <v>180</v>
      </c>
      <c r="G32" s="5">
        <f>E32-F32</f>
        <v>20</v>
      </c>
      <c r="H32" s="6">
        <f t="shared" si="1"/>
        <v>9.9999999999999978E-2</v>
      </c>
      <c r="X32" s="11" t="s">
        <v>41</v>
      </c>
      <c r="Y32" s="13">
        <f>SUMPRODUCT((CLIENT=$X32)*(Y$2=Période)*(Marque=Y$1)*CA)</f>
        <v>7482.1428571428596</v>
      </c>
      <c r="Z32" s="13">
        <f>SUMPRODUCT((CLIENT=$X32)*(Z$2=Période)*(Marque=Y$1)*CA)</f>
        <v>0</v>
      </c>
      <c r="AA32" s="16">
        <f t="shared" si="2"/>
        <v>7482.1428571428596</v>
      </c>
      <c r="AB32" s="17">
        <f>SUMPRODUCT((CLIENT=$X32)*(AB$2=Période)*(Marque=AB$1)*CA)</f>
        <v>0</v>
      </c>
      <c r="AC32" s="17">
        <f>SUMPRODUCT((CLIENT=$X32)*(AC$2=Période)*(Marque=AC30)*CA)</f>
        <v>0</v>
      </c>
      <c r="AD32" s="17">
        <f t="shared" si="3"/>
        <v>0</v>
      </c>
      <c r="AE32" s="12">
        <f>SUMPRODUCT((CLIENT=$X32)*(AE$2=Période)*(Marque=AE$1)*CA)</f>
        <v>0</v>
      </c>
      <c r="AF32" s="12">
        <f>SUMPRODUCT((CLIENT=$X32)*(AF$2=Période)*(Marque=AF$1)*CA)</f>
        <v>0</v>
      </c>
      <c r="AG32" s="12">
        <f t="shared" si="4"/>
        <v>0</v>
      </c>
      <c r="AH32" s="20">
        <f>SUMPRODUCT((CLIENT=$X32)*(AH$2=Période)*(Marque=AH$1)*CA)</f>
        <v>0</v>
      </c>
      <c r="AI32" s="20">
        <f>SUMPRODUCT((CLIENT=$X32)*(AI$2=Période)*(Marque=AI$1)*CA)</f>
        <v>0</v>
      </c>
      <c r="AJ32" s="20">
        <f t="shared" si="5"/>
        <v>0</v>
      </c>
    </row>
    <row r="33" spans="1:36">
      <c r="A33" s="4" t="s">
        <v>10</v>
      </c>
      <c r="B33" s="4" t="s">
        <v>24</v>
      </c>
      <c r="C33" s="4" t="s">
        <v>209</v>
      </c>
      <c r="D33" s="4" t="s">
        <v>7</v>
      </c>
      <c r="E33" s="5">
        <v>300</v>
      </c>
      <c r="F33" s="5">
        <v>280</v>
      </c>
      <c r="G33" s="5">
        <f t="shared" ref="G33:G46" si="8">E33-F33</f>
        <v>20</v>
      </c>
      <c r="H33" s="6">
        <f t="shared" si="1"/>
        <v>6.6666666666666652E-2</v>
      </c>
      <c r="X33" s="11" t="s">
        <v>42</v>
      </c>
      <c r="Y33" s="13">
        <f>SUMPRODUCT((CLIENT=$X33)*(Y$2=Période)*(Marque=Y$1)*CA)</f>
        <v>0</v>
      </c>
      <c r="Z33" s="13">
        <f>SUMPRODUCT((CLIENT=$X33)*(Z$2=Période)*(Marque=Y$1)*CA)</f>
        <v>0</v>
      </c>
      <c r="AA33" s="16">
        <f t="shared" si="2"/>
        <v>0</v>
      </c>
      <c r="AB33" s="17">
        <f>SUMPRODUCT((CLIENT=$X33)*(AB$2=Période)*(Marque=AB$1)*CA)</f>
        <v>0</v>
      </c>
      <c r="AC33" s="17">
        <f>SUMPRODUCT((CLIENT=$X33)*(AC$2=Période)*(Marque=AC31)*CA)</f>
        <v>0</v>
      </c>
      <c r="AD33" s="17">
        <f t="shared" si="3"/>
        <v>0</v>
      </c>
      <c r="AE33" s="12">
        <f>SUMPRODUCT((CLIENT=$X33)*(AE$2=Période)*(Marque=AE$1)*CA)</f>
        <v>0</v>
      </c>
      <c r="AF33" s="12">
        <f>SUMPRODUCT((CLIENT=$X33)*(AF$2=Période)*(Marque=AF$1)*CA)</f>
        <v>0</v>
      </c>
      <c r="AG33" s="12">
        <f t="shared" si="4"/>
        <v>0</v>
      </c>
      <c r="AH33" s="20">
        <f>SUMPRODUCT((CLIENT=$X33)*(AH$2=Période)*(Marque=AH$1)*CA)</f>
        <v>0</v>
      </c>
      <c r="AI33" s="20">
        <f>SUMPRODUCT((CLIENT=$X33)*(AI$2=Période)*(Marque=AI$1)*CA)</f>
        <v>8200.5952380952403</v>
      </c>
      <c r="AJ33" s="20">
        <f t="shared" si="5"/>
        <v>-8200.5952380952403</v>
      </c>
    </row>
    <row r="34" spans="1:36">
      <c r="A34" s="4" t="s">
        <v>9</v>
      </c>
      <c r="B34" s="4" t="s">
        <v>25</v>
      </c>
      <c r="C34" s="4" t="s">
        <v>206</v>
      </c>
      <c r="D34" s="4" t="s">
        <v>7</v>
      </c>
      <c r="E34" s="5">
        <v>400</v>
      </c>
      <c r="F34" s="5">
        <v>380</v>
      </c>
      <c r="G34" s="5">
        <f t="shared" si="8"/>
        <v>20</v>
      </c>
      <c r="H34" s="6">
        <f t="shared" si="1"/>
        <v>5.0000000000000044E-2</v>
      </c>
      <c r="X34" s="11" t="s">
        <v>43</v>
      </c>
      <c r="Y34" s="13">
        <f>SUMPRODUCT((CLIENT=$X34)*(Y$2=Période)*(Marque=Y$1)*CA)</f>
        <v>0</v>
      </c>
      <c r="Z34" s="13">
        <f>SUMPRODUCT((CLIENT=$X34)*(Z$2=Période)*(Marque=Y$1)*CA)</f>
        <v>0</v>
      </c>
      <c r="AA34" s="16">
        <f t="shared" si="2"/>
        <v>0</v>
      </c>
      <c r="AB34" s="17">
        <f>SUMPRODUCT((CLIENT=$X34)*(AB$2=Période)*(Marque=AB$1)*CA)</f>
        <v>8919.0476190476202</v>
      </c>
      <c r="AC34" s="17">
        <f>SUMPRODUCT((CLIENT=$X34)*(AC$2=Période)*(Marque=AC32)*CA)</f>
        <v>0</v>
      </c>
      <c r="AD34" s="17">
        <f t="shared" si="3"/>
        <v>8919.0476190476202</v>
      </c>
      <c r="AE34" s="12">
        <f>SUMPRODUCT((CLIENT=$X34)*(AE$2=Période)*(Marque=AE$1)*CA)</f>
        <v>0</v>
      </c>
      <c r="AF34" s="12">
        <f>SUMPRODUCT((CLIENT=$X34)*(AF$2=Période)*(Marque=AF$1)*CA)</f>
        <v>0</v>
      </c>
      <c r="AG34" s="12">
        <f t="shared" si="4"/>
        <v>0</v>
      </c>
      <c r="AH34" s="20">
        <f>SUMPRODUCT((CLIENT=$X34)*(AH$2=Période)*(Marque=AH$1)*CA)</f>
        <v>0</v>
      </c>
      <c r="AI34" s="20">
        <f>SUMPRODUCT((CLIENT=$X34)*(AI$2=Période)*(Marque=AI$1)*CA)</f>
        <v>0</v>
      </c>
      <c r="AJ34" s="20">
        <f t="shared" si="5"/>
        <v>0</v>
      </c>
    </row>
    <row r="35" spans="1:36">
      <c r="A35" s="4" t="s">
        <v>9</v>
      </c>
      <c r="B35" s="4" t="s">
        <v>25</v>
      </c>
      <c r="C35" s="4" t="s">
        <v>206</v>
      </c>
      <c r="D35" s="4" t="s">
        <v>8</v>
      </c>
      <c r="E35" s="5">
        <v>5000</v>
      </c>
      <c r="F35" s="5">
        <v>4600</v>
      </c>
      <c r="G35" s="5">
        <f t="shared" si="8"/>
        <v>400</v>
      </c>
      <c r="H35" s="6">
        <f t="shared" si="1"/>
        <v>7.999999999999996E-2</v>
      </c>
      <c r="X35" s="11" t="s">
        <v>44</v>
      </c>
      <c r="Y35" s="13">
        <f>SUMPRODUCT((CLIENT=$X35)*(Y$2=Période)*(Marque=Y$1)*CA)</f>
        <v>9637.4999999999709</v>
      </c>
      <c r="Z35" s="13">
        <f>SUMPRODUCT((CLIENT=$X35)*(Z$2=Période)*(Marque=Y$1)*CA)</f>
        <v>0</v>
      </c>
      <c r="AA35" s="16">
        <f t="shared" si="2"/>
        <v>9637.4999999999709</v>
      </c>
      <c r="AB35" s="17">
        <f>SUMPRODUCT((CLIENT=$X35)*(AB$2=Période)*(Marque=AB$1)*CA)</f>
        <v>0</v>
      </c>
      <c r="AC35" s="17">
        <f>SUMPRODUCT((CLIENT=$X35)*(AC$2=Période)*(Marque=AC33)*CA)</f>
        <v>0</v>
      </c>
      <c r="AD35" s="17">
        <f t="shared" si="3"/>
        <v>0</v>
      </c>
      <c r="AE35" s="12">
        <f>SUMPRODUCT((CLIENT=$X35)*(AE$2=Période)*(Marque=AE$1)*CA)</f>
        <v>0</v>
      </c>
      <c r="AF35" s="12">
        <f>SUMPRODUCT((CLIENT=$X35)*(AF$2=Période)*(Marque=AF$1)*CA)</f>
        <v>0</v>
      </c>
      <c r="AG35" s="12">
        <f t="shared" si="4"/>
        <v>0</v>
      </c>
      <c r="AH35" s="20">
        <f>SUMPRODUCT((CLIENT=$X35)*(AH$2=Période)*(Marque=AH$1)*CA)</f>
        <v>0</v>
      </c>
      <c r="AI35" s="20">
        <f>SUMPRODUCT((CLIENT=$X35)*(AI$2=Période)*(Marque=AI$1)*CA)</f>
        <v>0</v>
      </c>
      <c r="AJ35" s="20">
        <f t="shared" si="5"/>
        <v>0</v>
      </c>
    </row>
    <row r="36" spans="1:36">
      <c r="A36" s="4" t="s">
        <v>10</v>
      </c>
      <c r="B36" s="4" t="s">
        <v>26</v>
      </c>
      <c r="C36" s="4" t="s">
        <v>206</v>
      </c>
      <c r="D36" s="4" t="s">
        <v>7</v>
      </c>
      <c r="E36" s="5">
        <v>350</v>
      </c>
      <c r="F36" s="5">
        <v>290</v>
      </c>
      <c r="G36" s="5">
        <f t="shared" si="8"/>
        <v>60</v>
      </c>
      <c r="H36" s="6">
        <f t="shared" si="1"/>
        <v>0.17142857142857137</v>
      </c>
      <c r="X36" s="11" t="s">
        <v>45</v>
      </c>
      <c r="Y36" s="13">
        <f>SUMPRODUCT((CLIENT=$X36)*(Y$2=Période)*(Marque=Y$1)*CA)</f>
        <v>0</v>
      </c>
      <c r="Z36" s="13">
        <f>SUMPRODUCT((CLIENT=$X36)*(Z$2=Période)*(Marque=Y$1)*CA)</f>
        <v>0</v>
      </c>
      <c r="AA36" s="16">
        <f t="shared" si="2"/>
        <v>0</v>
      </c>
      <c r="AB36" s="17">
        <f>SUMPRODUCT((CLIENT=$X36)*(AB$2=Période)*(Marque=AB$1)*CA)</f>
        <v>0</v>
      </c>
      <c r="AC36" s="17">
        <f>SUMPRODUCT((CLIENT=$X36)*(AC$2=Période)*(Marque=AC34)*CA)</f>
        <v>0</v>
      </c>
      <c r="AD36" s="17">
        <f t="shared" si="3"/>
        <v>0</v>
      </c>
      <c r="AE36" s="12">
        <f>SUMPRODUCT((CLIENT=$X36)*(AE$2=Période)*(Marque=AE$1)*CA)</f>
        <v>0</v>
      </c>
      <c r="AF36" s="12">
        <f>SUMPRODUCT((CLIENT=$X36)*(AF$2=Période)*(Marque=AF$1)*CA)</f>
        <v>0</v>
      </c>
      <c r="AG36" s="12">
        <f t="shared" si="4"/>
        <v>0</v>
      </c>
      <c r="AH36" s="20">
        <f>SUMPRODUCT((CLIENT=$X36)*(AH$2=Période)*(Marque=AH$1)*CA)</f>
        <v>0</v>
      </c>
      <c r="AI36" s="20">
        <f>SUMPRODUCT((CLIENT=$X36)*(AI$2=Période)*(Marque=AI$1)*CA)</f>
        <v>0</v>
      </c>
      <c r="AJ36" s="20">
        <f t="shared" si="5"/>
        <v>0</v>
      </c>
    </row>
    <row r="37" spans="1:36">
      <c r="A37" s="4" t="s">
        <v>10</v>
      </c>
      <c r="B37" s="4" t="s">
        <v>26</v>
      </c>
      <c r="C37" s="4" t="s">
        <v>206</v>
      </c>
      <c r="D37" s="4" t="s">
        <v>8</v>
      </c>
      <c r="E37" s="5">
        <v>700</v>
      </c>
      <c r="F37" s="5">
        <v>680</v>
      </c>
      <c r="G37" s="5">
        <f t="shared" si="8"/>
        <v>20</v>
      </c>
      <c r="H37" s="6">
        <f t="shared" si="1"/>
        <v>2.8571428571428581E-2</v>
      </c>
      <c r="X37" s="11" t="s">
        <v>46</v>
      </c>
      <c r="Y37" s="13">
        <f>SUMPRODUCT((CLIENT=$X37)*(Y$2=Période)*(Marque=Y$1)*CA)</f>
        <v>0</v>
      </c>
      <c r="Z37" s="13">
        <f>SUMPRODUCT((CLIENT=$X37)*(Z$2=Période)*(Marque=Y$1)*CA)</f>
        <v>0</v>
      </c>
      <c r="AA37" s="16">
        <f t="shared" si="2"/>
        <v>0</v>
      </c>
      <c r="AB37" s="17">
        <f>SUMPRODUCT((CLIENT=$X37)*(AB$2=Période)*(Marque=AB$1)*CA)</f>
        <v>300</v>
      </c>
      <c r="AC37" s="17">
        <f>SUMPRODUCT((CLIENT=$X37)*(AC$2=Période)*(Marque=AC35)*CA)</f>
        <v>0</v>
      </c>
      <c r="AD37" s="17">
        <f t="shared" si="3"/>
        <v>300</v>
      </c>
      <c r="AE37" s="12">
        <f>SUMPRODUCT((CLIENT=$X37)*(AE$2=Période)*(Marque=AE$1)*CA)</f>
        <v>0</v>
      </c>
      <c r="AF37" s="12">
        <f>SUMPRODUCT((CLIENT=$X37)*(AF$2=Période)*(Marque=AF$1)*CA)</f>
        <v>0</v>
      </c>
      <c r="AG37" s="12">
        <f t="shared" si="4"/>
        <v>0</v>
      </c>
      <c r="AH37" s="20">
        <f>SUMPRODUCT((CLIENT=$X37)*(AH$2=Période)*(Marque=AH$1)*CA)</f>
        <v>0</v>
      </c>
      <c r="AI37" s="20">
        <f>SUMPRODUCT((CLIENT=$X37)*(AI$2=Période)*(Marque=AI$1)*CA)</f>
        <v>0</v>
      </c>
      <c r="AJ37" s="20">
        <f t="shared" si="5"/>
        <v>0</v>
      </c>
    </row>
    <row r="38" spans="1:36">
      <c r="A38" s="4" t="s">
        <v>10</v>
      </c>
      <c r="B38" s="4" t="s">
        <v>26</v>
      </c>
      <c r="C38" s="4" t="s">
        <v>209</v>
      </c>
      <c r="D38" s="4" t="s">
        <v>7</v>
      </c>
      <c r="E38" s="5">
        <v>800</v>
      </c>
      <c r="F38" s="5">
        <v>780</v>
      </c>
      <c r="G38" s="5">
        <f t="shared" si="8"/>
        <v>20</v>
      </c>
      <c r="H38" s="6">
        <f t="shared" si="1"/>
        <v>2.5000000000000022E-2</v>
      </c>
      <c r="X38" s="11" t="s">
        <v>47</v>
      </c>
      <c r="Y38" s="13">
        <f>SUMPRODUCT((CLIENT=$X38)*(Y$2=Période)*(Marque=Y$1)*CA)</f>
        <v>5000</v>
      </c>
      <c r="Z38" s="13">
        <f>SUMPRODUCT((CLIENT=$X38)*(Z$2=Période)*(Marque=Y$1)*CA)</f>
        <v>350</v>
      </c>
      <c r="AA38" s="16">
        <f t="shared" si="2"/>
        <v>4650</v>
      </c>
      <c r="AB38" s="17">
        <f>SUMPRODUCT((CLIENT=$X38)*(AB$2=Période)*(Marque=AB$1)*CA)</f>
        <v>9000</v>
      </c>
      <c r="AC38" s="17">
        <f>SUMPRODUCT((CLIENT=$X38)*(AC$2=Période)*(Marque=AC36)*CA)</f>
        <v>0</v>
      </c>
      <c r="AD38" s="17">
        <f t="shared" si="3"/>
        <v>9000</v>
      </c>
      <c r="AE38" s="12">
        <f>SUMPRODUCT((CLIENT=$X38)*(AE$2=Période)*(Marque=AE$1)*CA)</f>
        <v>700</v>
      </c>
      <c r="AF38" s="12">
        <f>SUMPRODUCT((CLIENT=$X38)*(AF$2=Période)*(Marque=AF$1)*CA)</f>
        <v>800</v>
      </c>
      <c r="AG38" s="12">
        <f t="shared" si="4"/>
        <v>-100</v>
      </c>
      <c r="AH38" s="20">
        <f>SUMPRODUCT((CLIENT=$X38)*(AH$2=Période)*(Marque=AH$1)*CA)</f>
        <v>0</v>
      </c>
      <c r="AI38" s="20">
        <f>SUMPRODUCT((CLIENT=$X38)*(AI$2=Période)*(Marque=AI$1)*CA)</f>
        <v>0</v>
      </c>
      <c r="AJ38" s="20">
        <f t="shared" si="5"/>
        <v>0</v>
      </c>
    </row>
    <row r="39" spans="1:36">
      <c r="A39" s="4" t="s">
        <v>9</v>
      </c>
      <c r="B39" s="4" t="s">
        <v>27</v>
      </c>
      <c r="C39" s="4" t="s">
        <v>206</v>
      </c>
      <c r="D39" s="4" t="s">
        <v>8</v>
      </c>
      <c r="E39" s="5">
        <v>9000</v>
      </c>
      <c r="F39" s="5">
        <v>8000</v>
      </c>
      <c r="G39" s="5">
        <f t="shared" si="8"/>
        <v>1000</v>
      </c>
      <c r="H39" s="6">
        <f t="shared" si="1"/>
        <v>0.11111111111111116</v>
      </c>
      <c r="X39" s="11" t="s">
        <v>48</v>
      </c>
      <c r="Y39" s="13">
        <f>SUMPRODUCT((CLIENT=$X39)*(Y$2=Période)*(Marque=Y$1)*CA)</f>
        <v>6763.6904761904798</v>
      </c>
      <c r="Z39" s="13">
        <f>SUMPRODUCT((CLIENT=$X39)*(Z$2=Période)*(Marque=Y$1)*CA)</f>
        <v>7482.1428571428596</v>
      </c>
      <c r="AA39" s="16">
        <f t="shared" si="2"/>
        <v>-718.45238095237983</v>
      </c>
      <c r="AB39" s="17">
        <f>SUMPRODUCT((CLIENT=$X39)*(AB$2=Période)*(Marque=AB$1)*CA)</f>
        <v>9637.4999999999709</v>
      </c>
      <c r="AC39" s="17">
        <f>SUMPRODUCT((CLIENT=$X39)*(AC$2=Période)*(Marque=AC37)*CA)</f>
        <v>0</v>
      </c>
      <c r="AD39" s="17">
        <f t="shared" si="3"/>
        <v>9637.4999999999709</v>
      </c>
      <c r="AE39" s="12">
        <f>SUMPRODUCT((CLIENT=$X39)*(AE$2=Période)*(Marque=AE$1)*CA)</f>
        <v>0</v>
      </c>
      <c r="AF39" s="12">
        <f>SUMPRODUCT((CLIENT=$X39)*(AF$2=Période)*(Marque=AF$1)*CA)</f>
        <v>8919.0476190476202</v>
      </c>
      <c r="AG39" s="12">
        <f t="shared" si="4"/>
        <v>-8919.0476190476202</v>
      </c>
      <c r="AH39" s="20">
        <f>SUMPRODUCT((CLIENT=$X39)*(AH$2=Période)*(Marque=AH$1)*CA)</f>
        <v>8200.5952380952403</v>
      </c>
      <c r="AI39" s="20">
        <f>SUMPRODUCT((CLIENT=$X39)*(AI$2=Période)*(Marque=AI$1)*CA)</f>
        <v>0</v>
      </c>
      <c r="AJ39" s="20">
        <f t="shared" si="5"/>
        <v>8200.5952380952403</v>
      </c>
    </row>
    <row r="40" spans="1:36">
      <c r="A40" s="4" t="s">
        <v>9</v>
      </c>
      <c r="B40" s="4" t="s">
        <v>28</v>
      </c>
      <c r="C40" s="4" t="s">
        <v>206</v>
      </c>
      <c r="D40" s="4" t="s">
        <v>7</v>
      </c>
      <c r="E40" s="5">
        <v>5326.7857142857201</v>
      </c>
      <c r="F40" s="5">
        <v>4782.5</v>
      </c>
      <c r="G40" s="5">
        <f t="shared" si="8"/>
        <v>544.28571428572013</v>
      </c>
      <c r="H40" s="6">
        <f t="shared" si="1"/>
        <v>0.10217901441501942</v>
      </c>
      <c r="X40" s="11" t="s">
        <v>49</v>
      </c>
      <c r="Y40" s="13">
        <f>SUMPRODUCT((CLIENT=$X40)*(Y$2=Période)*(Marque=Y$1)*CA)</f>
        <v>0</v>
      </c>
      <c r="Z40" s="13">
        <f>SUMPRODUCT((CLIENT=$X40)*(Z$2=Période)*(Marque=Y$1)*CA)</f>
        <v>0</v>
      </c>
      <c r="AA40" s="16">
        <f t="shared" si="2"/>
        <v>0</v>
      </c>
      <c r="AB40" s="17">
        <f>SUMPRODUCT((CLIENT=$X40)*(AB$2=Période)*(Marque=AB$1)*CA)</f>
        <v>200</v>
      </c>
      <c r="AC40" s="17">
        <f>SUMPRODUCT((CLIENT=$X40)*(AC$2=Période)*(Marque=AC38)*CA)</f>
        <v>0</v>
      </c>
      <c r="AD40" s="17">
        <f t="shared" si="3"/>
        <v>200</v>
      </c>
      <c r="AE40" s="12">
        <f>SUMPRODUCT((CLIENT=$X40)*(AE$2=Période)*(Marque=AE$1)*CA)</f>
        <v>0</v>
      </c>
      <c r="AF40" s="12">
        <f>SUMPRODUCT((CLIENT=$X40)*(AF$2=Période)*(Marque=AF$1)*CA)</f>
        <v>0</v>
      </c>
      <c r="AG40" s="12">
        <f t="shared" si="4"/>
        <v>0</v>
      </c>
      <c r="AH40" s="20">
        <f>SUMPRODUCT((CLIENT=$X40)*(AH$2=Période)*(Marque=AH$1)*CA)</f>
        <v>0</v>
      </c>
      <c r="AI40" s="20">
        <f>SUMPRODUCT((CLIENT=$X40)*(AI$2=Période)*(Marque=AI$1)*CA)</f>
        <v>0</v>
      </c>
      <c r="AJ40" s="20">
        <f t="shared" si="5"/>
        <v>0</v>
      </c>
    </row>
    <row r="41" spans="1:36">
      <c r="A41" s="4" t="s">
        <v>9</v>
      </c>
      <c r="B41" s="4" t="s">
        <v>28</v>
      </c>
      <c r="C41" s="4" t="s">
        <v>207</v>
      </c>
      <c r="D41" s="4" t="s">
        <v>7</v>
      </c>
      <c r="E41" s="5">
        <v>6045.2380952381</v>
      </c>
      <c r="F41" s="5">
        <v>5423.3333333333303</v>
      </c>
      <c r="G41" s="5">
        <f t="shared" si="8"/>
        <v>621.90476190476966</v>
      </c>
      <c r="H41" s="6">
        <f t="shared" si="1"/>
        <v>0.10287514769594452</v>
      </c>
      <c r="X41" s="11" t="s">
        <v>50</v>
      </c>
      <c r="Y41" s="13">
        <f>SUMPRODUCT((CLIENT=$X41)*(Y$2=Période)*(Marque=Y$1)*CA)</f>
        <v>0</v>
      </c>
      <c r="Z41" s="13">
        <f>SUMPRODUCT((CLIENT=$X41)*(Z$2=Période)*(Marque=Y$1)*CA)</f>
        <v>0</v>
      </c>
      <c r="AA41" s="16">
        <f t="shared" si="2"/>
        <v>0</v>
      </c>
      <c r="AB41" s="17">
        <f>SUMPRODUCT((CLIENT=$X41)*(AB$2=Période)*(Marque=AB$1)*CA)</f>
        <v>300</v>
      </c>
      <c r="AC41" s="17">
        <f>SUMPRODUCT((CLIENT=$X41)*(AC$2=Période)*(Marque=AC39)*CA)</f>
        <v>0</v>
      </c>
      <c r="AD41" s="17">
        <f t="shared" si="3"/>
        <v>300</v>
      </c>
      <c r="AE41" s="12">
        <f>SUMPRODUCT((CLIENT=$X41)*(AE$2=Période)*(Marque=AE$1)*CA)</f>
        <v>0</v>
      </c>
      <c r="AF41" s="12">
        <f>SUMPRODUCT((CLIENT=$X41)*(AF$2=Période)*(Marque=AF$1)*CA)</f>
        <v>0</v>
      </c>
      <c r="AG41" s="12">
        <f t="shared" si="4"/>
        <v>0</v>
      </c>
      <c r="AH41" s="20">
        <f>SUMPRODUCT((CLIENT=$X41)*(AH$2=Période)*(Marque=AH$1)*CA)</f>
        <v>0</v>
      </c>
      <c r="AI41" s="20">
        <f>SUMPRODUCT((CLIENT=$X41)*(AI$2=Période)*(Marque=AI$1)*CA)</f>
        <v>0</v>
      </c>
      <c r="AJ41" s="20">
        <f t="shared" si="5"/>
        <v>0</v>
      </c>
    </row>
    <row r="42" spans="1:36">
      <c r="A42" s="4" t="s">
        <v>10</v>
      </c>
      <c r="B42" s="4" t="s">
        <v>29</v>
      </c>
      <c r="C42" s="4" t="s">
        <v>206</v>
      </c>
      <c r="D42" s="4" t="s">
        <v>7</v>
      </c>
      <c r="E42" s="5">
        <v>6763.6904761904798</v>
      </c>
      <c r="F42" s="5">
        <v>6064.1666666666597</v>
      </c>
      <c r="G42" s="5">
        <f t="shared" si="8"/>
        <v>699.52380952382009</v>
      </c>
      <c r="H42" s="6">
        <f t="shared" si="1"/>
        <v>0.10342339170993731</v>
      </c>
      <c r="X42" s="11" t="s">
        <v>51</v>
      </c>
      <c r="Y42" s="13">
        <f>SUMPRODUCT((CLIENT=$X42)*(Y$2=Période)*(Marque=Y$1)*CA)</f>
        <v>0</v>
      </c>
      <c r="Z42" s="13">
        <f>SUMPRODUCT((CLIENT=$X42)*(Z$2=Période)*(Marque=Y$1)*CA)</f>
        <v>0</v>
      </c>
      <c r="AA42" s="16">
        <f t="shared" si="2"/>
        <v>0</v>
      </c>
      <c r="AB42" s="17">
        <f>SUMPRODUCT((CLIENT=$X42)*(AB$2=Période)*(Marque=AB$1)*CA)</f>
        <v>400</v>
      </c>
      <c r="AC42" s="17">
        <f>SUMPRODUCT((CLIENT=$X42)*(AC$2=Période)*(Marque=AC40)*CA)</f>
        <v>0</v>
      </c>
      <c r="AD42" s="17">
        <f t="shared" si="3"/>
        <v>400</v>
      </c>
      <c r="AE42" s="12">
        <f>SUMPRODUCT((CLIENT=$X42)*(AE$2=Période)*(Marque=AE$1)*CA)</f>
        <v>0</v>
      </c>
      <c r="AF42" s="12">
        <f>SUMPRODUCT((CLIENT=$X42)*(AF$2=Période)*(Marque=AF$1)*CA)</f>
        <v>0</v>
      </c>
      <c r="AG42" s="12">
        <f t="shared" si="4"/>
        <v>0</v>
      </c>
      <c r="AH42" s="20">
        <f>SUMPRODUCT((CLIENT=$X42)*(AH$2=Période)*(Marque=AH$1)*CA)</f>
        <v>0</v>
      </c>
      <c r="AI42" s="20">
        <f>SUMPRODUCT((CLIENT=$X42)*(AI$2=Période)*(Marque=AI$1)*CA)</f>
        <v>0</v>
      </c>
      <c r="AJ42" s="20">
        <f t="shared" si="5"/>
        <v>0</v>
      </c>
    </row>
    <row r="43" spans="1:36">
      <c r="A43" s="4" t="s">
        <v>10</v>
      </c>
      <c r="B43" s="4" t="s">
        <v>29</v>
      </c>
      <c r="C43" s="4" t="s">
        <v>206</v>
      </c>
      <c r="D43" s="4" t="s">
        <v>8</v>
      </c>
      <c r="E43" s="5">
        <v>7482.1428571428596</v>
      </c>
      <c r="F43" s="5">
        <v>6705</v>
      </c>
      <c r="G43" s="5">
        <f t="shared" si="8"/>
        <v>777.14285714285961</v>
      </c>
      <c r="H43" s="6">
        <f t="shared" si="1"/>
        <v>0.1038663484486877</v>
      </c>
      <c r="X43" s="11" t="s">
        <v>52</v>
      </c>
      <c r="Y43" s="13">
        <f>SUMPRODUCT((CLIENT=$X43)*(Y$2=Période)*(Marque=Y$1)*CA)</f>
        <v>0</v>
      </c>
      <c r="Z43" s="13">
        <f>SUMPRODUCT((CLIENT=$X43)*(Z$2=Période)*(Marque=Y$1)*CA)</f>
        <v>0</v>
      </c>
      <c r="AA43" s="16">
        <f t="shared" si="2"/>
        <v>0</v>
      </c>
      <c r="AB43" s="17">
        <f>SUMPRODUCT((CLIENT=$X43)*(AB$2=Période)*(Marque=AB$1)*CA)</f>
        <v>350</v>
      </c>
      <c r="AC43" s="17">
        <f>SUMPRODUCT((CLIENT=$X43)*(AC$2=Période)*(Marque=AC41)*CA)</f>
        <v>0</v>
      </c>
      <c r="AD43" s="17">
        <f t="shared" si="3"/>
        <v>350</v>
      </c>
      <c r="AE43" s="12">
        <f>SUMPRODUCT((CLIENT=$X43)*(AE$2=Période)*(Marque=AE$1)*CA)</f>
        <v>0</v>
      </c>
      <c r="AF43" s="12">
        <f>SUMPRODUCT((CLIENT=$X43)*(AF$2=Période)*(Marque=AF$1)*CA)</f>
        <v>0</v>
      </c>
      <c r="AG43" s="12">
        <f t="shared" si="4"/>
        <v>0</v>
      </c>
      <c r="AH43" s="20">
        <f>SUMPRODUCT((CLIENT=$X43)*(AH$2=Période)*(Marque=AH$1)*CA)</f>
        <v>0</v>
      </c>
      <c r="AI43" s="20">
        <f>SUMPRODUCT((CLIENT=$X43)*(AI$2=Période)*(Marque=AI$1)*CA)</f>
        <v>0</v>
      </c>
      <c r="AJ43" s="20">
        <f t="shared" si="5"/>
        <v>0</v>
      </c>
    </row>
    <row r="44" spans="1:36">
      <c r="A44" s="4" t="s">
        <v>10</v>
      </c>
      <c r="B44" s="4" t="s">
        <v>29</v>
      </c>
      <c r="C44" s="4" t="s">
        <v>207</v>
      </c>
      <c r="D44" s="4" t="s">
        <v>7</v>
      </c>
      <c r="E44" s="5">
        <v>8200.5952380952403</v>
      </c>
      <c r="F44" s="5">
        <v>7345.8333333333303</v>
      </c>
      <c r="G44" s="5">
        <f t="shared" si="8"/>
        <v>854.76190476191005</v>
      </c>
      <c r="H44" s="6">
        <f t="shared" si="1"/>
        <v>0.10423169049865777</v>
      </c>
      <c r="X44" s="11" t="s">
        <v>53</v>
      </c>
      <c r="Y44" s="13">
        <f>SUMPRODUCT((CLIENT=$X44)*(Y$2=Période)*(Marque=Y$1)*CA)</f>
        <v>0</v>
      </c>
      <c r="Z44" s="13">
        <f>SUMPRODUCT((CLIENT=$X44)*(Z$2=Période)*(Marque=Y$1)*CA)</f>
        <v>0</v>
      </c>
      <c r="AA44" s="16">
        <f t="shared" si="2"/>
        <v>0</v>
      </c>
      <c r="AB44" s="17">
        <f>SUMPRODUCT((CLIENT=$X44)*(AB$2=Période)*(Marque=AB$1)*CA)</f>
        <v>700</v>
      </c>
      <c r="AC44" s="17">
        <f>SUMPRODUCT((CLIENT=$X44)*(AC$2=Période)*(Marque=AC42)*CA)</f>
        <v>0</v>
      </c>
      <c r="AD44" s="17">
        <f t="shared" si="3"/>
        <v>700</v>
      </c>
      <c r="AE44" s="12">
        <f>SUMPRODUCT((CLIENT=$X44)*(AE$2=Période)*(Marque=AE$1)*CA)</f>
        <v>0</v>
      </c>
      <c r="AF44" s="12">
        <f>SUMPRODUCT((CLIENT=$X44)*(AF$2=Période)*(Marque=AF$1)*CA)</f>
        <v>0</v>
      </c>
      <c r="AG44" s="12">
        <f t="shared" si="4"/>
        <v>0</v>
      </c>
      <c r="AH44" s="20">
        <f>SUMPRODUCT((CLIENT=$X44)*(AH$2=Période)*(Marque=AH$1)*CA)</f>
        <v>0</v>
      </c>
      <c r="AI44" s="20">
        <f>SUMPRODUCT((CLIENT=$X44)*(AI$2=Période)*(Marque=AI$1)*CA)</f>
        <v>0</v>
      </c>
      <c r="AJ44" s="20">
        <f t="shared" si="5"/>
        <v>0</v>
      </c>
    </row>
    <row r="45" spans="1:36">
      <c r="A45" s="4" t="s">
        <v>10</v>
      </c>
      <c r="B45" s="4" t="s">
        <v>30</v>
      </c>
      <c r="C45" s="4" t="s">
        <v>206</v>
      </c>
      <c r="D45" s="4" t="s">
        <v>7</v>
      </c>
      <c r="E45" s="5">
        <v>8919.0476190476202</v>
      </c>
      <c r="F45" s="5">
        <v>7986.6666666666597</v>
      </c>
      <c r="G45" s="5">
        <f t="shared" si="8"/>
        <v>932.38095238096048</v>
      </c>
      <c r="H45" s="6">
        <f t="shared" si="1"/>
        <v>0.10453817405232335</v>
      </c>
      <c r="X45" s="11" t="s">
        <v>54</v>
      </c>
      <c r="Y45" s="13">
        <f>SUMPRODUCT((CLIENT=$X45)*(Y$2=Période)*(Marque=Y$1)*CA)</f>
        <v>0</v>
      </c>
      <c r="Z45" s="13">
        <f>SUMPRODUCT((CLIENT=$X45)*(Z$2=Période)*(Marque=Y$1)*CA)</f>
        <v>0</v>
      </c>
      <c r="AA45" s="16">
        <f t="shared" si="2"/>
        <v>0</v>
      </c>
      <c r="AB45" s="17">
        <f>SUMPRODUCT((CLIENT=$X45)*(AB$2=Période)*(Marque=AB$1)*CA)</f>
        <v>0</v>
      </c>
      <c r="AC45" s="17">
        <f>SUMPRODUCT((CLIENT=$X45)*(AC$2=Période)*(Marque=AC43)*CA)</f>
        <v>0</v>
      </c>
      <c r="AD45" s="17">
        <f t="shared" si="3"/>
        <v>0</v>
      </c>
      <c r="AE45" s="12">
        <f>SUMPRODUCT((CLIENT=$X45)*(AE$2=Période)*(Marque=AE$1)*CA)</f>
        <v>0</v>
      </c>
      <c r="AF45" s="12">
        <f>SUMPRODUCT((CLIENT=$X45)*(AF$2=Période)*(Marque=AF$1)*CA)</f>
        <v>9000</v>
      </c>
      <c r="AG45" s="12">
        <f t="shared" si="4"/>
        <v>-9000</v>
      </c>
      <c r="AH45" s="20">
        <f>SUMPRODUCT((CLIENT=$X45)*(AH$2=Période)*(Marque=AH$1)*CA)</f>
        <v>0</v>
      </c>
      <c r="AI45" s="20">
        <f>SUMPRODUCT((CLIENT=$X45)*(AI$2=Période)*(Marque=AI$1)*CA)</f>
        <v>0</v>
      </c>
      <c r="AJ45" s="20">
        <f t="shared" si="5"/>
        <v>0</v>
      </c>
    </row>
    <row r="46" spans="1:36">
      <c r="A46" s="4" t="s">
        <v>9</v>
      </c>
      <c r="B46" s="4" t="s">
        <v>31</v>
      </c>
      <c r="C46" s="4" t="s">
        <v>206</v>
      </c>
      <c r="D46" s="4" t="s">
        <v>7</v>
      </c>
      <c r="E46" s="5">
        <v>9637.4999999999709</v>
      </c>
      <c r="F46" s="5">
        <v>8627.5</v>
      </c>
      <c r="G46" s="5">
        <f t="shared" si="8"/>
        <v>1009.9999999999709</v>
      </c>
      <c r="H46" s="6">
        <f t="shared" si="1"/>
        <v>0.10479896238650832</v>
      </c>
      <c r="X46" s="11" t="s">
        <v>55</v>
      </c>
      <c r="Y46" s="13">
        <f>SUMPRODUCT((CLIENT=$X46)*(Y$2=Période)*(Marque=Y$1)*CA)</f>
        <v>0</v>
      </c>
      <c r="Z46" s="13">
        <f>SUMPRODUCT((CLIENT=$X46)*(Z$2=Période)*(Marque=Y$1)*CA)</f>
        <v>5326.7857142857201</v>
      </c>
      <c r="AA46" s="16">
        <f t="shared" si="2"/>
        <v>-5326.7857142857201</v>
      </c>
      <c r="AB46" s="17">
        <f>SUMPRODUCT((CLIENT=$X46)*(AB$2=Période)*(Marque=AB$1)*CA)</f>
        <v>0</v>
      </c>
      <c r="AC46" s="17">
        <f>SUMPRODUCT((CLIENT=$X46)*(AC$2=Période)*(Marque=AC44)*CA)</f>
        <v>0</v>
      </c>
      <c r="AD46" s="17">
        <f t="shared" si="3"/>
        <v>0</v>
      </c>
      <c r="AE46" s="12">
        <f>SUMPRODUCT((CLIENT=$X46)*(AE$2=Période)*(Marque=AE$1)*CA)</f>
        <v>0</v>
      </c>
      <c r="AF46" s="12">
        <f>SUMPRODUCT((CLIENT=$X46)*(AF$2=Période)*(Marque=AF$1)*CA)</f>
        <v>0</v>
      </c>
      <c r="AG46" s="12">
        <f t="shared" si="4"/>
        <v>0</v>
      </c>
      <c r="AH46" s="20">
        <f>SUMPRODUCT((CLIENT=$X46)*(AH$2=Période)*(Marque=AH$1)*CA)</f>
        <v>0</v>
      </c>
      <c r="AI46" s="20">
        <f>SUMPRODUCT((CLIENT=$X46)*(AI$2=Période)*(Marque=AI$1)*CA)</f>
        <v>0</v>
      </c>
      <c r="AJ46" s="20">
        <f t="shared" si="5"/>
        <v>0</v>
      </c>
    </row>
    <row r="47" spans="1:36">
      <c r="A47" s="4" t="s">
        <v>9</v>
      </c>
      <c r="B47" s="4" t="s">
        <v>31</v>
      </c>
      <c r="C47" s="4" t="s">
        <v>206</v>
      </c>
      <c r="D47" s="4" t="s">
        <v>8</v>
      </c>
      <c r="E47" s="5">
        <v>200</v>
      </c>
      <c r="F47" s="5">
        <v>180</v>
      </c>
      <c r="G47" s="5">
        <f>E47-F47</f>
        <v>20</v>
      </c>
      <c r="H47" s="6">
        <f t="shared" si="1"/>
        <v>9.9999999999999978E-2</v>
      </c>
      <c r="X47" s="11" t="s">
        <v>56</v>
      </c>
      <c r="Y47" s="13">
        <f>SUMPRODUCT((CLIENT=$X47)*(Y$2=Période)*(Marque=Y$1)*CA)</f>
        <v>0</v>
      </c>
      <c r="Z47" s="13">
        <f>SUMPRODUCT((CLIENT=$X47)*(Z$2=Période)*(Marque=Y$1)*CA)</f>
        <v>6045.2380952381</v>
      </c>
      <c r="AA47" s="16">
        <f t="shared" si="2"/>
        <v>-6045.2380952381</v>
      </c>
      <c r="AB47" s="17">
        <f>SUMPRODUCT((CLIENT=$X47)*(AB$2=Période)*(Marque=AB$1)*CA)</f>
        <v>0</v>
      </c>
      <c r="AC47" s="17">
        <f>SUMPRODUCT((CLIENT=$X47)*(AC$2=Période)*(Marque=AC45)*CA)</f>
        <v>0</v>
      </c>
      <c r="AD47" s="17">
        <f t="shared" si="3"/>
        <v>0</v>
      </c>
      <c r="AE47" s="12">
        <f>SUMPRODUCT((CLIENT=$X47)*(AE$2=Période)*(Marque=AE$1)*CA)</f>
        <v>0</v>
      </c>
      <c r="AF47" s="12">
        <f>SUMPRODUCT((CLIENT=$X47)*(AF$2=Période)*(Marque=AF$1)*CA)</f>
        <v>0</v>
      </c>
      <c r="AG47" s="12">
        <f t="shared" si="4"/>
        <v>0</v>
      </c>
      <c r="AH47" s="20">
        <f>SUMPRODUCT((CLIENT=$X47)*(AH$2=Période)*(Marque=AH$1)*CA)</f>
        <v>0</v>
      </c>
      <c r="AI47" s="20">
        <f>SUMPRODUCT((CLIENT=$X47)*(AI$2=Période)*(Marque=AI$1)*CA)</f>
        <v>0</v>
      </c>
      <c r="AJ47" s="20">
        <f t="shared" si="5"/>
        <v>0</v>
      </c>
    </row>
    <row r="48" spans="1:36">
      <c r="A48" s="4" t="s">
        <v>10</v>
      </c>
      <c r="B48" s="4" t="s">
        <v>32</v>
      </c>
      <c r="C48" s="4" t="s">
        <v>206</v>
      </c>
      <c r="D48" s="4" t="s">
        <v>8</v>
      </c>
      <c r="E48" s="5">
        <v>300</v>
      </c>
      <c r="F48" s="5">
        <v>280</v>
      </c>
      <c r="G48" s="5">
        <f t="shared" ref="G48:G61" si="9">E48-F48</f>
        <v>20</v>
      </c>
      <c r="H48" s="6">
        <f t="shared" si="1"/>
        <v>6.6666666666666652E-2</v>
      </c>
      <c r="X48" s="11" t="s">
        <v>57</v>
      </c>
      <c r="Y48" s="13">
        <f>SUMPRODUCT((CLIENT=$X48)*(Y$2=Période)*(Marque=Y$1)*CA)</f>
        <v>0</v>
      </c>
      <c r="Z48" s="13">
        <f>SUMPRODUCT((CLIENT=$X48)*(Z$2=Période)*(Marque=Y$1)*CA)</f>
        <v>0</v>
      </c>
      <c r="AA48" s="16">
        <f t="shared" si="2"/>
        <v>0</v>
      </c>
      <c r="AB48" s="17">
        <f>SUMPRODUCT((CLIENT=$X48)*(AB$2=Période)*(Marque=AB$1)*CA)</f>
        <v>6763.6904761904798</v>
      </c>
      <c r="AC48" s="17">
        <f>SUMPRODUCT((CLIENT=$X48)*(AC$2=Période)*(Marque=AC46)*CA)</f>
        <v>0</v>
      </c>
      <c r="AD48" s="17">
        <f t="shared" si="3"/>
        <v>6763.6904761904798</v>
      </c>
      <c r="AE48" s="12">
        <f>SUMPRODUCT((CLIENT=$X48)*(AE$2=Période)*(Marque=AE$1)*CA)</f>
        <v>0</v>
      </c>
      <c r="AF48" s="12">
        <f>SUMPRODUCT((CLIENT=$X48)*(AF$2=Période)*(Marque=AF$1)*CA)</f>
        <v>0</v>
      </c>
      <c r="AG48" s="12">
        <f t="shared" si="4"/>
        <v>0</v>
      </c>
      <c r="AH48" s="20">
        <f>SUMPRODUCT((CLIENT=$X48)*(AH$2=Période)*(Marque=AH$1)*CA)</f>
        <v>0</v>
      </c>
      <c r="AI48" s="20">
        <f>SUMPRODUCT((CLIENT=$X48)*(AI$2=Période)*(Marque=AI$1)*CA)</f>
        <v>0</v>
      </c>
      <c r="AJ48" s="20">
        <f t="shared" si="5"/>
        <v>0</v>
      </c>
    </row>
    <row r="49" spans="1:36">
      <c r="A49" s="4" t="s">
        <v>10</v>
      </c>
      <c r="B49" s="4" t="s">
        <v>32</v>
      </c>
      <c r="C49" s="4" t="s">
        <v>206</v>
      </c>
      <c r="D49" s="4" t="s">
        <v>7</v>
      </c>
      <c r="E49" s="5">
        <v>400</v>
      </c>
      <c r="F49" s="5">
        <v>380</v>
      </c>
      <c r="G49" s="5">
        <f t="shared" si="9"/>
        <v>20</v>
      </c>
      <c r="H49" s="6">
        <f t="shared" si="1"/>
        <v>5.0000000000000044E-2</v>
      </c>
      <c r="X49" s="11" t="s">
        <v>58</v>
      </c>
      <c r="Y49" s="13">
        <f>SUMPRODUCT((CLIENT=$X49)*(Y$2=Période)*(Marque=Y$1)*CA)</f>
        <v>8919.0476190476202</v>
      </c>
      <c r="Z49" s="13">
        <f>SUMPRODUCT((CLIENT=$X49)*(Z$2=Période)*(Marque=Y$1)*CA)</f>
        <v>8200.5952380952403</v>
      </c>
      <c r="AA49" s="16">
        <f t="shared" si="2"/>
        <v>718.45238095237983</v>
      </c>
      <c r="AB49" s="17">
        <f>SUMPRODUCT((CLIENT=$X49)*(AB$2=Période)*(Marque=AB$1)*CA)</f>
        <v>0</v>
      </c>
      <c r="AC49" s="17">
        <f>SUMPRODUCT((CLIENT=$X49)*(AC$2=Période)*(Marque=AC47)*CA)</f>
        <v>0</v>
      </c>
      <c r="AD49" s="17">
        <f t="shared" si="3"/>
        <v>0</v>
      </c>
      <c r="AE49" s="12">
        <f>SUMPRODUCT((CLIENT=$X49)*(AE$2=Période)*(Marque=AE$1)*CA)</f>
        <v>0</v>
      </c>
      <c r="AF49" s="12">
        <f>SUMPRODUCT((CLIENT=$X49)*(AF$2=Période)*(Marque=AF$1)*CA)</f>
        <v>9637.4999999999709</v>
      </c>
      <c r="AG49" s="12">
        <f t="shared" si="4"/>
        <v>-9637.4999999999709</v>
      </c>
      <c r="AH49" s="20">
        <f>SUMPRODUCT((CLIENT=$X49)*(AH$2=Période)*(Marque=AH$1)*CA)</f>
        <v>0</v>
      </c>
      <c r="AI49" s="20">
        <f>SUMPRODUCT((CLIENT=$X49)*(AI$2=Période)*(Marque=AI$1)*CA)</f>
        <v>0</v>
      </c>
      <c r="AJ49" s="20">
        <f t="shared" si="5"/>
        <v>0</v>
      </c>
    </row>
    <row r="50" spans="1:36">
      <c r="A50" s="4" t="s">
        <v>10</v>
      </c>
      <c r="B50" s="4" t="s">
        <v>33</v>
      </c>
      <c r="C50" s="4" t="s">
        <v>209</v>
      </c>
      <c r="D50" s="4" t="s">
        <v>8</v>
      </c>
      <c r="E50" s="5">
        <v>5000</v>
      </c>
      <c r="F50" s="5">
        <v>4600</v>
      </c>
      <c r="G50" s="5">
        <f t="shared" si="9"/>
        <v>400</v>
      </c>
      <c r="H50" s="6">
        <f t="shared" si="1"/>
        <v>7.999999999999996E-2</v>
      </c>
      <c r="X50" s="11" t="s">
        <v>59</v>
      </c>
      <c r="Y50" s="13">
        <f>SUMPRODUCT((CLIENT=$X50)*(Y$2=Période)*(Marque=Y$1)*CA)</f>
        <v>0</v>
      </c>
      <c r="Z50" s="13">
        <f>SUMPRODUCT((CLIENT=$X50)*(Z$2=Période)*(Marque=Y$1)*CA)</f>
        <v>0</v>
      </c>
      <c r="AA50" s="16">
        <f t="shared" si="2"/>
        <v>0</v>
      </c>
      <c r="AB50" s="17">
        <f>SUMPRODUCT((CLIENT=$X50)*(AB$2=Période)*(Marque=AB$1)*CA)</f>
        <v>0</v>
      </c>
      <c r="AC50" s="17">
        <f>SUMPRODUCT((CLIENT=$X50)*(AC$2=Période)*(Marque=AC48)*CA)</f>
        <v>0</v>
      </c>
      <c r="AD50" s="17">
        <f t="shared" si="3"/>
        <v>0</v>
      </c>
      <c r="AE50" s="12">
        <f>SUMPRODUCT((CLIENT=$X50)*(AE$2=Période)*(Marque=AE$1)*CA)</f>
        <v>7383.0459770114903</v>
      </c>
      <c r="AF50" s="12">
        <f>SUMPRODUCT((CLIENT=$X50)*(AF$2=Période)*(Marque=AF$1)*CA)</f>
        <v>0</v>
      </c>
      <c r="AG50" s="12">
        <f t="shared" si="4"/>
        <v>7383.0459770114903</v>
      </c>
      <c r="AH50" s="20">
        <f>SUMPRODUCT((CLIENT=$X50)*(AH$2=Période)*(Marque=AH$1)*CA)</f>
        <v>0</v>
      </c>
      <c r="AI50" s="20">
        <f>SUMPRODUCT((CLIENT=$X50)*(AI$2=Période)*(Marque=AI$1)*CA)</f>
        <v>0</v>
      </c>
      <c r="AJ50" s="20">
        <f t="shared" si="5"/>
        <v>0</v>
      </c>
    </row>
    <row r="51" spans="1:36">
      <c r="A51" s="4" t="s">
        <v>10</v>
      </c>
      <c r="B51" s="4" t="s">
        <v>33</v>
      </c>
      <c r="C51" s="4" t="s">
        <v>209</v>
      </c>
      <c r="D51" s="4" t="s">
        <v>7</v>
      </c>
      <c r="E51" s="5">
        <v>350</v>
      </c>
      <c r="F51" s="5">
        <v>290</v>
      </c>
      <c r="G51" s="5">
        <f t="shared" si="9"/>
        <v>60</v>
      </c>
      <c r="H51" s="6">
        <f t="shared" si="1"/>
        <v>0.17142857142857137</v>
      </c>
      <c r="X51" s="11" t="s">
        <v>60</v>
      </c>
      <c r="Y51" s="13">
        <f>SUMPRODUCT((CLIENT=$X51)*(Y$2=Période)*(Marque=Y$1)*CA)</f>
        <v>0</v>
      </c>
      <c r="Z51" s="13">
        <f>SUMPRODUCT((CLIENT=$X51)*(Z$2=Période)*(Marque=Y$1)*CA)</f>
        <v>0</v>
      </c>
      <c r="AA51" s="16">
        <f t="shared" si="2"/>
        <v>0</v>
      </c>
      <c r="AB51" s="17">
        <f>SUMPRODUCT((CLIENT=$X51)*(AB$2=Période)*(Marque=AB$1)*CA)</f>
        <v>7562.05969595847</v>
      </c>
      <c r="AC51" s="17">
        <f>SUMPRODUCT((CLIENT=$X51)*(AC$2=Période)*(Marque=AC49)*CA)</f>
        <v>0</v>
      </c>
      <c r="AD51" s="17">
        <f t="shared" si="3"/>
        <v>7562.05969595847</v>
      </c>
      <c r="AE51" s="12">
        <f>SUMPRODUCT((CLIENT=$X51)*(AE$2=Période)*(Marque=AE$1)*CA)</f>
        <v>0</v>
      </c>
      <c r="AF51" s="12">
        <f>SUMPRODUCT((CLIENT=$X51)*(AF$2=Période)*(Marque=AF$1)*CA)</f>
        <v>0</v>
      </c>
      <c r="AG51" s="12">
        <f t="shared" si="4"/>
        <v>0</v>
      </c>
      <c r="AH51" s="20">
        <f>SUMPRODUCT((CLIENT=$X51)*(AH$2=Période)*(Marque=AH$1)*CA)</f>
        <v>0</v>
      </c>
      <c r="AI51" s="20">
        <f>SUMPRODUCT((CLIENT=$X51)*(AI$2=Période)*(Marque=AI$1)*CA)</f>
        <v>0</v>
      </c>
      <c r="AJ51" s="20">
        <f t="shared" si="5"/>
        <v>0</v>
      </c>
    </row>
    <row r="52" spans="1:36">
      <c r="A52" s="4" t="s">
        <v>10</v>
      </c>
      <c r="B52" s="4" t="s">
        <v>33</v>
      </c>
      <c r="C52" s="4" t="s">
        <v>206</v>
      </c>
      <c r="D52" s="4" t="s">
        <v>8</v>
      </c>
      <c r="E52" s="5">
        <v>700</v>
      </c>
      <c r="F52" s="5">
        <v>680</v>
      </c>
      <c r="G52" s="5">
        <f t="shared" si="9"/>
        <v>20</v>
      </c>
      <c r="H52" s="6">
        <f t="shared" si="1"/>
        <v>2.8571428571428581E-2</v>
      </c>
      <c r="X52" s="11" t="s">
        <v>61</v>
      </c>
      <c r="Y52" s="13">
        <f>SUMPRODUCT((CLIENT=$X52)*(Y$2=Période)*(Marque=Y$1)*CA)</f>
        <v>0</v>
      </c>
      <c r="Z52" s="13">
        <f>SUMPRODUCT((CLIENT=$X52)*(Z$2=Période)*(Marque=Y$1)*CA)</f>
        <v>0</v>
      </c>
      <c r="AA52" s="16">
        <f t="shared" si="2"/>
        <v>0</v>
      </c>
      <c r="AB52" s="17">
        <f>SUMPRODUCT((CLIENT=$X52)*(AB$2=Période)*(Marque=AB$1)*CA)</f>
        <v>7741.0734149054397</v>
      </c>
      <c r="AC52" s="17">
        <f>SUMPRODUCT((CLIENT=$X52)*(AC$2=Période)*(Marque=AC50)*CA)</f>
        <v>0</v>
      </c>
      <c r="AD52" s="17">
        <f t="shared" si="3"/>
        <v>7741.0734149054397</v>
      </c>
      <c r="AE52" s="12">
        <f>SUMPRODUCT((CLIENT=$X52)*(AE$2=Période)*(Marque=AE$1)*CA)</f>
        <v>0</v>
      </c>
      <c r="AF52" s="12">
        <f>SUMPRODUCT((CLIENT=$X52)*(AF$2=Période)*(Marque=AF$1)*CA)</f>
        <v>0</v>
      </c>
      <c r="AG52" s="12">
        <f t="shared" si="4"/>
        <v>0</v>
      </c>
      <c r="AH52" s="20">
        <f>SUMPRODUCT((CLIENT=$X52)*(AH$2=Période)*(Marque=AH$1)*CA)</f>
        <v>0</v>
      </c>
      <c r="AI52" s="20">
        <f>SUMPRODUCT((CLIENT=$X52)*(AI$2=Période)*(Marque=AI$1)*CA)</f>
        <v>0</v>
      </c>
      <c r="AJ52" s="20">
        <f t="shared" si="5"/>
        <v>0</v>
      </c>
    </row>
    <row r="53" spans="1:36">
      <c r="A53" s="4" t="s">
        <v>10</v>
      </c>
      <c r="B53" s="4" t="s">
        <v>33</v>
      </c>
      <c r="C53" s="4" t="s">
        <v>207</v>
      </c>
      <c r="D53" s="4" t="s">
        <v>7</v>
      </c>
      <c r="E53" s="5">
        <v>800</v>
      </c>
      <c r="F53" s="5">
        <v>780</v>
      </c>
      <c r="G53" s="5">
        <f t="shared" si="9"/>
        <v>20</v>
      </c>
      <c r="H53" s="6">
        <f t="shared" si="1"/>
        <v>2.5000000000000022E-2</v>
      </c>
      <c r="X53" s="11" t="s">
        <v>62</v>
      </c>
      <c r="Y53" s="13">
        <f>SUMPRODUCT((CLIENT=$X53)*(Y$2=Période)*(Marque=Y$1)*CA)</f>
        <v>0</v>
      </c>
      <c r="Z53" s="13">
        <f>SUMPRODUCT((CLIENT=$X53)*(Z$2=Période)*(Marque=Y$1)*CA)</f>
        <v>0</v>
      </c>
      <c r="AA53" s="16">
        <f t="shared" si="2"/>
        <v>0</v>
      </c>
      <c r="AB53" s="17">
        <f>SUMPRODUCT((CLIENT=$X53)*(AB$2=Période)*(Marque=AB$1)*CA)</f>
        <v>0</v>
      </c>
      <c r="AC53" s="17">
        <f>SUMPRODUCT((CLIENT=$X53)*(AC$2=Période)*(Marque=AC51)*CA)</f>
        <v>0</v>
      </c>
      <c r="AD53" s="17">
        <f t="shared" si="3"/>
        <v>0</v>
      </c>
      <c r="AE53" s="12">
        <f>SUMPRODUCT((CLIENT=$X53)*(AE$2=Période)*(Marque=AE$1)*CA)</f>
        <v>8099.1008527993999</v>
      </c>
      <c r="AF53" s="12">
        <f>SUMPRODUCT((CLIENT=$X53)*(AF$2=Période)*(Marque=AF$1)*CA)</f>
        <v>0</v>
      </c>
      <c r="AG53" s="12">
        <f t="shared" si="4"/>
        <v>8099.1008527993999</v>
      </c>
      <c r="AH53" s="20">
        <f>SUMPRODUCT((CLIENT=$X53)*(AH$2=Période)*(Marque=AH$1)*CA)</f>
        <v>0</v>
      </c>
      <c r="AI53" s="20">
        <f>SUMPRODUCT((CLIENT=$X53)*(AI$2=Période)*(Marque=AI$1)*CA)</f>
        <v>0</v>
      </c>
      <c r="AJ53" s="20">
        <f t="shared" si="5"/>
        <v>0</v>
      </c>
    </row>
    <row r="54" spans="1:36">
      <c r="A54" s="4" t="s">
        <v>10</v>
      </c>
      <c r="B54" s="4" t="s">
        <v>33</v>
      </c>
      <c r="C54" s="4" t="s">
        <v>206</v>
      </c>
      <c r="D54" s="4" t="s">
        <v>7</v>
      </c>
      <c r="E54" s="5">
        <v>9000</v>
      </c>
      <c r="F54" s="5">
        <v>8000</v>
      </c>
      <c r="G54" s="5">
        <f t="shared" si="9"/>
        <v>1000</v>
      </c>
      <c r="H54" s="6">
        <f t="shared" si="1"/>
        <v>0.11111111111111116</v>
      </c>
      <c r="X54" s="11" t="s">
        <v>63</v>
      </c>
      <c r="Y54" s="13">
        <f>SUMPRODUCT((CLIENT=$X54)*(Y$2=Période)*(Marque=Y$1)*CA)</f>
        <v>0</v>
      </c>
      <c r="Z54" s="13">
        <f>SUMPRODUCT((CLIENT=$X54)*(Z$2=Période)*(Marque=Y$1)*CA)</f>
        <v>8815.1557285873096</v>
      </c>
      <c r="AA54" s="16">
        <f t="shared" si="2"/>
        <v>-8815.1557285873096</v>
      </c>
      <c r="AB54" s="17">
        <f>SUMPRODUCT((CLIENT=$X54)*(AB$2=Période)*(Marque=AB$1)*CA)</f>
        <v>8457.1282906933593</v>
      </c>
      <c r="AC54" s="17">
        <f>SUMPRODUCT((CLIENT=$X54)*(AC$2=Période)*(Marque=AC52)*CA)</f>
        <v>0</v>
      </c>
      <c r="AD54" s="17">
        <f t="shared" si="3"/>
        <v>8457.1282906933593</v>
      </c>
      <c r="AE54" s="12">
        <f>SUMPRODUCT((CLIENT=$X54)*(AE$2=Période)*(Marque=AE$1)*CA)</f>
        <v>0</v>
      </c>
      <c r="AF54" s="12">
        <f>SUMPRODUCT((CLIENT=$X54)*(AF$2=Période)*(Marque=AF$1)*CA)</f>
        <v>0</v>
      </c>
      <c r="AG54" s="12">
        <f t="shared" si="4"/>
        <v>0</v>
      </c>
      <c r="AH54" s="20">
        <f>SUMPRODUCT((CLIENT=$X54)*(AH$2=Période)*(Marque=AH$1)*CA)</f>
        <v>0</v>
      </c>
      <c r="AI54" s="20">
        <f>SUMPRODUCT((CLIENT=$X54)*(AI$2=Période)*(Marque=AI$1)*CA)</f>
        <v>8278.1145717463805</v>
      </c>
      <c r="AJ54" s="20">
        <f t="shared" si="5"/>
        <v>-8278.1145717463805</v>
      </c>
    </row>
    <row r="55" spans="1:36">
      <c r="A55" s="4" t="s">
        <v>9</v>
      </c>
      <c r="B55" s="4" t="s">
        <v>34</v>
      </c>
      <c r="C55" s="4" t="s">
        <v>206</v>
      </c>
      <c r="D55" s="4" t="s">
        <v>7</v>
      </c>
      <c r="E55" s="5">
        <v>5326.7857142857201</v>
      </c>
      <c r="F55" s="5">
        <v>4782.5</v>
      </c>
      <c r="G55" s="5">
        <f t="shared" si="9"/>
        <v>544.28571428572013</v>
      </c>
      <c r="H55" s="6">
        <f t="shared" si="1"/>
        <v>0.10217901441501942</v>
      </c>
      <c r="X55" s="11" t="s">
        <v>64</v>
      </c>
      <c r="Y55" s="13">
        <f>SUMPRODUCT((CLIENT=$X55)*(Y$2=Période)*(Marque=Y$1)*CA)</f>
        <v>9173.1831664812707</v>
      </c>
      <c r="Z55" s="13">
        <f>SUMPRODUCT((CLIENT=$X55)*(Z$2=Période)*(Marque=Y$1)*CA)</f>
        <v>9352.1968854282495</v>
      </c>
      <c r="AA55" s="16">
        <f t="shared" si="2"/>
        <v>-179.01371894697877</v>
      </c>
      <c r="AB55" s="17">
        <f>SUMPRODUCT((CLIENT=$X55)*(AB$2=Période)*(Marque=AB$1)*CA)</f>
        <v>8994.1694475342902</v>
      </c>
      <c r="AC55" s="17">
        <f>SUMPRODUCT((CLIENT=$X55)*(AC$2=Période)*(Marque=AC53)*CA)</f>
        <v>0</v>
      </c>
      <c r="AD55" s="17">
        <f t="shared" si="3"/>
        <v>8994.1694475342902</v>
      </c>
      <c r="AE55" s="12">
        <f>SUMPRODUCT((CLIENT=$X55)*(AE$2=Période)*(Marque=AE$1)*CA)</f>
        <v>0</v>
      </c>
      <c r="AF55" s="12">
        <f>SUMPRODUCT((CLIENT=$X55)*(AF$2=Période)*(Marque=AF$1)*CA)</f>
        <v>9710.2243233221998</v>
      </c>
      <c r="AG55" s="12">
        <f t="shared" si="4"/>
        <v>-9710.2243233221998</v>
      </c>
      <c r="AH55" s="20">
        <f>SUMPRODUCT((CLIENT=$X55)*(AH$2=Période)*(Marque=AH$1)*CA)</f>
        <v>0</v>
      </c>
      <c r="AI55" s="20">
        <f>SUMPRODUCT((CLIENT=$X55)*(AI$2=Période)*(Marque=AI$1)*CA)</f>
        <v>0</v>
      </c>
      <c r="AJ55" s="20">
        <f t="shared" si="5"/>
        <v>0</v>
      </c>
    </row>
    <row r="56" spans="1:36">
      <c r="A56" s="4" t="s">
        <v>9</v>
      </c>
      <c r="B56" s="4" t="s">
        <v>35</v>
      </c>
      <c r="C56" s="4" t="s">
        <v>209</v>
      </c>
      <c r="D56" s="4" t="s">
        <v>8</v>
      </c>
      <c r="E56" s="5">
        <v>6045.2380952381</v>
      </c>
      <c r="F56" s="5">
        <v>5423.3333333333303</v>
      </c>
      <c r="G56" s="5">
        <f t="shared" si="9"/>
        <v>621.90476190476966</v>
      </c>
      <c r="H56" s="6">
        <f t="shared" si="1"/>
        <v>0.10287514769594452</v>
      </c>
      <c r="X56" s="11" t="s">
        <v>65</v>
      </c>
      <c r="Y56" s="13">
        <f>SUMPRODUCT((CLIENT=$X56)*(Y$2=Période)*(Marque=Y$1)*CA)</f>
        <v>9889.2380422691804</v>
      </c>
      <c r="Z56" s="13">
        <f>SUMPRODUCT((CLIENT=$X56)*(Z$2=Période)*(Marque=Y$1)*CA)</f>
        <v>0</v>
      </c>
      <c r="AA56" s="16">
        <f t="shared" si="2"/>
        <v>9889.2380422691804</v>
      </c>
      <c r="AB56" s="17">
        <f>SUMPRODUCT((CLIENT=$X56)*(AB$2=Période)*(Marque=AB$1)*CA)</f>
        <v>0</v>
      </c>
      <c r="AC56" s="17">
        <f>SUMPRODUCT((CLIENT=$X56)*(AC$2=Période)*(Marque=AC54)*CA)</f>
        <v>0</v>
      </c>
      <c r="AD56" s="17">
        <f t="shared" si="3"/>
        <v>0</v>
      </c>
      <c r="AE56" s="12">
        <f>SUMPRODUCT((CLIENT=$X56)*(AE$2=Période)*(Marque=AE$1)*CA)</f>
        <v>10068.251761216199</v>
      </c>
      <c r="AF56" s="12">
        <f>SUMPRODUCT((CLIENT=$X56)*(AF$2=Période)*(Marque=AF$1)*CA)</f>
        <v>0</v>
      </c>
      <c r="AG56" s="12">
        <f t="shared" si="4"/>
        <v>10068.251761216199</v>
      </c>
      <c r="AH56" s="20">
        <f>SUMPRODUCT((CLIENT=$X56)*(AH$2=Période)*(Marque=AH$1)*CA)</f>
        <v>0</v>
      </c>
      <c r="AI56" s="20">
        <f>SUMPRODUCT((CLIENT=$X56)*(AI$2=Période)*(Marque=AI$1)*CA)</f>
        <v>0</v>
      </c>
      <c r="AJ56" s="20">
        <f t="shared" si="5"/>
        <v>0</v>
      </c>
    </row>
    <row r="57" spans="1:36">
      <c r="A57" s="4" t="s">
        <v>9</v>
      </c>
      <c r="B57" s="4" t="s">
        <v>36</v>
      </c>
      <c r="C57" s="4" t="s">
        <v>207</v>
      </c>
      <c r="D57" s="4" t="s">
        <v>8</v>
      </c>
      <c r="E57" s="5">
        <v>6763.6904761904798</v>
      </c>
      <c r="F57" s="5">
        <v>6064.1666666666597</v>
      </c>
      <c r="G57" s="5">
        <f t="shared" si="9"/>
        <v>699.52380952382009</v>
      </c>
      <c r="H57" s="6">
        <f t="shared" si="1"/>
        <v>0.10342339170993731</v>
      </c>
      <c r="X57" s="11" t="s">
        <v>66</v>
      </c>
      <c r="Y57" s="13">
        <f>SUMPRODUCT((CLIENT=$X57)*(Y$2=Période)*(Marque=Y$1)*CA)</f>
        <v>0</v>
      </c>
      <c r="Z57" s="13">
        <f>SUMPRODUCT((CLIENT=$X57)*(Z$2=Période)*(Marque=Y$1)*CA)</f>
        <v>0</v>
      </c>
      <c r="AA57" s="16">
        <f t="shared" si="2"/>
        <v>0</v>
      </c>
      <c r="AB57" s="17">
        <f>SUMPRODUCT((CLIENT=$X57)*(AB$2=Période)*(Marque=AB$1)*CA)</f>
        <v>10247.2654801631</v>
      </c>
      <c r="AC57" s="17">
        <f>SUMPRODUCT((CLIENT=$X57)*(AC$2=Période)*(Marque=AC55)*CA)</f>
        <v>0</v>
      </c>
      <c r="AD57" s="17">
        <f t="shared" si="3"/>
        <v>10247.2654801631</v>
      </c>
      <c r="AE57" s="12">
        <f>SUMPRODUCT((CLIENT=$X57)*(AE$2=Période)*(Marque=AE$1)*CA)</f>
        <v>0</v>
      </c>
      <c r="AF57" s="12">
        <f>SUMPRODUCT((CLIENT=$X57)*(AF$2=Période)*(Marque=AF$1)*CA)</f>
        <v>0</v>
      </c>
      <c r="AG57" s="12">
        <f t="shared" si="4"/>
        <v>0</v>
      </c>
      <c r="AH57" s="20">
        <f>SUMPRODUCT((CLIENT=$X57)*(AH$2=Période)*(Marque=AH$1)*CA)</f>
        <v>0</v>
      </c>
      <c r="AI57" s="20">
        <f>SUMPRODUCT((CLIENT=$X57)*(AI$2=Période)*(Marque=AI$1)*CA)</f>
        <v>0</v>
      </c>
      <c r="AJ57" s="20">
        <f t="shared" si="5"/>
        <v>0</v>
      </c>
    </row>
    <row r="58" spans="1:36">
      <c r="A58" s="4" t="s">
        <v>9</v>
      </c>
      <c r="B58" s="4" t="s">
        <v>36</v>
      </c>
      <c r="C58" s="4" t="s">
        <v>209</v>
      </c>
      <c r="D58" s="4" t="s">
        <v>8</v>
      </c>
      <c r="E58" s="5">
        <v>7482.1428571428596</v>
      </c>
      <c r="F58" s="5">
        <v>6705</v>
      </c>
      <c r="G58" s="5">
        <f t="shared" si="9"/>
        <v>777.14285714285961</v>
      </c>
      <c r="H58" s="6">
        <f t="shared" si="1"/>
        <v>0.1038663484486877</v>
      </c>
      <c r="X58" s="11" t="s">
        <v>67</v>
      </c>
      <c r="Y58" s="13">
        <f>SUMPRODUCT((CLIENT=$X58)*(Y$2=Période)*(Marque=Y$1)*CA)</f>
        <v>0</v>
      </c>
      <c r="Z58" s="13">
        <f>SUMPRODUCT((CLIENT=$X58)*(Z$2=Période)*(Marque=Y$1)*CA)</f>
        <v>0</v>
      </c>
      <c r="AA58" s="16">
        <f t="shared" si="2"/>
        <v>0</v>
      </c>
      <c r="AB58" s="17">
        <f>SUMPRODUCT((CLIENT=$X58)*(AB$2=Période)*(Marque=AB$1)*CA)</f>
        <v>10605.292918057101</v>
      </c>
      <c r="AC58" s="17">
        <f>SUMPRODUCT((CLIENT=$X58)*(AC$2=Période)*(Marque=AC56)*CA)</f>
        <v>0</v>
      </c>
      <c r="AD58" s="17">
        <f t="shared" si="3"/>
        <v>10605.292918057101</v>
      </c>
      <c r="AE58" s="12">
        <f>SUMPRODUCT((CLIENT=$X58)*(AE$2=Période)*(Marque=AE$1)*CA)</f>
        <v>0</v>
      </c>
      <c r="AF58" s="12">
        <f>SUMPRODUCT((CLIENT=$X58)*(AF$2=Période)*(Marque=AF$1)*CA)</f>
        <v>0</v>
      </c>
      <c r="AG58" s="12">
        <f t="shared" si="4"/>
        <v>0</v>
      </c>
      <c r="AH58" s="20">
        <f>SUMPRODUCT((CLIENT=$X58)*(AH$2=Période)*(Marque=AH$1)*CA)</f>
        <v>0</v>
      </c>
      <c r="AI58" s="20">
        <f>SUMPRODUCT((CLIENT=$X58)*(AI$2=Période)*(Marque=AI$1)*CA)</f>
        <v>0</v>
      </c>
      <c r="AJ58" s="20">
        <f t="shared" si="5"/>
        <v>0</v>
      </c>
    </row>
    <row r="59" spans="1:36">
      <c r="A59" s="4" t="s">
        <v>9</v>
      </c>
      <c r="B59" s="4" t="s">
        <v>36</v>
      </c>
      <c r="C59" s="4" t="s">
        <v>206</v>
      </c>
      <c r="D59" s="4" t="s">
        <v>7</v>
      </c>
      <c r="E59" s="5">
        <v>8200.5952380952403</v>
      </c>
      <c r="F59" s="5">
        <v>7345.8333333333303</v>
      </c>
      <c r="G59" s="5">
        <f t="shared" si="9"/>
        <v>854.76190476191005</v>
      </c>
      <c r="H59" s="6">
        <f t="shared" si="1"/>
        <v>0.10423169049865777</v>
      </c>
      <c r="X59" s="11" t="s">
        <v>68</v>
      </c>
      <c r="Y59" s="13">
        <f>SUMPRODUCT((CLIENT=$X59)*(Y$2=Période)*(Marque=Y$1)*CA)</f>
        <v>10963.3203559511</v>
      </c>
      <c r="Z59" s="13">
        <f>SUMPRODUCT((CLIENT=$X59)*(Z$2=Période)*(Marque=Y$1)*CA)</f>
        <v>0</v>
      </c>
      <c r="AA59" s="16">
        <f t="shared" si="2"/>
        <v>10963.3203559511</v>
      </c>
      <c r="AB59" s="17">
        <f>SUMPRODUCT((CLIENT=$X59)*(AB$2=Période)*(Marque=AB$1)*CA)</f>
        <v>10784.3066370041</v>
      </c>
      <c r="AC59" s="17">
        <f>SUMPRODUCT((CLIENT=$X59)*(AC$2=Période)*(Marque=AC57)*CA)</f>
        <v>0</v>
      </c>
      <c r="AD59" s="17">
        <f t="shared" si="3"/>
        <v>10784.3066370041</v>
      </c>
      <c r="AE59" s="12">
        <f>SUMPRODUCT((CLIENT=$X59)*(AE$2=Période)*(Marque=AE$1)*CA)</f>
        <v>0</v>
      </c>
      <c r="AF59" s="12">
        <f>SUMPRODUCT((CLIENT=$X59)*(AF$2=Période)*(Marque=AF$1)*CA)</f>
        <v>0</v>
      </c>
      <c r="AG59" s="12">
        <f t="shared" si="4"/>
        <v>0</v>
      </c>
      <c r="AH59" s="20">
        <f>SUMPRODUCT((CLIENT=$X59)*(AH$2=Période)*(Marque=AH$1)*CA)</f>
        <v>0</v>
      </c>
      <c r="AI59" s="20">
        <f>SUMPRODUCT((CLIENT=$X59)*(AI$2=Période)*(Marque=AI$1)*CA)</f>
        <v>0</v>
      </c>
      <c r="AJ59" s="20">
        <f t="shared" si="5"/>
        <v>0</v>
      </c>
    </row>
    <row r="60" spans="1:36">
      <c r="A60" s="4" t="s">
        <v>9</v>
      </c>
      <c r="B60" s="4" t="s">
        <v>36</v>
      </c>
      <c r="C60" s="4" t="s">
        <v>206</v>
      </c>
      <c r="D60" s="4" t="s">
        <v>8</v>
      </c>
      <c r="E60" s="5">
        <v>8919.0476190476202</v>
      </c>
      <c r="F60" s="5">
        <v>7986.6666666666597</v>
      </c>
      <c r="G60" s="5">
        <f t="shared" si="9"/>
        <v>932.38095238096048</v>
      </c>
      <c r="H60" s="6">
        <f t="shared" si="1"/>
        <v>0.10453817405232335</v>
      </c>
      <c r="X60" s="11" t="s">
        <v>69</v>
      </c>
      <c r="Y60" s="13">
        <f>SUMPRODUCT((CLIENT=$X60)*(Y$2=Période)*(Marque=Y$1)*CA)</f>
        <v>11500.361512792</v>
      </c>
      <c r="Z60" s="13">
        <f>SUMPRODUCT((CLIENT=$X60)*(Z$2=Période)*(Marque=Y$1)*CA)</f>
        <v>12037.402669633</v>
      </c>
      <c r="AA60" s="16">
        <f t="shared" si="2"/>
        <v>-537.04115684099997</v>
      </c>
      <c r="AB60" s="17">
        <f>SUMPRODUCT((CLIENT=$X60)*(AB$2=Période)*(Marque=AB$1)*CA)</f>
        <v>12216.416388579901</v>
      </c>
      <c r="AC60" s="17">
        <f>SUMPRODUCT((CLIENT=$X60)*(AC$2=Période)*(Marque=AC58)*CA)</f>
        <v>0</v>
      </c>
      <c r="AD60" s="17">
        <f t="shared" si="3"/>
        <v>12216.416388579901</v>
      </c>
      <c r="AE60" s="12">
        <f>SUMPRODUCT((CLIENT=$X60)*(AE$2=Période)*(Marque=AE$1)*CA)</f>
        <v>11679.375231739001</v>
      </c>
      <c r="AF60" s="12">
        <f>SUMPRODUCT((CLIENT=$X60)*(AF$2=Période)*(Marque=AF$1)*CA)</f>
        <v>11858.3889506859</v>
      </c>
      <c r="AG60" s="12">
        <f t="shared" si="4"/>
        <v>-179.01371894689873</v>
      </c>
      <c r="AH60" s="20">
        <f>SUMPRODUCT((CLIENT=$X60)*(AH$2=Période)*(Marque=AH$1)*CA)</f>
        <v>0</v>
      </c>
      <c r="AI60" s="20">
        <f>SUMPRODUCT((CLIENT=$X60)*(AI$2=Période)*(Marque=AI$1)*CA)</f>
        <v>0</v>
      </c>
      <c r="AJ60" s="20">
        <f t="shared" si="5"/>
        <v>0</v>
      </c>
    </row>
    <row r="61" spans="1:36">
      <c r="A61" s="4" t="s">
        <v>9</v>
      </c>
      <c r="B61" s="4" t="s">
        <v>36</v>
      </c>
      <c r="C61" s="4" t="s">
        <v>209</v>
      </c>
      <c r="D61" s="4" t="s">
        <v>7</v>
      </c>
      <c r="E61" s="5">
        <v>9637.4999999999709</v>
      </c>
      <c r="F61" s="5">
        <v>8627.5</v>
      </c>
      <c r="G61" s="5">
        <f t="shared" si="9"/>
        <v>1009.9999999999709</v>
      </c>
      <c r="H61" s="6">
        <f t="shared" si="1"/>
        <v>0.10479896238650832</v>
      </c>
      <c r="X61" s="11" t="s">
        <v>70</v>
      </c>
      <c r="Y61" s="13">
        <f>SUMPRODUCT((CLIENT=$X61)*(Y$2=Période)*(Marque=Y$1)*CA)</f>
        <v>0</v>
      </c>
      <c r="Z61" s="13">
        <f>SUMPRODUCT((CLIENT=$X61)*(Z$2=Période)*(Marque=Y$1)*CA)</f>
        <v>0</v>
      </c>
      <c r="AA61" s="16">
        <f t="shared" si="2"/>
        <v>0</v>
      </c>
      <c r="AB61" s="17">
        <f>SUMPRODUCT((CLIENT=$X61)*(AB$2=Période)*(Marque=AB$1)*CA)</f>
        <v>12395.4301075269</v>
      </c>
      <c r="AC61" s="17">
        <f>SUMPRODUCT((CLIENT=$X61)*(AC$2=Période)*(Marque=AC59)*CA)</f>
        <v>0</v>
      </c>
      <c r="AD61" s="17">
        <f t="shared" si="3"/>
        <v>12395.4301075269</v>
      </c>
      <c r="AE61" s="12">
        <f>SUMPRODUCT((CLIENT=$X61)*(AE$2=Période)*(Marque=AE$1)*CA)</f>
        <v>0</v>
      </c>
      <c r="AF61" s="12">
        <f>SUMPRODUCT((CLIENT=$X61)*(AF$2=Période)*(Marque=AF$1)*CA)</f>
        <v>0</v>
      </c>
      <c r="AG61" s="12">
        <f t="shared" si="4"/>
        <v>0</v>
      </c>
      <c r="AH61" s="20">
        <f>SUMPRODUCT((CLIENT=$X61)*(AH$2=Période)*(Marque=AH$1)*CA)</f>
        <v>0</v>
      </c>
      <c r="AI61" s="20">
        <f>SUMPRODUCT((CLIENT=$X61)*(AI$2=Période)*(Marque=AI$1)*CA)</f>
        <v>0</v>
      </c>
      <c r="AJ61" s="20">
        <f t="shared" si="5"/>
        <v>0</v>
      </c>
    </row>
    <row r="62" spans="1:36">
      <c r="A62" s="4" t="s">
        <v>9</v>
      </c>
      <c r="B62" s="4" t="s">
        <v>36</v>
      </c>
      <c r="C62" s="4" t="s">
        <v>207</v>
      </c>
      <c r="D62" s="4" t="s">
        <v>7</v>
      </c>
      <c r="E62" s="5">
        <v>200</v>
      </c>
      <c r="F62" s="5">
        <v>180</v>
      </c>
      <c r="G62" s="5">
        <f>E62-F62</f>
        <v>20</v>
      </c>
      <c r="H62" s="6">
        <f t="shared" si="1"/>
        <v>9.9999999999999978E-2</v>
      </c>
      <c r="X62" s="11" t="s">
        <v>71</v>
      </c>
      <c r="Y62" s="13">
        <f>SUMPRODUCT((CLIENT=$X62)*(Y$2=Période)*(Marque=Y$1)*CA)</f>
        <v>0</v>
      </c>
      <c r="Z62" s="13">
        <f>SUMPRODUCT((CLIENT=$X62)*(Z$2=Période)*(Marque=Y$1)*CA)</f>
        <v>12932.471264367899</v>
      </c>
      <c r="AA62" s="16">
        <f t="shared" si="2"/>
        <v>-12932.471264367899</v>
      </c>
      <c r="AB62" s="17">
        <f>SUMPRODUCT((CLIENT=$X62)*(AB$2=Période)*(Marque=AB$1)*CA)</f>
        <v>0</v>
      </c>
      <c r="AC62" s="17">
        <f>SUMPRODUCT((CLIENT=$X62)*(AC$2=Période)*(Marque=AC60)*CA)</f>
        <v>0</v>
      </c>
      <c r="AD62" s="17">
        <f t="shared" si="3"/>
        <v>0</v>
      </c>
      <c r="AE62" s="12">
        <f>SUMPRODUCT((CLIENT=$X62)*(AE$2=Période)*(Marque=AE$1)*CA)</f>
        <v>0</v>
      </c>
      <c r="AF62" s="12">
        <f>SUMPRODUCT((CLIENT=$X62)*(AF$2=Période)*(Marque=AF$1)*CA)</f>
        <v>0</v>
      </c>
      <c r="AG62" s="12">
        <f t="shared" si="4"/>
        <v>0</v>
      </c>
      <c r="AH62" s="20">
        <f>SUMPRODUCT((CLIENT=$X62)*(AH$2=Période)*(Marque=AH$1)*CA)</f>
        <v>0</v>
      </c>
      <c r="AI62" s="20">
        <f>SUMPRODUCT((CLIENT=$X62)*(AI$2=Période)*(Marque=AI$1)*CA)</f>
        <v>12753.457545420901</v>
      </c>
      <c r="AJ62" s="20">
        <f t="shared" si="5"/>
        <v>-12753.457545420901</v>
      </c>
    </row>
    <row r="63" spans="1:36">
      <c r="A63" s="4" t="s">
        <v>9</v>
      </c>
      <c r="B63" s="4" t="s">
        <v>37</v>
      </c>
      <c r="C63" s="4" t="s">
        <v>206</v>
      </c>
      <c r="D63" s="4" t="s">
        <v>7</v>
      </c>
      <c r="E63" s="5">
        <v>300</v>
      </c>
      <c r="F63" s="5">
        <v>280</v>
      </c>
      <c r="G63" s="5">
        <f t="shared" ref="G63:G76" si="10">E63-F63</f>
        <v>20</v>
      </c>
      <c r="H63" s="6">
        <f t="shared" si="1"/>
        <v>6.6666666666666652E-2</v>
      </c>
      <c r="X63" s="11" t="s">
        <v>72</v>
      </c>
      <c r="Y63" s="13">
        <f>SUMPRODUCT((CLIENT=$X63)*(Y$2=Période)*(Marque=Y$1)*CA)</f>
        <v>0</v>
      </c>
      <c r="Z63" s="13">
        <f>SUMPRODUCT((CLIENT=$X63)*(Z$2=Période)*(Marque=Y$1)*CA)</f>
        <v>0</v>
      </c>
      <c r="AA63" s="16">
        <f t="shared" si="2"/>
        <v>0</v>
      </c>
      <c r="AB63" s="17">
        <f>SUMPRODUCT((CLIENT=$X63)*(AB$2=Période)*(Marque=AB$1)*CA)</f>
        <v>13290.498702261801</v>
      </c>
      <c r="AC63" s="17">
        <f>SUMPRODUCT((CLIENT=$X63)*(AC$2=Période)*(Marque=AC61)*CA)</f>
        <v>0</v>
      </c>
      <c r="AD63" s="17">
        <f t="shared" si="3"/>
        <v>13290.498702261801</v>
      </c>
      <c r="AE63" s="12">
        <f>SUMPRODUCT((CLIENT=$X63)*(AE$2=Période)*(Marque=AE$1)*CA)</f>
        <v>0</v>
      </c>
      <c r="AF63" s="12">
        <f>SUMPRODUCT((CLIENT=$X63)*(AF$2=Période)*(Marque=AF$1)*CA)</f>
        <v>0</v>
      </c>
      <c r="AG63" s="12">
        <f t="shared" si="4"/>
        <v>0</v>
      </c>
      <c r="AH63" s="20">
        <f>SUMPRODUCT((CLIENT=$X63)*(AH$2=Période)*(Marque=AH$1)*CA)</f>
        <v>0</v>
      </c>
      <c r="AI63" s="20">
        <f>SUMPRODUCT((CLIENT=$X63)*(AI$2=Période)*(Marque=AI$1)*CA)</f>
        <v>0</v>
      </c>
      <c r="AJ63" s="20">
        <f t="shared" si="5"/>
        <v>0</v>
      </c>
    </row>
    <row r="64" spans="1:36">
      <c r="A64" s="4" t="s">
        <v>9</v>
      </c>
      <c r="B64" s="4" t="s">
        <v>37</v>
      </c>
      <c r="C64" s="4" t="s">
        <v>209</v>
      </c>
      <c r="D64" s="4" t="s">
        <v>8</v>
      </c>
      <c r="E64" s="5">
        <v>400</v>
      </c>
      <c r="F64" s="5">
        <v>380</v>
      </c>
      <c r="G64" s="5">
        <f t="shared" si="10"/>
        <v>20</v>
      </c>
      <c r="H64" s="6">
        <f t="shared" si="1"/>
        <v>5.0000000000000044E-2</v>
      </c>
      <c r="X64" s="11" t="s">
        <v>73</v>
      </c>
      <c r="Y64" s="13">
        <f>SUMPRODUCT((CLIENT=$X64)*(Y$2=Période)*(Marque=Y$1)*CA)</f>
        <v>13469.512421208799</v>
      </c>
      <c r="Z64" s="13">
        <f>SUMPRODUCT((CLIENT=$X64)*(Z$2=Période)*(Marque=Y$1)*CA)</f>
        <v>13648.5261401558</v>
      </c>
      <c r="AA64" s="16">
        <f t="shared" si="2"/>
        <v>-179.0137189470006</v>
      </c>
      <c r="AB64" s="17">
        <f>SUMPRODUCT((CLIENT=$X64)*(AB$2=Période)*(Marque=AB$1)*CA)</f>
        <v>0</v>
      </c>
      <c r="AC64" s="17">
        <f>SUMPRODUCT((CLIENT=$X64)*(AC$2=Période)*(Marque=AC62)*CA)</f>
        <v>0</v>
      </c>
      <c r="AD64" s="17">
        <f t="shared" si="3"/>
        <v>0</v>
      </c>
      <c r="AE64" s="12">
        <f>SUMPRODUCT((CLIENT=$X64)*(AE$2=Période)*(Marque=AE$1)*CA)</f>
        <v>0</v>
      </c>
      <c r="AF64" s="12">
        <f>SUMPRODUCT((CLIENT=$X64)*(AF$2=Période)*(Marque=AF$1)*CA)</f>
        <v>0</v>
      </c>
      <c r="AG64" s="12">
        <f t="shared" si="4"/>
        <v>0</v>
      </c>
      <c r="AH64" s="20">
        <f>SUMPRODUCT((CLIENT=$X64)*(AH$2=Période)*(Marque=AH$1)*CA)</f>
        <v>0</v>
      </c>
      <c r="AI64" s="20">
        <f>SUMPRODUCT((CLIENT=$X64)*(AI$2=Période)*(Marque=AI$1)*CA)</f>
        <v>0</v>
      </c>
      <c r="AJ64" s="20">
        <f t="shared" si="5"/>
        <v>0</v>
      </c>
    </row>
    <row r="65" spans="1:36">
      <c r="A65" s="4" t="s">
        <v>9</v>
      </c>
      <c r="B65" s="4" t="s">
        <v>37</v>
      </c>
      <c r="C65" s="4" t="s">
        <v>209</v>
      </c>
      <c r="D65" s="4" t="s">
        <v>7</v>
      </c>
      <c r="E65" s="5">
        <v>5000</v>
      </c>
      <c r="F65" s="5">
        <v>4600</v>
      </c>
      <c r="G65" s="5">
        <f t="shared" si="10"/>
        <v>400</v>
      </c>
      <c r="H65" s="6">
        <f t="shared" si="1"/>
        <v>7.999999999999996E-2</v>
      </c>
      <c r="X65" s="11" t="s">
        <v>74</v>
      </c>
      <c r="Y65" s="13">
        <f>SUMPRODUCT((CLIENT=$X65)*(Y$2=Période)*(Marque=Y$1)*CA)</f>
        <v>0</v>
      </c>
      <c r="Z65" s="13">
        <f>SUMPRODUCT((CLIENT=$X65)*(Z$2=Période)*(Marque=Y$1)*CA)</f>
        <v>0</v>
      </c>
      <c r="AA65" s="16">
        <f t="shared" si="2"/>
        <v>0</v>
      </c>
      <c r="AB65" s="17">
        <f>SUMPRODUCT((CLIENT=$X65)*(AB$2=Période)*(Marque=AB$1)*CA)</f>
        <v>14006.553578049699</v>
      </c>
      <c r="AC65" s="17">
        <f>SUMPRODUCT((CLIENT=$X65)*(AC$2=Période)*(Marque=AC63)*CA)</f>
        <v>0</v>
      </c>
      <c r="AD65" s="17">
        <f t="shared" si="3"/>
        <v>14006.553578049699</v>
      </c>
      <c r="AE65" s="12">
        <f>SUMPRODUCT((CLIENT=$X65)*(AE$2=Période)*(Marque=AE$1)*CA)</f>
        <v>0</v>
      </c>
      <c r="AF65" s="12">
        <f>SUMPRODUCT((CLIENT=$X65)*(AF$2=Période)*(Marque=AF$1)*CA)</f>
        <v>0</v>
      </c>
      <c r="AG65" s="12">
        <f t="shared" si="4"/>
        <v>0</v>
      </c>
      <c r="AH65" s="20">
        <f>SUMPRODUCT((CLIENT=$X65)*(AH$2=Période)*(Marque=AH$1)*CA)</f>
        <v>0</v>
      </c>
      <c r="AI65" s="20">
        <f>SUMPRODUCT((CLIENT=$X65)*(AI$2=Période)*(Marque=AI$1)*CA)</f>
        <v>0</v>
      </c>
      <c r="AJ65" s="20">
        <f t="shared" si="5"/>
        <v>0</v>
      </c>
    </row>
    <row r="66" spans="1:36">
      <c r="A66" s="4" t="s">
        <v>10</v>
      </c>
      <c r="B66" s="4" t="s">
        <v>38</v>
      </c>
      <c r="C66" s="4" t="s">
        <v>206</v>
      </c>
      <c r="D66" s="4" t="s">
        <v>8</v>
      </c>
      <c r="E66" s="5">
        <v>350</v>
      </c>
      <c r="F66" s="5">
        <v>290</v>
      </c>
      <c r="G66" s="5">
        <f t="shared" si="10"/>
        <v>60</v>
      </c>
      <c r="H66" s="6">
        <f t="shared" si="1"/>
        <v>0.17142857142857137</v>
      </c>
      <c r="X66" s="11" t="s">
        <v>75</v>
      </c>
      <c r="Y66" s="13">
        <f>SUMPRODUCT((CLIENT=$X66)*(Y$2=Période)*(Marque=Y$1)*CA)</f>
        <v>14543.594734890699</v>
      </c>
      <c r="Z66" s="13">
        <f>SUMPRODUCT((CLIENT=$X66)*(Z$2=Période)*(Marque=Y$1)*CA)</f>
        <v>14722.6084538376</v>
      </c>
      <c r="AA66" s="16">
        <f t="shared" si="2"/>
        <v>-179.01371894690055</v>
      </c>
      <c r="AB66" s="17">
        <f>SUMPRODUCT((CLIENT=$X66)*(AB$2=Période)*(Marque=AB$1)*CA)</f>
        <v>14185.5672969967</v>
      </c>
      <c r="AC66" s="17">
        <f>SUMPRODUCT((CLIENT=$X66)*(AC$2=Période)*(Marque=AC64)*CA)</f>
        <v>0</v>
      </c>
      <c r="AD66" s="17">
        <f t="shared" si="3"/>
        <v>14185.5672969967</v>
      </c>
      <c r="AE66" s="12">
        <f>SUMPRODUCT((CLIENT=$X66)*(AE$2=Période)*(Marque=AE$1)*CA)</f>
        <v>14901.6221727846</v>
      </c>
      <c r="AF66" s="12">
        <f>SUMPRODUCT((CLIENT=$X66)*(AF$2=Période)*(Marque=AF$1)*CA)</f>
        <v>15080.635891731599</v>
      </c>
      <c r="AG66" s="12">
        <f t="shared" si="4"/>
        <v>-179.01371894699878</v>
      </c>
      <c r="AH66" s="20">
        <f>SUMPRODUCT((CLIENT=$X66)*(AH$2=Période)*(Marque=AH$1)*CA)</f>
        <v>0</v>
      </c>
      <c r="AI66" s="20">
        <f>SUMPRODUCT((CLIENT=$X66)*(AI$2=Période)*(Marque=AI$1)*CA)</f>
        <v>0</v>
      </c>
      <c r="AJ66" s="20">
        <f t="shared" si="5"/>
        <v>0</v>
      </c>
    </row>
    <row r="67" spans="1:36">
      <c r="A67" s="4" t="s">
        <v>10</v>
      </c>
      <c r="B67" s="4" t="s">
        <v>38</v>
      </c>
      <c r="C67" s="4" t="s">
        <v>206</v>
      </c>
      <c r="D67" s="4" t="s">
        <v>7</v>
      </c>
      <c r="E67" s="5">
        <v>700</v>
      </c>
      <c r="F67" s="5">
        <v>680</v>
      </c>
      <c r="G67" s="5">
        <f t="shared" si="10"/>
        <v>20</v>
      </c>
      <c r="H67" s="6">
        <f t="shared" ref="H67:H130" si="11">1-F67/E67</f>
        <v>2.8571428571428581E-2</v>
      </c>
      <c r="X67" s="11" t="s">
        <v>76</v>
      </c>
      <c r="Y67" s="13">
        <f>SUMPRODUCT((CLIENT=$X67)*(Y$2=Période)*(Marque=Y$1)*CA)</f>
        <v>15259.6496106786</v>
      </c>
      <c r="Z67" s="13">
        <f>SUMPRODUCT((CLIENT=$X67)*(Z$2=Période)*(Marque=Y$1)*CA)</f>
        <v>0</v>
      </c>
      <c r="AA67" s="16">
        <f t="shared" si="2"/>
        <v>15259.6496106786</v>
      </c>
      <c r="AB67" s="17">
        <f>SUMPRODUCT((CLIENT=$X67)*(AB$2=Période)*(Marque=AB$1)*CA)</f>
        <v>0</v>
      </c>
      <c r="AC67" s="17">
        <f>SUMPRODUCT((CLIENT=$X67)*(AC$2=Période)*(Marque=AC65)*CA)</f>
        <v>0</v>
      </c>
      <c r="AD67" s="17">
        <f t="shared" si="3"/>
        <v>0</v>
      </c>
      <c r="AE67" s="12">
        <f>SUMPRODUCT((CLIENT=$X67)*(AE$2=Période)*(Marque=AE$1)*CA)</f>
        <v>0</v>
      </c>
      <c r="AF67" s="12">
        <f>SUMPRODUCT((CLIENT=$X67)*(AF$2=Période)*(Marque=AF$1)*CA)</f>
        <v>0</v>
      </c>
      <c r="AG67" s="12">
        <f t="shared" si="4"/>
        <v>0</v>
      </c>
      <c r="AH67" s="20">
        <f>SUMPRODUCT((CLIENT=$X67)*(AH$2=Période)*(Marque=AH$1)*CA)</f>
        <v>0</v>
      </c>
      <c r="AI67" s="20">
        <f>SUMPRODUCT((CLIENT=$X67)*(AI$2=Période)*(Marque=AI$1)*CA)</f>
        <v>0</v>
      </c>
      <c r="AJ67" s="20">
        <f t="shared" si="5"/>
        <v>0</v>
      </c>
    </row>
    <row r="68" spans="1:36">
      <c r="A68" s="4" t="s">
        <v>10</v>
      </c>
      <c r="B68" s="4" t="s">
        <v>38</v>
      </c>
      <c r="C68" s="4" t="s">
        <v>207</v>
      </c>
      <c r="D68" s="4" t="s">
        <v>8</v>
      </c>
      <c r="E68" s="5">
        <v>800</v>
      </c>
      <c r="F68" s="5">
        <v>780</v>
      </c>
      <c r="G68" s="5">
        <f t="shared" si="10"/>
        <v>20</v>
      </c>
      <c r="H68" s="6">
        <f t="shared" si="11"/>
        <v>2.5000000000000022E-2</v>
      </c>
      <c r="X68" s="11" t="s">
        <v>77</v>
      </c>
      <c r="Y68" s="13">
        <f>SUMPRODUCT((CLIENT=$X68)*(Y$2=Période)*(Marque=Y$1)*CA)</f>
        <v>0</v>
      </c>
      <c r="Z68" s="13">
        <f>SUMPRODUCT((CLIENT=$X68)*(Z$2=Période)*(Marque=Y$1)*CA)</f>
        <v>15438.6633296255</v>
      </c>
      <c r="AA68" s="16">
        <f t="shared" ref="AA68:AA131" si="12">+Y68-Z68</f>
        <v>-15438.6633296255</v>
      </c>
      <c r="AB68" s="17">
        <f>SUMPRODUCT((CLIENT=$X68)*(AB$2=Période)*(Marque=AB$1)*CA)</f>
        <v>0</v>
      </c>
      <c r="AC68" s="17">
        <f>SUMPRODUCT((CLIENT=$X68)*(AC$2=Période)*(Marque=AC66)*CA)</f>
        <v>0</v>
      </c>
      <c r="AD68" s="17">
        <f t="shared" ref="AD68:AD131" si="13">+AB68-AC68</f>
        <v>0</v>
      </c>
      <c r="AE68" s="12">
        <f>SUMPRODUCT((CLIENT=$X68)*(AE$2=Période)*(Marque=AE$1)*CA)</f>
        <v>0</v>
      </c>
      <c r="AF68" s="12">
        <f>SUMPRODUCT((CLIENT=$X68)*(AF$2=Période)*(Marque=AF$1)*CA)</f>
        <v>0</v>
      </c>
      <c r="AG68" s="12">
        <f t="shared" ref="AG68:AG131" si="14">+AE68-AF68</f>
        <v>0</v>
      </c>
      <c r="AH68" s="20">
        <f>SUMPRODUCT((CLIENT=$X68)*(AH$2=Période)*(Marque=AH$1)*CA)</f>
        <v>0</v>
      </c>
      <c r="AI68" s="20">
        <f>SUMPRODUCT((CLIENT=$X68)*(AI$2=Période)*(Marque=AI$1)*CA)</f>
        <v>0</v>
      </c>
      <c r="AJ68" s="20">
        <f t="shared" ref="AJ68:AJ131" si="15">+AH68-AI68</f>
        <v>0</v>
      </c>
    </row>
    <row r="69" spans="1:36">
      <c r="A69" s="4" t="s">
        <v>9</v>
      </c>
      <c r="B69" s="4" t="s">
        <v>39</v>
      </c>
      <c r="C69" s="4" t="s">
        <v>209</v>
      </c>
      <c r="D69" s="4" t="s">
        <v>7</v>
      </c>
      <c r="E69" s="5">
        <v>9000</v>
      </c>
      <c r="F69" s="5">
        <v>8000</v>
      </c>
      <c r="G69" s="5">
        <f t="shared" si="10"/>
        <v>1000</v>
      </c>
      <c r="H69" s="6">
        <f t="shared" si="11"/>
        <v>0.11111111111111116</v>
      </c>
      <c r="X69" s="11" t="s">
        <v>78</v>
      </c>
      <c r="Y69" s="13">
        <f>SUMPRODUCT((CLIENT=$X69)*(Y$2=Période)*(Marque=Y$1)*CA)</f>
        <v>0</v>
      </c>
      <c r="Z69" s="13">
        <f>SUMPRODUCT((CLIENT=$X69)*(Z$2=Période)*(Marque=Y$1)*CA)</f>
        <v>0</v>
      </c>
      <c r="AA69" s="16">
        <f t="shared" si="12"/>
        <v>0</v>
      </c>
      <c r="AB69" s="17">
        <f>SUMPRODUCT((CLIENT=$X69)*(AB$2=Période)*(Marque=AB$1)*CA)</f>
        <v>15617.677048572499</v>
      </c>
      <c r="AC69" s="17">
        <f>SUMPRODUCT((CLIENT=$X69)*(AC$2=Période)*(Marque=AC67)*CA)</f>
        <v>0</v>
      </c>
      <c r="AD69" s="17">
        <f t="shared" si="13"/>
        <v>15617.677048572499</v>
      </c>
      <c r="AE69" s="12">
        <f>SUMPRODUCT((CLIENT=$X69)*(AE$2=Période)*(Marque=AE$1)*CA)</f>
        <v>0</v>
      </c>
      <c r="AF69" s="12">
        <f>SUMPRODUCT((CLIENT=$X69)*(AF$2=Période)*(Marque=AF$1)*CA)</f>
        <v>0</v>
      </c>
      <c r="AG69" s="12">
        <f t="shared" si="14"/>
        <v>0</v>
      </c>
      <c r="AH69" s="20">
        <f>SUMPRODUCT((CLIENT=$X69)*(AH$2=Période)*(Marque=AH$1)*CA)</f>
        <v>0</v>
      </c>
      <c r="AI69" s="20">
        <f>SUMPRODUCT((CLIENT=$X69)*(AI$2=Période)*(Marque=AI$1)*CA)</f>
        <v>0</v>
      </c>
      <c r="AJ69" s="20">
        <f t="shared" si="15"/>
        <v>0</v>
      </c>
    </row>
    <row r="70" spans="1:36">
      <c r="A70" s="4" t="s">
        <v>9</v>
      </c>
      <c r="B70" s="4" t="s">
        <v>39</v>
      </c>
      <c r="C70" s="4" t="s">
        <v>209</v>
      </c>
      <c r="D70" s="4" t="s">
        <v>8</v>
      </c>
      <c r="E70" s="5">
        <v>5326.7857142857201</v>
      </c>
      <c r="F70" s="5">
        <v>4782.5</v>
      </c>
      <c r="G70" s="5">
        <f t="shared" si="10"/>
        <v>544.28571428572013</v>
      </c>
      <c r="H70" s="6">
        <f t="shared" si="11"/>
        <v>0.10217901441501942</v>
      </c>
      <c r="X70" s="11" t="s">
        <v>79</v>
      </c>
      <c r="Y70" s="13">
        <f>SUMPRODUCT((CLIENT=$X70)*(Y$2=Période)*(Marque=Y$1)*CA)</f>
        <v>0</v>
      </c>
      <c r="Z70" s="13">
        <f>SUMPRODUCT((CLIENT=$X70)*(Z$2=Période)*(Marque=Y$1)*CA)</f>
        <v>0</v>
      </c>
      <c r="AA70" s="16">
        <f t="shared" si="12"/>
        <v>0</v>
      </c>
      <c r="AB70" s="17">
        <f>SUMPRODUCT((CLIENT=$X70)*(AB$2=Période)*(Marque=AB$1)*CA)</f>
        <v>15796.6907675195</v>
      </c>
      <c r="AC70" s="17">
        <f>SUMPRODUCT((CLIENT=$X70)*(AC$2=Période)*(Marque=AC68)*CA)</f>
        <v>0</v>
      </c>
      <c r="AD70" s="17">
        <f t="shared" si="13"/>
        <v>15796.6907675195</v>
      </c>
      <c r="AE70" s="12">
        <f>SUMPRODUCT((CLIENT=$X70)*(AE$2=Période)*(Marque=AE$1)*CA)</f>
        <v>0</v>
      </c>
      <c r="AF70" s="12">
        <f>SUMPRODUCT((CLIENT=$X70)*(AF$2=Période)*(Marque=AF$1)*CA)</f>
        <v>0</v>
      </c>
      <c r="AG70" s="12">
        <f t="shared" si="14"/>
        <v>0</v>
      </c>
      <c r="AH70" s="20">
        <f>SUMPRODUCT((CLIENT=$X70)*(AH$2=Période)*(Marque=AH$1)*CA)</f>
        <v>0</v>
      </c>
      <c r="AI70" s="20">
        <f>SUMPRODUCT((CLIENT=$X70)*(AI$2=Période)*(Marque=AI$1)*CA)</f>
        <v>0</v>
      </c>
      <c r="AJ70" s="20">
        <f t="shared" si="15"/>
        <v>0</v>
      </c>
    </row>
    <row r="71" spans="1:36">
      <c r="A71" s="4" t="s">
        <v>9</v>
      </c>
      <c r="B71" s="4" t="s">
        <v>39</v>
      </c>
      <c r="C71" s="4" t="s">
        <v>207</v>
      </c>
      <c r="D71" s="4" t="s">
        <v>8</v>
      </c>
      <c r="E71" s="5">
        <v>6045.2380952381</v>
      </c>
      <c r="F71" s="5">
        <v>5423.3333333333303</v>
      </c>
      <c r="G71" s="5">
        <f t="shared" si="10"/>
        <v>621.90476190476966</v>
      </c>
      <c r="H71" s="6">
        <f t="shared" si="11"/>
        <v>0.10287514769594452</v>
      </c>
      <c r="X71" s="11" t="s">
        <v>80</v>
      </c>
      <c r="Y71" s="13">
        <f>SUMPRODUCT((CLIENT=$X71)*(Y$2=Période)*(Marque=Y$1)*CA)</f>
        <v>0</v>
      </c>
      <c r="Z71" s="13">
        <f>SUMPRODUCT((CLIENT=$X71)*(Z$2=Période)*(Marque=Y$1)*CA)</f>
        <v>0</v>
      </c>
      <c r="AA71" s="16">
        <f t="shared" si="12"/>
        <v>0</v>
      </c>
      <c r="AB71" s="17">
        <f>SUMPRODUCT((CLIENT=$X71)*(AB$2=Période)*(Marque=AB$1)*CA)</f>
        <v>0</v>
      </c>
      <c r="AC71" s="17">
        <f>SUMPRODUCT((CLIENT=$X71)*(AC$2=Période)*(Marque=AC69)*CA)</f>
        <v>0</v>
      </c>
      <c r="AD71" s="17">
        <f t="shared" si="13"/>
        <v>0</v>
      </c>
      <c r="AE71" s="12">
        <f>SUMPRODUCT((CLIENT=$X71)*(AE$2=Période)*(Marque=AE$1)*CA)</f>
        <v>15975.7044864665</v>
      </c>
      <c r="AF71" s="12">
        <f>SUMPRODUCT((CLIENT=$X71)*(AF$2=Période)*(Marque=AF$1)*CA)</f>
        <v>0</v>
      </c>
      <c r="AG71" s="12">
        <f t="shared" si="14"/>
        <v>15975.7044864665</v>
      </c>
      <c r="AH71" s="20">
        <f>SUMPRODUCT((CLIENT=$X71)*(AH$2=Période)*(Marque=AH$1)*CA)</f>
        <v>0</v>
      </c>
      <c r="AI71" s="20">
        <f>SUMPRODUCT((CLIENT=$X71)*(AI$2=Période)*(Marque=AI$1)*CA)</f>
        <v>0</v>
      </c>
      <c r="AJ71" s="20">
        <f t="shared" si="15"/>
        <v>0</v>
      </c>
    </row>
    <row r="72" spans="1:36">
      <c r="A72" s="4" t="s">
        <v>10</v>
      </c>
      <c r="B72" s="4" t="s">
        <v>40</v>
      </c>
      <c r="C72" s="4" t="s">
        <v>206</v>
      </c>
      <c r="D72" s="4" t="s">
        <v>8</v>
      </c>
      <c r="E72" s="5">
        <v>6763.6904761904798</v>
      </c>
      <c r="F72" s="5">
        <v>6064.1666666666597</v>
      </c>
      <c r="G72" s="5">
        <f t="shared" si="10"/>
        <v>699.52380952382009</v>
      </c>
      <c r="H72" s="6">
        <f t="shared" si="11"/>
        <v>0.10342339170993731</v>
      </c>
      <c r="X72" s="11" t="s">
        <v>81</v>
      </c>
      <c r="Y72" s="13">
        <f>SUMPRODUCT((CLIENT=$X72)*(Y$2=Période)*(Marque=Y$1)*CA)</f>
        <v>16154.718205413499</v>
      </c>
      <c r="Z72" s="13">
        <f>SUMPRODUCT((CLIENT=$X72)*(Z$2=Période)*(Marque=Y$1)*CA)</f>
        <v>0</v>
      </c>
      <c r="AA72" s="16">
        <f t="shared" si="12"/>
        <v>16154.718205413499</v>
      </c>
      <c r="AB72" s="17">
        <f>SUMPRODUCT((CLIENT=$X72)*(AB$2=Période)*(Marque=AB$1)*CA)</f>
        <v>0</v>
      </c>
      <c r="AC72" s="17">
        <f>SUMPRODUCT((CLIENT=$X72)*(AC$2=Période)*(Marque=AC70)*CA)</f>
        <v>0</v>
      </c>
      <c r="AD72" s="17">
        <f t="shared" si="13"/>
        <v>0</v>
      </c>
      <c r="AE72" s="12">
        <f>SUMPRODUCT((CLIENT=$X72)*(AE$2=Période)*(Marque=AE$1)*CA)</f>
        <v>0</v>
      </c>
      <c r="AF72" s="12">
        <f>SUMPRODUCT((CLIENT=$X72)*(AF$2=Période)*(Marque=AF$1)*CA)</f>
        <v>16333.7319243604</v>
      </c>
      <c r="AG72" s="12">
        <f t="shared" si="14"/>
        <v>-16333.7319243604</v>
      </c>
      <c r="AH72" s="20">
        <f>SUMPRODUCT((CLIENT=$X72)*(AH$2=Période)*(Marque=AH$1)*CA)</f>
        <v>0</v>
      </c>
      <c r="AI72" s="20">
        <f>SUMPRODUCT((CLIENT=$X72)*(AI$2=Période)*(Marque=AI$1)*CA)</f>
        <v>0</v>
      </c>
      <c r="AJ72" s="20">
        <f t="shared" si="15"/>
        <v>0</v>
      </c>
    </row>
    <row r="73" spans="1:36">
      <c r="A73" s="4" t="s">
        <v>9</v>
      </c>
      <c r="B73" s="4" t="s">
        <v>41</v>
      </c>
      <c r="C73" s="4" t="s">
        <v>209</v>
      </c>
      <c r="D73" s="4" t="s">
        <v>8</v>
      </c>
      <c r="E73" s="5">
        <v>7482.1428571428596</v>
      </c>
      <c r="F73" s="5">
        <v>6705</v>
      </c>
      <c r="G73" s="5">
        <f t="shared" si="10"/>
        <v>777.14285714285961</v>
      </c>
      <c r="H73" s="6">
        <f t="shared" si="11"/>
        <v>0.1038663484486877</v>
      </c>
      <c r="X73" s="11" t="s">
        <v>82</v>
      </c>
      <c r="Y73" s="13">
        <f>SUMPRODUCT((CLIENT=$X73)*(Y$2=Période)*(Marque=Y$1)*CA)</f>
        <v>0</v>
      </c>
      <c r="Z73" s="13">
        <f>SUMPRODUCT((CLIENT=$X73)*(Z$2=Période)*(Marque=Y$1)*CA)</f>
        <v>0</v>
      </c>
      <c r="AA73" s="16">
        <f t="shared" si="12"/>
        <v>0</v>
      </c>
      <c r="AB73" s="17">
        <f>SUMPRODUCT((CLIENT=$X73)*(AB$2=Période)*(Marque=AB$1)*CA)</f>
        <v>16154.718205413499</v>
      </c>
      <c r="AC73" s="17">
        <f>SUMPRODUCT((CLIENT=$X73)*(AC$2=Période)*(Marque=AC71)*CA)</f>
        <v>0</v>
      </c>
      <c r="AD73" s="17">
        <f t="shared" si="13"/>
        <v>16154.718205413499</v>
      </c>
      <c r="AE73" s="12">
        <f>SUMPRODUCT((CLIENT=$X73)*(AE$2=Période)*(Marque=AE$1)*CA)</f>
        <v>0</v>
      </c>
      <c r="AF73" s="12">
        <f>SUMPRODUCT((CLIENT=$X73)*(AF$2=Période)*(Marque=AF$1)*CA)</f>
        <v>0</v>
      </c>
      <c r="AG73" s="12">
        <f t="shared" si="14"/>
        <v>0</v>
      </c>
      <c r="AH73" s="20">
        <f>SUMPRODUCT((CLIENT=$X73)*(AH$2=Période)*(Marque=AH$1)*CA)</f>
        <v>0</v>
      </c>
      <c r="AI73" s="20">
        <f>SUMPRODUCT((CLIENT=$X73)*(AI$2=Période)*(Marque=AI$1)*CA)</f>
        <v>0</v>
      </c>
      <c r="AJ73" s="20">
        <f t="shared" si="15"/>
        <v>0</v>
      </c>
    </row>
    <row r="74" spans="1:36">
      <c r="A74" s="4" t="s">
        <v>9</v>
      </c>
      <c r="B74" s="4" t="s">
        <v>42</v>
      </c>
      <c r="C74" s="4" t="s">
        <v>208</v>
      </c>
      <c r="D74" s="4" t="s">
        <v>7</v>
      </c>
      <c r="E74" s="5">
        <v>8200.5952380952403</v>
      </c>
      <c r="F74" s="5">
        <v>7345.8333333333303</v>
      </c>
      <c r="G74" s="5">
        <f t="shared" si="10"/>
        <v>854.76190476191005</v>
      </c>
      <c r="H74" s="6">
        <f t="shared" si="11"/>
        <v>0.10423169049865777</v>
      </c>
      <c r="X74" s="11" t="s">
        <v>83</v>
      </c>
      <c r="Y74" s="13">
        <f>SUMPRODUCT((CLIENT=$X74)*(Y$2=Période)*(Marque=Y$1)*CA)</f>
        <v>300</v>
      </c>
      <c r="Z74" s="13">
        <f>SUMPRODUCT((CLIENT=$X74)*(Z$2=Période)*(Marque=Y$1)*CA)</f>
        <v>5000</v>
      </c>
      <c r="AA74" s="16">
        <f t="shared" si="12"/>
        <v>-4700</v>
      </c>
      <c r="AB74" s="17">
        <f>SUMPRODUCT((CLIENT=$X74)*(AB$2=Période)*(Marque=AB$1)*CA)</f>
        <v>400</v>
      </c>
      <c r="AC74" s="17">
        <f>SUMPRODUCT((CLIENT=$X74)*(AC$2=Période)*(Marque=AC72)*CA)</f>
        <v>0</v>
      </c>
      <c r="AD74" s="17">
        <f t="shared" si="13"/>
        <v>400</v>
      </c>
      <c r="AE74" s="12">
        <f>SUMPRODUCT((CLIENT=$X74)*(AE$2=Période)*(Marque=AE$1)*CA)</f>
        <v>350</v>
      </c>
      <c r="AF74" s="12">
        <f>SUMPRODUCT((CLIENT=$X74)*(AF$2=Période)*(Marque=AF$1)*CA)</f>
        <v>700</v>
      </c>
      <c r="AG74" s="12">
        <f t="shared" si="14"/>
        <v>-350</v>
      </c>
      <c r="AH74" s="20">
        <f>SUMPRODUCT((CLIENT=$X74)*(AH$2=Période)*(Marque=AH$1)*CA)</f>
        <v>0</v>
      </c>
      <c r="AI74" s="20">
        <f>SUMPRODUCT((CLIENT=$X74)*(AI$2=Période)*(Marque=AI$1)*CA)</f>
        <v>0</v>
      </c>
      <c r="AJ74" s="20">
        <f t="shared" si="15"/>
        <v>0</v>
      </c>
    </row>
    <row r="75" spans="1:36">
      <c r="A75" s="4" t="s">
        <v>10</v>
      </c>
      <c r="B75" s="4" t="s">
        <v>43</v>
      </c>
      <c r="C75" s="4" t="s">
        <v>206</v>
      </c>
      <c r="D75" s="4" t="s">
        <v>8</v>
      </c>
      <c r="E75" s="5">
        <v>8919.0476190476202</v>
      </c>
      <c r="F75" s="5">
        <v>7986.6666666666597</v>
      </c>
      <c r="G75" s="5">
        <f t="shared" si="10"/>
        <v>932.38095238096048</v>
      </c>
      <c r="H75" s="6">
        <f t="shared" si="11"/>
        <v>0.10453817405232335</v>
      </c>
      <c r="X75" s="11" t="s">
        <v>84</v>
      </c>
      <c r="Y75" s="13">
        <f>SUMPRODUCT((CLIENT=$X75)*(Y$2=Période)*(Marque=Y$1)*CA)</f>
        <v>0</v>
      </c>
      <c r="Z75" s="13">
        <f>SUMPRODUCT((CLIENT=$X75)*(Z$2=Période)*(Marque=Y$1)*CA)</f>
        <v>0</v>
      </c>
      <c r="AA75" s="16">
        <f t="shared" si="12"/>
        <v>0</v>
      </c>
      <c r="AB75" s="17">
        <f>SUMPRODUCT((CLIENT=$X75)*(AB$2=Période)*(Marque=AB$1)*CA)</f>
        <v>800</v>
      </c>
      <c r="AC75" s="17">
        <f>SUMPRODUCT((CLIENT=$X75)*(AC$2=Période)*(Marque=AC73)*CA)</f>
        <v>0</v>
      </c>
      <c r="AD75" s="17">
        <f t="shared" si="13"/>
        <v>800</v>
      </c>
      <c r="AE75" s="12">
        <f>SUMPRODUCT((CLIENT=$X75)*(AE$2=Période)*(Marque=AE$1)*CA)</f>
        <v>0</v>
      </c>
      <c r="AF75" s="12">
        <f>SUMPRODUCT((CLIENT=$X75)*(AF$2=Période)*(Marque=AF$1)*CA)</f>
        <v>0</v>
      </c>
      <c r="AG75" s="12">
        <f t="shared" si="14"/>
        <v>0</v>
      </c>
      <c r="AH75" s="20">
        <f>SUMPRODUCT((CLIENT=$X75)*(AH$2=Période)*(Marque=AH$1)*CA)</f>
        <v>0</v>
      </c>
      <c r="AI75" s="20">
        <f>SUMPRODUCT((CLIENT=$X75)*(AI$2=Période)*(Marque=AI$1)*CA)</f>
        <v>0</v>
      </c>
      <c r="AJ75" s="20">
        <f t="shared" si="15"/>
        <v>0</v>
      </c>
    </row>
    <row r="76" spans="1:36">
      <c r="A76" s="4" t="s">
        <v>10</v>
      </c>
      <c r="B76" s="4" t="s">
        <v>44</v>
      </c>
      <c r="C76" s="4" t="s">
        <v>209</v>
      </c>
      <c r="D76" s="4" t="s">
        <v>8</v>
      </c>
      <c r="E76" s="5">
        <v>9637.4999999999709</v>
      </c>
      <c r="F76" s="5">
        <v>8627.5</v>
      </c>
      <c r="G76" s="5">
        <f t="shared" si="10"/>
        <v>1009.9999999999709</v>
      </c>
      <c r="H76" s="6">
        <f t="shared" si="11"/>
        <v>0.10479896238650832</v>
      </c>
      <c r="X76" s="11" t="s">
        <v>85</v>
      </c>
      <c r="Y76" s="13">
        <f>SUMPRODUCT((CLIENT=$X76)*(Y$2=Période)*(Marque=Y$1)*CA)</f>
        <v>0</v>
      </c>
      <c r="Z76" s="13">
        <f>SUMPRODUCT((CLIENT=$X76)*(Z$2=Période)*(Marque=Y$1)*CA)</f>
        <v>0</v>
      </c>
      <c r="AA76" s="16">
        <f t="shared" si="12"/>
        <v>0</v>
      </c>
      <c r="AB76" s="17">
        <f>SUMPRODUCT((CLIENT=$X76)*(AB$2=Période)*(Marque=AB$1)*CA)</f>
        <v>5326.7857142857201</v>
      </c>
      <c r="AC76" s="17">
        <f>SUMPRODUCT((CLIENT=$X76)*(AC$2=Période)*(Marque=AC74)*CA)</f>
        <v>0</v>
      </c>
      <c r="AD76" s="17">
        <f t="shared" si="13"/>
        <v>5326.7857142857201</v>
      </c>
      <c r="AE76" s="12">
        <f>SUMPRODUCT((CLIENT=$X76)*(AE$2=Période)*(Marque=AE$1)*CA)</f>
        <v>0</v>
      </c>
      <c r="AF76" s="12">
        <f>SUMPRODUCT((CLIENT=$X76)*(AF$2=Période)*(Marque=AF$1)*CA)</f>
        <v>0</v>
      </c>
      <c r="AG76" s="12">
        <f t="shared" si="14"/>
        <v>0</v>
      </c>
      <c r="AH76" s="20">
        <f>SUMPRODUCT((CLIENT=$X76)*(AH$2=Période)*(Marque=AH$1)*CA)</f>
        <v>0</v>
      </c>
      <c r="AI76" s="20">
        <f>SUMPRODUCT((CLIENT=$X76)*(AI$2=Période)*(Marque=AI$1)*CA)</f>
        <v>0</v>
      </c>
      <c r="AJ76" s="20">
        <f t="shared" si="15"/>
        <v>0</v>
      </c>
    </row>
    <row r="77" spans="1:36">
      <c r="A77" s="4" t="s">
        <v>9</v>
      </c>
      <c r="B77" s="4" t="s">
        <v>45</v>
      </c>
      <c r="C77" s="4" t="s">
        <v>206</v>
      </c>
      <c r="D77" s="4" t="s">
        <v>7</v>
      </c>
      <c r="E77" s="5">
        <v>200</v>
      </c>
      <c r="F77" s="5">
        <v>180</v>
      </c>
      <c r="G77" s="5">
        <f>E77-F77</f>
        <v>20</v>
      </c>
      <c r="H77" s="6">
        <f t="shared" si="11"/>
        <v>9.9999999999999978E-2</v>
      </c>
      <c r="X77" s="11" t="s">
        <v>86</v>
      </c>
      <c r="Y77" s="13">
        <f>SUMPRODUCT((CLIENT=$X77)*(Y$2=Période)*(Marque=Y$1)*CA)</f>
        <v>8200.5952380952403</v>
      </c>
      <c r="Z77" s="13">
        <f>SUMPRODUCT((CLIENT=$X77)*(Z$2=Période)*(Marque=Y$1)*CA)</f>
        <v>8919.0476190476202</v>
      </c>
      <c r="AA77" s="16">
        <f t="shared" si="12"/>
        <v>-718.45238095237983</v>
      </c>
      <c r="AB77" s="17">
        <f>SUMPRODUCT((CLIENT=$X77)*(AB$2=Période)*(Marque=AB$1)*CA)</f>
        <v>6763.6904761904798</v>
      </c>
      <c r="AC77" s="17">
        <f>SUMPRODUCT((CLIENT=$X77)*(AC$2=Période)*(Marque=AC75)*CA)</f>
        <v>0</v>
      </c>
      <c r="AD77" s="17">
        <f t="shared" si="13"/>
        <v>6763.6904761904798</v>
      </c>
      <c r="AE77" s="12">
        <f>SUMPRODUCT((CLIENT=$X77)*(AE$2=Période)*(Marque=AE$1)*CA)</f>
        <v>0</v>
      </c>
      <c r="AF77" s="12">
        <f>SUMPRODUCT((CLIENT=$X77)*(AF$2=Période)*(Marque=AF$1)*CA)</f>
        <v>0</v>
      </c>
      <c r="AG77" s="12">
        <f t="shared" si="14"/>
        <v>0</v>
      </c>
      <c r="AH77" s="20">
        <f>SUMPRODUCT((CLIENT=$X77)*(AH$2=Période)*(Marque=AH$1)*CA)</f>
        <v>6045.2380952381</v>
      </c>
      <c r="AI77" s="20">
        <f>SUMPRODUCT((CLIENT=$X77)*(AI$2=Période)*(Marque=AI$1)*CA)</f>
        <v>0</v>
      </c>
      <c r="AJ77" s="20">
        <f t="shared" si="15"/>
        <v>6045.2380952381</v>
      </c>
    </row>
    <row r="78" spans="1:36">
      <c r="A78" s="4" t="s">
        <v>10</v>
      </c>
      <c r="B78" s="4" t="s">
        <v>46</v>
      </c>
      <c r="C78" s="4" t="s">
        <v>206</v>
      </c>
      <c r="D78" s="4" t="s">
        <v>8</v>
      </c>
      <c r="E78" s="5">
        <v>300</v>
      </c>
      <c r="F78" s="5">
        <v>280</v>
      </c>
      <c r="G78" s="5">
        <f t="shared" ref="G78:G91" si="16">E78-F78</f>
        <v>20</v>
      </c>
      <c r="H78" s="6">
        <f t="shared" si="11"/>
        <v>6.6666666666666652E-2</v>
      </c>
      <c r="X78" s="11" t="s">
        <v>87</v>
      </c>
      <c r="Y78" s="13">
        <f>SUMPRODUCT((CLIENT=$X78)*(Y$2=Période)*(Marque=Y$1)*CA)</f>
        <v>0</v>
      </c>
      <c r="Z78" s="13">
        <f>SUMPRODUCT((CLIENT=$X78)*(Z$2=Période)*(Marque=Y$1)*CA)</f>
        <v>0</v>
      </c>
      <c r="AA78" s="16">
        <f t="shared" si="12"/>
        <v>0</v>
      </c>
      <c r="AB78" s="17">
        <f>SUMPRODUCT((CLIENT=$X78)*(AB$2=Période)*(Marque=AB$1)*CA)</f>
        <v>200</v>
      </c>
      <c r="AC78" s="17">
        <f>SUMPRODUCT((CLIENT=$X78)*(AC$2=Période)*(Marque=AC76)*CA)</f>
        <v>0</v>
      </c>
      <c r="AD78" s="17">
        <f t="shared" si="13"/>
        <v>200</v>
      </c>
      <c r="AE78" s="12">
        <f>SUMPRODUCT((CLIENT=$X78)*(AE$2=Période)*(Marque=AE$1)*CA)</f>
        <v>0</v>
      </c>
      <c r="AF78" s="12">
        <f>SUMPRODUCT((CLIENT=$X78)*(AF$2=Période)*(Marque=AF$1)*CA)</f>
        <v>0</v>
      </c>
      <c r="AG78" s="12">
        <f t="shared" si="14"/>
        <v>0</v>
      </c>
      <c r="AH78" s="20">
        <f>SUMPRODUCT((CLIENT=$X78)*(AH$2=Période)*(Marque=AH$1)*CA)</f>
        <v>0</v>
      </c>
      <c r="AI78" s="20">
        <f>SUMPRODUCT((CLIENT=$X78)*(AI$2=Période)*(Marque=AI$1)*CA)</f>
        <v>0</v>
      </c>
      <c r="AJ78" s="20">
        <f t="shared" si="15"/>
        <v>0</v>
      </c>
    </row>
    <row r="79" spans="1:36">
      <c r="A79" s="4" t="s">
        <v>10</v>
      </c>
      <c r="B79" s="4" t="s">
        <v>46</v>
      </c>
      <c r="C79" s="4" t="s">
        <v>206</v>
      </c>
      <c r="D79" s="4" t="s">
        <v>7</v>
      </c>
      <c r="E79" s="5">
        <v>400</v>
      </c>
      <c r="F79" s="5">
        <v>380</v>
      </c>
      <c r="G79" s="5">
        <f t="shared" si="16"/>
        <v>20</v>
      </c>
      <c r="H79" s="6">
        <f t="shared" si="11"/>
        <v>5.0000000000000044E-2</v>
      </c>
      <c r="X79" s="11" t="s">
        <v>88</v>
      </c>
      <c r="Y79" s="13">
        <f>SUMPRODUCT((CLIENT=$X79)*(Y$2=Période)*(Marque=Y$1)*CA)</f>
        <v>300</v>
      </c>
      <c r="Z79" s="13">
        <f>SUMPRODUCT((CLIENT=$X79)*(Z$2=Période)*(Marque=Y$1)*CA)</f>
        <v>0</v>
      </c>
      <c r="AA79" s="16">
        <f t="shared" si="12"/>
        <v>300</v>
      </c>
      <c r="AB79" s="17">
        <f>SUMPRODUCT((CLIENT=$X79)*(AB$2=Période)*(Marque=AB$1)*CA)</f>
        <v>0</v>
      </c>
      <c r="AC79" s="17">
        <f>SUMPRODUCT((CLIENT=$X79)*(AC$2=Période)*(Marque=AC77)*CA)</f>
        <v>0</v>
      </c>
      <c r="AD79" s="17">
        <f t="shared" si="13"/>
        <v>0</v>
      </c>
      <c r="AE79" s="12">
        <f>SUMPRODUCT((CLIENT=$X79)*(AE$2=Période)*(Marque=AE$1)*CA)</f>
        <v>0</v>
      </c>
      <c r="AF79" s="12">
        <f>SUMPRODUCT((CLIENT=$X79)*(AF$2=Période)*(Marque=AF$1)*CA)</f>
        <v>0</v>
      </c>
      <c r="AG79" s="12">
        <f t="shared" si="14"/>
        <v>0</v>
      </c>
      <c r="AH79" s="20">
        <f>SUMPRODUCT((CLIENT=$X79)*(AH$2=Période)*(Marque=AH$1)*CA)</f>
        <v>0</v>
      </c>
      <c r="AI79" s="20">
        <f>SUMPRODUCT((CLIENT=$X79)*(AI$2=Période)*(Marque=AI$1)*CA)</f>
        <v>0</v>
      </c>
      <c r="AJ79" s="20">
        <f t="shared" si="15"/>
        <v>0</v>
      </c>
    </row>
    <row r="80" spans="1:36">
      <c r="A80" s="4" t="s">
        <v>10</v>
      </c>
      <c r="B80" s="4" t="s">
        <v>47</v>
      </c>
      <c r="C80" s="4" t="s">
        <v>209</v>
      </c>
      <c r="D80" s="4" t="s">
        <v>8</v>
      </c>
      <c r="E80" s="5">
        <v>5000</v>
      </c>
      <c r="F80" s="5">
        <v>4600</v>
      </c>
      <c r="G80" s="5">
        <f t="shared" si="16"/>
        <v>400</v>
      </c>
      <c r="H80" s="6">
        <f t="shared" si="11"/>
        <v>7.999999999999996E-2</v>
      </c>
      <c r="X80" s="11" t="s">
        <v>89</v>
      </c>
      <c r="Y80" s="13">
        <f>SUMPRODUCT((CLIENT=$X80)*(Y$2=Période)*(Marque=Y$1)*CA)</f>
        <v>0</v>
      </c>
      <c r="Z80" s="13">
        <f>SUMPRODUCT((CLIENT=$X80)*(Z$2=Période)*(Marque=Y$1)*CA)</f>
        <v>0</v>
      </c>
      <c r="AA80" s="16">
        <f t="shared" si="12"/>
        <v>0</v>
      </c>
      <c r="AB80" s="17">
        <f>SUMPRODUCT((CLIENT=$X80)*(AB$2=Période)*(Marque=AB$1)*CA)</f>
        <v>5000</v>
      </c>
      <c r="AC80" s="17">
        <f>SUMPRODUCT((CLIENT=$X80)*(AC$2=Période)*(Marque=AC78)*CA)</f>
        <v>0</v>
      </c>
      <c r="AD80" s="17">
        <f t="shared" si="13"/>
        <v>5000</v>
      </c>
      <c r="AE80" s="12">
        <f>SUMPRODUCT((CLIENT=$X80)*(AE$2=Période)*(Marque=AE$1)*CA)</f>
        <v>0</v>
      </c>
      <c r="AF80" s="12">
        <f>SUMPRODUCT((CLIENT=$X80)*(AF$2=Période)*(Marque=AF$1)*CA)</f>
        <v>350</v>
      </c>
      <c r="AG80" s="12">
        <f t="shared" si="14"/>
        <v>-350</v>
      </c>
      <c r="AH80" s="20">
        <f>SUMPRODUCT((CLIENT=$X80)*(AH$2=Période)*(Marque=AH$1)*CA)</f>
        <v>0</v>
      </c>
      <c r="AI80" s="20">
        <f>SUMPRODUCT((CLIENT=$X80)*(AI$2=Période)*(Marque=AI$1)*CA)</f>
        <v>0</v>
      </c>
      <c r="AJ80" s="20">
        <f t="shared" si="15"/>
        <v>0</v>
      </c>
    </row>
    <row r="81" spans="1:36">
      <c r="A81" s="4" t="s">
        <v>10</v>
      </c>
      <c r="B81" s="4" t="s">
        <v>47</v>
      </c>
      <c r="C81" s="4" t="s">
        <v>209</v>
      </c>
      <c r="D81" s="4" t="s">
        <v>7</v>
      </c>
      <c r="E81" s="5">
        <v>350</v>
      </c>
      <c r="F81" s="5">
        <v>290</v>
      </c>
      <c r="G81" s="5">
        <f t="shared" si="16"/>
        <v>60</v>
      </c>
      <c r="H81" s="6">
        <f t="shared" si="11"/>
        <v>0.17142857142857137</v>
      </c>
      <c r="X81" s="11" t="s">
        <v>90</v>
      </c>
      <c r="Y81" s="13">
        <f>SUMPRODUCT((CLIENT=$X81)*(Y$2=Période)*(Marque=Y$1)*CA)</f>
        <v>700</v>
      </c>
      <c r="Z81" s="13">
        <f>SUMPRODUCT((CLIENT=$X81)*(Z$2=Période)*(Marque=Y$1)*CA)</f>
        <v>0</v>
      </c>
      <c r="AA81" s="16">
        <f t="shared" si="12"/>
        <v>700</v>
      </c>
      <c r="AB81" s="17">
        <f>SUMPRODUCT((CLIENT=$X81)*(AB$2=Période)*(Marque=AB$1)*CA)</f>
        <v>0</v>
      </c>
      <c r="AC81" s="17">
        <f>SUMPRODUCT((CLIENT=$X81)*(AC$2=Période)*(Marque=AC79)*CA)</f>
        <v>0</v>
      </c>
      <c r="AD81" s="17">
        <f t="shared" si="13"/>
        <v>0</v>
      </c>
      <c r="AE81" s="12">
        <f>SUMPRODUCT((CLIENT=$X81)*(AE$2=Période)*(Marque=AE$1)*CA)</f>
        <v>0</v>
      </c>
      <c r="AF81" s="12">
        <f>SUMPRODUCT((CLIENT=$X81)*(AF$2=Période)*(Marque=AF$1)*CA)</f>
        <v>0</v>
      </c>
      <c r="AG81" s="12">
        <f t="shared" si="14"/>
        <v>0</v>
      </c>
      <c r="AH81" s="20">
        <f>SUMPRODUCT((CLIENT=$X81)*(AH$2=Période)*(Marque=AH$1)*CA)</f>
        <v>0</v>
      </c>
      <c r="AI81" s="20">
        <f>SUMPRODUCT((CLIENT=$X81)*(AI$2=Période)*(Marque=AI$1)*CA)</f>
        <v>0</v>
      </c>
      <c r="AJ81" s="20">
        <f t="shared" si="15"/>
        <v>0</v>
      </c>
    </row>
    <row r="82" spans="1:36">
      <c r="A82" s="4" t="s">
        <v>10</v>
      </c>
      <c r="B82" s="4" t="s">
        <v>47</v>
      </c>
      <c r="C82" s="4" t="s">
        <v>207</v>
      </c>
      <c r="D82" s="4" t="s">
        <v>8</v>
      </c>
      <c r="E82" s="5">
        <v>700</v>
      </c>
      <c r="F82" s="5">
        <v>680</v>
      </c>
      <c r="G82" s="5">
        <f t="shared" si="16"/>
        <v>20</v>
      </c>
      <c r="H82" s="6">
        <f t="shared" si="11"/>
        <v>2.8571428571428581E-2</v>
      </c>
      <c r="X82" s="11" t="s">
        <v>91</v>
      </c>
      <c r="Y82" s="13">
        <f>SUMPRODUCT((CLIENT=$X82)*(Y$2=Période)*(Marque=Y$1)*CA)</f>
        <v>0</v>
      </c>
      <c r="Z82" s="13">
        <f>SUMPRODUCT((CLIENT=$X82)*(Z$2=Période)*(Marque=Y$1)*CA)</f>
        <v>0</v>
      </c>
      <c r="AA82" s="16">
        <f t="shared" si="12"/>
        <v>0</v>
      </c>
      <c r="AB82" s="17">
        <f>SUMPRODUCT((CLIENT=$X82)*(AB$2=Période)*(Marque=AB$1)*CA)</f>
        <v>0</v>
      </c>
      <c r="AC82" s="17">
        <f>SUMPRODUCT((CLIENT=$X82)*(AC$2=Période)*(Marque=AC80)*CA)</f>
        <v>0</v>
      </c>
      <c r="AD82" s="17">
        <f t="shared" si="13"/>
        <v>0</v>
      </c>
      <c r="AE82" s="12">
        <f>SUMPRODUCT((CLIENT=$X82)*(AE$2=Période)*(Marque=AE$1)*CA)</f>
        <v>0</v>
      </c>
      <c r="AF82" s="12">
        <f>SUMPRODUCT((CLIENT=$X82)*(AF$2=Période)*(Marque=AF$1)*CA)</f>
        <v>0</v>
      </c>
      <c r="AG82" s="12">
        <f t="shared" si="14"/>
        <v>0</v>
      </c>
      <c r="AH82" s="20">
        <f>SUMPRODUCT((CLIENT=$X82)*(AH$2=Période)*(Marque=AH$1)*CA)</f>
        <v>0</v>
      </c>
      <c r="AI82" s="20">
        <f>SUMPRODUCT((CLIENT=$X82)*(AI$2=Période)*(Marque=AI$1)*CA)</f>
        <v>0</v>
      </c>
      <c r="AJ82" s="20">
        <f t="shared" si="15"/>
        <v>0</v>
      </c>
    </row>
    <row r="83" spans="1:36">
      <c r="A83" s="4" t="s">
        <v>10</v>
      </c>
      <c r="B83" s="4" t="s">
        <v>47</v>
      </c>
      <c r="C83" s="4" t="s">
        <v>207</v>
      </c>
      <c r="D83" s="4" t="s">
        <v>7</v>
      </c>
      <c r="E83" s="5">
        <v>800</v>
      </c>
      <c r="F83" s="5">
        <v>780</v>
      </c>
      <c r="G83" s="5">
        <f t="shared" si="16"/>
        <v>20</v>
      </c>
      <c r="H83" s="6">
        <f t="shared" si="11"/>
        <v>2.5000000000000022E-2</v>
      </c>
      <c r="X83" s="11" t="s">
        <v>93</v>
      </c>
      <c r="Y83" s="13">
        <f>SUMPRODUCT((CLIENT=$X83)*(Y$2=Période)*(Marque=Y$1)*CA)</f>
        <v>0</v>
      </c>
      <c r="Z83" s="13">
        <f>SUMPRODUCT((CLIENT=$X83)*(Z$2=Période)*(Marque=Y$1)*CA)</f>
        <v>6045.2380952381</v>
      </c>
      <c r="AA83" s="16">
        <f t="shared" si="12"/>
        <v>-6045.2380952381</v>
      </c>
      <c r="AB83" s="17">
        <f>SUMPRODUCT((CLIENT=$X83)*(AB$2=Période)*(Marque=AB$1)*CA)</f>
        <v>5326.7857142857201</v>
      </c>
      <c r="AC83" s="17">
        <f>SUMPRODUCT((CLIENT=$X83)*(AC$2=Période)*(Marque=AC81)*CA)</f>
        <v>0</v>
      </c>
      <c r="AD83" s="17">
        <f t="shared" si="13"/>
        <v>5326.7857142857201</v>
      </c>
      <c r="AE83" s="12">
        <f>SUMPRODUCT((CLIENT=$X83)*(AE$2=Période)*(Marque=AE$1)*CA)</f>
        <v>0</v>
      </c>
      <c r="AF83" s="12">
        <f>SUMPRODUCT((CLIENT=$X83)*(AF$2=Période)*(Marque=AF$1)*CA)</f>
        <v>0</v>
      </c>
      <c r="AG83" s="12">
        <f t="shared" si="14"/>
        <v>0</v>
      </c>
      <c r="AH83" s="20">
        <f>SUMPRODUCT((CLIENT=$X83)*(AH$2=Période)*(Marque=AH$1)*CA)</f>
        <v>0</v>
      </c>
      <c r="AI83" s="20">
        <f>SUMPRODUCT((CLIENT=$X83)*(AI$2=Période)*(Marque=AI$1)*CA)</f>
        <v>0</v>
      </c>
      <c r="AJ83" s="20">
        <f t="shared" si="15"/>
        <v>0</v>
      </c>
    </row>
    <row r="84" spans="1:36">
      <c r="A84" s="4" t="s">
        <v>10</v>
      </c>
      <c r="B84" s="4" t="s">
        <v>47</v>
      </c>
      <c r="C84" s="4" t="s">
        <v>206</v>
      </c>
      <c r="D84" s="4" t="s">
        <v>8</v>
      </c>
      <c r="E84" s="5">
        <v>9000</v>
      </c>
      <c r="F84" s="5">
        <v>8000</v>
      </c>
      <c r="G84" s="5">
        <f t="shared" si="16"/>
        <v>1000</v>
      </c>
      <c r="H84" s="6">
        <f t="shared" si="11"/>
        <v>0.11111111111111116</v>
      </c>
      <c r="X84" s="11" t="s">
        <v>92</v>
      </c>
      <c r="Y84" s="13">
        <f>SUMPRODUCT((CLIENT=$X84)*(Y$2=Période)*(Marque=Y$1)*CA)</f>
        <v>0</v>
      </c>
      <c r="Z84" s="13">
        <f>SUMPRODUCT((CLIENT=$X84)*(Z$2=Période)*(Marque=Y$1)*CA)</f>
        <v>0</v>
      </c>
      <c r="AA84" s="16">
        <f t="shared" si="12"/>
        <v>0</v>
      </c>
      <c r="AB84" s="17">
        <f>SUMPRODUCT((CLIENT=$X84)*(AB$2=Période)*(Marque=AB$1)*CA)</f>
        <v>7482.1428571428596</v>
      </c>
      <c r="AC84" s="17">
        <f>SUMPRODUCT((CLIENT=$X84)*(AC$2=Période)*(Marque=AC82)*CA)</f>
        <v>0</v>
      </c>
      <c r="AD84" s="17">
        <f t="shared" si="13"/>
        <v>7482.1428571428596</v>
      </c>
      <c r="AE84" s="12">
        <f>SUMPRODUCT((CLIENT=$X84)*(AE$2=Période)*(Marque=AE$1)*CA)</f>
        <v>0</v>
      </c>
      <c r="AF84" s="12">
        <f>SUMPRODUCT((CLIENT=$X84)*(AF$2=Période)*(Marque=AF$1)*CA)</f>
        <v>0</v>
      </c>
      <c r="AG84" s="12">
        <f t="shared" si="14"/>
        <v>0</v>
      </c>
      <c r="AH84" s="20">
        <f>SUMPRODUCT((CLIENT=$X84)*(AH$2=Période)*(Marque=AH$1)*CA)</f>
        <v>0</v>
      </c>
      <c r="AI84" s="20">
        <f>SUMPRODUCT((CLIENT=$X84)*(AI$2=Période)*(Marque=AI$1)*CA)</f>
        <v>0</v>
      </c>
      <c r="AJ84" s="20">
        <f t="shared" si="15"/>
        <v>0</v>
      </c>
    </row>
    <row r="85" spans="1:36">
      <c r="A85" s="4" t="s">
        <v>10</v>
      </c>
      <c r="B85" s="4" t="s">
        <v>47</v>
      </c>
      <c r="C85" s="4" t="s">
        <v>206</v>
      </c>
      <c r="D85" s="4" t="s">
        <v>7</v>
      </c>
      <c r="E85" s="5">
        <v>5326.7857142857201</v>
      </c>
      <c r="F85" s="5">
        <v>4782.5</v>
      </c>
      <c r="G85" s="5">
        <f t="shared" si="16"/>
        <v>544.28571428572013</v>
      </c>
      <c r="H85" s="6">
        <f t="shared" si="11"/>
        <v>0.10217901441501942</v>
      </c>
      <c r="X85" s="11" t="s">
        <v>94</v>
      </c>
      <c r="Y85" s="13">
        <f>SUMPRODUCT((CLIENT=$X85)*(Y$2=Période)*(Marque=Y$1)*CA)</f>
        <v>0</v>
      </c>
      <c r="Z85" s="13">
        <f>SUMPRODUCT((CLIENT=$X85)*(Z$2=Période)*(Marque=Y$1)*CA)</f>
        <v>8200.5952380952403</v>
      </c>
      <c r="AA85" s="16">
        <f t="shared" si="12"/>
        <v>-8200.5952380952403</v>
      </c>
      <c r="AB85" s="17">
        <f>SUMPRODUCT((CLIENT=$X85)*(AB$2=Période)*(Marque=AB$1)*CA)</f>
        <v>0</v>
      </c>
      <c r="AC85" s="17">
        <f>SUMPRODUCT((CLIENT=$X85)*(AC$2=Période)*(Marque=AC83)*CA)</f>
        <v>0</v>
      </c>
      <c r="AD85" s="17">
        <f t="shared" si="13"/>
        <v>0</v>
      </c>
      <c r="AE85" s="12">
        <f>SUMPRODUCT((CLIENT=$X85)*(AE$2=Période)*(Marque=AE$1)*CA)</f>
        <v>0</v>
      </c>
      <c r="AF85" s="12">
        <f>SUMPRODUCT((CLIENT=$X85)*(AF$2=Période)*(Marque=AF$1)*CA)</f>
        <v>8919.0476190476202</v>
      </c>
      <c r="AG85" s="12">
        <f t="shared" si="14"/>
        <v>-8919.0476190476202</v>
      </c>
      <c r="AH85" s="20">
        <f>SUMPRODUCT((CLIENT=$X85)*(AH$2=Période)*(Marque=AH$1)*CA)</f>
        <v>0</v>
      </c>
      <c r="AI85" s="20">
        <f>SUMPRODUCT((CLIENT=$X85)*(AI$2=Période)*(Marque=AI$1)*CA)</f>
        <v>0</v>
      </c>
      <c r="AJ85" s="20">
        <f t="shared" si="15"/>
        <v>0</v>
      </c>
    </row>
    <row r="86" spans="1:36">
      <c r="A86" s="4" t="s">
        <v>10</v>
      </c>
      <c r="B86" s="4" t="s">
        <v>48</v>
      </c>
      <c r="C86" s="4" t="s">
        <v>206</v>
      </c>
      <c r="D86" s="4" t="s">
        <v>7</v>
      </c>
      <c r="E86" s="5">
        <v>6045.2380952381</v>
      </c>
      <c r="F86" s="5">
        <v>5423.3333333333303</v>
      </c>
      <c r="G86" s="5">
        <f t="shared" si="16"/>
        <v>621.90476190476966</v>
      </c>
      <c r="H86" s="6">
        <f t="shared" si="11"/>
        <v>0.10287514769594452</v>
      </c>
      <c r="X86" s="11" t="s">
        <v>95</v>
      </c>
      <c r="Y86" s="13">
        <f>SUMPRODUCT((CLIENT=$X86)*(Y$2=Période)*(Marque=Y$1)*CA)</f>
        <v>0</v>
      </c>
      <c r="Z86" s="13">
        <f>SUMPRODUCT((CLIENT=$X86)*(Z$2=Période)*(Marque=Y$1)*CA)</f>
        <v>0</v>
      </c>
      <c r="AA86" s="16">
        <f t="shared" si="12"/>
        <v>0</v>
      </c>
      <c r="AB86" s="17">
        <f>SUMPRODUCT((CLIENT=$X86)*(AB$2=Période)*(Marque=AB$1)*CA)</f>
        <v>200</v>
      </c>
      <c r="AC86" s="17">
        <f>SUMPRODUCT((CLIENT=$X86)*(AC$2=Période)*(Marque=AC84)*CA)</f>
        <v>0</v>
      </c>
      <c r="AD86" s="17">
        <f t="shared" si="13"/>
        <v>200</v>
      </c>
      <c r="AE86" s="12">
        <f>SUMPRODUCT((CLIENT=$X86)*(AE$2=Période)*(Marque=AE$1)*CA)</f>
        <v>0</v>
      </c>
      <c r="AF86" s="12">
        <f>SUMPRODUCT((CLIENT=$X86)*(AF$2=Période)*(Marque=AF$1)*CA)</f>
        <v>0</v>
      </c>
      <c r="AG86" s="12">
        <f t="shared" si="14"/>
        <v>0</v>
      </c>
      <c r="AH86" s="20">
        <f>SUMPRODUCT((CLIENT=$X86)*(AH$2=Période)*(Marque=AH$1)*CA)</f>
        <v>400</v>
      </c>
      <c r="AI86" s="20">
        <f>SUMPRODUCT((CLIENT=$X86)*(AI$2=Période)*(Marque=AI$1)*CA)</f>
        <v>9637.4999999999709</v>
      </c>
      <c r="AJ86" s="20">
        <f t="shared" si="15"/>
        <v>-9237.4999999999709</v>
      </c>
    </row>
    <row r="87" spans="1:36">
      <c r="A87" s="4" t="s">
        <v>10</v>
      </c>
      <c r="B87" s="4" t="s">
        <v>48</v>
      </c>
      <c r="C87" s="4" t="s">
        <v>209</v>
      </c>
      <c r="D87" s="4" t="s">
        <v>8</v>
      </c>
      <c r="E87" s="5">
        <v>6763.6904761904798</v>
      </c>
      <c r="F87" s="5">
        <v>6064.1666666666597</v>
      </c>
      <c r="G87" s="5">
        <f t="shared" si="16"/>
        <v>699.52380952382009</v>
      </c>
      <c r="H87" s="6">
        <f t="shared" si="11"/>
        <v>0.10342339170993731</v>
      </c>
      <c r="X87" s="11" t="s">
        <v>96</v>
      </c>
      <c r="Y87" s="13">
        <f>SUMPRODUCT((CLIENT=$X87)*(Y$2=Période)*(Marque=Y$1)*CA)</f>
        <v>0</v>
      </c>
      <c r="Z87" s="13">
        <f>SUMPRODUCT((CLIENT=$X87)*(Z$2=Période)*(Marque=Y$1)*CA)</f>
        <v>0</v>
      </c>
      <c r="AA87" s="16">
        <f t="shared" si="12"/>
        <v>0</v>
      </c>
      <c r="AB87" s="17">
        <f>SUMPRODUCT((CLIENT=$X87)*(AB$2=Période)*(Marque=AB$1)*CA)</f>
        <v>0</v>
      </c>
      <c r="AC87" s="17">
        <f>SUMPRODUCT((CLIENT=$X87)*(AC$2=Période)*(Marque=AC85)*CA)</f>
        <v>0</v>
      </c>
      <c r="AD87" s="17">
        <f t="shared" si="13"/>
        <v>0</v>
      </c>
      <c r="AE87" s="12">
        <f>SUMPRODUCT((CLIENT=$X87)*(AE$2=Période)*(Marque=AE$1)*CA)</f>
        <v>0</v>
      </c>
      <c r="AF87" s="12">
        <f>SUMPRODUCT((CLIENT=$X87)*(AF$2=Période)*(Marque=AF$1)*CA)</f>
        <v>5000</v>
      </c>
      <c r="AG87" s="12">
        <f t="shared" si="14"/>
        <v>-5000</v>
      </c>
      <c r="AH87" s="20">
        <f>SUMPRODUCT((CLIENT=$X87)*(AH$2=Période)*(Marque=AH$1)*CA)</f>
        <v>0</v>
      </c>
      <c r="AI87" s="20">
        <f>SUMPRODUCT((CLIENT=$X87)*(AI$2=Période)*(Marque=AI$1)*CA)</f>
        <v>0</v>
      </c>
      <c r="AJ87" s="20">
        <f t="shared" si="15"/>
        <v>0</v>
      </c>
    </row>
    <row r="88" spans="1:36">
      <c r="A88" s="4" t="s">
        <v>10</v>
      </c>
      <c r="B88" s="4" t="s">
        <v>48</v>
      </c>
      <c r="C88" s="4" t="s">
        <v>209</v>
      </c>
      <c r="D88" s="4" t="s">
        <v>7</v>
      </c>
      <c r="E88" s="5">
        <v>7482.1428571428596</v>
      </c>
      <c r="F88" s="5">
        <v>6705</v>
      </c>
      <c r="G88" s="5">
        <f t="shared" si="16"/>
        <v>777.14285714285961</v>
      </c>
      <c r="H88" s="6">
        <f t="shared" si="11"/>
        <v>0.1038663484486877</v>
      </c>
      <c r="X88" s="11" t="s">
        <v>97</v>
      </c>
      <c r="Y88" s="13">
        <f>SUMPRODUCT((CLIENT=$X88)*(Y$2=Période)*(Marque=Y$1)*CA)</f>
        <v>0</v>
      </c>
      <c r="Z88" s="13">
        <f>SUMPRODUCT((CLIENT=$X88)*(Z$2=Période)*(Marque=Y$1)*CA)</f>
        <v>0</v>
      </c>
      <c r="AA88" s="16">
        <f t="shared" si="12"/>
        <v>0</v>
      </c>
      <c r="AB88" s="17">
        <f>SUMPRODUCT((CLIENT=$X88)*(AB$2=Période)*(Marque=AB$1)*CA)</f>
        <v>350</v>
      </c>
      <c r="AC88" s="17">
        <f>SUMPRODUCT((CLIENT=$X88)*(AC$2=Période)*(Marque=AC86)*CA)</f>
        <v>0</v>
      </c>
      <c r="AD88" s="17">
        <f t="shared" si="13"/>
        <v>350</v>
      </c>
      <c r="AE88" s="12">
        <f>SUMPRODUCT((CLIENT=$X88)*(AE$2=Période)*(Marque=AE$1)*CA)</f>
        <v>0</v>
      </c>
      <c r="AF88" s="12">
        <f>SUMPRODUCT((CLIENT=$X88)*(AF$2=Période)*(Marque=AF$1)*CA)</f>
        <v>0</v>
      </c>
      <c r="AG88" s="12">
        <f t="shared" si="14"/>
        <v>0</v>
      </c>
      <c r="AH88" s="20">
        <f>SUMPRODUCT((CLIENT=$X88)*(AH$2=Période)*(Marque=AH$1)*CA)</f>
        <v>0</v>
      </c>
      <c r="AI88" s="20">
        <f>SUMPRODUCT((CLIENT=$X88)*(AI$2=Période)*(Marque=AI$1)*CA)</f>
        <v>0</v>
      </c>
      <c r="AJ88" s="20">
        <f t="shared" si="15"/>
        <v>0</v>
      </c>
    </row>
    <row r="89" spans="1:36">
      <c r="A89" s="4" t="s">
        <v>10</v>
      </c>
      <c r="B89" s="4" t="s">
        <v>48</v>
      </c>
      <c r="C89" s="4" t="s">
        <v>208</v>
      </c>
      <c r="D89" s="4" t="s">
        <v>8</v>
      </c>
      <c r="E89" s="5">
        <v>8200.5952380952403</v>
      </c>
      <c r="F89" s="5">
        <v>7345.8333333333303</v>
      </c>
      <c r="G89" s="5">
        <f t="shared" si="16"/>
        <v>854.76190476191005</v>
      </c>
      <c r="H89" s="6">
        <f t="shared" si="11"/>
        <v>0.10423169049865777</v>
      </c>
      <c r="X89" s="11" t="s">
        <v>98</v>
      </c>
      <c r="Y89" s="13">
        <f>SUMPRODUCT((CLIENT=$X89)*(Y$2=Période)*(Marque=Y$1)*CA)</f>
        <v>0</v>
      </c>
      <c r="Z89" s="13">
        <f>SUMPRODUCT((CLIENT=$X89)*(Z$2=Période)*(Marque=Y$1)*CA)</f>
        <v>800</v>
      </c>
      <c r="AA89" s="16">
        <f t="shared" si="12"/>
        <v>-800</v>
      </c>
      <c r="AB89" s="17">
        <f>SUMPRODUCT((CLIENT=$X89)*(AB$2=Période)*(Marque=AB$1)*CA)</f>
        <v>0</v>
      </c>
      <c r="AC89" s="17">
        <f>SUMPRODUCT((CLIENT=$X89)*(AC$2=Période)*(Marque=AC87)*CA)</f>
        <v>0</v>
      </c>
      <c r="AD89" s="17">
        <f t="shared" si="13"/>
        <v>0</v>
      </c>
      <c r="AE89" s="12">
        <f>SUMPRODUCT((CLIENT=$X89)*(AE$2=Période)*(Marque=AE$1)*CA)</f>
        <v>0</v>
      </c>
      <c r="AF89" s="12">
        <f>SUMPRODUCT((CLIENT=$X89)*(AF$2=Période)*(Marque=AF$1)*CA)</f>
        <v>0</v>
      </c>
      <c r="AG89" s="12">
        <f t="shared" si="14"/>
        <v>0</v>
      </c>
      <c r="AH89" s="20">
        <f>SUMPRODUCT((CLIENT=$X89)*(AH$2=Période)*(Marque=AH$1)*CA)</f>
        <v>0</v>
      </c>
      <c r="AI89" s="20">
        <f>SUMPRODUCT((CLIENT=$X89)*(AI$2=Période)*(Marque=AI$1)*CA)</f>
        <v>0</v>
      </c>
      <c r="AJ89" s="20">
        <f t="shared" si="15"/>
        <v>0</v>
      </c>
    </row>
    <row r="90" spans="1:36">
      <c r="A90" s="4" t="s">
        <v>10</v>
      </c>
      <c r="B90" s="4" t="s">
        <v>48</v>
      </c>
      <c r="C90" s="4" t="s">
        <v>207</v>
      </c>
      <c r="D90" s="4" t="s">
        <v>7</v>
      </c>
      <c r="E90" s="5">
        <v>8919.0476190476202</v>
      </c>
      <c r="F90" s="5">
        <v>7986.6666666666597</v>
      </c>
      <c r="G90" s="5">
        <f t="shared" si="16"/>
        <v>932.38095238096048</v>
      </c>
      <c r="H90" s="6">
        <f t="shared" si="11"/>
        <v>0.10453817405232335</v>
      </c>
      <c r="X90" s="11" t="s">
        <v>99</v>
      </c>
      <c r="Y90" s="13">
        <f>SUMPRODUCT((CLIENT=$X90)*(Y$2=Période)*(Marque=Y$1)*CA)</f>
        <v>0</v>
      </c>
      <c r="Z90" s="13">
        <f>SUMPRODUCT((CLIENT=$X90)*(Z$2=Période)*(Marque=Y$1)*CA)</f>
        <v>6045.2380952381</v>
      </c>
      <c r="AA90" s="16">
        <f t="shared" si="12"/>
        <v>-6045.2380952381</v>
      </c>
      <c r="AB90" s="17">
        <f>SUMPRODUCT((CLIENT=$X90)*(AB$2=Période)*(Marque=AB$1)*CA)</f>
        <v>0</v>
      </c>
      <c r="AC90" s="17">
        <f>SUMPRODUCT((CLIENT=$X90)*(AC$2=Période)*(Marque=AC88)*CA)</f>
        <v>0</v>
      </c>
      <c r="AD90" s="17">
        <f t="shared" si="13"/>
        <v>0</v>
      </c>
      <c r="AE90" s="12">
        <f>SUMPRODUCT((CLIENT=$X90)*(AE$2=Période)*(Marque=AE$1)*CA)</f>
        <v>0</v>
      </c>
      <c r="AF90" s="12">
        <f>SUMPRODUCT((CLIENT=$X90)*(AF$2=Période)*(Marque=AF$1)*CA)</f>
        <v>5326.7857142857201</v>
      </c>
      <c r="AG90" s="12">
        <f t="shared" si="14"/>
        <v>-5326.7857142857201</v>
      </c>
      <c r="AH90" s="20">
        <f>SUMPRODUCT((CLIENT=$X90)*(AH$2=Période)*(Marque=AH$1)*CA)</f>
        <v>0</v>
      </c>
      <c r="AI90" s="20">
        <f>SUMPRODUCT((CLIENT=$X90)*(AI$2=Période)*(Marque=AI$1)*CA)</f>
        <v>0</v>
      </c>
      <c r="AJ90" s="20">
        <f t="shared" si="15"/>
        <v>0</v>
      </c>
    </row>
    <row r="91" spans="1:36">
      <c r="A91" s="4" t="s">
        <v>10</v>
      </c>
      <c r="B91" s="4" t="s">
        <v>48</v>
      </c>
      <c r="C91" s="4" t="s">
        <v>206</v>
      </c>
      <c r="D91" s="4" t="s">
        <v>8</v>
      </c>
      <c r="E91" s="5">
        <v>9637.4999999999709</v>
      </c>
      <c r="F91" s="5">
        <v>8627.5</v>
      </c>
      <c r="G91" s="5">
        <f t="shared" si="16"/>
        <v>1009.9999999999709</v>
      </c>
      <c r="H91" s="6">
        <f t="shared" si="11"/>
        <v>0.10479896238650832</v>
      </c>
      <c r="X91" s="11" t="s">
        <v>100</v>
      </c>
      <c r="Y91" s="13">
        <f>SUMPRODUCT((CLIENT=$X91)*(Y$2=Période)*(Marque=Y$1)*CA)</f>
        <v>0</v>
      </c>
      <c r="Z91" s="13">
        <f>SUMPRODUCT((CLIENT=$X91)*(Z$2=Période)*(Marque=Y$1)*CA)</f>
        <v>0</v>
      </c>
      <c r="AA91" s="16">
        <f t="shared" si="12"/>
        <v>0</v>
      </c>
      <c r="AB91" s="17">
        <f>SUMPRODUCT((CLIENT=$X91)*(AB$2=Période)*(Marque=AB$1)*CA)</f>
        <v>0</v>
      </c>
      <c r="AC91" s="17">
        <f>SUMPRODUCT((CLIENT=$X91)*(AC$2=Période)*(Marque=AC89)*CA)</f>
        <v>0</v>
      </c>
      <c r="AD91" s="17">
        <f t="shared" si="13"/>
        <v>0</v>
      </c>
      <c r="AE91" s="12">
        <f>SUMPRODUCT((CLIENT=$X91)*(AE$2=Période)*(Marque=AE$1)*CA)</f>
        <v>0</v>
      </c>
      <c r="AF91" s="12">
        <f>SUMPRODUCT((CLIENT=$X91)*(AF$2=Période)*(Marque=AF$1)*CA)</f>
        <v>0</v>
      </c>
      <c r="AG91" s="12">
        <f t="shared" si="14"/>
        <v>0</v>
      </c>
      <c r="AH91" s="20">
        <f>SUMPRODUCT((CLIENT=$X91)*(AH$2=Période)*(Marque=AH$1)*CA)</f>
        <v>0</v>
      </c>
      <c r="AI91" s="20">
        <f>SUMPRODUCT((CLIENT=$X91)*(AI$2=Période)*(Marque=AI$1)*CA)</f>
        <v>0</v>
      </c>
      <c r="AJ91" s="20">
        <f t="shared" si="15"/>
        <v>0</v>
      </c>
    </row>
    <row r="92" spans="1:36">
      <c r="A92" s="4" t="s">
        <v>9</v>
      </c>
      <c r="B92" s="4" t="s">
        <v>49</v>
      </c>
      <c r="C92" s="4" t="s">
        <v>206</v>
      </c>
      <c r="D92" s="4" t="s">
        <v>8</v>
      </c>
      <c r="E92" s="5">
        <v>200</v>
      </c>
      <c r="F92" s="5">
        <v>180</v>
      </c>
      <c r="G92" s="5">
        <f>E92-F92</f>
        <v>20</v>
      </c>
      <c r="H92" s="6">
        <f t="shared" si="11"/>
        <v>9.9999999999999978E-2</v>
      </c>
      <c r="X92" s="11" t="s">
        <v>101</v>
      </c>
      <c r="Y92" s="13">
        <f>SUMPRODUCT((CLIENT=$X92)*(Y$2=Période)*(Marque=Y$1)*CA)</f>
        <v>7482.1428571428596</v>
      </c>
      <c r="Z92" s="13">
        <f>SUMPRODUCT((CLIENT=$X92)*(Z$2=Période)*(Marque=Y$1)*CA)</f>
        <v>300</v>
      </c>
      <c r="AA92" s="16">
        <f t="shared" si="12"/>
        <v>7182.1428571428596</v>
      </c>
      <c r="AB92" s="17">
        <f>SUMPRODUCT((CLIENT=$X92)*(AB$2=Période)*(Marque=AB$1)*CA)</f>
        <v>8919.0476190476202</v>
      </c>
      <c r="AC92" s="17">
        <f>SUMPRODUCT((CLIENT=$X92)*(AC$2=Période)*(Marque=AC90)*CA)</f>
        <v>0</v>
      </c>
      <c r="AD92" s="17">
        <f t="shared" si="13"/>
        <v>8919.0476190476202</v>
      </c>
      <c r="AE92" s="12">
        <f>SUMPRODUCT((CLIENT=$X92)*(AE$2=Période)*(Marque=AE$1)*CA)</f>
        <v>9637.4999999999709</v>
      </c>
      <c r="AF92" s="12">
        <f>SUMPRODUCT((CLIENT=$X92)*(AF$2=Période)*(Marque=AF$1)*CA)</f>
        <v>200</v>
      </c>
      <c r="AG92" s="12">
        <f t="shared" si="14"/>
        <v>9437.4999999999709</v>
      </c>
      <c r="AH92" s="20">
        <f>SUMPRODUCT((CLIENT=$X92)*(AH$2=Période)*(Marque=AH$1)*CA)</f>
        <v>0</v>
      </c>
      <c r="AI92" s="20">
        <f>SUMPRODUCT((CLIENT=$X92)*(AI$2=Période)*(Marque=AI$1)*CA)</f>
        <v>0</v>
      </c>
      <c r="AJ92" s="20">
        <f t="shared" si="15"/>
        <v>0</v>
      </c>
    </row>
    <row r="93" spans="1:36">
      <c r="A93" s="4" t="s">
        <v>10</v>
      </c>
      <c r="B93" s="4" t="s">
        <v>50</v>
      </c>
      <c r="C93" s="4" t="s">
        <v>206</v>
      </c>
      <c r="D93" s="4" t="s">
        <v>8</v>
      </c>
      <c r="E93" s="5">
        <v>300</v>
      </c>
      <c r="F93" s="5">
        <v>280</v>
      </c>
      <c r="G93" s="5">
        <f t="shared" ref="G93:G122" si="17">E93-F93</f>
        <v>20</v>
      </c>
      <c r="H93" s="6">
        <f t="shared" si="11"/>
        <v>6.6666666666666652E-2</v>
      </c>
      <c r="X93" s="11" t="s">
        <v>102</v>
      </c>
      <c r="Y93" s="13">
        <f>SUMPRODUCT((CLIENT=$X93)*(Y$2=Période)*(Marque=Y$1)*CA)</f>
        <v>9000</v>
      </c>
      <c r="Z93" s="13">
        <f>SUMPRODUCT((CLIENT=$X93)*(Z$2=Période)*(Marque=Y$1)*CA)</f>
        <v>5000</v>
      </c>
      <c r="AA93" s="16">
        <f t="shared" si="12"/>
        <v>4000</v>
      </c>
      <c r="AB93" s="17">
        <f>SUMPRODUCT((CLIENT=$X93)*(AB$2=Période)*(Marque=AB$1)*CA)</f>
        <v>350</v>
      </c>
      <c r="AC93" s="17">
        <f>SUMPRODUCT((CLIENT=$X93)*(AC$2=Période)*(Marque=AC91)*CA)</f>
        <v>0</v>
      </c>
      <c r="AD93" s="17">
        <f t="shared" si="13"/>
        <v>350</v>
      </c>
      <c r="AE93" s="12">
        <f>SUMPRODUCT((CLIENT=$X93)*(AE$2=Période)*(Marque=AE$1)*CA)</f>
        <v>700</v>
      </c>
      <c r="AF93" s="12">
        <f>SUMPRODUCT((CLIENT=$X93)*(AF$2=Période)*(Marque=AF$1)*CA)</f>
        <v>800</v>
      </c>
      <c r="AG93" s="12">
        <f t="shared" si="14"/>
        <v>-100</v>
      </c>
      <c r="AH93" s="20">
        <f>SUMPRODUCT((CLIENT=$X93)*(AH$2=Période)*(Marque=AH$1)*CA)</f>
        <v>0</v>
      </c>
      <c r="AI93" s="20">
        <f>SUMPRODUCT((CLIENT=$X93)*(AI$2=Période)*(Marque=AI$1)*CA)</f>
        <v>0</v>
      </c>
      <c r="AJ93" s="20">
        <f t="shared" si="15"/>
        <v>0</v>
      </c>
    </row>
    <row r="94" spans="1:36">
      <c r="A94" s="4" t="s">
        <v>10</v>
      </c>
      <c r="B94" s="4" t="s">
        <v>51</v>
      </c>
      <c r="C94" s="4" t="s">
        <v>206</v>
      </c>
      <c r="D94" s="4" t="s">
        <v>8</v>
      </c>
      <c r="E94" s="5">
        <v>400</v>
      </c>
      <c r="F94" s="5">
        <v>380</v>
      </c>
      <c r="G94" s="5">
        <f t="shared" si="17"/>
        <v>20</v>
      </c>
      <c r="H94" s="6">
        <f t="shared" si="11"/>
        <v>5.0000000000000044E-2</v>
      </c>
      <c r="X94" s="11" t="s">
        <v>103</v>
      </c>
      <c r="Y94" s="13">
        <f>SUMPRODUCT((CLIENT=$X94)*(Y$2=Période)*(Marque=Y$1)*CA)</f>
        <v>5326.7857142857201</v>
      </c>
      <c r="Z94" s="13">
        <f>SUMPRODUCT((CLIENT=$X94)*(Z$2=Période)*(Marque=Y$1)*CA)</f>
        <v>0</v>
      </c>
      <c r="AA94" s="16">
        <f t="shared" si="12"/>
        <v>5326.7857142857201</v>
      </c>
      <c r="AB94" s="17">
        <f>SUMPRODUCT((CLIENT=$X94)*(AB$2=Période)*(Marque=AB$1)*CA)</f>
        <v>6045.2380952381</v>
      </c>
      <c r="AC94" s="17">
        <f>SUMPRODUCT((CLIENT=$X94)*(AC$2=Période)*(Marque=AC92)*CA)</f>
        <v>0</v>
      </c>
      <c r="AD94" s="17">
        <f t="shared" si="13"/>
        <v>6045.2380952381</v>
      </c>
      <c r="AE94" s="12">
        <f>SUMPRODUCT((CLIENT=$X94)*(AE$2=Période)*(Marque=AE$1)*CA)</f>
        <v>0</v>
      </c>
      <c r="AF94" s="12">
        <f>SUMPRODUCT((CLIENT=$X94)*(AF$2=Période)*(Marque=AF$1)*CA)</f>
        <v>0</v>
      </c>
      <c r="AG94" s="12">
        <f t="shared" si="14"/>
        <v>0</v>
      </c>
      <c r="AH94" s="20">
        <f>SUMPRODUCT((CLIENT=$X94)*(AH$2=Période)*(Marque=AH$1)*CA)</f>
        <v>0</v>
      </c>
      <c r="AI94" s="20">
        <f>SUMPRODUCT((CLIENT=$X94)*(AI$2=Période)*(Marque=AI$1)*CA)</f>
        <v>0</v>
      </c>
      <c r="AJ94" s="20">
        <f t="shared" si="15"/>
        <v>0</v>
      </c>
    </row>
    <row r="95" spans="1:36">
      <c r="A95" s="4" t="s">
        <v>10</v>
      </c>
      <c r="B95" s="4" t="s">
        <v>51</v>
      </c>
      <c r="C95" s="4" t="s">
        <v>206</v>
      </c>
      <c r="D95" s="4" t="s">
        <v>7</v>
      </c>
      <c r="E95" s="5">
        <v>5000</v>
      </c>
      <c r="F95" s="5">
        <v>4600</v>
      </c>
      <c r="G95" s="5">
        <f t="shared" si="17"/>
        <v>400</v>
      </c>
      <c r="H95" s="6">
        <f t="shared" si="11"/>
        <v>7.999999999999996E-2</v>
      </c>
      <c r="X95" s="11" t="s">
        <v>104</v>
      </c>
      <c r="Y95" s="13">
        <f>SUMPRODUCT((CLIENT=$X95)*(Y$2=Période)*(Marque=Y$1)*CA)</f>
        <v>0</v>
      </c>
      <c r="Z95" s="13">
        <f>SUMPRODUCT((CLIENT=$X95)*(Z$2=Période)*(Marque=Y$1)*CA)</f>
        <v>0</v>
      </c>
      <c r="AA95" s="16">
        <f t="shared" si="12"/>
        <v>0</v>
      </c>
      <c r="AB95" s="17">
        <f>SUMPRODUCT((CLIENT=$X95)*(AB$2=Période)*(Marque=AB$1)*CA)</f>
        <v>6763.6904761904798</v>
      </c>
      <c r="AC95" s="17">
        <f>SUMPRODUCT((CLIENT=$X95)*(AC$2=Période)*(Marque=AC93)*CA)</f>
        <v>0</v>
      </c>
      <c r="AD95" s="17">
        <f t="shared" si="13"/>
        <v>6763.6904761904798</v>
      </c>
      <c r="AE95" s="12">
        <f>SUMPRODUCT((CLIENT=$X95)*(AE$2=Période)*(Marque=AE$1)*CA)</f>
        <v>0</v>
      </c>
      <c r="AF95" s="12">
        <f>SUMPRODUCT((CLIENT=$X95)*(AF$2=Période)*(Marque=AF$1)*CA)</f>
        <v>0</v>
      </c>
      <c r="AG95" s="12">
        <f t="shared" si="14"/>
        <v>0</v>
      </c>
      <c r="AH95" s="20">
        <f>SUMPRODUCT((CLIENT=$X95)*(AH$2=Période)*(Marque=AH$1)*CA)</f>
        <v>0</v>
      </c>
      <c r="AI95" s="20">
        <f>SUMPRODUCT((CLIENT=$X95)*(AI$2=Période)*(Marque=AI$1)*CA)</f>
        <v>0</v>
      </c>
      <c r="AJ95" s="20">
        <f t="shared" si="15"/>
        <v>0</v>
      </c>
    </row>
    <row r="96" spans="1:36">
      <c r="A96" s="4" t="s">
        <v>9</v>
      </c>
      <c r="B96" s="4" t="s">
        <v>52</v>
      </c>
      <c r="C96" s="4" t="s">
        <v>206</v>
      </c>
      <c r="D96" s="4" t="s">
        <v>8</v>
      </c>
      <c r="E96" s="5">
        <v>350</v>
      </c>
      <c r="F96" s="5">
        <v>290</v>
      </c>
      <c r="G96" s="5">
        <f t="shared" si="17"/>
        <v>60</v>
      </c>
      <c r="H96" s="6">
        <f t="shared" si="11"/>
        <v>0.17142857142857137</v>
      </c>
      <c r="X96" s="11" t="s">
        <v>105</v>
      </c>
      <c r="Y96" s="13">
        <f>SUMPRODUCT((CLIENT=$X96)*(Y$2=Période)*(Marque=Y$1)*CA)</f>
        <v>7482.1428571428596</v>
      </c>
      <c r="Z96" s="13">
        <f>SUMPRODUCT((CLIENT=$X96)*(Z$2=Période)*(Marque=Y$1)*CA)</f>
        <v>8200.5952380952403</v>
      </c>
      <c r="AA96" s="16">
        <f t="shared" si="12"/>
        <v>-718.45238095238074</v>
      </c>
      <c r="AB96" s="17">
        <f>SUMPRODUCT((CLIENT=$X96)*(AB$2=Période)*(Marque=AB$1)*CA)</f>
        <v>0</v>
      </c>
      <c r="AC96" s="17">
        <f>SUMPRODUCT((CLIENT=$X96)*(AC$2=Période)*(Marque=AC94)*CA)</f>
        <v>0</v>
      </c>
      <c r="AD96" s="17">
        <f t="shared" si="13"/>
        <v>0</v>
      </c>
      <c r="AE96" s="12">
        <f>SUMPRODUCT((CLIENT=$X96)*(AE$2=Période)*(Marque=AE$1)*CA)</f>
        <v>0</v>
      </c>
      <c r="AF96" s="12">
        <f>SUMPRODUCT((CLIENT=$X96)*(AF$2=Période)*(Marque=AF$1)*CA)</f>
        <v>0</v>
      </c>
      <c r="AG96" s="12">
        <f t="shared" si="14"/>
        <v>0</v>
      </c>
      <c r="AH96" s="20">
        <f>SUMPRODUCT((CLIENT=$X96)*(AH$2=Période)*(Marque=AH$1)*CA)</f>
        <v>0</v>
      </c>
      <c r="AI96" s="20">
        <f>SUMPRODUCT((CLIENT=$X96)*(AI$2=Période)*(Marque=AI$1)*CA)</f>
        <v>0</v>
      </c>
      <c r="AJ96" s="20">
        <f t="shared" si="15"/>
        <v>0</v>
      </c>
    </row>
    <row r="97" spans="1:36">
      <c r="A97" s="4" t="s">
        <v>10</v>
      </c>
      <c r="B97" s="4" t="s">
        <v>53</v>
      </c>
      <c r="C97" s="4" t="s">
        <v>206</v>
      </c>
      <c r="D97" s="4" t="s">
        <v>8</v>
      </c>
      <c r="E97" s="5">
        <v>700</v>
      </c>
      <c r="F97" s="5">
        <v>680</v>
      </c>
      <c r="G97" s="5">
        <f t="shared" si="17"/>
        <v>20</v>
      </c>
      <c r="H97" s="6">
        <f t="shared" si="11"/>
        <v>2.8571428571428581E-2</v>
      </c>
      <c r="X97" s="11" t="s">
        <v>106</v>
      </c>
      <c r="Y97" s="13">
        <f>SUMPRODUCT((CLIENT=$X97)*(Y$2=Période)*(Marque=Y$1)*CA)</f>
        <v>8919.0476190476202</v>
      </c>
      <c r="Z97" s="13">
        <f>SUMPRODUCT((CLIENT=$X97)*(Z$2=Période)*(Marque=Y$1)*CA)</f>
        <v>9637.4999999999709</v>
      </c>
      <c r="AA97" s="16">
        <f t="shared" si="12"/>
        <v>-718.45238095235072</v>
      </c>
      <c r="AB97" s="17">
        <f>SUMPRODUCT((CLIENT=$X97)*(AB$2=Période)*(Marque=AB$1)*CA)</f>
        <v>0</v>
      </c>
      <c r="AC97" s="17">
        <f>SUMPRODUCT((CLIENT=$X97)*(AC$2=Période)*(Marque=AC95)*CA)</f>
        <v>0</v>
      </c>
      <c r="AD97" s="17">
        <f t="shared" si="13"/>
        <v>0</v>
      </c>
      <c r="AE97" s="12">
        <f>SUMPRODUCT((CLIENT=$X97)*(AE$2=Période)*(Marque=AE$1)*CA)</f>
        <v>0</v>
      </c>
      <c r="AF97" s="12">
        <f>SUMPRODUCT((CLIENT=$X97)*(AF$2=Période)*(Marque=AF$1)*CA)</f>
        <v>10355.9523809524</v>
      </c>
      <c r="AG97" s="12">
        <f t="shared" si="14"/>
        <v>-10355.9523809524</v>
      </c>
      <c r="AH97" s="20">
        <f>SUMPRODUCT((CLIENT=$X97)*(AH$2=Période)*(Marque=AH$1)*CA)</f>
        <v>0</v>
      </c>
      <c r="AI97" s="20">
        <f>SUMPRODUCT((CLIENT=$X97)*(AI$2=Période)*(Marque=AI$1)*CA)</f>
        <v>0</v>
      </c>
      <c r="AJ97" s="20">
        <f t="shared" si="15"/>
        <v>0</v>
      </c>
    </row>
    <row r="98" spans="1:36">
      <c r="A98" s="4" t="s">
        <v>10</v>
      </c>
      <c r="B98" s="4" t="s">
        <v>53</v>
      </c>
      <c r="C98" s="4" t="s">
        <v>206</v>
      </c>
      <c r="D98" s="4" t="s">
        <v>7</v>
      </c>
      <c r="E98" s="5">
        <v>800</v>
      </c>
      <c r="F98" s="5">
        <v>780</v>
      </c>
      <c r="G98" s="5">
        <f t="shared" si="17"/>
        <v>20</v>
      </c>
      <c r="H98" s="6">
        <f t="shared" si="11"/>
        <v>2.5000000000000022E-2</v>
      </c>
      <c r="X98" s="11" t="s">
        <v>107</v>
      </c>
      <c r="Y98" s="13">
        <f>SUMPRODUCT((CLIENT=$X98)*(Y$2=Période)*(Marque=Y$1)*CA)</f>
        <v>0</v>
      </c>
      <c r="Z98" s="13">
        <f>SUMPRODUCT((CLIENT=$X98)*(Z$2=Période)*(Marque=Y$1)*CA)</f>
        <v>0</v>
      </c>
      <c r="AA98" s="16">
        <f t="shared" si="12"/>
        <v>0</v>
      </c>
      <c r="AB98" s="17">
        <f>SUMPRODUCT((CLIENT=$X98)*(AB$2=Période)*(Marque=AB$1)*CA)</f>
        <v>11074.4047619048</v>
      </c>
      <c r="AC98" s="17">
        <f>SUMPRODUCT((CLIENT=$X98)*(AC$2=Période)*(Marque=AC96)*CA)</f>
        <v>0</v>
      </c>
      <c r="AD98" s="17">
        <f t="shared" si="13"/>
        <v>11074.4047619048</v>
      </c>
      <c r="AE98" s="12">
        <f>SUMPRODUCT((CLIENT=$X98)*(AE$2=Période)*(Marque=AE$1)*CA)</f>
        <v>0</v>
      </c>
      <c r="AF98" s="12">
        <f>SUMPRODUCT((CLIENT=$X98)*(AF$2=Période)*(Marque=AF$1)*CA)</f>
        <v>0</v>
      </c>
      <c r="AG98" s="12">
        <f t="shared" si="14"/>
        <v>0</v>
      </c>
      <c r="AH98" s="20">
        <f>SUMPRODUCT((CLIENT=$X98)*(AH$2=Période)*(Marque=AH$1)*CA)</f>
        <v>0</v>
      </c>
      <c r="AI98" s="20">
        <f>SUMPRODUCT((CLIENT=$X98)*(AI$2=Période)*(Marque=AI$1)*CA)</f>
        <v>0</v>
      </c>
      <c r="AJ98" s="20">
        <f t="shared" si="15"/>
        <v>0</v>
      </c>
    </row>
    <row r="99" spans="1:36">
      <c r="A99" s="4" t="s">
        <v>10</v>
      </c>
      <c r="B99" s="4" t="s">
        <v>54</v>
      </c>
      <c r="C99" s="4" t="s">
        <v>207</v>
      </c>
      <c r="D99" s="4" t="s">
        <v>7</v>
      </c>
      <c r="E99" s="5">
        <v>9000</v>
      </c>
      <c r="F99" s="5">
        <v>8000</v>
      </c>
      <c r="G99" s="5">
        <f t="shared" si="17"/>
        <v>1000</v>
      </c>
      <c r="H99" s="6">
        <f t="shared" si="11"/>
        <v>0.11111111111111116</v>
      </c>
      <c r="X99" s="11" t="s">
        <v>108</v>
      </c>
      <c r="Y99" s="13">
        <f>SUMPRODUCT((CLIENT=$X99)*(Y$2=Période)*(Marque=Y$1)*CA)</f>
        <v>0</v>
      </c>
      <c r="Z99" s="13">
        <f>SUMPRODUCT((CLIENT=$X99)*(Z$2=Période)*(Marque=Y$1)*CA)</f>
        <v>0</v>
      </c>
      <c r="AA99" s="16">
        <f t="shared" si="12"/>
        <v>0</v>
      </c>
      <c r="AB99" s="17">
        <f>SUMPRODUCT((CLIENT=$X99)*(AB$2=Période)*(Marque=AB$1)*CA)</f>
        <v>13229.761904761899</v>
      </c>
      <c r="AC99" s="17">
        <f>SUMPRODUCT((CLIENT=$X99)*(AC$2=Période)*(Marque=AC97)*CA)</f>
        <v>0</v>
      </c>
      <c r="AD99" s="17">
        <f t="shared" si="13"/>
        <v>13229.761904761899</v>
      </c>
      <c r="AE99" s="12">
        <f>SUMPRODUCT((CLIENT=$X99)*(AE$2=Période)*(Marque=AE$1)*CA)</f>
        <v>0</v>
      </c>
      <c r="AF99" s="12">
        <f>SUMPRODUCT((CLIENT=$X99)*(AF$2=Période)*(Marque=AF$1)*CA)</f>
        <v>0</v>
      </c>
      <c r="AG99" s="12">
        <f t="shared" si="14"/>
        <v>0</v>
      </c>
      <c r="AH99" s="20">
        <f>SUMPRODUCT((CLIENT=$X99)*(AH$2=Période)*(Marque=AH$1)*CA)</f>
        <v>0</v>
      </c>
      <c r="AI99" s="20">
        <f>SUMPRODUCT((CLIENT=$X99)*(AI$2=Période)*(Marque=AI$1)*CA)</f>
        <v>0</v>
      </c>
      <c r="AJ99" s="20">
        <f t="shared" si="15"/>
        <v>0</v>
      </c>
    </row>
    <row r="100" spans="1:36">
      <c r="A100" s="4" t="s">
        <v>9</v>
      </c>
      <c r="B100" s="4" t="s">
        <v>55</v>
      </c>
      <c r="C100" s="4" t="s">
        <v>209</v>
      </c>
      <c r="D100" s="4" t="s">
        <v>7</v>
      </c>
      <c r="E100" s="5">
        <v>5326.7857142857201</v>
      </c>
      <c r="F100" s="5">
        <v>4782.5</v>
      </c>
      <c r="G100" s="5">
        <f t="shared" si="17"/>
        <v>544.28571428572013</v>
      </c>
      <c r="H100" s="6">
        <f t="shared" si="11"/>
        <v>0.10217901441501942</v>
      </c>
      <c r="X100" s="11" t="s">
        <v>109</v>
      </c>
      <c r="Y100" s="13">
        <f>SUMPRODUCT((CLIENT=$X100)*(Y$2=Période)*(Marque=Y$1)*CA)</f>
        <v>14666.666666666701</v>
      </c>
      <c r="Z100" s="13">
        <f>SUMPRODUCT((CLIENT=$X100)*(Z$2=Période)*(Marque=Y$1)*CA)</f>
        <v>0</v>
      </c>
      <c r="AA100" s="16">
        <f t="shared" si="12"/>
        <v>14666.666666666701</v>
      </c>
      <c r="AB100" s="17">
        <f>SUMPRODUCT((CLIENT=$X100)*(AB$2=Période)*(Marque=AB$1)*CA)</f>
        <v>13948.214285714301</v>
      </c>
      <c r="AC100" s="17">
        <f>SUMPRODUCT((CLIENT=$X100)*(AC$2=Période)*(Marque=AC98)*CA)</f>
        <v>0</v>
      </c>
      <c r="AD100" s="17">
        <f t="shared" si="13"/>
        <v>13948.214285714301</v>
      </c>
      <c r="AE100" s="12">
        <f>SUMPRODUCT((CLIENT=$X100)*(AE$2=Période)*(Marque=AE$1)*CA)</f>
        <v>0</v>
      </c>
      <c r="AF100" s="12">
        <f>SUMPRODUCT((CLIENT=$X100)*(AF$2=Période)*(Marque=AF$1)*CA)</f>
        <v>16103.5714285714</v>
      </c>
      <c r="AG100" s="12">
        <f t="shared" si="14"/>
        <v>-16103.5714285714</v>
      </c>
      <c r="AH100" s="20">
        <f>SUMPRODUCT((CLIENT=$X100)*(AH$2=Période)*(Marque=AH$1)*CA)</f>
        <v>0</v>
      </c>
      <c r="AI100" s="20">
        <f>SUMPRODUCT((CLIENT=$X100)*(AI$2=Période)*(Marque=AI$1)*CA)</f>
        <v>0</v>
      </c>
      <c r="AJ100" s="20">
        <f t="shared" si="15"/>
        <v>0</v>
      </c>
    </row>
    <row r="101" spans="1:36">
      <c r="A101" s="4" t="s">
        <v>10</v>
      </c>
      <c r="B101" s="4" t="s">
        <v>56</v>
      </c>
      <c r="C101" s="4" t="s">
        <v>209</v>
      </c>
      <c r="D101" s="4" t="s">
        <v>7</v>
      </c>
      <c r="E101" s="5">
        <v>6045.2380952381</v>
      </c>
      <c r="F101" s="5">
        <v>5423.3333333333303</v>
      </c>
      <c r="G101" s="5">
        <f t="shared" si="17"/>
        <v>621.90476190476966</v>
      </c>
      <c r="H101" s="6">
        <f t="shared" si="11"/>
        <v>0.10287514769594452</v>
      </c>
      <c r="X101" s="11" t="s">
        <v>110</v>
      </c>
      <c r="Y101" s="13">
        <f>SUMPRODUCT((CLIENT=$X101)*(Y$2=Période)*(Marque=Y$1)*CA)</f>
        <v>0</v>
      </c>
      <c r="Z101" s="13">
        <f>SUMPRODUCT((CLIENT=$X101)*(Z$2=Période)*(Marque=Y$1)*CA)</f>
        <v>16822.023809523798</v>
      </c>
      <c r="AA101" s="16">
        <f t="shared" si="12"/>
        <v>-16822.023809523798</v>
      </c>
      <c r="AB101" s="17">
        <f>SUMPRODUCT((CLIENT=$X101)*(AB$2=Période)*(Marque=AB$1)*CA)</f>
        <v>0</v>
      </c>
      <c r="AC101" s="17">
        <f>SUMPRODUCT((CLIENT=$X101)*(AC$2=Période)*(Marque=AC99)*CA)</f>
        <v>0</v>
      </c>
      <c r="AD101" s="17">
        <f t="shared" si="13"/>
        <v>0</v>
      </c>
      <c r="AE101" s="12">
        <f>SUMPRODUCT((CLIENT=$X101)*(AE$2=Période)*(Marque=AE$1)*CA)</f>
        <v>0</v>
      </c>
      <c r="AF101" s="12">
        <f>SUMPRODUCT((CLIENT=$X101)*(AF$2=Période)*(Marque=AF$1)*CA)</f>
        <v>0</v>
      </c>
      <c r="AG101" s="12">
        <f t="shared" si="14"/>
        <v>0</v>
      </c>
      <c r="AH101" s="20">
        <f>SUMPRODUCT((CLIENT=$X101)*(AH$2=Période)*(Marque=AH$1)*CA)</f>
        <v>0</v>
      </c>
      <c r="AI101" s="20">
        <f>SUMPRODUCT((CLIENT=$X101)*(AI$2=Période)*(Marque=AI$1)*CA)</f>
        <v>0</v>
      </c>
      <c r="AJ101" s="20">
        <f t="shared" si="15"/>
        <v>0</v>
      </c>
    </row>
    <row r="102" spans="1:36">
      <c r="A102" s="4" t="s">
        <v>10</v>
      </c>
      <c r="B102" s="4" t="s">
        <v>57</v>
      </c>
      <c r="C102" s="4" t="s">
        <v>206</v>
      </c>
      <c r="D102" s="4" t="s">
        <v>8</v>
      </c>
      <c r="E102" s="5">
        <v>6763.6904761904798</v>
      </c>
      <c r="F102" s="5">
        <v>6064.1666666666597</v>
      </c>
      <c r="G102" s="5">
        <f t="shared" si="17"/>
        <v>699.52380952382009</v>
      </c>
      <c r="H102" s="6">
        <f t="shared" si="11"/>
        <v>0.10342339170993731</v>
      </c>
      <c r="X102" s="11" t="s">
        <v>111</v>
      </c>
      <c r="Y102" s="13">
        <f>SUMPRODUCT((CLIENT=$X102)*(Y$2=Période)*(Marque=Y$1)*CA)</f>
        <v>0</v>
      </c>
      <c r="Z102" s="13">
        <f>SUMPRODUCT((CLIENT=$X102)*(Z$2=Période)*(Marque=Y$1)*CA)</f>
        <v>0</v>
      </c>
      <c r="AA102" s="16">
        <f t="shared" si="12"/>
        <v>0</v>
      </c>
      <c r="AB102" s="17">
        <f>SUMPRODUCT((CLIENT=$X102)*(AB$2=Période)*(Marque=AB$1)*CA)</f>
        <v>17540.476190476202</v>
      </c>
      <c r="AC102" s="17">
        <f>SUMPRODUCT((CLIENT=$X102)*(AC$2=Période)*(Marque=AC100)*CA)</f>
        <v>0</v>
      </c>
      <c r="AD102" s="17">
        <f t="shared" si="13"/>
        <v>17540.476190476202</v>
      </c>
      <c r="AE102" s="12">
        <f>SUMPRODUCT((CLIENT=$X102)*(AE$2=Période)*(Marque=AE$1)*CA)</f>
        <v>0</v>
      </c>
      <c r="AF102" s="12">
        <f>SUMPRODUCT((CLIENT=$X102)*(AF$2=Période)*(Marque=AF$1)*CA)</f>
        <v>0</v>
      </c>
      <c r="AG102" s="12">
        <f t="shared" si="14"/>
        <v>0</v>
      </c>
      <c r="AH102" s="20">
        <f>SUMPRODUCT((CLIENT=$X102)*(AH$2=Période)*(Marque=AH$1)*CA)</f>
        <v>0</v>
      </c>
      <c r="AI102" s="20">
        <f>SUMPRODUCT((CLIENT=$X102)*(AI$2=Période)*(Marque=AI$1)*CA)</f>
        <v>0</v>
      </c>
      <c r="AJ102" s="20">
        <f t="shared" si="15"/>
        <v>0</v>
      </c>
    </row>
    <row r="103" spans="1:36">
      <c r="A103" s="4" t="s">
        <v>10</v>
      </c>
      <c r="B103" s="4" t="s">
        <v>57</v>
      </c>
      <c r="C103" s="4" t="s">
        <v>206</v>
      </c>
      <c r="D103" s="4" t="s">
        <v>7</v>
      </c>
      <c r="E103" s="5">
        <v>7482.1428571428596</v>
      </c>
      <c r="F103" s="5">
        <v>6705</v>
      </c>
      <c r="G103" s="5">
        <f t="shared" si="17"/>
        <v>777.14285714285961</v>
      </c>
      <c r="H103" s="6">
        <f t="shared" si="11"/>
        <v>0.1038663484486877</v>
      </c>
      <c r="X103" s="11" t="s">
        <v>112</v>
      </c>
      <c r="Y103" s="13">
        <f>SUMPRODUCT((CLIENT=$X103)*(Y$2=Période)*(Marque=Y$1)*CA)</f>
        <v>0</v>
      </c>
      <c r="Z103" s="13">
        <f>SUMPRODUCT((CLIENT=$X103)*(Z$2=Période)*(Marque=Y$1)*CA)</f>
        <v>0</v>
      </c>
      <c r="AA103" s="16">
        <f t="shared" si="12"/>
        <v>0</v>
      </c>
      <c r="AB103" s="17">
        <f>SUMPRODUCT((CLIENT=$X103)*(AB$2=Période)*(Marque=AB$1)*CA)</f>
        <v>18258.928571428602</v>
      </c>
      <c r="AC103" s="17">
        <f>SUMPRODUCT((CLIENT=$X103)*(AC$2=Période)*(Marque=AC101)*CA)</f>
        <v>0</v>
      </c>
      <c r="AD103" s="17">
        <f t="shared" si="13"/>
        <v>18258.928571428602</v>
      </c>
      <c r="AE103" s="12">
        <f>SUMPRODUCT((CLIENT=$X103)*(AE$2=Période)*(Marque=AE$1)*CA)</f>
        <v>0</v>
      </c>
      <c r="AF103" s="12">
        <f>SUMPRODUCT((CLIENT=$X103)*(AF$2=Période)*(Marque=AF$1)*CA)</f>
        <v>0</v>
      </c>
      <c r="AG103" s="12">
        <f t="shared" si="14"/>
        <v>0</v>
      </c>
      <c r="AH103" s="20">
        <f>SUMPRODUCT((CLIENT=$X103)*(AH$2=Période)*(Marque=AH$1)*CA)</f>
        <v>0</v>
      </c>
      <c r="AI103" s="20">
        <f>SUMPRODUCT((CLIENT=$X103)*(AI$2=Période)*(Marque=AI$1)*CA)</f>
        <v>0</v>
      </c>
      <c r="AJ103" s="20">
        <f t="shared" si="15"/>
        <v>0</v>
      </c>
    </row>
    <row r="104" spans="1:36">
      <c r="A104" s="4" t="s">
        <v>9</v>
      </c>
      <c r="B104" s="4" t="s">
        <v>58</v>
      </c>
      <c r="C104" s="4" t="s">
        <v>209</v>
      </c>
      <c r="D104" s="4" t="s">
        <v>7</v>
      </c>
      <c r="E104" s="5">
        <v>8200.5952380952403</v>
      </c>
      <c r="F104" s="5">
        <v>7345.8333333333303</v>
      </c>
      <c r="G104" s="5">
        <f t="shared" si="17"/>
        <v>854.76190476191005</v>
      </c>
      <c r="H104" s="6">
        <f t="shared" si="11"/>
        <v>0.10423169049865777</v>
      </c>
      <c r="X104" s="11" t="s">
        <v>113</v>
      </c>
      <c r="Y104" s="13">
        <f>SUMPRODUCT((CLIENT=$X104)*(Y$2=Période)*(Marque=Y$1)*CA)</f>
        <v>0</v>
      </c>
      <c r="Z104" s="13">
        <f>SUMPRODUCT((CLIENT=$X104)*(Z$2=Période)*(Marque=Y$1)*CA)</f>
        <v>0</v>
      </c>
      <c r="AA104" s="16">
        <f t="shared" si="12"/>
        <v>0</v>
      </c>
      <c r="AB104" s="17">
        <f>SUMPRODUCT((CLIENT=$X104)*(AB$2=Période)*(Marque=AB$1)*CA)</f>
        <v>18977.380952381001</v>
      </c>
      <c r="AC104" s="17">
        <f>SUMPRODUCT((CLIENT=$X104)*(AC$2=Période)*(Marque=AC102)*CA)</f>
        <v>0</v>
      </c>
      <c r="AD104" s="17">
        <f t="shared" si="13"/>
        <v>18977.380952381001</v>
      </c>
      <c r="AE104" s="12">
        <f>SUMPRODUCT((CLIENT=$X104)*(AE$2=Période)*(Marque=AE$1)*CA)</f>
        <v>0</v>
      </c>
      <c r="AF104" s="12">
        <f>SUMPRODUCT((CLIENT=$X104)*(AF$2=Période)*(Marque=AF$1)*CA)</f>
        <v>0</v>
      </c>
      <c r="AG104" s="12">
        <f t="shared" si="14"/>
        <v>0</v>
      </c>
      <c r="AH104" s="20">
        <f>SUMPRODUCT((CLIENT=$X104)*(AH$2=Période)*(Marque=AH$1)*CA)</f>
        <v>0</v>
      </c>
      <c r="AI104" s="20">
        <f>SUMPRODUCT((CLIENT=$X104)*(AI$2=Période)*(Marque=AI$1)*CA)</f>
        <v>0</v>
      </c>
      <c r="AJ104" s="20">
        <f t="shared" si="15"/>
        <v>0</v>
      </c>
    </row>
    <row r="105" spans="1:36">
      <c r="A105" s="4" t="s">
        <v>9</v>
      </c>
      <c r="B105" s="4" t="s">
        <v>58</v>
      </c>
      <c r="C105" s="4" t="s">
        <v>209</v>
      </c>
      <c r="D105" s="4" t="s">
        <v>8</v>
      </c>
      <c r="E105" s="5">
        <v>8919.0476190476202</v>
      </c>
      <c r="F105" s="5">
        <v>7986.6666666666597</v>
      </c>
      <c r="G105" s="5">
        <f t="shared" si="17"/>
        <v>932.38095238096048</v>
      </c>
      <c r="H105" s="6">
        <f t="shared" si="11"/>
        <v>0.10453817405232335</v>
      </c>
      <c r="X105" s="11" t="s">
        <v>114</v>
      </c>
      <c r="Y105" s="13">
        <f>SUMPRODUCT((CLIENT=$X105)*(Y$2=Période)*(Marque=Y$1)*CA)</f>
        <v>0</v>
      </c>
      <c r="Z105" s="13">
        <f>SUMPRODUCT((CLIENT=$X105)*(Z$2=Période)*(Marque=Y$1)*CA)</f>
        <v>0</v>
      </c>
      <c r="AA105" s="16">
        <f t="shared" si="12"/>
        <v>0</v>
      </c>
      <c r="AB105" s="17">
        <f>SUMPRODUCT((CLIENT=$X105)*(AB$2=Période)*(Marque=AB$1)*CA)</f>
        <v>20414.285714285699</v>
      </c>
      <c r="AC105" s="17">
        <f>SUMPRODUCT((CLIENT=$X105)*(AC$2=Période)*(Marque=AC103)*CA)</f>
        <v>0</v>
      </c>
      <c r="AD105" s="17">
        <f t="shared" si="13"/>
        <v>20414.285714285699</v>
      </c>
      <c r="AE105" s="12">
        <f>SUMPRODUCT((CLIENT=$X105)*(AE$2=Période)*(Marque=AE$1)*CA)</f>
        <v>22569.642857142899</v>
      </c>
      <c r="AF105" s="12">
        <f>SUMPRODUCT((CLIENT=$X105)*(AF$2=Période)*(Marque=AF$1)*CA)</f>
        <v>21851.190476190499</v>
      </c>
      <c r="AG105" s="12">
        <f t="shared" si="14"/>
        <v>718.45238095239984</v>
      </c>
      <c r="AH105" s="20">
        <f>SUMPRODUCT((CLIENT=$X105)*(AH$2=Période)*(Marque=AH$1)*CA)</f>
        <v>0</v>
      </c>
      <c r="AI105" s="20">
        <f>SUMPRODUCT((CLIENT=$X105)*(AI$2=Période)*(Marque=AI$1)*CA)</f>
        <v>0</v>
      </c>
      <c r="AJ105" s="20">
        <f t="shared" si="15"/>
        <v>0</v>
      </c>
    </row>
    <row r="106" spans="1:36">
      <c r="A106" s="4" t="s">
        <v>9</v>
      </c>
      <c r="B106" s="4" t="s">
        <v>58</v>
      </c>
      <c r="C106" s="4" t="s">
        <v>207</v>
      </c>
      <c r="D106" s="4" t="s">
        <v>7</v>
      </c>
      <c r="E106" s="5">
        <v>9637.4999999999709</v>
      </c>
      <c r="F106" s="5">
        <v>8627.5</v>
      </c>
      <c r="G106" s="5">
        <f t="shared" si="17"/>
        <v>1009.9999999999709</v>
      </c>
      <c r="H106" s="6">
        <f t="shared" si="11"/>
        <v>0.10479896238650832</v>
      </c>
      <c r="X106" s="11" t="s">
        <v>115</v>
      </c>
      <c r="Y106" s="13">
        <f>SUMPRODUCT((CLIENT=$X106)*(Y$2=Période)*(Marque=Y$1)*CA)</f>
        <v>0</v>
      </c>
      <c r="Z106" s="13">
        <f>SUMPRODUCT((CLIENT=$X106)*(Z$2=Période)*(Marque=Y$1)*CA)</f>
        <v>0</v>
      </c>
      <c r="AA106" s="16">
        <f t="shared" si="12"/>
        <v>0</v>
      </c>
      <c r="AB106" s="17">
        <f>SUMPRODUCT((CLIENT=$X106)*(AB$2=Période)*(Marque=AB$1)*CA)</f>
        <v>23288.095238095299</v>
      </c>
      <c r="AC106" s="17">
        <f>SUMPRODUCT((CLIENT=$X106)*(AC$2=Période)*(Marque=AC104)*CA)</f>
        <v>0</v>
      </c>
      <c r="AD106" s="17">
        <f t="shared" si="13"/>
        <v>23288.095238095299</v>
      </c>
      <c r="AE106" s="12">
        <f>SUMPRODUCT((CLIENT=$X106)*(AE$2=Période)*(Marque=AE$1)*CA)</f>
        <v>0</v>
      </c>
      <c r="AF106" s="12">
        <f>SUMPRODUCT((CLIENT=$X106)*(AF$2=Période)*(Marque=AF$1)*CA)</f>
        <v>0</v>
      </c>
      <c r="AG106" s="12">
        <f t="shared" si="14"/>
        <v>0</v>
      </c>
      <c r="AH106" s="20">
        <f>SUMPRODUCT((CLIENT=$X106)*(AH$2=Période)*(Marque=AH$1)*CA)</f>
        <v>0</v>
      </c>
      <c r="AI106" s="20">
        <f>SUMPRODUCT((CLIENT=$X106)*(AI$2=Période)*(Marque=AI$1)*CA)</f>
        <v>0</v>
      </c>
      <c r="AJ106" s="20">
        <f t="shared" si="15"/>
        <v>0</v>
      </c>
    </row>
    <row r="107" spans="1:36">
      <c r="A107" s="4" t="s">
        <v>9</v>
      </c>
      <c r="B107" s="4" t="s">
        <v>59</v>
      </c>
      <c r="C107" s="4" t="s">
        <v>207</v>
      </c>
      <c r="D107" s="4" t="s">
        <v>8</v>
      </c>
      <c r="E107" s="5">
        <v>7383.0459770114903</v>
      </c>
      <c r="F107" s="5">
        <v>6616.6091954023004</v>
      </c>
      <c r="G107" s="5">
        <f t="shared" si="17"/>
        <v>766.43678160918989</v>
      </c>
      <c r="H107" s="6">
        <f t="shared" si="11"/>
        <v>0.10381037636710322</v>
      </c>
      <c r="X107" s="11" t="s">
        <v>116</v>
      </c>
      <c r="Y107" s="13">
        <f>SUMPRODUCT((CLIENT=$X107)*(Y$2=Période)*(Marque=Y$1)*CA)</f>
        <v>24006.5476190476</v>
      </c>
      <c r="Z107" s="13">
        <f>SUMPRODUCT((CLIENT=$X107)*(Z$2=Période)*(Marque=Y$1)*CA)</f>
        <v>24725</v>
      </c>
      <c r="AA107" s="16">
        <f t="shared" si="12"/>
        <v>-718.45238095239984</v>
      </c>
      <c r="AB107" s="17">
        <f>SUMPRODUCT((CLIENT=$X107)*(AB$2=Période)*(Marque=AB$1)*CA)</f>
        <v>26880.3571428572</v>
      </c>
      <c r="AC107" s="17">
        <f>SUMPRODUCT((CLIENT=$X107)*(AC$2=Période)*(Marque=AC105)*CA)</f>
        <v>0</v>
      </c>
      <c r="AD107" s="17">
        <f t="shared" si="13"/>
        <v>26880.3571428572</v>
      </c>
      <c r="AE107" s="12">
        <f>SUMPRODUCT((CLIENT=$X107)*(AE$2=Période)*(Marque=AE$1)*CA)</f>
        <v>25443.4523809524</v>
      </c>
      <c r="AF107" s="12">
        <f>SUMPRODUCT((CLIENT=$X107)*(AF$2=Période)*(Marque=AF$1)*CA)</f>
        <v>26161.9047619048</v>
      </c>
      <c r="AG107" s="12">
        <f t="shared" si="14"/>
        <v>-718.45238095239984</v>
      </c>
      <c r="AH107" s="20">
        <f>SUMPRODUCT((CLIENT=$X107)*(AH$2=Période)*(Marque=AH$1)*CA)</f>
        <v>0</v>
      </c>
      <c r="AI107" s="20">
        <f>SUMPRODUCT((CLIENT=$X107)*(AI$2=Période)*(Marque=AI$1)*CA)</f>
        <v>0</v>
      </c>
      <c r="AJ107" s="20">
        <f t="shared" si="15"/>
        <v>0</v>
      </c>
    </row>
    <row r="108" spans="1:36">
      <c r="A108" s="4" t="s">
        <v>10</v>
      </c>
      <c r="B108" s="4" t="s">
        <v>60</v>
      </c>
      <c r="C108" s="4" t="s">
        <v>206</v>
      </c>
      <c r="D108" s="4" t="s">
        <v>8</v>
      </c>
      <c r="E108" s="5">
        <v>7562.05969595847</v>
      </c>
      <c r="F108" s="5">
        <v>6776.2829069336303</v>
      </c>
      <c r="G108" s="5">
        <f t="shared" si="17"/>
        <v>785.77678902483967</v>
      </c>
      <c r="H108" s="6">
        <f t="shared" si="11"/>
        <v>0.10391041867135709</v>
      </c>
      <c r="X108" s="11" t="s">
        <v>117</v>
      </c>
      <c r="Y108" s="13">
        <f>SUMPRODUCT((CLIENT=$X108)*(Y$2=Période)*(Marque=Y$1)*CA)</f>
        <v>0</v>
      </c>
      <c r="Z108" s="13">
        <f>SUMPRODUCT((CLIENT=$X108)*(Z$2=Période)*(Marque=Y$1)*CA)</f>
        <v>0</v>
      </c>
      <c r="AA108" s="16">
        <f t="shared" si="12"/>
        <v>0</v>
      </c>
      <c r="AB108" s="17">
        <f>SUMPRODUCT((CLIENT=$X108)*(AB$2=Période)*(Marque=AB$1)*CA)</f>
        <v>28317.261904761901</v>
      </c>
      <c r="AC108" s="17">
        <f>SUMPRODUCT((CLIENT=$X108)*(AC$2=Période)*(Marque=AC106)*CA)</f>
        <v>0</v>
      </c>
      <c r="AD108" s="17">
        <f t="shared" si="13"/>
        <v>28317.261904761901</v>
      </c>
      <c r="AE108" s="12">
        <f>SUMPRODUCT((CLIENT=$X108)*(AE$2=Période)*(Marque=AE$1)*CA)</f>
        <v>0</v>
      </c>
      <c r="AF108" s="12">
        <f>SUMPRODUCT((CLIENT=$X108)*(AF$2=Période)*(Marque=AF$1)*CA)</f>
        <v>0</v>
      </c>
      <c r="AG108" s="12">
        <f t="shared" si="14"/>
        <v>0</v>
      </c>
      <c r="AH108" s="20">
        <f>SUMPRODUCT((CLIENT=$X108)*(AH$2=Période)*(Marque=AH$1)*CA)</f>
        <v>0</v>
      </c>
      <c r="AI108" s="20">
        <f>SUMPRODUCT((CLIENT=$X108)*(AI$2=Période)*(Marque=AI$1)*CA)</f>
        <v>0</v>
      </c>
      <c r="AJ108" s="20">
        <f t="shared" si="15"/>
        <v>0</v>
      </c>
    </row>
    <row r="109" spans="1:36">
      <c r="A109" s="4" t="s">
        <v>9</v>
      </c>
      <c r="B109" s="4" t="s">
        <v>61</v>
      </c>
      <c r="C109" s="4" t="s">
        <v>206</v>
      </c>
      <c r="D109" s="4" t="s">
        <v>8</v>
      </c>
      <c r="E109" s="5">
        <v>7741.0734149054397</v>
      </c>
      <c r="F109" s="5">
        <v>6935.9566184649602</v>
      </c>
      <c r="G109" s="5">
        <f t="shared" si="17"/>
        <v>805.11679644047945</v>
      </c>
      <c r="H109" s="6">
        <f t="shared" si="11"/>
        <v>0.10400583398294949</v>
      </c>
      <c r="X109" s="11" t="s">
        <v>118</v>
      </c>
      <c r="Y109" s="13">
        <f>SUMPRODUCT((CLIENT=$X109)*(Y$2=Période)*(Marque=Y$1)*CA)</f>
        <v>29754.166666666701</v>
      </c>
      <c r="Z109" s="13">
        <f>SUMPRODUCT((CLIENT=$X109)*(Z$2=Période)*(Marque=Y$1)*CA)</f>
        <v>0</v>
      </c>
      <c r="AA109" s="16">
        <f t="shared" si="12"/>
        <v>29754.166666666701</v>
      </c>
      <c r="AB109" s="17">
        <f>SUMPRODUCT((CLIENT=$X109)*(AB$2=Période)*(Marque=AB$1)*CA)</f>
        <v>0</v>
      </c>
      <c r="AC109" s="17">
        <f>SUMPRODUCT((CLIENT=$X109)*(AC$2=Période)*(Marque=AC107)*CA)</f>
        <v>0</v>
      </c>
      <c r="AD109" s="17">
        <f t="shared" si="13"/>
        <v>0</v>
      </c>
      <c r="AE109" s="12">
        <f>SUMPRODUCT((CLIENT=$X109)*(AE$2=Période)*(Marque=AE$1)*CA)</f>
        <v>0</v>
      </c>
      <c r="AF109" s="12">
        <f>SUMPRODUCT((CLIENT=$X109)*(AF$2=Période)*(Marque=AF$1)*CA)</f>
        <v>0</v>
      </c>
      <c r="AG109" s="12">
        <f t="shared" si="14"/>
        <v>0</v>
      </c>
      <c r="AH109" s="20">
        <f>SUMPRODUCT((CLIENT=$X109)*(AH$2=Période)*(Marque=AH$1)*CA)</f>
        <v>0</v>
      </c>
      <c r="AI109" s="20">
        <f>SUMPRODUCT((CLIENT=$X109)*(AI$2=Période)*(Marque=AI$1)*CA)</f>
        <v>0</v>
      </c>
      <c r="AJ109" s="20">
        <f t="shared" si="15"/>
        <v>0</v>
      </c>
    </row>
    <row r="110" spans="1:36">
      <c r="A110" s="4" t="s">
        <v>9</v>
      </c>
      <c r="B110" s="4" t="s">
        <v>61</v>
      </c>
      <c r="C110" s="4" t="s">
        <v>206</v>
      </c>
      <c r="D110" s="4" t="s">
        <v>7</v>
      </c>
      <c r="E110" s="5">
        <v>7920.0871338524203</v>
      </c>
      <c r="F110" s="5">
        <v>7095.6303299962901</v>
      </c>
      <c r="G110" s="5">
        <f t="shared" si="17"/>
        <v>824.45680385613014</v>
      </c>
      <c r="H110" s="6">
        <f t="shared" si="11"/>
        <v>0.10409693604659942</v>
      </c>
      <c r="X110" s="11" t="s">
        <v>119</v>
      </c>
      <c r="Y110" s="13">
        <f>SUMPRODUCT((CLIENT=$X110)*(Y$2=Période)*(Marque=Y$1)*CA)</f>
        <v>0</v>
      </c>
      <c r="Z110" s="13">
        <f>SUMPRODUCT((CLIENT=$X110)*(Z$2=Période)*(Marque=Y$1)*CA)</f>
        <v>0</v>
      </c>
      <c r="AA110" s="16">
        <f t="shared" si="12"/>
        <v>0</v>
      </c>
      <c r="AB110" s="17">
        <f>SUMPRODUCT((CLIENT=$X110)*(AB$2=Période)*(Marque=AB$1)*CA)</f>
        <v>30472.6190476191</v>
      </c>
      <c r="AC110" s="17">
        <f>SUMPRODUCT((CLIENT=$X110)*(AC$2=Période)*(Marque=AC108)*CA)</f>
        <v>0</v>
      </c>
      <c r="AD110" s="17">
        <f t="shared" si="13"/>
        <v>30472.6190476191</v>
      </c>
      <c r="AE110" s="12">
        <f>SUMPRODUCT((CLIENT=$X110)*(AE$2=Période)*(Marque=AE$1)*CA)</f>
        <v>0</v>
      </c>
      <c r="AF110" s="12">
        <f>SUMPRODUCT((CLIENT=$X110)*(AF$2=Période)*(Marque=AF$1)*CA)</f>
        <v>0</v>
      </c>
      <c r="AG110" s="12">
        <f t="shared" si="14"/>
        <v>0</v>
      </c>
      <c r="AH110" s="20">
        <f>SUMPRODUCT((CLIENT=$X110)*(AH$2=Période)*(Marque=AH$1)*CA)</f>
        <v>0</v>
      </c>
      <c r="AI110" s="20">
        <f>SUMPRODUCT((CLIENT=$X110)*(AI$2=Période)*(Marque=AI$1)*CA)</f>
        <v>0</v>
      </c>
      <c r="AJ110" s="20">
        <f t="shared" si="15"/>
        <v>0</v>
      </c>
    </row>
    <row r="111" spans="1:36">
      <c r="A111" s="4" t="s">
        <v>9</v>
      </c>
      <c r="B111" s="4" t="s">
        <v>62</v>
      </c>
      <c r="C111" s="4" t="s">
        <v>207</v>
      </c>
      <c r="D111" s="4" t="s">
        <v>8</v>
      </c>
      <c r="E111" s="5">
        <v>8099.1008527993999</v>
      </c>
      <c r="F111" s="5">
        <v>7255.30404152762</v>
      </c>
      <c r="G111" s="5">
        <f t="shared" si="17"/>
        <v>843.79681127177992</v>
      </c>
      <c r="H111" s="6">
        <f t="shared" si="11"/>
        <v>0.10418401086833329</v>
      </c>
      <c r="X111" s="11" t="s">
        <v>120</v>
      </c>
      <c r="Y111" s="13">
        <f>SUMPRODUCT((CLIENT=$X111)*(Y$2=Période)*(Marque=Y$1)*CA)</f>
        <v>0</v>
      </c>
      <c r="Z111" s="13">
        <f>SUMPRODUCT((CLIENT=$X111)*(Z$2=Période)*(Marque=Y$1)*CA)</f>
        <v>0</v>
      </c>
      <c r="AA111" s="16">
        <f t="shared" si="12"/>
        <v>0</v>
      </c>
      <c r="AB111" s="17">
        <f>SUMPRODUCT((CLIENT=$X111)*(AB$2=Période)*(Marque=AB$1)*CA)</f>
        <v>31909.523809523798</v>
      </c>
      <c r="AC111" s="17">
        <f>SUMPRODUCT((CLIENT=$X111)*(AC$2=Période)*(Marque=AC109)*CA)</f>
        <v>0</v>
      </c>
      <c r="AD111" s="17">
        <f t="shared" si="13"/>
        <v>31909.523809523798</v>
      </c>
      <c r="AE111" s="12">
        <f>SUMPRODUCT((CLIENT=$X111)*(AE$2=Période)*(Marque=AE$1)*CA)</f>
        <v>0</v>
      </c>
      <c r="AF111" s="12">
        <f>SUMPRODUCT((CLIENT=$X111)*(AF$2=Période)*(Marque=AF$1)*CA)</f>
        <v>0</v>
      </c>
      <c r="AG111" s="12">
        <f t="shared" si="14"/>
        <v>0</v>
      </c>
      <c r="AH111" s="20">
        <f>SUMPRODUCT((CLIENT=$X111)*(AH$2=Période)*(Marque=AH$1)*CA)</f>
        <v>0</v>
      </c>
      <c r="AI111" s="20">
        <f>SUMPRODUCT((CLIENT=$X111)*(AI$2=Période)*(Marque=AI$1)*CA)</f>
        <v>0</v>
      </c>
      <c r="AJ111" s="20">
        <f t="shared" si="15"/>
        <v>0</v>
      </c>
    </row>
    <row r="112" spans="1:36">
      <c r="A112" s="4" t="s">
        <v>9</v>
      </c>
      <c r="B112" s="4" t="s">
        <v>63</v>
      </c>
      <c r="C112" s="4" t="s">
        <v>208</v>
      </c>
      <c r="D112" s="4" t="s">
        <v>7</v>
      </c>
      <c r="E112" s="5">
        <v>8278.1145717463805</v>
      </c>
      <c r="F112" s="5">
        <v>7414.9777530589499</v>
      </c>
      <c r="G112" s="5">
        <f t="shared" si="17"/>
        <v>863.1368186874306</v>
      </c>
      <c r="H112" s="6">
        <f t="shared" si="11"/>
        <v>0.10426731971472825</v>
      </c>
      <c r="X112" s="11" t="s">
        <v>121</v>
      </c>
      <c r="Y112" s="13">
        <f>SUMPRODUCT((CLIENT=$X112)*(Y$2=Période)*(Marque=Y$1)*CA)</f>
        <v>33346.428571428602</v>
      </c>
      <c r="Z112" s="13">
        <f>SUMPRODUCT((CLIENT=$X112)*(Z$2=Période)*(Marque=Y$1)*CA)</f>
        <v>0</v>
      </c>
      <c r="AA112" s="16">
        <f t="shared" si="12"/>
        <v>33346.428571428602</v>
      </c>
      <c r="AB112" s="17">
        <f>SUMPRODUCT((CLIENT=$X112)*(AB$2=Période)*(Marque=AB$1)*CA)</f>
        <v>0</v>
      </c>
      <c r="AC112" s="17">
        <f>SUMPRODUCT((CLIENT=$X112)*(AC$2=Période)*(Marque=AC110)*CA)</f>
        <v>0</v>
      </c>
      <c r="AD112" s="17">
        <f t="shared" si="13"/>
        <v>0</v>
      </c>
      <c r="AE112" s="12">
        <f>SUMPRODUCT((CLIENT=$X112)*(AE$2=Période)*(Marque=AE$1)*CA)</f>
        <v>0</v>
      </c>
      <c r="AF112" s="12">
        <f>SUMPRODUCT((CLIENT=$X112)*(AF$2=Période)*(Marque=AF$1)*CA)</f>
        <v>0</v>
      </c>
      <c r="AG112" s="12">
        <f t="shared" si="14"/>
        <v>0</v>
      </c>
      <c r="AH112" s="20">
        <f>SUMPRODUCT((CLIENT=$X112)*(AH$2=Période)*(Marque=AH$1)*CA)</f>
        <v>0</v>
      </c>
      <c r="AI112" s="20">
        <f>SUMPRODUCT((CLIENT=$X112)*(AI$2=Période)*(Marque=AI$1)*CA)</f>
        <v>0</v>
      </c>
      <c r="AJ112" s="20">
        <f t="shared" si="15"/>
        <v>0</v>
      </c>
    </row>
    <row r="113" spans="1:36">
      <c r="A113" s="4" t="s">
        <v>9</v>
      </c>
      <c r="B113" s="4" t="s">
        <v>63</v>
      </c>
      <c r="C113" s="4" t="s">
        <v>206</v>
      </c>
      <c r="D113" s="4" t="s">
        <v>8</v>
      </c>
      <c r="E113" s="5">
        <v>8457.1282906933593</v>
      </c>
      <c r="F113" s="5">
        <v>7574.6514645902898</v>
      </c>
      <c r="G113" s="5">
        <f t="shared" si="17"/>
        <v>882.47682610306947</v>
      </c>
      <c r="H113" s="6">
        <f t="shared" si="11"/>
        <v>0.10434710173123307</v>
      </c>
      <c r="X113" s="11" t="s">
        <v>122</v>
      </c>
      <c r="Y113" s="13">
        <f>SUMPRODUCT((CLIENT=$X113)*(Y$2=Période)*(Marque=Y$1)*CA)</f>
        <v>0</v>
      </c>
      <c r="Z113" s="13">
        <f>SUMPRODUCT((CLIENT=$X113)*(Z$2=Période)*(Marque=Y$1)*CA)</f>
        <v>0</v>
      </c>
      <c r="AA113" s="16">
        <f t="shared" si="12"/>
        <v>0</v>
      </c>
      <c r="AB113" s="17">
        <f>SUMPRODUCT((CLIENT=$X113)*(AB$2=Période)*(Marque=AB$1)*CA)</f>
        <v>34064.880952380998</v>
      </c>
      <c r="AC113" s="17">
        <f>SUMPRODUCT((CLIENT=$X113)*(AC$2=Période)*(Marque=AC111)*CA)</f>
        <v>0</v>
      </c>
      <c r="AD113" s="17">
        <f t="shared" si="13"/>
        <v>34064.880952380998</v>
      </c>
      <c r="AE113" s="12">
        <f>SUMPRODUCT((CLIENT=$X113)*(AE$2=Période)*(Marque=AE$1)*CA)</f>
        <v>0</v>
      </c>
      <c r="AF113" s="12">
        <f>SUMPRODUCT((CLIENT=$X113)*(AF$2=Période)*(Marque=AF$1)*CA)</f>
        <v>0</v>
      </c>
      <c r="AG113" s="12">
        <f t="shared" si="14"/>
        <v>0</v>
      </c>
      <c r="AH113" s="20">
        <f>SUMPRODUCT((CLIENT=$X113)*(AH$2=Période)*(Marque=AH$1)*CA)</f>
        <v>0</v>
      </c>
      <c r="AI113" s="20">
        <f>SUMPRODUCT((CLIENT=$X113)*(AI$2=Période)*(Marque=AI$1)*CA)</f>
        <v>0</v>
      </c>
      <c r="AJ113" s="20">
        <f t="shared" si="15"/>
        <v>0</v>
      </c>
    </row>
    <row r="114" spans="1:36">
      <c r="A114" s="4" t="s">
        <v>9</v>
      </c>
      <c r="B114" s="4" t="s">
        <v>63</v>
      </c>
      <c r="C114" s="4" t="s">
        <v>206</v>
      </c>
      <c r="D114" s="4" t="s">
        <v>7</v>
      </c>
      <c r="E114" s="5">
        <v>8636.1420096403308</v>
      </c>
      <c r="F114" s="5">
        <v>7734.3251761216197</v>
      </c>
      <c r="G114" s="5">
        <f t="shared" si="17"/>
        <v>901.81683351871106</v>
      </c>
      <c r="H114" s="6">
        <f t="shared" si="11"/>
        <v>0.10442357623485499</v>
      </c>
      <c r="X114" s="11" t="s">
        <v>123</v>
      </c>
      <c r="Y114" s="13">
        <f>SUMPRODUCT((CLIENT=$X114)*(Y$2=Période)*(Marque=Y$1)*CA)</f>
        <v>0</v>
      </c>
      <c r="Z114" s="13">
        <f>SUMPRODUCT((CLIENT=$X114)*(Z$2=Période)*(Marque=Y$1)*CA)</f>
        <v>0</v>
      </c>
      <c r="AA114" s="16">
        <f t="shared" si="12"/>
        <v>0</v>
      </c>
      <c r="AB114" s="17">
        <f>SUMPRODUCT((CLIENT=$X114)*(AB$2=Période)*(Marque=AB$1)*CA)</f>
        <v>36220.238095238099</v>
      </c>
      <c r="AC114" s="17">
        <f>SUMPRODUCT((CLIENT=$X114)*(AC$2=Période)*(Marque=AC112)*CA)</f>
        <v>0</v>
      </c>
      <c r="AD114" s="17">
        <f t="shared" si="13"/>
        <v>36220.238095238099</v>
      </c>
      <c r="AE114" s="12">
        <f>SUMPRODUCT((CLIENT=$X114)*(AE$2=Période)*(Marque=AE$1)*CA)</f>
        <v>0</v>
      </c>
      <c r="AF114" s="12">
        <f>SUMPRODUCT((CLIENT=$X114)*(AF$2=Période)*(Marque=AF$1)*CA)</f>
        <v>0</v>
      </c>
      <c r="AG114" s="12">
        <f t="shared" si="14"/>
        <v>0</v>
      </c>
      <c r="AH114" s="20">
        <f>SUMPRODUCT((CLIENT=$X114)*(AH$2=Période)*(Marque=AH$1)*CA)</f>
        <v>35501.785714285703</v>
      </c>
      <c r="AI114" s="20">
        <f>SUMPRODUCT((CLIENT=$X114)*(AI$2=Période)*(Marque=AI$1)*CA)</f>
        <v>0</v>
      </c>
      <c r="AJ114" s="20">
        <f t="shared" si="15"/>
        <v>35501.785714285703</v>
      </c>
    </row>
    <row r="115" spans="1:36">
      <c r="A115" s="4" t="s">
        <v>9</v>
      </c>
      <c r="B115" s="4" t="s">
        <v>63</v>
      </c>
      <c r="C115" s="4" t="s">
        <v>209</v>
      </c>
      <c r="D115" s="4" t="s">
        <v>7</v>
      </c>
      <c r="E115" s="5">
        <v>8815.1557285873096</v>
      </c>
      <c r="F115" s="5">
        <v>7893.9988876529496</v>
      </c>
      <c r="G115" s="5">
        <f t="shared" si="17"/>
        <v>921.15684093435993</v>
      </c>
      <c r="H115" s="6">
        <f t="shared" si="11"/>
        <v>0.10449694472748494</v>
      </c>
      <c r="X115" s="11" t="s">
        <v>124</v>
      </c>
      <c r="Y115" s="13">
        <f>SUMPRODUCT((CLIENT=$X115)*(Y$2=Période)*(Marque=Y$1)*CA)</f>
        <v>0</v>
      </c>
      <c r="Z115" s="13">
        <f>SUMPRODUCT((CLIENT=$X115)*(Z$2=Période)*(Marque=Y$1)*CA)</f>
        <v>0</v>
      </c>
      <c r="AA115" s="16">
        <f t="shared" si="12"/>
        <v>0</v>
      </c>
      <c r="AB115" s="17">
        <f>SUMPRODUCT((CLIENT=$X115)*(AB$2=Période)*(Marque=AB$1)*CA)</f>
        <v>36938.690476190503</v>
      </c>
      <c r="AC115" s="17">
        <f>SUMPRODUCT((CLIENT=$X115)*(AC$2=Période)*(Marque=AC113)*CA)</f>
        <v>0</v>
      </c>
      <c r="AD115" s="17">
        <f t="shared" si="13"/>
        <v>36938.690476190503</v>
      </c>
      <c r="AE115" s="12">
        <f>SUMPRODUCT((CLIENT=$X115)*(AE$2=Période)*(Marque=AE$1)*CA)</f>
        <v>0</v>
      </c>
      <c r="AF115" s="12">
        <f>SUMPRODUCT((CLIENT=$X115)*(AF$2=Période)*(Marque=AF$1)*CA)</f>
        <v>0</v>
      </c>
      <c r="AG115" s="12">
        <f t="shared" si="14"/>
        <v>0</v>
      </c>
      <c r="AH115" s="20">
        <f>SUMPRODUCT((CLIENT=$X115)*(AH$2=Période)*(Marque=AH$1)*CA)</f>
        <v>0</v>
      </c>
      <c r="AI115" s="20">
        <f>SUMPRODUCT((CLIENT=$X115)*(AI$2=Période)*(Marque=AI$1)*CA)</f>
        <v>0</v>
      </c>
      <c r="AJ115" s="20">
        <f t="shared" si="15"/>
        <v>0</v>
      </c>
    </row>
    <row r="116" spans="1:36">
      <c r="A116" s="4" t="s">
        <v>9</v>
      </c>
      <c r="B116" s="4" t="s">
        <v>64</v>
      </c>
      <c r="C116" s="4" t="s">
        <v>206</v>
      </c>
      <c r="D116" s="4" t="s">
        <v>8</v>
      </c>
      <c r="E116" s="5">
        <v>8994.1694475342902</v>
      </c>
      <c r="F116" s="5">
        <v>8053.6725991842804</v>
      </c>
      <c r="G116" s="5">
        <f t="shared" si="17"/>
        <v>940.49684835000971</v>
      </c>
      <c r="H116" s="6">
        <f t="shared" si="11"/>
        <v>0.10456739266879644</v>
      </c>
      <c r="X116" s="11" t="s">
        <v>125</v>
      </c>
      <c r="Y116" s="13">
        <f>SUMPRODUCT((CLIENT=$X116)*(Y$2=Période)*(Marque=Y$1)*CA)</f>
        <v>40530.952380952403</v>
      </c>
      <c r="Z116" s="13">
        <f>SUMPRODUCT((CLIENT=$X116)*(Z$2=Période)*(Marque=Y$1)*CA)</f>
        <v>39812.5</v>
      </c>
      <c r="AA116" s="16">
        <f t="shared" si="12"/>
        <v>718.45238095240347</v>
      </c>
      <c r="AB116" s="17">
        <f>SUMPRODUCT((CLIENT=$X116)*(AB$2=Période)*(Marque=AB$1)*CA)</f>
        <v>0</v>
      </c>
      <c r="AC116" s="17">
        <f>SUMPRODUCT((CLIENT=$X116)*(AC$2=Période)*(Marque=AC114)*CA)</f>
        <v>0</v>
      </c>
      <c r="AD116" s="17">
        <f t="shared" si="13"/>
        <v>0</v>
      </c>
      <c r="AE116" s="12">
        <f>SUMPRODUCT((CLIENT=$X116)*(AE$2=Période)*(Marque=AE$1)*CA)</f>
        <v>0</v>
      </c>
      <c r="AF116" s="12">
        <f>SUMPRODUCT((CLIENT=$X116)*(AF$2=Période)*(Marque=AF$1)*CA)</f>
        <v>37657.142857142899</v>
      </c>
      <c r="AG116" s="12">
        <f t="shared" si="14"/>
        <v>-37657.142857142899</v>
      </c>
      <c r="AH116" s="20">
        <f>SUMPRODUCT((CLIENT=$X116)*(AH$2=Période)*(Marque=AH$1)*CA)</f>
        <v>38375.5952380952</v>
      </c>
      <c r="AI116" s="20">
        <f>SUMPRODUCT((CLIENT=$X116)*(AI$2=Période)*(Marque=AI$1)*CA)</f>
        <v>39094.047619047597</v>
      </c>
      <c r="AJ116" s="20">
        <f t="shared" si="15"/>
        <v>-718.4523809523962</v>
      </c>
    </row>
    <row r="117" spans="1:36">
      <c r="A117" s="4" t="s">
        <v>9</v>
      </c>
      <c r="B117" s="4" t="s">
        <v>64</v>
      </c>
      <c r="C117" s="4" t="s">
        <v>209</v>
      </c>
      <c r="D117" s="4" t="s">
        <v>8</v>
      </c>
      <c r="E117" s="5">
        <v>9173.1831664812707</v>
      </c>
      <c r="F117" s="5">
        <v>8213.3463107156094</v>
      </c>
      <c r="G117" s="5">
        <f t="shared" si="17"/>
        <v>959.83685576566131</v>
      </c>
      <c r="H117" s="6">
        <f t="shared" si="11"/>
        <v>0.10463509104155866</v>
      </c>
      <c r="X117" s="11" t="s">
        <v>126</v>
      </c>
      <c r="Y117" s="13">
        <f>SUMPRODUCT((CLIENT=$X117)*(Y$2=Période)*(Marque=Y$1)*CA)</f>
        <v>41249.4047619048</v>
      </c>
      <c r="Z117" s="13">
        <f>SUMPRODUCT((CLIENT=$X117)*(Z$2=Période)*(Marque=Y$1)*CA)</f>
        <v>0</v>
      </c>
      <c r="AA117" s="16">
        <f t="shared" si="12"/>
        <v>41249.4047619048</v>
      </c>
      <c r="AB117" s="17">
        <f>SUMPRODUCT((CLIENT=$X117)*(AB$2=Période)*(Marque=AB$1)*CA)</f>
        <v>0</v>
      </c>
      <c r="AC117" s="17">
        <f>SUMPRODUCT((CLIENT=$X117)*(AC$2=Période)*(Marque=AC115)*CA)</f>
        <v>0</v>
      </c>
      <c r="AD117" s="17">
        <f t="shared" si="13"/>
        <v>0</v>
      </c>
      <c r="AE117" s="12">
        <f>SUMPRODUCT((CLIENT=$X117)*(AE$2=Période)*(Marque=AE$1)*CA)</f>
        <v>0</v>
      </c>
      <c r="AF117" s="12">
        <f>SUMPRODUCT((CLIENT=$X117)*(AF$2=Période)*(Marque=AF$1)*CA)</f>
        <v>0</v>
      </c>
      <c r="AG117" s="12">
        <f t="shared" si="14"/>
        <v>0</v>
      </c>
      <c r="AH117" s="20">
        <f>SUMPRODUCT((CLIENT=$X117)*(AH$2=Période)*(Marque=AH$1)*CA)</f>
        <v>0</v>
      </c>
      <c r="AI117" s="20">
        <f>SUMPRODUCT((CLIENT=$X117)*(AI$2=Période)*(Marque=AI$1)*CA)</f>
        <v>0</v>
      </c>
      <c r="AJ117" s="20">
        <f t="shared" si="15"/>
        <v>0</v>
      </c>
    </row>
    <row r="118" spans="1:36">
      <c r="A118" s="4" t="s">
        <v>9</v>
      </c>
      <c r="B118" s="4" t="s">
        <v>64</v>
      </c>
      <c r="C118" s="4" t="s">
        <v>209</v>
      </c>
      <c r="D118" s="4" t="s">
        <v>7</v>
      </c>
      <c r="E118" s="5">
        <v>9352.1968854282495</v>
      </c>
      <c r="F118" s="5">
        <v>8373.0200222469393</v>
      </c>
      <c r="G118" s="5">
        <f t="shared" si="17"/>
        <v>979.17686318131018</v>
      </c>
      <c r="H118" s="6">
        <f t="shared" si="11"/>
        <v>0.10470019773717287</v>
      </c>
      <c r="X118" s="11" t="s">
        <v>127</v>
      </c>
      <c r="Y118" s="13">
        <f>SUMPRODUCT((CLIENT=$X118)*(Y$2=Période)*(Marque=Y$1)*CA)</f>
        <v>300</v>
      </c>
      <c r="Z118" s="13">
        <f>SUMPRODUCT((CLIENT=$X118)*(Z$2=Période)*(Marque=Y$1)*CA)</f>
        <v>200</v>
      </c>
      <c r="AA118" s="16">
        <f t="shared" si="12"/>
        <v>100</v>
      </c>
      <c r="AB118" s="17">
        <f>SUMPRODUCT((CLIENT=$X118)*(AB$2=Période)*(Marque=AB$1)*CA)</f>
        <v>5000</v>
      </c>
      <c r="AC118" s="17">
        <f>SUMPRODUCT((CLIENT=$X118)*(AC$2=Période)*(Marque=AC116)*CA)</f>
        <v>0</v>
      </c>
      <c r="AD118" s="17">
        <f t="shared" si="13"/>
        <v>5000</v>
      </c>
      <c r="AE118" s="12">
        <f>SUMPRODUCT((CLIENT=$X118)*(AE$2=Période)*(Marque=AE$1)*CA)</f>
        <v>350</v>
      </c>
      <c r="AF118" s="12">
        <f>SUMPRODUCT((CLIENT=$X118)*(AF$2=Période)*(Marque=AF$1)*CA)</f>
        <v>0</v>
      </c>
      <c r="AG118" s="12">
        <f t="shared" si="14"/>
        <v>350</v>
      </c>
      <c r="AH118" s="20">
        <f>SUMPRODUCT((CLIENT=$X118)*(AH$2=Période)*(Marque=AH$1)*CA)</f>
        <v>0</v>
      </c>
      <c r="AI118" s="20">
        <f>SUMPRODUCT((CLIENT=$X118)*(AI$2=Période)*(Marque=AI$1)*CA)</f>
        <v>0</v>
      </c>
      <c r="AJ118" s="20">
        <f t="shared" si="15"/>
        <v>0</v>
      </c>
    </row>
    <row r="119" spans="1:36">
      <c r="A119" s="4" t="s">
        <v>9</v>
      </c>
      <c r="B119" s="4" t="s">
        <v>64</v>
      </c>
      <c r="C119" s="4" t="s">
        <v>206</v>
      </c>
      <c r="D119" s="4" t="s">
        <v>7</v>
      </c>
      <c r="E119" s="5">
        <v>9531.2106043752192</v>
      </c>
      <c r="F119" s="5">
        <v>8532.6937337782692</v>
      </c>
      <c r="G119" s="5">
        <f t="shared" si="17"/>
        <v>998.51687059694996</v>
      </c>
      <c r="H119" s="6">
        <f t="shared" si="11"/>
        <v>0.10476285878507285</v>
      </c>
      <c r="X119" s="11" t="s">
        <v>128</v>
      </c>
      <c r="Y119" s="13">
        <f>SUMPRODUCT((CLIENT=$X119)*(Y$2=Période)*(Marque=Y$1)*CA)</f>
        <v>0</v>
      </c>
      <c r="Z119" s="13">
        <f>SUMPRODUCT((CLIENT=$X119)*(Z$2=Période)*(Marque=Y$1)*CA)</f>
        <v>0</v>
      </c>
      <c r="AA119" s="16">
        <f t="shared" si="12"/>
        <v>0</v>
      </c>
      <c r="AB119" s="17">
        <f>SUMPRODUCT((CLIENT=$X119)*(AB$2=Période)*(Marque=AB$1)*CA)</f>
        <v>700</v>
      </c>
      <c r="AC119" s="17">
        <f>SUMPRODUCT((CLIENT=$X119)*(AC$2=Période)*(Marque=AC117)*CA)</f>
        <v>0</v>
      </c>
      <c r="AD119" s="17">
        <f t="shared" si="13"/>
        <v>700</v>
      </c>
      <c r="AE119" s="12">
        <f>SUMPRODUCT((CLIENT=$X119)*(AE$2=Période)*(Marque=AE$1)*CA)</f>
        <v>0</v>
      </c>
      <c r="AF119" s="12">
        <f>SUMPRODUCT((CLIENT=$X119)*(AF$2=Période)*(Marque=AF$1)*CA)</f>
        <v>0</v>
      </c>
      <c r="AG119" s="12">
        <f t="shared" si="14"/>
        <v>0</v>
      </c>
      <c r="AH119" s="20">
        <f>SUMPRODUCT((CLIENT=$X119)*(AH$2=Période)*(Marque=AH$1)*CA)</f>
        <v>0</v>
      </c>
      <c r="AI119" s="20">
        <f>SUMPRODUCT((CLIENT=$X119)*(AI$2=Période)*(Marque=AI$1)*CA)</f>
        <v>0</v>
      </c>
      <c r="AJ119" s="20">
        <f t="shared" si="15"/>
        <v>0</v>
      </c>
    </row>
    <row r="120" spans="1:36">
      <c r="A120" s="4" t="s">
        <v>9</v>
      </c>
      <c r="B120" s="4" t="s">
        <v>64</v>
      </c>
      <c r="C120" s="4" t="s">
        <v>207</v>
      </c>
      <c r="D120" s="4" t="s">
        <v>7</v>
      </c>
      <c r="E120" s="5">
        <v>9710.2243233221998</v>
      </c>
      <c r="F120" s="5">
        <v>8692.3674453095991</v>
      </c>
      <c r="G120" s="5">
        <f t="shared" si="17"/>
        <v>1017.8568780126006</v>
      </c>
      <c r="H120" s="6">
        <f t="shared" si="11"/>
        <v>0.10482320944613943</v>
      </c>
      <c r="X120" s="11" t="s">
        <v>137</v>
      </c>
      <c r="Y120" s="13">
        <f>SUMPRODUCT((CLIENT=$X120)*(Y$2=Période)*(Marque=Y$1)*CA)</f>
        <v>0</v>
      </c>
      <c r="Z120" s="13">
        <f>SUMPRODUCT((CLIENT=$X120)*(Z$2=Période)*(Marque=Y$1)*CA)</f>
        <v>0</v>
      </c>
      <c r="AA120" s="16">
        <f t="shared" si="12"/>
        <v>0</v>
      </c>
      <c r="AB120" s="17">
        <f>SUMPRODUCT((CLIENT=$X120)*(AB$2=Période)*(Marque=AB$1)*CA)</f>
        <v>9000</v>
      </c>
      <c r="AC120" s="17">
        <f>SUMPRODUCT((CLIENT=$X120)*(AC$2=Période)*(Marque=AC118)*CA)</f>
        <v>0</v>
      </c>
      <c r="AD120" s="17">
        <f t="shared" si="13"/>
        <v>9000</v>
      </c>
      <c r="AE120" s="12">
        <f>SUMPRODUCT((CLIENT=$X120)*(AE$2=Période)*(Marque=AE$1)*CA)</f>
        <v>0</v>
      </c>
      <c r="AF120" s="12">
        <f>SUMPRODUCT((CLIENT=$X120)*(AF$2=Période)*(Marque=AF$1)*CA)</f>
        <v>0</v>
      </c>
      <c r="AG120" s="12">
        <f t="shared" si="14"/>
        <v>0</v>
      </c>
      <c r="AH120" s="20">
        <f>SUMPRODUCT((CLIENT=$X120)*(AH$2=Période)*(Marque=AH$1)*CA)</f>
        <v>0</v>
      </c>
      <c r="AI120" s="20">
        <f>SUMPRODUCT((CLIENT=$X120)*(AI$2=Période)*(Marque=AI$1)*CA)</f>
        <v>0</v>
      </c>
      <c r="AJ120" s="20">
        <f t="shared" si="15"/>
        <v>0</v>
      </c>
    </row>
    <row r="121" spans="1:36">
      <c r="A121" s="4" t="s">
        <v>10</v>
      </c>
      <c r="B121" s="4" t="s">
        <v>65</v>
      </c>
      <c r="C121" s="4" t="s">
        <v>209</v>
      </c>
      <c r="D121" s="4" t="s">
        <v>8</v>
      </c>
      <c r="E121" s="5">
        <v>9889.2380422691804</v>
      </c>
      <c r="F121" s="5">
        <v>8852.0411568409309</v>
      </c>
      <c r="G121" s="5">
        <f t="shared" si="17"/>
        <v>1037.1968854282495</v>
      </c>
      <c r="H121" s="6">
        <f t="shared" si="11"/>
        <v>0.10488137518735008</v>
      </c>
      <c r="X121" s="11" t="s">
        <v>138</v>
      </c>
      <c r="Y121" s="13">
        <f>SUMPRODUCT((CLIENT=$X121)*(Y$2=Période)*(Marque=Y$1)*CA)</f>
        <v>5326.7857142857201</v>
      </c>
      <c r="Z121" s="13">
        <f>SUMPRODUCT((CLIENT=$X121)*(Z$2=Période)*(Marque=Y$1)*CA)</f>
        <v>0</v>
      </c>
      <c r="AA121" s="16">
        <f t="shared" si="12"/>
        <v>5326.7857142857201</v>
      </c>
      <c r="AB121" s="17">
        <f>SUMPRODUCT((CLIENT=$X121)*(AB$2=Période)*(Marque=AB$1)*CA)</f>
        <v>0</v>
      </c>
      <c r="AC121" s="17">
        <f>SUMPRODUCT((CLIENT=$X121)*(AC$2=Période)*(Marque=AC119)*CA)</f>
        <v>0</v>
      </c>
      <c r="AD121" s="17">
        <f t="shared" si="13"/>
        <v>0</v>
      </c>
      <c r="AE121" s="12">
        <f>SUMPRODUCT((CLIENT=$X121)*(AE$2=Période)*(Marque=AE$1)*CA)</f>
        <v>0</v>
      </c>
      <c r="AF121" s="12">
        <f>SUMPRODUCT((CLIENT=$X121)*(AF$2=Période)*(Marque=AF$1)*CA)</f>
        <v>0</v>
      </c>
      <c r="AG121" s="12">
        <f t="shared" si="14"/>
        <v>0</v>
      </c>
      <c r="AH121" s="20">
        <f>SUMPRODUCT((CLIENT=$X121)*(AH$2=Période)*(Marque=AH$1)*CA)</f>
        <v>0</v>
      </c>
      <c r="AI121" s="20">
        <f>SUMPRODUCT((CLIENT=$X121)*(AI$2=Période)*(Marque=AI$1)*CA)</f>
        <v>0</v>
      </c>
      <c r="AJ121" s="20">
        <f t="shared" si="15"/>
        <v>0</v>
      </c>
    </row>
    <row r="122" spans="1:36">
      <c r="A122" s="4" t="s">
        <v>10</v>
      </c>
      <c r="B122" s="4" t="s">
        <v>65</v>
      </c>
      <c r="C122" s="4" t="s">
        <v>207</v>
      </c>
      <c r="D122" s="4" t="s">
        <v>8</v>
      </c>
      <c r="E122" s="5">
        <v>10068.251761216199</v>
      </c>
      <c r="F122" s="5">
        <v>9011.7148683722608</v>
      </c>
      <c r="G122" s="5">
        <f t="shared" si="17"/>
        <v>1056.5368928439384</v>
      </c>
      <c r="H122" s="6">
        <f t="shared" si="11"/>
        <v>0.10493747255246566</v>
      </c>
      <c r="X122" s="11" t="s">
        <v>139</v>
      </c>
      <c r="Y122" s="13">
        <f>SUMPRODUCT((CLIENT=$X122)*(Y$2=Période)*(Marque=Y$1)*CA)</f>
        <v>0</v>
      </c>
      <c r="Z122" s="13">
        <f>SUMPRODUCT((CLIENT=$X122)*(Z$2=Période)*(Marque=Y$1)*CA)</f>
        <v>0</v>
      </c>
      <c r="AA122" s="16">
        <f t="shared" si="12"/>
        <v>0</v>
      </c>
      <c r="AB122" s="17">
        <f>SUMPRODUCT((CLIENT=$X122)*(AB$2=Période)*(Marque=AB$1)*CA)</f>
        <v>6045.2380952381</v>
      </c>
      <c r="AC122" s="17">
        <f>SUMPRODUCT((CLIENT=$X122)*(AC$2=Période)*(Marque=AC120)*CA)</f>
        <v>0</v>
      </c>
      <c r="AD122" s="17">
        <f t="shared" si="13"/>
        <v>6045.2380952381</v>
      </c>
      <c r="AE122" s="12">
        <f>SUMPRODUCT((CLIENT=$X122)*(AE$2=Période)*(Marque=AE$1)*CA)</f>
        <v>0</v>
      </c>
      <c r="AF122" s="12">
        <f>SUMPRODUCT((CLIENT=$X122)*(AF$2=Période)*(Marque=AF$1)*CA)</f>
        <v>0</v>
      </c>
      <c r="AG122" s="12">
        <f t="shared" si="14"/>
        <v>0</v>
      </c>
      <c r="AH122" s="20">
        <f>SUMPRODUCT((CLIENT=$X122)*(AH$2=Période)*(Marque=AH$1)*CA)</f>
        <v>0</v>
      </c>
      <c r="AI122" s="20">
        <f>SUMPRODUCT((CLIENT=$X122)*(AI$2=Période)*(Marque=AI$1)*CA)</f>
        <v>0</v>
      </c>
      <c r="AJ122" s="20">
        <f t="shared" si="15"/>
        <v>0</v>
      </c>
    </row>
    <row r="123" spans="1:36">
      <c r="A123" s="4" t="s">
        <v>9</v>
      </c>
      <c r="B123" s="4" t="s">
        <v>66</v>
      </c>
      <c r="C123" s="4" t="s">
        <v>206</v>
      </c>
      <c r="D123" s="4" t="s">
        <v>8</v>
      </c>
      <c r="E123" s="5">
        <v>10247.2654801631</v>
      </c>
      <c r="F123" s="5">
        <v>9171.3885799035997</v>
      </c>
      <c r="G123" s="5">
        <f t="shared" ref="G123:G158" si="18">E123-F123</f>
        <v>1075.8769002595</v>
      </c>
      <c r="H123" s="6">
        <f t="shared" si="11"/>
        <v>0.10499160994142365</v>
      </c>
      <c r="X123" s="11" t="s">
        <v>136</v>
      </c>
      <c r="Y123" s="13">
        <f>SUMPRODUCT((CLIENT=$X123)*(Y$2=Période)*(Marque=Y$1)*CA)</f>
        <v>8200.5952380952403</v>
      </c>
      <c r="Z123" s="13">
        <f>SUMPRODUCT((CLIENT=$X123)*(Z$2=Période)*(Marque=Y$1)*CA)</f>
        <v>8919.0476190476202</v>
      </c>
      <c r="AA123" s="16">
        <f t="shared" si="12"/>
        <v>-718.45238095237983</v>
      </c>
      <c r="AB123" s="17">
        <f>SUMPRODUCT((CLIENT=$X123)*(AB$2=Période)*(Marque=AB$1)*CA)</f>
        <v>9637.4999999999709</v>
      </c>
      <c r="AC123" s="17">
        <f>SUMPRODUCT((CLIENT=$X123)*(AC$2=Période)*(Marque=AC121)*CA)</f>
        <v>0</v>
      </c>
      <c r="AD123" s="17">
        <f t="shared" si="13"/>
        <v>9637.4999999999709</v>
      </c>
      <c r="AE123" s="12">
        <f>SUMPRODUCT((CLIENT=$X123)*(AE$2=Période)*(Marque=AE$1)*CA)</f>
        <v>0</v>
      </c>
      <c r="AF123" s="12">
        <f>SUMPRODUCT((CLIENT=$X123)*(AF$2=Période)*(Marque=AF$1)*CA)</f>
        <v>0</v>
      </c>
      <c r="AG123" s="12">
        <f t="shared" si="14"/>
        <v>0</v>
      </c>
      <c r="AH123" s="20">
        <f>SUMPRODUCT((CLIENT=$X123)*(AH$2=Période)*(Marque=AH$1)*CA)</f>
        <v>6763.6904761904798</v>
      </c>
      <c r="AI123" s="20">
        <f>SUMPRODUCT((CLIENT=$X123)*(AI$2=Période)*(Marque=AI$1)*CA)</f>
        <v>7482.1428571428596</v>
      </c>
      <c r="AJ123" s="20">
        <f t="shared" si="15"/>
        <v>-718.45238095237983</v>
      </c>
    </row>
    <row r="124" spans="1:36">
      <c r="A124" s="4" t="s">
        <v>9</v>
      </c>
      <c r="B124" s="4" t="s">
        <v>67</v>
      </c>
      <c r="C124" s="4" t="s">
        <v>206</v>
      </c>
      <c r="D124" s="4" t="s">
        <v>7</v>
      </c>
      <c r="E124" s="5">
        <v>10426.2791991101</v>
      </c>
      <c r="F124" s="5">
        <v>9331.0622914349296</v>
      </c>
      <c r="G124" s="5">
        <f t="shared" si="18"/>
        <v>1095.2169076751707</v>
      </c>
      <c r="H124" s="6">
        <f t="shared" si="11"/>
        <v>0.10504388830951783</v>
      </c>
      <c r="X124" s="11" t="s">
        <v>135</v>
      </c>
      <c r="Y124" s="13">
        <f>SUMPRODUCT((CLIENT=$X124)*(Y$2=Période)*(Marque=Y$1)*CA)</f>
        <v>400</v>
      </c>
      <c r="Z124" s="13">
        <f>SUMPRODUCT((CLIENT=$X124)*(Z$2=Période)*(Marque=Y$1)*CA)</f>
        <v>5000</v>
      </c>
      <c r="AA124" s="16">
        <f t="shared" si="12"/>
        <v>-4600</v>
      </c>
      <c r="AB124" s="17">
        <f>SUMPRODUCT((CLIENT=$X124)*(AB$2=Période)*(Marque=AB$1)*CA)</f>
        <v>200</v>
      </c>
      <c r="AC124" s="17">
        <f>SUMPRODUCT((CLIENT=$X124)*(AC$2=Période)*(Marque=AC122)*CA)</f>
        <v>0</v>
      </c>
      <c r="AD124" s="17">
        <f t="shared" si="13"/>
        <v>200</v>
      </c>
      <c r="AE124" s="12">
        <f>SUMPRODUCT((CLIENT=$X124)*(AE$2=Période)*(Marque=AE$1)*CA)</f>
        <v>0</v>
      </c>
      <c r="AF124" s="12">
        <f>SUMPRODUCT((CLIENT=$X124)*(AF$2=Période)*(Marque=AF$1)*CA)</f>
        <v>350</v>
      </c>
      <c r="AG124" s="12">
        <f t="shared" si="14"/>
        <v>-350</v>
      </c>
      <c r="AH124" s="20">
        <f>SUMPRODUCT((CLIENT=$X124)*(AH$2=Période)*(Marque=AH$1)*CA)</f>
        <v>0</v>
      </c>
      <c r="AI124" s="20">
        <f>SUMPRODUCT((CLIENT=$X124)*(AI$2=Période)*(Marque=AI$1)*CA)</f>
        <v>0</v>
      </c>
      <c r="AJ124" s="20">
        <f t="shared" si="15"/>
        <v>0</v>
      </c>
    </row>
    <row r="125" spans="1:36">
      <c r="A125" s="4" t="s">
        <v>9</v>
      </c>
      <c r="B125" s="4" t="s">
        <v>67</v>
      </c>
      <c r="C125" s="4" t="s">
        <v>206</v>
      </c>
      <c r="D125" s="4" t="s">
        <v>8</v>
      </c>
      <c r="E125" s="5">
        <v>10605.292918057101</v>
      </c>
      <c r="F125" s="5">
        <v>9490.7360029662595</v>
      </c>
      <c r="G125" s="5">
        <f t="shared" si="18"/>
        <v>1114.5569150908414</v>
      </c>
      <c r="H125" s="6">
        <f t="shared" si="11"/>
        <v>0.10509440179564877</v>
      </c>
      <c r="X125" s="11" t="s">
        <v>134</v>
      </c>
      <c r="Y125" s="13">
        <f>SUMPRODUCT((CLIENT=$X125)*(Y$2=Période)*(Marque=Y$1)*CA)</f>
        <v>800</v>
      </c>
      <c r="Z125" s="13">
        <f>SUMPRODUCT((CLIENT=$X125)*(Z$2=Période)*(Marque=Y$1)*CA)</f>
        <v>700</v>
      </c>
      <c r="AA125" s="16">
        <f t="shared" si="12"/>
        <v>100</v>
      </c>
      <c r="AB125" s="17">
        <f>SUMPRODUCT((CLIENT=$X125)*(AB$2=Période)*(Marque=AB$1)*CA)</f>
        <v>5326.7857142857201</v>
      </c>
      <c r="AC125" s="17">
        <f>SUMPRODUCT((CLIENT=$X125)*(AC$2=Période)*(Marque=AC123)*CA)</f>
        <v>0</v>
      </c>
      <c r="AD125" s="17">
        <f t="shared" si="13"/>
        <v>5326.7857142857201</v>
      </c>
      <c r="AE125" s="12">
        <f>SUMPRODUCT((CLIENT=$X125)*(AE$2=Période)*(Marque=AE$1)*CA)</f>
        <v>0</v>
      </c>
      <c r="AF125" s="12">
        <f>SUMPRODUCT((CLIENT=$X125)*(AF$2=Période)*(Marque=AF$1)*CA)</f>
        <v>0</v>
      </c>
      <c r="AG125" s="12">
        <f t="shared" si="14"/>
        <v>0</v>
      </c>
      <c r="AH125" s="20">
        <f>SUMPRODUCT((CLIENT=$X125)*(AH$2=Période)*(Marque=AH$1)*CA)</f>
        <v>0</v>
      </c>
      <c r="AI125" s="20">
        <f>SUMPRODUCT((CLIENT=$X125)*(AI$2=Période)*(Marque=AI$1)*CA)</f>
        <v>0</v>
      </c>
      <c r="AJ125" s="20">
        <f t="shared" si="15"/>
        <v>0</v>
      </c>
    </row>
    <row r="126" spans="1:36">
      <c r="A126" s="4" t="s">
        <v>10</v>
      </c>
      <c r="B126" s="4" t="s">
        <v>68</v>
      </c>
      <c r="C126" s="4" t="s">
        <v>206</v>
      </c>
      <c r="D126" s="4" t="s">
        <v>8</v>
      </c>
      <c r="E126" s="5">
        <v>10784.3066370041</v>
      </c>
      <c r="F126" s="5">
        <v>9650.4097144975894</v>
      </c>
      <c r="G126" s="5">
        <f t="shared" si="18"/>
        <v>1133.8969225065102</v>
      </c>
      <c r="H126" s="6">
        <f t="shared" si="11"/>
        <v>0.10514323828810457</v>
      </c>
      <c r="X126" s="11" t="s">
        <v>133</v>
      </c>
      <c r="Y126" s="13">
        <f>SUMPRODUCT((CLIENT=$X126)*(Y$2=Période)*(Marque=Y$1)*CA)</f>
        <v>6763.6904761904798</v>
      </c>
      <c r="Z126" s="13">
        <f>SUMPRODUCT((CLIENT=$X126)*(Z$2=Période)*(Marque=Y$1)*CA)</f>
        <v>7482.1428571428596</v>
      </c>
      <c r="AA126" s="16">
        <f t="shared" si="12"/>
        <v>-718.45238095237983</v>
      </c>
      <c r="AB126" s="17">
        <f>SUMPRODUCT((CLIENT=$X126)*(AB$2=Période)*(Marque=AB$1)*CA)</f>
        <v>0</v>
      </c>
      <c r="AC126" s="17">
        <f>SUMPRODUCT((CLIENT=$X126)*(AC$2=Période)*(Marque=AC124)*CA)</f>
        <v>0</v>
      </c>
      <c r="AD126" s="17">
        <f t="shared" si="13"/>
        <v>0</v>
      </c>
      <c r="AE126" s="12">
        <f>SUMPRODUCT((CLIENT=$X126)*(AE$2=Période)*(Marque=AE$1)*CA)</f>
        <v>0</v>
      </c>
      <c r="AF126" s="12">
        <f>SUMPRODUCT((CLIENT=$X126)*(AF$2=Période)*(Marque=AF$1)*CA)</f>
        <v>0</v>
      </c>
      <c r="AG126" s="12">
        <f t="shared" si="14"/>
        <v>0</v>
      </c>
      <c r="AH126" s="20">
        <f>SUMPRODUCT((CLIENT=$X126)*(AH$2=Période)*(Marque=AH$1)*CA)</f>
        <v>0</v>
      </c>
      <c r="AI126" s="20">
        <f>SUMPRODUCT((CLIENT=$X126)*(AI$2=Période)*(Marque=AI$1)*CA)</f>
        <v>6045.2380952381</v>
      </c>
      <c r="AJ126" s="20">
        <f t="shared" si="15"/>
        <v>-6045.2380952381</v>
      </c>
    </row>
    <row r="127" spans="1:36">
      <c r="A127" s="4" t="s">
        <v>10</v>
      </c>
      <c r="B127" s="4" t="s">
        <v>68</v>
      </c>
      <c r="C127" s="4" t="s">
        <v>209</v>
      </c>
      <c r="D127" s="4" t="s">
        <v>8</v>
      </c>
      <c r="E127" s="5">
        <v>10963.3203559511</v>
      </c>
      <c r="F127" s="5">
        <v>9810.0834260289193</v>
      </c>
      <c r="G127" s="5">
        <f t="shared" si="18"/>
        <v>1153.2369299221809</v>
      </c>
      <c r="H127" s="6">
        <f t="shared" si="11"/>
        <v>0.10519047993486585</v>
      </c>
      <c r="X127" s="11" t="s">
        <v>132</v>
      </c>
      <c r="Y127" s="13">
        <f>SUMPRODUCT((CLIENT=$X127)*(Y$2=Période)*(Marque=Y$1)*CA)</f>
        <v>0</v>
      </c>
      <c r="Z127" s="13">
        <f>SUMPRODUCT((CLIENT=$X127)*(Z$2=Période)*(Marque=Y$1)*CA)</f>
        <v>0</v>
      </c>
      <c r="AA127" s="16">
        <f t="shared" si="12"/>
        <v>0</v>
      </c>
      <c r="AB127" s="17">
        <f>SUMPRODUCT((CLIENT=$X127)*(AB$2=Période)*(Marque=AB$1)*CA)</f>
        <v>8919.0476190476202</v>
      </c>
      <c r="AC127" s="17">
        <f>SUMPRODUCT((CLIENT=$X127)*(AC$2=Période)*(Marque=AC125)*CA)</f>
        <v>0</v>
      </c>
      <c r="AD127" s="17">
        <f t="shared" si="13"/>
        <v>8919.0476190476202</v>
      </c>
      <c r="AE127" s="12">
        <f>SUMPRODUCT((CLIENT=$X127)*(AE$2=Période)*(Marque=AE$1)*CA)</f>
        <v>0</v>
      </c>
      <c r="AF127" s="12">
        <f>SUMPRODUCT((CLIENT=$X127)*(AF$2=Période)*(Marque=AF$1)*CA)</f>
        <v>0</v>
      </c>
      <c r="AG127" s="12">
        <f t="shared" si="14"/>
        <v>0</v>
      </c>
      <c r="AH127" s="20">
        <f>SUMPRODUCT((CLIENT=$X127)*(AH$2=Période)*(Marque=AH$1)*CA)</f>
        <v>0</v>
      </c>
      <c r="AI127" s="20">
        <f>SUMPRODUCT((CLIENT=$X127)*(AI$2=Période)*(Marque=AI$1)*CA)</f>
        <v>0</v>
      </c>
      <c r="AJ127" s="20">
        <f t="shared" si="15"/>
        <v>0</v>
      </c>
    </row>
    <row r="128" spans="1:36">
      <c r="A128" s="4" t="s">
        <v>10</v>
      </c>
      <c r="B128" s="4" t="s">
        <v>68</v>
      </c>
      <c r="C128" s="4" t="s">
        <v>206</v>
      </c>
      <c r="D128" s="4" t="s">
        <v>7</v>
      </c>
      <c r="E128" s="5">
        <v>11142.334074898001</v>
      </c>
      <c r="F128" s="5">
        <v>9969.7571375602492</v>
      </c>
      <c r="G128" s="5">
        <f t="shared" si="18"/>
        <v>1172.5769373377516</v>
      </c>
      <c r="H128" s="6">
        <f t="shared" si="11"/>
        <v>0.10523620360471786</v>
      </c>
      <c r="X128" s="11" t="s">
        <v>130</v>
      </c>
      <c r="Y128" s="13">
        <f>SUMPRODUCT((CLIENT=$X128)*(Y$2=Période)*(Marque=Y$1)*CA)</f>
        <v>0</v>
      </c>
      <c r="Z128" s="13">
        <f>SUMPRODUCT((CLIENT=$X128)*(Z$2=Période)*(Marque=Y$1)*CA)</f>
        <v>0</v>
      </c>
      <c r="AA128" s="16">
        <f t="shared" si="12"/>
        <v>0</v>
      </c>
      <c r="AB128" s="17">
        <f>SUMPRODUCT((CLIENT=$X128)*(AB$2=Période)*(Marque=AB$1)*CA)</f>
        <v>200</v>
      </c>
      <c r="AC128" s="17">
        <f>SUMPRODUCT((CLIENT=$X128)*(AC$2=Période)*(Marque=AC126)*CA)</f>
        <v>0</v>
      </c>
      <c r="AD128" s="17">
        <f t="shared" si="13"/>
        <v>200</v>
      </c>
      <c r="AE128" s="12">
        <f>SUMPRODUCT((CLIENT=$X128)*(AE$2=Période)*(Marque=AE$1)*CA)</f>
        <v>0</v>
      </c>
      <c r="AF128" s="12">
        <f>SUMPRODUCT((CLIENT=$X128)*(AF$2=Période)*(Marque=AF$1)*CA)</f>
        <v>0</v>
      </c>
      <c r="AG128" s="12">
        <f t="shared" si="14"/>
        <v>0</v>
      </c>
      <c r="AH128" s="20">
        <f>SUMPRODUCT((CLIENT=$X128)*(AH$2=Période)*(Marque=AH$1)*CA)</f>
        <v>0</v>
      </c>
      <c r="AI128" s="20">
        <f>SUMPRODUCT((CLIENT=$X128)*(AI$2=Période)*(Marque=AI$1)*CA)</f>
        <v>0</v>
      </c>
      <c r="AJ128" s="20">
        <f t="shared" si="15"/>
        <v>0</v>
      </c>
    </row>
    <row r="129" spans="1:36">
      <c r="A129" s="4" t="s">
        <v>9</v>
      </c>
      <c r="B129" s="4" t="s">
        <v>69</v>
      </c>
      <c r="C129" s="4" t="s">
        <v>206</v>
      </c>
      <c r="D129" s="4" t="s">
        <v>7</v>
      </c>
      <c r="E129" s="5">
        <v>11321.347793845</v>
      </c>
      <c r="F129" s="5">
        <v>10129.430849091599</v>
      </c>
      <c r="G129" s="5">
        <f t="shared" si="18"/>
        <v>1191.9169447534005</v>
      </c>
      <c r="H129" s="6">
        <f t="shared" si="11"/>
        <v>0.10528048130465539</v>
      </c>
      <c r="X129" s="11" t="s">
        <v>131</v>
      </c>
      <c r="Y129" s="13">
        <f>SUMPRODUCT((CLIENT=$X129)*(Y$2=Période)*(Marque=Y$1)*CA)</f>
        <v>0</v>
      </c>
      <c r="Z129" s="13">
        <f>SUMPRODUCT((CLIENT=$X129)*(Z$2=Période)*(Marque=Y$1)*CA)</f>
        <v>0</v>
      </c>
      <c r="AA129" s="16">
        <f t="shared" si="12"/>
        <v>0</v>
      </c>
      <c r="AB129" s="17">
        <f>SUMPRODUCT((CLIENT=$X129)*(AB$2=Période)*(Marque=AB$1)*CA)</f>
        <v>400</v>
      </c>
      <c r="AC129" s="17">
        <f>SUMPRODUCT((CLIENT=$X129)*(AC$2=Période)*(Marque=AC127)*CA)</f>
        <v>0</v>
      </c>
      <c r="AD129" s="17">
        <f t="shared" si="13"/>
        <v>400</v>
      </c>
      <c r="AE129" s="12">
        <f>SUMPRODUCT((CLIENT=$X129)*(AE$2=Période)*(Marque=AE$1)*CA)</f>
        <v>0</v>
      </c>
      <c r="AF129" s="12">
        <f>SUMPRODUCT((CLIENT=$X129)*(AF$2=Période)*(Marque=AF$1)*CA)</f>
        <v>0</v>
      </c>
      <c r="AG129" s="12">
        <f t="shared" si="14"/>
        <v>0</v>
      </c>
      <c r="AH129" s="20">
        <f>SUMPRODUCT((CLIENT=$X129)*(AH$2=Période)*(Marque=AH$1)*CA)</f>
        <v>0</v>
      </c>
      <c r="AI129" s="20">
        <f>SUMPRODUCT((CLIENT=$X129)*(AI$2=Période)*(Marque=AI$1)*CA)</f>
        <v>0</v>
      </c>
      <c r="AJ129" s="20">
        <f t="shared" si="15"/>
        <v>0</v>
      </c>
    </row>
    <row r="130" spans="1:36">
      <c r="A130" s="4" t="s">
        <v>9</v>
      </c>
      <c r="B130" s="4" t="s">
        <v>69</v>
      </c>
      <c r="C130" s="4" t="s">
        <v>209</v>
      </c>
      <c r="D130" s="4" t="s">
        <v>8</v>
      </c>
      <c r="E130" s="5">
        <v>11500.361512792</v>
      </c>
      <c r="F130" s="5">
        <v>10289.1045606229</v>
      </c>
      <c r="G130" s="5">
        <f t="shared" si="18"/>
        <v>1211.2569521691003</v>
      </c>
      <c r="H130" s="6">
        <f t="shared" si="11"/>
        <v>0.10532338055823753</v>
      </c>
      <c r="X130" s="11" t="s">
        <v>129</v>
      </c>
      <c r="Y130" s="13">
        <f>SUMPRODUCT((CLIENT=$X130)*(Y$2=Période)*(Marque=Y$1)*CA)</f>
        <v>350</v>
      </c>
      <c r="Z130" s="13">
        <f>SUMPRODUCT((CLIENT=$X130)*(Z$2=Période)*(Marque=Y$1)*CA)</f>
        <v>700</v>
      </c>
      <c r="AA130" s="16">
        <f t="shared" si="12"/>
        <v>-350</v>
      </c>
      <c r="AB130" s="17">
        <f>SUMPRODUCT((CLIENT=$X130)*(AB$2=Période)*(Marque=AB$1)*CA)</f>
        <v>9000</v>
      </c>
      <c r="AC130" s="17">
        <f>SUMPRODUCT((CLIENT=$X130)*(AC$2=Période)*(Marque=AC128)*CA)</f>
        <v>0</v>
      </c>
      <c r="AD130" s="17">
        <f t="shared" si="13"/>
        <v>9000</v>
      </c>
      <c r="AE130" s="12">
        <f>SUMPRODUCT((CLIENT=$X130)*(AE$2=Période)*(Marque=AE$1)*CA)</f>
        <v>0</v>
      </c>
      <c r="AF130" s="12">
        <f>SUMPRODUCT((CLIENT=$X130)*(AF$2=Période)*(Marque=AF$1)*CA)</f>
        <v>800</v>
      </c>
      <c r="AG130" s="12">
        <f t="shared" si="14"/>
        <v>-800</v>
      </c>
      <c r="AH130" s="20">
        <f>SUMPRODUCT((CLIENT=$X130)*(AH$2=Période)*(Marque=AH$1)*CA)</f>
        <v>0</v>
      </c>
      <c r="AI130" s="20">
        <f>SUMPRODUCT((CLIENT=$X130)*(AI$2=Période)*(Marque=AI$1)*CA)</f>
        <v>0</v>
      </c>
      <c r="AJ130" s="20">
        <f t="shared" si="15"/>
        <v>0</v>
      </c>
    </row>
    <row r="131" spans="1:36">
      <c r="A131" s="4" t="s">
        <v>9</v>
      </c>
      <c r="B131" s="4" t="s">
        <v>69</v>
      </c>
      <c r="C131" s="4" t="s">
        <v>207</v>
      </c>
      <c r="D131" s="4" t="s">
        <v>8</v>
      </c>
      <c r="E131" s="5">
        <v>11679.375231739001</v>
      </c>
      <c r="F131" s="5">
        <v>10448.778272154201</v>
      </c>
      <c r="G131" s="5">
        <f t="shared" si="18"/>
        <v>1230.5969595848001</v>
      </c>
      <c r="H131" s="6">
        <f t="shared" ref="H131:H194" si="19">1-F131/E131</f>
        <v>0.10536496474919488</v>
      </c>
      <c r="X131" s="11" t="s">
        <v>140</v>
      </c>
      <c r="Y131" s="13">
        <f>SUMPRODUCT((CLIENT=$X131)*(Y$2=Période)*(Marque=Y$1)*CA)</f>
        <v>0</v>
      </c>
      <c r="Z131" s="13">
        <f>SUMPRODUCT((CLIENT=$X131)*(Z$2=Période)*(Marque=Y$1)*CA)</f>
        <v>5326.7857142857201</v>
      </c>
      <c r="AA131" s="16">
        <f t="shared" si="12"/>
        <v>-5326.7857142857201</v>
      </c>
      <c r="AB131" s="17">
        <f>SUMPRODUCT((CLIENT=$X131)*(AB$2=Période)*(Marque=AB$1)*CA)</f>
        <v>0</v>
      </c>
      <c r="AC131" s="17">
        <f>SUMPRODUCT((CLIENT=$X131)*(AC$2=Période)*(Marque=AC129)*CA)</f>
        <v>0</v>
      </c>
      <c r="AD131" s="17">
        <f t="shared" si="13"/>
        <v>0</v>
      </c>
      <c r="AE131" s="12">
        <f>SUMPRODUCT((CLIENT=$X131)*(AE$2=Période)*(Marque=AE$1)*CA)</f>
        <v>0</v>
      </c>
      <c r="AF131" s="12">
        <f>SUMPRODUCT((CLIENT=$X131)*(AF$2=Période)*(Marque=AF$1)*CA)</f>
        <v>6045.2380952381</v>
      </c>
      <c r="AG131" s="12">
        <f t="shared" si="14"/>
        <v>-6045.2380952381</v>
      </c>
      <c r="AH131" s="20">
        <f>SUMPRODUCT((CLIENT=$X131)*(AH$2=Période)*(Marque=AH$1)*CA)</f>
        <v>0</v>
      </c>
      <c r="AI131" s="20">
        <f>SUMPRODUCT((CLIENT=$X131)*(AI$2=Période)*(Marque=AI$1)*CA)</f>
        <v>0</v>
      </c>
      <c r="AJ131" s="20">
        <f t="shared" si="15"/>
        <v>0</v>
      </c>
    </row>
    <row r="132" spans="1:36">
      <c r="A132" s="4" t="s">
        <v>9</v>
      </c>
      <c r="B132" s="4" t="s">
        <v>69</v>
      </c>
      <c r="C132" s="4" t="s">
        <v>207</v>
      </c>
      <c r="D132" s="4" t="s">
        <v>7</v>
      </c>
      <c r="E132" s="5">
        <v>11858.3889506859</v>
      </c>
      <c r="F132" s="5">
        <v>10608.4519836856</v>
      </c>
      <c r="G132" s="5">
        <f t="shared" si="18"/>
        <v>1249.9369670002998</v>
      </c>
      <c r="H132" s="6">
        <f t="shared" si="19"/>
        <v>0.10540529343389449</v>
      </c>
      <c r="X132" s="11" t="s">
        <v>141</v>
      </c>
      <c r="Y132" s="13">
        <f>SUMPRODUCT((CLIENT=$X132)*(Y$2=Période)*(Marque=Y$1)*CA)</f>
        <v>0</v>
      </c>
      <c r="Z132" s="13">
        <f>SUMPRODUCT((CLIENT=$X132)*(Z$2=Période)*(Marque=Y$1)*CA)</f>
        <v>0</v>
      </c>
      <c r="AA132" s="16">
        <f t="shared" ref="AA132:AA195" si="20">+Y132-Z132</f>
        <v>0</v>
      </c>
      <c r="AB132" s="17">
        <f>SUMPRODUCT((CLIENT=$X132)*(AB$2=Période)*(Marque=AB$1)*CA)</f>
        <v>7482.1428571428596</v>
      </c>
      <c r="AC132" s="17">
        <f>SUMPRODUCT((CLIENT=$X132)*(AC$2=Période)*(Marque=AC130)*CA)</f>
        <v>0</v>
      </c>
      <c r="AD132" s="17">
        <f t="shared" ref="AD132:AD195" si="21">+AB132-AC132</f>
        <v>7482.1428571428596</v>
      </c>
      <c r="AE132" s="12">
        <f>SUMPRODUCT((CLIENT=$X132)*(AE$2=Période)*(Marque=AE$1)*CA)</f>
        <v>0</v>
      </c>
      <c r="AF132" s="12">
        <f>SUMPRODUCT((CLIENT=$X132)*(AF$2=Période)*(Marque=AF$1)*CA)</f>
        <v>0</v>
      </c>
      <c r="AG132" s="12">
        <f t="shared" ref="AG132:AG195" si="22">+AE132-AF132</f>
        <v>0</v>
      </c>
      <c r="AH132" s="20">
        <f>SUMPRODUCT((CLIENT=$X132)*(AH$2=Période)*(Marque=AH$1)*CA)</f>
        <v>0</v>
      </c>
      <c r="AI132" s="20">
        <f>SUMPRODUCT((CLIENT=$X132)*(AI$2=Période)*(Marque=AI$1)*CA)</f>
        <v>0</v>
      </c>
      <c r="AJ132" s="20">
        <f t="shared" ref="AJ132:AJ195" si="23">+AH132-AI132</f>
        <v>0</v>
      </c>
    </row>
    <row r="133" spans="1:36">
      <c r="A133" s="4" t="s">
        <v>9</v>
      </c>
      <c r="B133" s="4" t="s">
        <v>69</v>
      </c>
      <c r="C133" s="4" t="s">
        <v>209</v>
      </c>
      <c r="D133" s="4" t="s">
        <v>7</v>
      </c>
      <c r="E133" s="5">
        <v>12037.402669633</v>
      </c>
      <c r="F133" s="5">
        <v>10768.125695216901</v>
      </c>
      <c r="G133" s="5">
        <f t="shared" si="18"/>
        <v>1269.2769744160996</v>
      </c>
      <c r="H133" s="6">
        <f t="shared" si="19"/>
        <v>0.10544442262599807</v>
      </c>
      <c r="X133" s="11" t="s">
        <v>142</v>
      </c>
      <c r="Y133" s="13">
        <f>SUMPRODUCT((CLIENT=$X133)*(Y$2=Période)*(Marque=Y$1)*CA)</f>
        <v>0</v>
      </c>
      <c r="Z133" s="13">
        <f>SUMPRODUCT((CLIENT=$X133)*(Z$2=Période)*(Marque=Y$1)*CA)</f>
        <v>0</v>
      </c>
      <c r="AA133" s="16">
        <f t="shared" si="20"/>
        <v>0</v>
      </c>
      <c r="AB133" s="17">
        <f>SUMPRODUCT((CLIENT=$X133)*(AB$2=Période)*(Marque=AB$1)*CA)</f>
        <v>0</v>
      </c>
      <c r="AC133" s="17">
        <f>SUMPRODUCT((CLIENT=$X133)*(AC$2=Période)*(Marque=AC131)*CA)</f>
        <v>0</v>
      </c>
      <c r="AD133" s="17">
        <f t="shared" si="21"/>
        <v>0</v>
      </c>
      <c r="AE133" s="12">
        <f>SUMPRODUCT((CLIENT=$X133)*(AE$2=Période)*(Marque=AE$1)*CA)</f>
        <v>0</v>
      </c>
      <c r="AF133" s="12">
        <f>SUMPRODUCT((CLIENT=$X133)*(AF$2=Période)*(Marque=AF$1)*CA)</f>
        <v>0</v>
      </c>
      <c r="AG133" s="12">
        <f t="shared" si="22"/>
        <v>0</v>
      </c>
      <c r="AH133" s="20">
        <f>SUMPRODUCT((CLIENT=$X133)*(AH$2=Période)*(Marque=AH$1)*CA)</f>
        <v>0</v>
      </c>
      <c r="AI133" s="20">
        <f>SUMPRODUCT((CLIENT=$X133)*(AI$2=Période)*(Marque=AI$1)*CA)</f>
        <v>0</v>
      </c>
      <c r="AJ133" s="20">
        <f t="shared" si="23"/>
        <v>0</v>
      </c>
    </row>
    <row r="134" spans="1:36">
      <c r="A134" s="4" t="s">
        <v>9</v>
      </c>
      <c r="B134" s="4" t="s">
        <v>69</v>
      </c>
      <c r="C134" s="4" t="s">
        <v>206</v>
      </c>
      <c r="D134" s="4" t="s">
        <v>8</v>
      </c>
      <c r="E134" s="5">
        <v>12216.416388579901</v>
      </c>
      <c r="F134" s="5">
        <v>10927.7994067482</v>
      </c>
      <c r="G134" s="5">
        <f t="shared" si="18"/>
        <v>1288.6169818317012</v>
      </c>
      <c r="H134" s="6">
        <f t="shared" si="19"/>
        <v>0.10548240505589845</v>
      </c>
      <c r="X134" s="11" t="s">
        <v>143</v>
      </c>
      <c r="Y134" s="13">
        <f>SUMPRODUCT((CLIENT=$X134)*(Y$2=Période)*(Marque=Y$1)*CA)</f>
        <v>0</v>
      </c>
      <c r="Z134" s="13">
        <f>SUMPRODUCT((CLIENT=$X134)*(Z$2=Période)*(Marque=Y$1)*CA)</f>
        <v>0</v>
      </c>
      <c r="AA134" s="16">
        <f t="shared" si="20"/>
        <v>0</v>
      </c>
      <c r="AB134" s="17">
        <f>SUMPRODUCT((CLIENT=$X134)*(AB$2=Période)*(Marque=AB$1)*CA)</f>
        <v>8919.0476190476202</v>
      </c>
      <c r="AC134" s="17">
        <f>SUMPRODUCT((CLIENT=$X134)*(AC$2=Période)*(Marque=AC132)*CA)</f>
        <v>0</v>
      </c>
      <c r="AD134" s="17">
        <f t="shared" si="21"/>
        <v>8919.0476190476202</v>
      </c>
      <c r="AE134" s="12">
        <f>SUMPRODUCT((CLIENT=$X134)*(AE$2=Période)*(Marque=AE$1)*CA)</f>
        <v>0</v>
      </c>
      <c r="AF134" s="12">
        <f>SUMPRODUCT((CLIENT=$X134)*(AF$2=Période)*(Marque=AF$1)*CA)</f>
        <v>0</v>
      </c>
      <c r="AG134" s="12">
        <f t="shared" si="22"/>
        <v>0</v>
      </c>
      <c r="AH134" s="20">
        <f>SUMPRODUCT((CLIENT=$X134)*(AH$2=Période)*(Marque=AH$1)*CA)</f>
        <v>0</v>
      </c>
      <c r="AI134" s="20">
        <f>SUMPRODUCT((CLIENT=$X134)*(AI$2=Période)*(Marque=AI$1)*CA)</f>
        <v>0</v>
      </c>
      <c r="AJ134" s="20">
        <f t="shared" si="23"/>
        <v>0</v>
      </c>
    </row>
    <row r="135" spans="1:36">
      <c r="A135" s="4" t="s">
        <v>9</v>
      </c>
      <c r="B135" s="4" t="s">
        <v>70</v>
      </c>
      <c r="C135" s="4" t="s">
        <v>206</v>
      </c>
      <c r="D135" s="4" t="s">
        <v>8</v>
      </c>
      <c r="E135" s="5">
        <v>12395.4301075269</v>
      </c>
      <c r="F135" s="5">
        <v>11087.4731182796</v>
      </c>
      <c r="G135" s="5">
        <f t="shared" si="18"/>
        <v>1307.9569892472991</v>
      </c>
      <c r="H135" s="6">
        <f t="shared" si="19"/>
        <v>0.10551929040792751</v>
      </c>
      <c r="X135" s="11" t="s">
        <v>144</v>
      </c>
      <c r="Y135" s="13">
        <f>SUMPRODUCT((CLIENT=$X135)*(Y$2=Période)*(Marque=Y$1)*CA)</f>
        <v>5000</v>
      </c>
      <c r="Z135" s="13">
        <f>SUMPRODUCT((CLIENT=$X135)*(Z$2=Période)*(Marque=Y$1)*CA)</f>
        <v>300</v>
      </c>
      <c r="AA135" s="16">
        <f t="shared" si="20"/>
        <v>4700</v>
      </c>
      <c r="AB135" s="17">
        <f>SUMPRODUCT((CLIENT=$X135)*(AB$2=Période)*(Marque=AB$1)*CA)</f>
        <v>400</v>
      </c>
      <c r="AC135" s="17">
        <f>SUMPRODUCT((CLIENT=$X135)*(AC$2=Période)*(Marque=AC133)*CA)</f>
        <v>0</v>
      </c>
      <c r="AD135" s="17">
        <f t="shared" si="21"/>
        <v>400</v>
      </c>
      <c r="AE135" s="12">
        <f>SUMPRODUCT((CLIENT=$X135)*(AE$2=Période)*(Marque=AE$1)*CA)</f>
        <v>0</v>
      </c>
      <c r="AF135" s="12">
        <f>SUMPRODUCT((CLIENT=$X135)*(AF$2=Période)*(Marque=AF$1)*CA)</f>
        <v>350</v>
      </c>
      <c r="AG135" s="12">
        <f t="shared" si="22"/>
        <v>-350</v>
      </c>
      <c r="AH135" s="20">
        <f>SUMPRODUCT((CLIENT=$X135)*(AH$2=Période)*(Marque=AH$1)*CA)</f>
        <v>0</v>
      </c>
      <c r="AI135" s="20">
        <f>SUMPRODUCT((CLIENT=$X135)*(AI$2=Période)*(Marque=AI$1)*CA)</f>
        <v>0</v>
      </c>
      <c r="AJ135" s="20">
        <f t="shared" si="23"/>
        <v>0</v>
      </c>
    </row>
    <row r="136" spans="1:36">
      <c r="A136" s="4" t="s">
        <v>9</v>
      </c>
      <c r="B136" s="4" t="s">
        <v>70</v>
      </c>
      <c r="C136" s="4" t="s">
        <v>206</v>
      </c>
      <c r="D136" s="4" t="s">
        <v>7</v>
      </c>
      <c r="E136" s="5">
        <v>12574.4438264739</v>
      </c>
      <c r="F136" s="5">
        <v>11247.146829810899</v>
      </c>
      <c r="G136" s="5">
        <f t="shared" si="18"/>
        <v>1327.2969966630008</v>
      </c>
      <c r="H136" s="6">
        <f t="shared" si="19"/>
        <v>0.10555512553712676</v>
      </c>
      <c r="X136" s="11" t="s">
        <v>11</v>
      </c>
      <c r="Y136" s="13">
        <f>SUMPRODUCT((CLIENT=$X136)*(Y$2=Période)*(Marque=Y$1)*CA)</f>
        <v>800</v>
      </c>
      <c r="Z136" s="13">
        <f>SUMPRODUCT((CLIENT=$X136)*(Z$2=Période)*(Marque=Y$1)*CA)</f>
        <v>700</v>
      </c>
      <c r="AA136" s="16">
        <f t="shared" si="20"/>
        <v>100</v>
      </c>
      <c r="AB136" s="17">
        <f>SUMPRODUCT((CLIENT=$X136)*(AB$2=Période)*(Marque=AB$1)*CA)</f>
        <v>0</v>
      </c>
      <c r="AC136" s="17">
        <f>SUMPRODUCT((CLIENT=$X136)*(AC$2=Période)*(Marque=AC134)*CA)</f>
        <v>0</v>
      </c>
      <c r="AD136" s="17">
        <f t="shared" si="21"/>
        <v>0</v>
      </c>
      <c r="AE136" s="12">
        <f>SUMPRODUCT((CLIENT=$X136)*(AE$2=Période)*(Marque=AE$1)*CA)</f>
        <v>0</v>
      </c>
      <c r="AF136" s="12">
        <f>SUMPRODUCT((CLIENT=$X136)*(AF$2=Période)*(Marque=AF$1)*CA)</f>
        <v>9000</v>
      </c>
      <c r="AG136" s="12">
        <f t="shared" si="22"/>
        <v>-9000</v>
      </c>
      <c r="AH136" s="20">
        <f>SUMPRODUCT((CLIENT=$X136)*(AH$2=Période)*(Marque=AH$1)*CA)</f>
        <v>0</v>
      </c>
      <c r="AI136" s="20">
        <f>SUMPRODUCT((CLIENT=$X136)*(AI$2=Période)*(Marque=AI$1)*CA)</f>
        <v>0</v>
      </c>
      <c r="AJ136" s="20">
        <f t="shared" si="23"/>
        <v>0</v>
      </c>
    </row>
    <row r="137" spans="1:36">
      <c r="A137" s="4" t="s">
        <v>10</v>
      </c>
      <c r="B137" s="4" t="s">
        <v>71</v>
      </c>
      <c r="C137" s="4" t="s">
        <v>208</v>
      </c>
      <c r="D137" s="4" t="s">
        <v>7</v>
      </c>
      <c r="E137" s="5">
        <v>12753.457545420901</v>
      </c>
      <c r="F137" s="5">
        <v>11406.8205413422</v>
      </c>
      <c r="G137" s="5">
        <f t="shared" si="18"/>
        <v>1346.6370040787006</v>
      </c>
      <c r="H137" s="6">
        <f t="shared" si="19"/>
        <v>0.10558995466779963</v>
      </c>
      <c r="X137" s="11" t="s">
        <v>145</v>
      </c>
      <c r="Y137" s="13">
        <f>SUMPRODUCT((CLIENT=$X137)*(Y$2=Période)*(Marque=Y$1)*CA)</f>
        <v>0</v>
      </c>
      <c r="Z137" s="13">
        <f>SUMPRODUCT((CLIENT=$X137)*(Z$2=Période)*(Marque=Y$1)*CA)</f>
        <v>0</v>
      </c>
      <c r="AA137" s="16">
        <f t="shared" si="20"/>
        <v>0</v>
      </c>
      <c r="AB137" s="17">
        <f>SUMPRODUCT((CLIENT=$X137)*(AB$2=Période)*(Marque=AB$1)*CA)</f>
        <v>5326.7857142857201</v>
      </c>
      <c r="AC137" s="17">
        <f>SUMPRODUCT((CLIENT=$X137)*(AC$2=Période)*(Marque=AC135)*CA)</f>
        <v>0</v>
      </c>
      <c r="AD137" s="17">
        <f t="shared" si="21"/>
        <v>5326.7857142857201</v>
      </c>
      <c r="AE137" s="12">
        <f>SUMPRODUCT((CLIENT=$X137)*(AE$2=Période)*(Marque=AE$1)*CA)</f>
        <v>0</v>
      </c>
      <c r="AF137" s="12">
        <f>SUMPRODUCT((CLIENT=$X137)*(AF$2=Période)*(Marque=AF$1)*CA)</f>
        <v>0</v>
      </c>
      <c r="AG137" s="12">
        <f t="shared" si="22"/>
        <v>0</v>
      </c>
      <c r="AH137" s="20">
        <f>SUMPRODUCT((CLIENT=$X137)*(AH$2=Période)*(Marque=AH$1)*CA)</f>
        <v>0</v>
      </c>
      <c r="AI137" s="20">
        <f>SUMPRODUCT((CLIENT=$X137)*(AI$2=Période)*(Marque=AI$1)*CA)</f>
        <v>0</v>
      </c>
      <c r="AJ137" s="20">
        <f t="shared" si="23"/>
        <v>0</v>
      </c>
    </row>
    <row r="138" spans="1:36">
      <c r="A138" s="4" t="s">
        <v>10</v>
      </c>
      <c r="B138" s="4" t="s">
        <v>71</v>
      </c>
      <c r="C138" s="4" t="s">
        <v>209</v>
      </c>
      <c r="D138" s="4" t="s">
        <v>7</v>
      </c>
      <c r="E138" s="5">
        <v>12932.471264367899</v>
      </c>
      <c r="F138" s="5">
        <v>11566.494252873599</v>
      </c>
      <c r="G138" s="5">
        <f t="shared" si="18"/>
        <v>1365.9770114943003</v>
      </c>
      <c r="H138" s="6">
        <f t="shared" si="19"/>
        <v>0.10562381957560574</v>
      </c>
      <c r="X138" s="11" t="s">
        <v>146</v>
      </c>
      <c r="Y138" s="13">
        <f>SUMPRODUCT((CLIENT=$X138)*(Y$2=Période)*(Marque=Y$1)*CA)</f>
        <v>8200.5952380952403</v>
      </c>
      <c r="Z138" s="13">
        <f>SUMPRODUCT((CLIENT=$X138)*(Z$2=Période)*(Marque=Y$1)*CA)</f>
        <v>7482.1428571428596</v>
      </c>
      <c r="AA138" s="16">
        <f t="shared" si="20"/>
        <v>718.45238095238074</v>
      </c>
      <c r="AB138" s="17">
        <f>SUMPRODUCT((CLIENT=$X138)*(AB$2=Période)*(Marque=AB$1)*CA)</f>
        <v>0</v>
      </c>
      <c r="AC138" s="17">
        <f>SUMPRODUCT((CLIENT=$X138)*(AC$2=Période)*(Marque=AC136)*CA)</f>
        <v>0</v>
      </c>
      <c r="AD138" s="17">
        <f t="shared" si="21"/>
        <v>0</v>
      </c>
      <c r="AE138" s="12">
        <f>SUMPRODUCT((CLIENT=$X138)*(AE$2=Période)*(Marque=AE$1)*CA)</f>
        <v>0</v>
      </c>
      <c r="AF138" s="12">
        <f>SUMPRODUCT((CLIENT=$X138)*(AF$2=Période)*(Marque=AF$1)*CA)</f>
        <v>0</v>
      </c>
      <c r="AG138" s="12">
        <f t="shared" si="22"/>
        <v>0</v>
      </c>
      <c r="AH138" s="20">
        <f>SUMPRODUCT((CLIENT=$X138)*(AH$2=Période)*(Marque=AH$1)*CA)</f>
        <v>6045.2380952381</v>
      </c>
      <c r="AI138" s="20">
        <f>SUMPRODUCT((CLIENT=$X138)*(AI$2=Période)*(Marque=AI$1)*CA)</f>
        <v>6763.6904761904798</v>
      </c>
      <c r="AJ138" s="20">
        <f t="shared" si="23"/>
        <v>-718.45238095237983</v>
      </c>
    </row>
    <row r="139" spans="1:36">
      <c r="A139" s="4" t="s">
        <v>10</v>
      </c>
      <c r="B139" s="4" t="s">
        <v>71</v>
      </c>
      <c r="C139" s="4" t="s">
        <v>206</v>
      </c>
      <c r="D139" s="4" t="s">
        <v>7</v>
      </c>
      <c r="E139" s="5">
        <v>13111.4849833148</v>
      </c>
      <c r="F139" s="5">
        <v>11726.1679644049</v>
      </c>
      <c r="G139" s="5">
        <f t="shared" si="18"/>
        <v>1385.3170189099001</v>
      </c>
      <c r="H139" s="6">
        <f t="shared" si="19"/>
        <v>0.10565675975473443</v>
      </c>
      <c r="X139" s="11" t="s">
        <v>147</v>
      </c>
      <c r="Y139" s="13">
        <f>SUMPRODUCT((CLIENT=$X139)*(Y$2=Période)*(Marque=Y$1)*CA)</f>
        <v>0</v>
      </c>
      <c r="Z139" s="13">
        <f>SUMPRODUCT((CLIENT=$X139)*(Z$2=Période)*(Marque=Y$1)*CA)</f>
        <v>0</v>
      </c>
      <c r="AA139" s="16">
        <f t="shared" si="20"/>
        <v>0</v>
      </c>
      <c r="AB139" s="17">
        <f>SUMPRODUCT((CLIENT=$X139)*(AB$2=Période)*(Marque=AB$1)*CA)</f>
        <v>8919.0476190476202</v>
      </c>
      <c r="AC139" s="17">
        <f>SUMPRODUCT((CLIENT=$X139)*(AC$2=Période)*(Marque=AC137)*CA)</f>
        <v>0</v>
      </c>
      <c r="AD139" s="17">
        <f t="shared" si="21"/>
        <v>8919.0476190476202</v>
      </c>
      <c r="AE139" s="12">
        <f>SUMPRODUCT((CLIENT=$X139)*(AE$2=Période)*(Marque=AE$1)*CA)</f>
        <v>0</v>
      </c>
      <c r="AF139" s="12">
        <f>SUMPRODUCT((CLIENT=$X139)*(AF$2=Période)*(Marque=AF$1)*CA)</f>
        <v>0</v>
      </c>
      <c r="AG139" s="12">
        <f t="shared" si="22"/>
        <v>0</v>
      </c>
      <c r="AH139" s="20">
        <f>SUMPRODUCT((CLIENT=$X139)*(AH$2=Période)*(Marque=AH$1)*CA)</f>
        <v>0</v>
      </c>
      <c r="AI139" s="20">
        <f>SUMPRODUCT((CLIENT=$X139)*(AI$2=Période)*(Marque=AI$1)*CA)</f>
        <v>0</v>
      </c>
      <c r="AJ139" s="20">
        <f t="shared" si="23"/>
        <v>0</v>
      </c>
    </row>
    <row r="140" spans="1:36">
      <c r="A140" s="4" t="s">
        <v>10</v>
      </c>
      <c r="B140" s="4" t="s">
        <v>72</v>
      </c>
      <c r="C140" s="4" t="s">
        <v>206</v>
      </c>
      <c r="D140" s="4" t="s">
        <v>8</v>
      </c>
      <c r="E140" s="5">
        <v>13290.498702261801</v>
      </c>
      <c r="F140" s="5">
        <v>11885.841675936301</v>
      </c>
      <c r="G140" s="5">
        <f t="shared" si="18"/>
        <v>1404.6570263254998</v>
      </c>
      <c r="H140" s="6">
        <f t="shared" si="19"/>
        <v>0.10568881257152918</v>
      </c>
      <c r="X140" s="11" t="s">
        <v>148</v>
      </c>
      <c r="Y140" s="13">
        <f>SUMPRODUCT((CLIENT=$X140)*(Y$2=Période)*(Marque=Y$1)*CA)</f>
        <v>200</v>
      </c>
      <c r="Z140" s="13">
        <f>SUMPRODUCT((CLIENT=$X140)*(Z$2=Période)*(Marque=Y$1)*CA)</f>
        <v>300</v>
      </c>
      <c r="AA140" s="16">
        <f t="shared" si="20"/>
        <v>-100</v>
      </c>
      <c r="AB140" s="17">
        <f>SUMPRODUCT((CLIENT=$X140)*(AB$2=Période)*(Marque=AB$1)*CA)</f>
        <v>0</v>
      </c>
      <c r="AC140" s="17">
        <f>SUMPRODUCT((CLIENT=$X140)*(AC$2=Période)*(Marque=AC138)*CA)</f>
        <v>0</v>
      </c>
      <c r="AD140" s="17">
        <f t="shared" si="21"/>
        <v>0</v>
      </c>
      <c r="AE140" s="12">
        <f>SUMPRODUCT((CLIENT=$X140)*(AE$2=Période)*(Marque=AE$1)*CA)</f>
        <v>5000</v>
      </c>
      <c r="AF140" s="12">
        <f>SUMPRODUCT((CLIENT=$X140)*(AF$2=Période)*(Marque=AF$1)*CA)</f>
        <v>400</v>
      </c>
      <c r="AG140" s="12">
        <f t="shared" si="22"/>
        <v>4600</v>
      </c>
      <c r="AH140" s="20">
        <f>SUMPRODUCT((CLIENT=$X140)*(AH$2=Période)*(Marque=AH$1)*CA)</f>
        <v>0</v>
      </c>
      <c r="AI140" s="20">
        <f>SUMPRODUCT((CLIENT=$X140)*(AI$2=Période)*(Marque=AI$1)*CA)</f>
        <v>0</v>
      </c>
      <c r="AJ140" s="20">
        <f t="shared" si="23"/>
        <v>0</v>
      </c>
    </row>
    <row r="141" spans="1:36">
      <c r="A141" s="4" t="s">
        <v>9</v>
      </c>
      <c r="B141" s="4" t="s">
        <v>73</v>
      </c>
      <c r="C141" s="4" t="s">
        <v>209</v>
      </c>
      <c r="D141" s="4" t="s">
        <v>8</v>
      </c>
      <c r="E141" s="5">
        <v>13469.512421208799</v>
      </c>
      <c r="F141" s="5">
        <v>12045.5153874676</v>
      </c>
      <c r="G141" s="5">
        <f t="shared" si="18"/>
        <v>1423.9970337411996</v>
      </c>
      <c r="H141" s="6">
        <f t="shared" si="19"/>
        <v>0.10572001340590509</v>
      </c>
      <c r="X141" s="11" t="s">
        <v>149</v>
      </c>
      <c r="Y141" s="13">
        <f>SUMPRODUCT((CLIENT=$X141)*(Y$2=Période)*(Marque=Y$1)*CA)</f>
        <v>0</v>
      </c>
      <c r="Z141" s="13">
        <f>SUMPRODUCT((CLIENT=$X141)*(Z$2=Période)*(Marque=Y$1)*CA)</f>
        <v>0</v>
      </c>
      <c r="AA141" s="16">
        <f t="shared" si="20"/>
        <v>0</v>
      </c>
      <c r="AB141" s="17">
        <f>SUMPRODUCT((CLIENT=$X141)*(AB$2=Période)*(Marque=AB$1)*CA)</f>
        <v>350</v>
      </c>
      <c r="AC141" s="17">
        <f>SUMPRODUCT((CLIENT=$X141)*(AC$2=Période)*(Marque=AC139)*CA)</f>
        <v>0</v>
      </c>
      <c r="AD141" s="17">
        <f t="shared" si="21"/>
        <v>350</v>
      </c>
      <c r="AE141" s="12">
        <f>SUMPRODUCT((CLIENT=$X141)*(AE$2=Période)*(Marque=AE$1)*CA)</f>
        <v>0</v>
      </c>
      <c r="AF141" s="12">
        <f>SUMPRODUCT((CLIENT=$X141)*(AF$2=Période)*(Marque=AF$1)*CA)</f>
        <v>0</v>
      </c>
      <c r="AG141" s="12">
        <f t="shared" si="22"/>
        <v>0</v>
      </c>
      <c r="AH141" s="20">
        <f>SUMPRODUCT((CLIENT=$X141)*(AH$2=Période)*(Marque=AH$1)*CA)</f>
        <v>0</v>
      </c>
      <c r="AI141" s="20">
        <f>SUMPRODUCT((CLIENT=$X141)*(AI$2=Période)*(Marque=AI$1)*CA)</f>
        <v>0</v>
      </c>
      <c r="AJ141" s="20">
        <f t="shared" si="23"/>
        <v>0</v>
      </c>
    </row>
    <row r="142" spans="1:36">
      <c r="A142" s="4" t="s">
        <v>9</v>
      </c>
      <c r="B142" s="4" t="s">
        <v>73</v>
      </c>
      <c r="C142" s="4" t="s">
        <v>209</v>
      </c>
      <c r="D142" s="4" t="s">
        <v>7</v>
      </c>
      <c r="E142" s="5">
        <v>13648.5261401558</v>
      </c>
      <c r="F142" s="5">
        <v>12205.189098998901</v>
      </c>
      <c r="G142" s="5">
        <f t="shared" si="18"/>
        <v>1443.3370411568994</v>
      </c>
      <c r="H142" s="6">
        <f t="shared" si="19"/>
        <v>0.1057503957815934</v>
      </c>
      <c r="X142" s="11" t="s">
        <v>150</v>
      </c>
      <c r="Y142" s="13">
        <f>SUMPRODUCT((CLIENT=$X142)*(Y$2=Période)*(Marque=Y$1)*CA)</f>
        <v>0</v>
      </c>
      <c r="Z142" s="13">
        <f>SUMPRODUCT((CLIENT=$X142)*(Z$2=Période)*(Marque=Y$1)*CA)</f>
        <v>0</v>
      </c>
      <c r="AA142" s="16">
        <f t="shared" si="20"/>
        <v>0</v>
      </c>
      <c r="AB142" s="17">
        <f>SUMPRODUCT((CLIENT=$X142)*(AB$2=Période)*(Marque=AB$1)*CA)</f>
        <v>9000</v>
      </c>
      <c r="AC142" s="17">
        <f>SUMPRODUCT((CLIENT=$X142)*(AC$2=Période)*(Marque=AC140)*CA)</f>
        <v>0</v>
      </c>
      <c r="AD142" s="17">
        <f t="shared" si="21"/>
        <v>9000</v>
      </c>
      <c r="AE142" s="12">
        <f>SUMPRODUCT((CLIENT=$X142)*(AE$2=Période)*(Marque=AE$1)*CA)</f>
        <v>0</v>
      </c>
      <c r="AF142" s="12">
        <f>SUMPRODUCT((CLIENT=$X142)*(AF$2=Période)*(Marque=AF$1)*CA)</f>
        <v>0</v>
      </c>
      <c r="AG142" s="12">
        <f t="shared" si="22"/>
        <v>0</v>
      </c>
      <c r="AH142" s="20">
        <f>SUMPRODUCT((CLIENT=$X142)*(AH$2=Période)*(Marque=AH$1)*CA)</f>
        <v>0</v>
      </c>
      <c r="AI142" s="20">
        <f>SUMPRODUCT((CLIENT=$X142)*(AI$2=Période)*(Marque=AI$1)*CA)</f>
        <v>0</v>
      </c>
      <c r="AJ142" s="20">
        <f t="shared" si="23"/>
        <v>0</v>
      </c>
    </row>
    <row r="143" spans="1:36">
      <c r="A143" s="4" t="s">
        <v>9</v>
      </c>
      <c r="B143" s="4" t="s">
        <v>74</v>
      </c>
      <c r="C143" s="4" t="s">
        <v>206</v>
      </c>
      <c r="D143" s="4" t="s">
        <v>7</v>
      </c>
      <c r="E143" s="5">
        <v>13827.539859102701</v>
      </c>
      <c r="F143" s="5">
        <v>12364.8628105302</v>
      </c>
      <c r="G143" s="5">
        <f t="shared" si="18"/>
        <v>1462.677048572501</v>
      </c>
      <c r="H143" s="6">
        <f t="shared" si="19"/>
        <v>0.10577999148631034</v>
      </c>
      <c r="X143" s="11" t="s">
        <v>151</v>
      </c>
      <c r="Y143" s="13">
        <f>SUMPRODUCT((CLIENT=$X143)*(Y$2=Période)*(Marque=Y$1)*CA)</f>
        <v>0</v>
      </c>
      <c r="Z143" s="13">
        <f>SUMPRODUCT((CLIENT=$X143)*(Z$2=Période)*(Marque=Y$1)*CA)</f>
        <v>0</v>
      </c>
      <c r="AA143" s="16">
        <f t="shared" si="20"/>
        <v>0</v>
      </c>
      <c r="AB143" s="17">
        <f>SUMPRODUCT((CLIENT=$X143)*(AB$2=Période)*(Marque=AB$1)*CA)</f>
        <v>6045.2380952381</v>
      </c>
      <c r="AC143" s="17">
        <f>SUMPRODUCT((CLIENT=$X143)*(AC$2=Période)*(Marque=AC141)*CA)</f>
        <v>0</v>
      </c>
      <c r="AD143" s="17">
        <f t="shared" si="21"/>
        <v>6045.2380952381</v>
      </c>
      <c r="AE143" s="12">
        <f>SUMPRODUCT((CLIENT=$X143)*(AE$2=Période)*(Marque=AE$1)*CA)</f>
        <v>0</v>
      </c>
      <c r="AF143" s="12">
        <f>SUMPRODUCT((CLIENT=$X143)*(AF$2=Période)*(Marque=AF$1)*CA)</f>
        <v>0</v>
      </c>
      <c r="AG143" s="12">
        <f t="shared" si="22"/>
        <v>0</v>
      </c>
      <c r="AH143" s="20">
        <f>SUMPRODUCT((CLIENT=$X143)*(AH$2=Période)*(Marque=AH$1)*CA)</f>
        <v>0</v>
      </c>
      <c r="AI143" s="20">
        <f>SUMPRODUCT((CLIENT=$X143)*(AI$2=Période)*(Marque=AI$1)*CA)</f>
        <v>0</v>
      </c>
      <c r="AJ143" s="20">
        <f t="shared" si="23"/>
        <v>0</v>
      </c>
    </row>
    <row r="144" spans="1:36">
      <c r="A144" s="4" t="s">
        <v>9</v>
      </c>
      <c r="B144" s="4" t="s">
        <v>74</v>
      </c>
      <c r="C144" s="4" t="s">
        <v>206</v>
      </c>
      <c r="D144" s="4" t="s">
        <v>8</v>
      </c>
      <c r="E144" s="5">
        <v>14006.553578049699</v>
      </c>
      <c r="F144" s="5">
        <v>12524.5365220616</v>
      </c>
      <c r="G144" s="5">
        <f t="shared" si="18"/>
        <v>1482.0170559880989</v>
      </c>
      <c r="H144" s="6">
        <f t="shared" si="19"/>
        <v>0.10580883068270519</v>
      </c>
      <c r="X144" s="11" t="s">
        <v>152</v>
      </c>
      <c r="Y144" s="13">
        <f>SUMPRODUCT((CLIENT=$X144)*(Y$2=Période)*(Marque=Y$1)*CA)</f>
        <v>0</v>
      </c>
      <c r="Z144" s="13">
        <f>SUMPRODUCT((CLIENT=$X144)*(Z$2=Période)*(Marque=Y$1)*CA)</f>
        <v>0</v>
      </c>
      <c r="AA144" s="16">
        <f t="shared" si="20"/>
        <v>0</v>
      </c>
      <c r="AB144" s="17">
        <f>SUMPRODUCT((CLIENT=$X144)*(AB$2=Période)*(Marque=AB$1)*CA)</f>
        <v>6763.6904761904798</v>
      </c>
      <c r="AC144" s="17">
        <f>SUMPRODUCT((CLIENT=$X144)*(AC$2=Période)*(Marque=AC142)*CA)</f>
        <v>0</v>
      </c>
      <c r="AD144" s="17">
        <f t="shared" si="21"/>
        <v>6763.6904761904798</v>
      </c>
      <c r="AE144" s="12">
        <f>SUMPRODUCT((CLIENT=$X144)*(AE$2=Période)*(Marque=AE$1)*CA)</f>
        <v>0</v>
      </c>
      <c r="AF144" s="12">
        <f>SUMPRODUCT((CLIENT=$X144)*(AF$2=Période)*(Marque=AF$1)*CA)</f>
        <v>0</v>
      </c>
      <c r="AG144" s="12">
        <f t="shared" si="22"/>
        <v>0</v>
      </c>
      <c r="AH144" s="20">
        <f>SUMPRODUCT((CLIENT=$X144)*(AH$2=Période)*(Marque=AH$1)*CA)</f>
        <v>0</v>
      </c>
      <c r="AI144" s="20">
        <f>SUMPRODUCT((CLIENT=$X144)*(AI$2=Période)*(Marque=AI$1)*CA)</f>
        <v>0</v>
      </c>
      <c r="AJ144" s="20">
        <f t="shared" si="23"/>
        <v>0</v>
      </c>
    </row>
    <row r="145" spans="1:36">
      <c r="A145" s="4" t="s">
        <v>10</v>
      </c>
      <c r="B145" s="4" t="s">
        <v>75</v>
      </c>
      <c r="C145" s="4" t="s">
        <v>206</v>
      </c>
      <c r="D145" s="4" t="s">
        <v>8</v>
      </c>
      <c r="E145" s="5">
        <v>14185.5672969967</v>
      </c>
      <c r="F145" s="5">
        <v>12684.210233592899</v>
      </c>
      <c r="G145" s="5">
        <f t="shared" si="18"/>
        <v>1501.3570634038006</v>
      </c>
      <c r="H145" s="6">
        <f t="shared" si="19"/>
        <v>0.10583694201088878</v>
      </c>
      <c r="X145" s="11" t="s">
        <v>153</v>
      </c>
      <c r="Y145" s="13">
        <f>SUMPRODUCT((CLIENT=$X145)*(Y$2=Période)*(Marque=Y$1)*CA)</f>
        <v>0</v>
      </c>
      <c r="Z145" s="13">
        <f>SUMPRODUCT((CLIENT=$X145)*(Z$2=Période)*(Marque=Y$1)*CA)</f>
        <v>0</v>
      </c>
      <c r="AA145" s="16">
        <f t="shared" si="20"/>
        <v>0</v>
      </c>
      <c r="AB145" s="17">
        <f>SUMPRODUCT((CLIENT=$X145)*(AB$2=Période)*(Marque=AB$1)*CA)</f>
        <v>7482.1428571428596</v>
      </c>
      <c r="AC145" s="17">
        <f>SUMPRODUCT((CLIENT=$X145)*(AC$2=Période)*(Marque=AC143)*CA)</f>
        <v>0</v>
      </c>
      <c r="AD145" s="17">
        <f t="shared" si="21"/>
        <v>7482.1428571428596</v>
      </c>
      <c r="AE145" s="12">
        <f>SUMPRODUCT((CLIENT=$X145)*(AE$2=Période)*(Marque=AE$1)*CA)</f>
        <v>0</v>
      </c>
      <c r="AF145" s="12">
        <f>SUMPRODUCT((CLIENT=$X145)*(AF$2=Période)*(Marque=AF$1)*CA)</f>
        <v>0</v>
      </c>
      <c r="AG145" s="12">
        <f t="shared" si="22"/>
        <v>0</v>
      </c>
      <c r="AH145" s="20">
        <f>SUMPRODUCT((CLIENT=$X145)*(AH$2=Période)*(Marque=AH$1)*CA)</f>
        <v>0</v>
      </c>
      <c r="AI145" s="20">
        <f>SUMPRODUCT((CLIENT=$X145)*(AI$2=Période)*(Marque=AI$1)*CA)</f>
        <v>0</v>
      </c>
      <c r="AJ145" s="20">
        <f t="shared" si="23"/>
        <v>0</v>
      </c>
    </row>
    <row r="146" spans="1:36">
      <c r="A146" s="4" t="s">
        <v>10</v>
      </c>
      <c r="B146" s="4" t="s">
        <v>75</v>
      </c>
      <c r="C146" s="4" t="s">
        <v>206</v>
      </c>
      <c r="D146" s="4" t="s">
        <v>7</v>
      </c>
      <c r="E146" s="5">
        <v>14364.581015943701</v>
      </c>
      <c r="F146" s="5">
        <v>12843.8839451242</v>
      </c>
      <c r="G146" s="5">
        <f t="shared" si="18"/>
        <v>1520.6970708195004</v>
      </c>
      <c r="H146" s="6">
        <f t="shared" si="19"/>
        <v>0.10586435268328609</v>
      </c>
      <c r="X146" s="11" t="s">
        <v>154</v>
      </c>
      <c r="Y146" s="13">
        <f>SUMPRODUCT((CLIENT=$X146)*(Y$2=Période)*(Marque=Y$1)*CA)</f>
        <v>200</v>
      </c>
      <c r="Z146" s="13">
        <f>SUMPRODUCT((CLIENT=$X146)*(Z$2=Période)*(Marque=Y$1)*CA)</f>
        <v>300</v>
      </c>
      <c r="AA146" s="16">
        <f t="shared" si="20"/>
        <v>-100</v>
      </c>
      <c r="AB146" s="17">
        <f>SUMPRODUCT((CLIENT=$X146)*(AB$2=Période)*(Marque=AB$1)*CA)</f>
        <v>8919.0476190476202</v>
      </c>
      <c r="AC146" s="17">
        <f>SUMPRODUCT((CLIENT=$X146)*(AC$2=Période)*(Marque=AC144)*CA)</f>
        <v>0</v>
      </c>
      <c r="AD146" s="17">
        <f t="shared" si="21"/>
        <v>8919.0476190476202</v>
      </c>
      <c r="AE146" s="12">
        <f>SUMPRODUCT((CLIENT=$X146)*(AE$2=Période)*(Marque=AE$1)*CA)</f>
        <v>0</v>
      </c>
      <c r="AF146" s="12">
        <f>SUMPRODUCT((CLIENT=$X146)*(AF$2=Période)*(Marque=AF$1)*CA)</f>
        <v>400</v>
      </c>
      <c r="AG146" s="12">
        <f t="shared" si="22"/>
        <v>-400</v>
      </c>
      <c r="AH146" s="20">
        <f>SUMPRODUCT((CLIENT=$X146)*(AH$2=Période)*(Marque=AH$1)*CA)</f>
        <v>0</v>
      </c>
      <c r="AI146" s="20">
        <f>SUMPRODUCT((CLIENT=$X146)*(AI$2=Période)*(Marque=AI$1)*CA)</f>
        <v>0</v>
      </c>
      <c r="AJ146" s="20">
        <f t="shared" si="23"/>
        <v>0</v>
      </c>
    </row>
    <row r="147" spans="1:36">
      <c r="A147" s="4" t="s">
        <v>10</v>
      </c>
      <c r="B147" s="4" t="s">
        <v>75</v>
      </c>
      <c r="C147" s="4" t="s">
        <v>209</v>
      </c>
      <c r="D147" s="4" t="s">
        <v>8</v>
      </c>
      <c r="E147" s="5">
        <v>14543.594734890699</v>
      </c>
      <c r="F147" s="5">
        <v>13003.557656655599</v>
      </c>
      <c r="G147" s="5">
        <f t="shared" si="18"/>
        <v>1540.0370782351001</v>
      </c>
      <c r="H147" s="6">
        <f t="shared" si="19"/>
        <v>0.10589108857251683</v>
      </c>
      <c r="X147" s="11" t="s">
        <v>155</v>
      </c>
      <c r="Y147" s="13">
        <f>SUMPRODUCT((CLIENT=$X147)*(Y$2=Période)*(Marque=Y$1)*CA)</f>
        <v>0</v>
      </c>
      <c r="Z147" s="13">
        <f>SUMPRODUCT((CLIENT=$X147)*(Z$2=Période)*(Marque=Y$1)*CA)</f>
        <v>0</v>
      </c>
      <c r="AA147" s="16">
        <f t="shared" si="20"/>
        <v>0</v>
      </c>
      <c r="AB147" s="17">
        <f>SUMPRODUCT((CLIENT=$X147)*(AB$2=Période)*(Marque=AB$1)*CA)</f>
        <v>350</v>
      </c>
      <c r="AC147" s="17">
        <f>SUMPRODUCT((CLIENT=$X147)*(AC$2=Période)*(Marque=AC145)*CA)</f>
        <v>0</v>
      </c>
      <c r="AD147" s="17">
        <f t="shared" si="21"/>
        <v>350</v>
      </c>
      <c r="AE147" s="12">
        <f>SUMPRODUCT((CLIENT=$X147)*(AE$2=Période)*(Marque=AE$1)*CA)</f>
        <v>0</v>
      </c>
      <c r="AF147" s="12">
        <f>SUMPRODUCT((CLIENT=$X147)*(AF$2=Période)*(Marque=AF$1)*CA)</f>
        <v>0</v>
      </c>
      <c r="AG147" s="12">
        <f t="shared" si="22"/>
        <v>0</v>
      </c>
      <c r="AH147" s="20">
        <f>SUMPRODUCT((CLIENT=$X147)*(AH$2=Période)*(Marque=AH$1)*CA)</f>
        <v>0</v>
      </c>
      <c r="AI147" s="20">
        <f>SUMPRODUCT((CLIENT=$X147)*(AI$2=Période)*(Marque=AI$1)*CA)</f>
        <v>0</v>
      </c>
      <c r="AJ147" s="20">
        <f t="shared" si="23"/>
        <v>0</v>
      </c>
    </row>
    <row r="148" spans="1:36">
      <c r="A148" s="4" t="s">
        <v>10</v>
      </c>
      <c r="B148" s="4" t="s">
        <v>75</v>
      </c>
      <c r="C148" s="4" t="s">
        <v>209</v>
      </c>
      <c r="D148" s="4" t="s">
        <v>7</v>
      </c>
      <c r="E148" s="5">
        <v>14722.6084538376</v>
      </c>
      <c r="F148" s="5">
        <v>13163.2313681869</v>
      </c>
      <c r="G148" s="5">
        <f t="shared" si="18"/>
        <v>1559.3770856506999</v>
      </c>
      <c r="H148" s="6">
        <f t="shared" si="19"/>
        <v>0.10591717429286329</v>
      </c>
      <c r="X148" s="11" t="s">
        <v>156</v>
      </c>
      <c r="Y148" s="13">
        <f>SUMPRODUCT((CLIENT=$X148)*(Y$2=Période)*(Marque=Y$1)*CA)</f>
        <v>0</v>
      </c>
      <c r="Z148" s="13">
        <f>SUMPRODUCT((CLIENT=$X148)*(Z$2=Période)*(Marque=Y$1)*CA)</f>
        <v>800</v>
      </c>
      <c r="AA148" s="16">
        <f t="shared" si="20"/>
        <v>-800</v>
      </c>
      <c r="AB148" s="17">
        <f>SUMPRODUCT((CLIENT=$X148)*(AB$2=Période)*(Marque=AB$1)*CA)</f>
        <v>700</v>
      </c>
      <c r="AC148" s="17">
        <f>SUMPRODUCT((CLIENT=$X148)*(AC$2=Période)*(Marque=AC146)*CA)</f>
        <v>0</v>
      </c>
      <c r="AD148" s="17">
        <f t="shared" si="21"/>
        <v>700</v>
      </c>
      <c r="AE148" s="12">
        <f>SUMPRODUCT((CLIENT=$X148)*(AE$2=Période)*(Marque=AE$1)*CA)</f>
        <v>9000</v>
      </c>
      <c r="AF148" s="12">
        <f>SUMPRODUCT((CLIENT=$X148)*(AF$2=Période)*(Marque=AF$1)*CA)</f>
        <v>0</v>
      </c>
      <c r="AG148" s="12">
        <f t="shared" si="22"/>
        <v>9000</v>
      </c>
      <c r="AH148" s="20">
        <f>SUMPRODUCT((CLIENT=$X148)*(AH$2=Période)*(Marque=AH$1)*CA)</f>
        <v>0</v>
      </c>
      <c r="AI148" s="20">
        <f>SUMPRODUCT((CLIENT=$X148)*(AI$2=Période)*(Marque=AI$1)*CA)</f>
        <v>0</v>
      </c>
      <c r="AJ148" s="20">
        <f t="shared" si="23"/>
        <v>0</v>
      </c>
    </row>
    <row r="149" spans="1:36">
      <c r="A149" s="4" t="s">
        <v>10</v>
      </c>
      <c r="B149" s="4" t="s">
        <v>75</v>
      </c>
      <c r="C149" s="4" t="s">
        <v>207</v>
      </c>
      <c r="D149" s="4" t="s">
        <v>8</v>
      </c>
      <c r="E149" s="5">
        <v>14901.6221727846</v>
      </c>
      <c r="F149" s="5">
        <v>13322.905079718201</v>
      </c>
      <c r="G149" s="5">
        <f t="shared" si="18"/>
        <v>1578.7170930663997</v>
      </c>
      <c r="H149" s="6">
        <f t="shared" si="19"/>
        <v>0.10594263327583697</v>
      </c>
      <c r="X149" s="11" t="s">
        <v>157</v>
      </c>
      <c r="Y149" s="13">
        <f>SUMPRODUCT((CLIENT=$X149)*(Y$2=Période)*(Marque=Y$1)*CA)</f>
        <v>0</v>
      </c>
      <c r="Z149" s="13">
        <f>SUMPRODUCT((CLIENT=$X149)*(Z$2=Période)*(Marque=Y$1)*CA)</f>
        <v>0</v>
      </c>
      <c r="AA149" s="16">
        <f t="shared" si="20"/>
        <v>0</v>
      </c>
      <c r="AB149" s="17">
        <f>SUMPRODUCT((CLIENT=$X149)*(AB$2=Période)*(Marque=AB$1)*CA)</f>
        <v>0</v>
      </c>
      <c r="AC149" s="17">
        <f>SUMPRODUCT((CLIENT=$X149)*(AC$2=Période)*(Marque=AC147)*CA)</f>
        <v>0</v>
      </c>
      <c r="AD149" s="17">
        <f t="shared" si="21"/>
        <v>0</v>
      </c>
      <c r="AE149" s="12">
        <f>SUMPRODUCT((CLIENT=$X149)*(AE$2=Période)*(Marque=AE$1)*CA)</f>
        <v>0</v>
      </c>
      <c r="AF149" s="12">
        <f>SUMPRODUCT((CLIENT=$X149)*(AF$2=Période)*(Marque=AF$1)*CA)</f>
        <v>0</v>
      </c>
      <c r="AG149" s="12">
        <f t="shared" si="22"/>
        <v>0</v>
      </c>
      <c r="AH149" s="20">
        <f>SUMPRODUCT((CLIENT=$X149)*(AH$2=Période)*(Marque=AH$1)*CA)</f>
        <v>0</v>
      </c>
      <c r="AI149" s="20">
        <f>SUMPRODUCT((CLIENT=$X149)*(AI$2=Période)*(Marque=AI$1)*CA)</f>
        <v>0</v>
      </c>
      <c r="AJ149" s="20">
        <f t="shared" si="23"/>
        <v>0</v>
      </c>
    </row>
    <row r="150" spans="1:36">
      <c r="A150" s="4" t="s">
        <v>10</v>
      </c>
      <c r="B150" s="4" t="s">
        <v>75</v>
      </c>
      <c r="C150" s="4" t="s">
        <v>207</v>
      </c>
      <c r="D150" s="4" t="s">
        <v>7</v>
      </c>
      <c r="E150" s="5">
        <v>15080.635891731599</v>
      </c>
      <c r="F150" s="5">
        <v>13482.5787912496</v>
      </c>
      <c r="G150" s="5">
        <f t="shared" si="18"/>
        <v>1598.0571004819994</v>
      </c>
      <c r="H150" s="6">
        <f t="shared" si="19"/>
        <v>0.10596748784036225</v>
      </c>
      <c r="X150" s="11" t="s">
        <v>158</v>
      </c>
      <c r="Y150" s="13">
        <f>SUMPRODUCT((CLIENT=$X150)*(Y$2=Période)*(Marque=Y$1)*CA)</f>
        <v>7482.1428571428596</v>
      </c>
      <c r="Z150" s="13">
        <f>SUMPRODUCT((CLIENT=$X150)*(Z$2=Période)*(Marque=Y$1)*CA)</f>
        <v>6045.2380952381</v>
      </c>
      <c r="AA150" s="16">
        <f t="shared" si="20"/>
        <v>1436.9047619047597</v>
      </c>
      <c r="AB150" s="17">
        <f>SUMPRODUCT((CLIENT=$X150)*(AB$2=Période)*(Marque=AB$1)*CA)</f>
        <v>8919.0476190476202</v>
      </c>
      <c r="AC150" s="17">
        <f>SUMPRODUCT((CLIENT=$X150)*(AC$2=Période)*(Marque=AC148)*CA)</f>
        <v>0</v>
      </c>
      <c r="AD150" s="17">
        <f t="shared" si="21"/>
        <v>8919.0476190476202</v>
      </c>
      <c r="AE150" s="12">
        <f>SUMPRODUCT((CLIENT=$X150)*(AE$2=Période)*(Marque=AE$1)*CA)</f>
        <v>8200.5952380952403</v>
      </c>
      <c r="AF150" s="12">
        <f>SUMPRODUCT((CLIENT=$X150)*(AF$2=Période)*(Marque=AF$1)*CA)</f>
        <v>9637.4999999999709</v>
      </c>
      <c r="AG150" s="12">
        <f t="shared" si="22"/>
        <v>-1436.9047619047305</v>
      </c>
      <c r="AH150" s="20">
        <f>SUMPRODUCT((CLIENT=$X150)*(AH$2=Période)*(Marque=AH$1)*CA)</f>
        <v>0</v>
      </c>
      <c r="AI150" s="20">
        <f>SUMPRODUCT((CLIENT=$X150)*(AI$2=Période)*(Marque=AI$1)*CA)</f>
        <v>0</v>
      </c>
      <c r="AJ150" s="20">
        <f t="shared" si="23"/>
        <v>0</v>
      </c>
    </row>
    <row r="151" spans="1:36">
      <c r="A151" s="4" t="s">
        <v>9</v>
      </c>
      <c r="B151" s="4" t="s">
        <v>76</v>
      </c>
      <c r="C151" s="4" t="s">
        <v>209</v>
      </c>
      <c r="D151" s="4" t="s">
        <v>8</v>
      </c>
      <c r="E151" s="5">
        <v>15259.6496106786</v>
      </c>
      <c r="F151" s="5">
        <v>13642.252502780901</v>
      </c>
      <c r="G151" s="5">
        <f t="shared" si="18"/>
        <v>1617.3971078976992</v>
      </c>
      <c r="H151" s="6">
        <f t="shared" si="19"/>
        <v>0.10599175925807991</v>
      </c>
      <c r="X151" s="11" t="s">
        <v>159</v>
      </c>
      <c r="Y151" s="13">
        <f>SUMPRODUCT((CLIENT=$X151)*(Y$2=Période)*(Marque=Y$1)*CA)</f>
        <v>7741.0734149054397</v>
      </c>
      <c r="Z151" s="13">
        <f>SUMPRODUCT((CLIENT=$X151)*(Z$2=Période)*(Marque=Y$1)*CA)</f>
        <v>7562.05969595847</v>
      </c>
      <c r="AA151" s="16">
        <f t="shared" si="20"/>
        <v>179.01371894696968</v>
      </c>
      <c r="AB151" s="17">
        <f>SUMPRODUCT((CLIENT=$X151)*(AB$2=Période)*(Marque=AB$1)*CA)</f>
        <v>7383.0459770114903</v>
      </c>
      <c r="AC151" s="17">
        <f>SUMPRODUCT((CLIENT=$X151)*(AC$2=Période)*(Marque=AC149)*CA)</f>
        <v>0</v>
      </c>
      <c r="AD151" s="17">
        <f t="shared" si="21"/>
        <v>7383.0459770114903</v>
      </c>
      <c r="AE151" s="12">
        <f>SUMPRODUCT((CLIENT=$X151)*(AE$2=Période)*(Marque=AE$1)*CA)</f>
        <v>0</v>
      </c>
      <c r="AF151" s="12">
        <f>SUMPRODUCT((CLIENT=$X151)*(AF$2=Période)*(Marque=AF$1)*CA)</f>
        <v>0</v>
      </c>
      <c r="AG151" s="12">
        <f t="shared" si="22"/>
        <v>0</v>
      </c>
      <c r="AH151" s="20">
        <f>SUMPRODUCT((CLIENT=$X151)*(AH$2=Période)*(Marque=AH$1)*CA)</f>
        <v>0</v>
      </c>
      <c r="AI151" s="20">
        <f>SUMPRODUCT((CLIENT=$X151)*(AI$2=Période)*(Marque=AI$1)*CA)</f>
        <v>0</v>
      </c>
      <c r="AJ151" s="20">
        <f t="shared" si="23"/>
        <v>0</v>
      </c>
    </row>
    <row r="152" spans="1:36">
      <c r="A152" s="4" t="s">
        <v>9</v>
      </c>
      <c r="B152" s="4" t="s">
        <v>77</v>
      </c>
      <c r="C152" s="4" t="s">
        <v>209</v>
      </c>
      <c r="D152" s="4" t="s">
        <v>7</v>
      </c>
      <c r="E152" s="5">
        <v>15438.6633296255</v>
      </c>
      <c r="F152" s="5">
        <v>13801.9262143122</v>
      </c>
      <c r="G152" s="5">
        <f t="shared" si="18"/>
        <v>1636.7371153133008</v>
      </c>
      <c r="H152" s="6">
        <f t="shared" si="19"/>
        <v>0.10601546781401339</v>
      </c>
      <c r="X152" s="11" t="s">
        <v>160</v>
      </c>
      <c r="Y152" s="13">
        <f>SUMPRODUCT((CLIENT=$X152)*(Y$2=Période)*(Marque=Y$1)*CA)</f>
        <v>0</v>
      </c>
      <c r="Z152" s="13">
        <f>SUMPRODUCT((CLIENT=$X152)*(Z$2=Période)*(Marque=Y$1)*CA)</f>
        <v>7920.0871338524203</v>
      </c>
      <c r="AA152" s="16">
        <f t="shared" si="20"/>
        <v>-7920.0871338524203</v>
      </c>
      <c r="AB152" s="17">
        <f>SUMPRODUCT((CLIENT=$X152)*(AB$2=Période)*(Marque=AB$1)*CA)</f>
        <v>0</v>
      </c>
      <c r="AC152" s="17">
        <f>SUMPRODUCT((CLIENT=$X152)*(AC$2=Période)*(Marque=AC150)*CA)</f>
        <v>0</v>
      </c>
      <c r="AD152" s="17">
        <f t="shared" si="21"/>
        <v>0</v>
      </c>
      <c r="AE152" s="12">
        <f>SUMPRODUCT((CLIENT=$X152)*(AE$2=Période)*(Marque=AE$1)*CA)</f>
        <v>0</v>
      </c>
      <c r="AF152" s="12">
        <f>SUMPRODUCT((CLIENT=$X152)*(AF$2=Période)*(Marque=AF$1)*CA)</f>
        <v>0</v>
      </c>
      <c r="AG152" s="12">
        <f t="shared" si="22"/>
        <v>0</v>
      </c>
      <c r="AH152" s="20">
        <f>SUMPRODUCT((CLIENT=$X152)*(AH$2=Période)*(Marque=AH$1)*CA)</f>
        <v>0</v>
      </c>
      <c r="AI152" s="20">
        <f>SUMPRODUCT((CLIENT=$X152)*(AI$2=Période)*(Marque=AI$1)*CA)</f>
        <v>0</v>
      </c>
      <c r="AJ152" s="20">
        <f t="shared" si="23"/>
        <v>0</v>
      </c>
    </row>
    <row r="153" spans="1:36">
      <c r="A153" s="4" t="s">
        <v>10</v>
      </c>
      <c r="B153" s="4" t="s">
        <v>78</v>
      </c>
      <c r="C153" s="4" t="s">
        <v>206</v>
      </c>
      <c r="D153" s="4" t="s">
        <v>8</v>
      </c>
      <c r="E153" s="5">
        <v>15617.677048572499</v>
      </c>
      <c r="F153" s="5">
        <v>13961.5999258436</v>
      </c>
      <c r="G153" s="5">
        <f t="shared" si="18"/>
        <v>1656.0771227288988</v>
      </c>
      <c r="H153" s="6">
        <f t="shared" si="19"/>
        <v>0.10603863286315485</v>
      </c>
      <c r="X153" s="11" t="s">
        <v>161</v>
      </c>
      <c r="Y153" s="13">
        <f>SUMPRODUCT((CLIENT=$X153)*(Y$2=Période)*(Marque=Y$1)*CA)</f>
        <v>0</v>
      </c>
      <c r="Z153" s="13">
        <f>SUMPRODUCT((CLIENT=$X153)*(Z$2=Période)*(Marque=Y$1)*CA)</f>
        <v>0</v>
      </c>
      <c r="AA153" s="16">
        <f t="shared" si="20"/>
        <v>0</v>
      </c>
      <c r="AB153" s="17">
        <f>SUMPRODUCT((CLIENT=$X153)*(AB$2=Période)*(Marque=AB$1)*CA)</f>
        <v>0</v>
      </c>
      <c r="AC153" s="17">
        <f>SUMPRODUCT((CLIENT=$X153)*(AC$2=Période)*(Marque=AC151)*CA)</f>
        <v>0</v>
      </c>
      <c r="AD153" s="17">
        <f t="shared" si="21"/>
        <v>0</v>
      </c>
      <c r="AE153" s="12">
        <f>SUMPRODUCT((CLIENT=$X153)*(AE$2=Période)*(Marque=AE$1)*CA)</f>
        <v>0</v>
      </c>
      <c r="AF153" s="12">
        <f>SUMPRODUCT((CLIENT=$X153)*(AF$2=Période)*(Marque=AF$1)*CA)</f>
        <v>8099.1008527993999</v>
      </c>
      <c r="AG153" s="12">
        <f t="shared" si="22"/>
        <v>-8099.1008527993999</v>
      </c>
      <c r="AH153" s="20">
        <f>SUMPRODUCT((CLIENT=$X153)*(AH$2=Période)*(Marque=AH$1)*CA)</f>
        <v>0</v>
      </c>
      <c r="AI153" s="20">
        <f>SUMPRODUCT((CLIENT=$X153)*(AI$2=Période)*(Marque=AI$1)*CA)</f>
        <v>0</v>
      </c>
      <c r="AJ153" s="20">
        <f t="shared" si="23"/>
        <v>0</v>
      </c>
    </row>
    <row r="154" spans="1:36">
      <c r="A154" s="4" t="s">
        <v>9</v>
      </c>
      <c r="B154" s="4" t="s">
        <v>79</v>
      </c>
      <c r="C154" s="4" t="s">
        <v>206</v>
      </c>
      <c r="D154" s="4" t="s">
        <v>8</v>
      </c>
      <c r="E154" s="5">
        <v>15796.6907675195</v>
      </c>
      <c r="F154" s="5">
        <v>14121.273637374899</v>
      </c>
      <c r="G154" s="5">
        <f t="shared" si="18"/>
        <v>1675.4171301446004</v>
      </c>
      <c r="H154" s="6">
        <f t="shared" si="19"/>
        <v>0.10606127288314859</v>
      </c>
      <c r="X154" s="11" t="s">
        <v>162</v>
      </c>
      <c r="Y154" s="13">
        <f>SUMPRODUCT((CLIENT=$X154)*(Y$2=Période)*(Marque=Y$1)*CA)</f>
        <v>8815.1557285873096</v>
      </c>
      <c r="Z154" s="13">
        <f>SUMPRODUCT((CLIENT=$X154)*(Z$2=Période)*(Marque=Y$1)*CA)</f>
        <v>8278.1145717463805</v>
      </c>
      <c r="AA154" s="16">
        <f t="shared" si="20"/>
        <v>537.04115684092903</v>
      </c>
      <c r="AB154" s="17">
        <f>SUMPRODUCT((CLIENT=$X154)*(AB$2=Période)*(Marque=AB$1)*CA)</f>
        <v>8457.1282906933593</v>
      </c>
      <c r="AC154" s="17">
        <f>SUMPRODUCT((CLIENT=$X154)*(AC$2=Période)*(Marque=AC152)*CA)</f>
        <v>0</v>
      </c>
      <c r="AD154" s="17">
        <f t="shared" si="21"/>
        <v>8457.1282906933593</v>
      </c>
      <c r="AE154" s="12">
        <f>SUMPRODUCT((CLIENT=$X154)*(AE$2=Période)*(Marque=AE$1)*CA)</f>
        <v>0</v>
      </c>
      <c r="AF154" s="12">
        <f>SUMPRODUCT((CLIENT=$X154)*(AF$2=Période)*(Marque=AF$1)*CA)</f>
        <v>8994.1694475342902</v>
      </c>
      <c r="AG154" s="12">
        <f t="shared" si="22"/>
        <v>-8994.1694475342902</v>
      </c>
      <c r="AH154" s="20">
        <f>SUMPRODUCT((CLIENT=$X154)*(AH$2=Période)*(Marque=AH$1)*CA)</f>
        <v>0</v>
      </c>
      <c r="AI154" s="20">
        <f>SUMPRODUCT((CLIENT=$X154)*(AI$2=Période)*(Marque=AI$1)*CA)</f>
        <v>0</v>
      </c>
      <c r="AJ154" s="20">
        <f t="shared" si="23"/>
        <v>0</v>
      </c>
    </row>
    <row r="155" spans="1:36">
      <c r="A155" s="4" t="s">
        <v>10</v>
      </c>
      <c r="B155" s="4" t="s">
        <v>80</v>
      </c>
      <c r="C155" s="4" t="s">
        <v>207</v>
      </c>
      <c r="D155" s="4" t="s">
        <v>8</v>
      </c>
      <c r="E155" s="5">
        <v>15975.7044864665</v>
      </c>
      <c r="F155" s="5">
        <v>14280.9473489062</v>
      </c>
      <c r="G155" s="5">
        <f t="shared" si="18"/>
        <v>1694.7571375603002</v>
      </c>
      <c r="H155" s="6">
        <f t="shared" si="19"/>
        <v>0.10608340552342965</v>
      </c>
      <c r="X155" s="11" t="s">
        <v>163</v>
      </c>
      <c r="Y155" s="13">
        <f>SUMPRODUCT((CLIENT=$X155)*(Y$2=Période)*(Marque=Y$1)*CA)</f>
        <v>0</v>
      </c>
      <c r="Z155" s="13">
        <f>SUMPRODUCT((CLIENT=$X155)*(Z$2=Période)*(Marque=Y$1)*CA)</f>
        <v>9173.1831664812707</v>
      </c>
      <c r="AA155" s="16">
        <f t="shared" si="20"/>
        <v>-9173.1831664812707</v>
      </c>
      <c r="AB155" s="17">
        <f>SUMPRODUCT((CLIENT=$X155)*(AB$2=Période)*(Marque=AB$1)*CA)</f>
        <v>0</v>
      </c>
      <c r="AC155" s="17">
        <f>SUMPRODUCT((CLIENT=$X155)*(AC$2=Période)*(Marque=AC153)*CA)</f>
        <v>0</v>
      </c>
      <c r="AD155" s="17">
        <f t="shared" si="21"/>
        <v>0</v>
      </c>
      <c r="AE155" s="12">
        <f>SUMPRODUCT((CLIENT=$X155)*(AE$2=Période)*(Marque=AE$1)*CA)</f>
        <v>0</v>
      </c>
      <c r="AF155" s="12">
        <f>SUMPRODUCT((CLIENT=$X155)*(AF$2=Période)*(Marque=AF$1)*CA)</f>
        <v>0</v>
      </c>
      <c r="AG155" s="12">
        <f t="shared" si="22"/>
        <v>0</v>
      </c>
      <c r="AH155" s="20">
        <f>SUMPRODUCT((CLIENT=$X155)*(AH$2=Période)*(Marque=AH$1)*CA)</f>
        <v>0</v>
      </c>
      <c r="AI155" s="20">
        <f>SUMPRODUCT((CLIENT=$X155)*(AI$2=Période)*(Marque=AI$1)*CA)</f>
        <v>0</v>
      </c>
      <c r="AJ155" s="20">
        <f t="shared" si="23"/>
        <v>0</v>
      </c>
    </row>
    <row r="156" spans="1:36">
      <c r="A156" s="4" t="s">
        <v>9</v>
      </c>
      <c r="B156" s="4" t="s">
        <v>81</v>
      </c>
      <c r="C156" s="4" t="s">
        <v>209</v>
      </c>
      <c r="D156" s="4" t="s">
        <v>8</v>
      </c>
      <c r="E156" s="5">
        <v>16154.718205413499</v>
      </c>
      <c r="F156" s="5">
        <v>14440.621060437499</v>
      </c>
      <c r="G156" s="5">
        <f t="shared" si="18"/>
        <v>1714.097144976</v>
      </c>
      <c r="H156" s="6">
        <f t="shared" si="19"/>
        <v>0.10610504765113149</v>
      </c>
      <c r="X156" s="11" t="s">
        <v>164</v>
      </c>
      <c r="Y156" s="13">
        <f>SUMPRODUCT((CLIENT=$X156)*(Y$2=Période)*(Marque=Y$1)*CA)</f>
        <v>0</v>
      </c>
      <c r="Z156" s="13">
        <f>SUMPRODUCT((CLIENT=$X156)*(Z$2=Période)*(Marque=Y$1)*CA)</f>
        <v>0</v>
      </c>
      <c r="AA156" s="16">
        <f t="shared" si="20"/>
        <v>0</v>
      </c>
      <c r="AB156" s="17">
        <f>SUMPRODUCT((CLIENT=$X156)*(AB$2=Période)*(Marque=AB$1)*CA)</f>
        <v>9352.1968854282495</v>
      </c>
      <c r="AC156" s="17">
        <f>SUMPRODUCT((CLIENT=$X156)*(AC$2=Période)*(Marque=AC154)*CA)</f>
        <v>0</v>
      </c>
      <c r="AD156" s="17">
        <f t="shared" si="21"/>
        <v>9352.1968854282495</v>
      </c>
      <c r="AE156" s="12">
        <f>SUMPRODUCT((CLIENT=$X156)*(AE$2=Période)*(Marque=AE$1)*CA)</f>
        <v>0</v>
      </c>
      <c r="AF156" s="12">
        <f>SUMPRODUCT((CLIENT=$X156)*(AF$2=Période)*(Marque=AF$1)*CA)</f>
        <v>0</v>
      </c>
      <c r="AG156" s="12">
        <f t="shared" si="22"/>
        <v>0</v>
      </c>
      <c r="AH156" s="20">
        <f>SUMPRODUCT((CLIENT=$X156)*(AH$2=Période)*(Marque=AH$1)*CA)</f>
        <v>0</v>
      </c>
      <c r="AI156" s="20">
        <f>SUMPRODUCT((CLIENT=$X156)*(AI$2=Période)*(Marque=AI$1)*CA)</f>
        <v>0</v>
      </c>
      <c r="AJ156" s="20">
        <f t="shared" si="23"/>
        <v>0</v>
      </c>
    </row>
    <row r="157" spans="1:36">
      <c r="A157" s="4" t="s">
        <v>9</v>
      </c>
      <c r="B157" s="4" t="s">
        <v>81</v>
      </c>
      <c r="C157" s="4" t="s">
        <v>207</v>
      </c>
      <c r="D157" s="4" t="s">
        <v>7</v>
      </c>
      <c r="E157" s="5">
        <v>16333.7319243604</v>
      </c>
      <c r="F157" s="5">
        <v>14600.2947719689</v>
      </c>
      <c r="G157" s="5">
        <f t="shared" si="18"/>
        <v>1733.4371523914997</v>
      </c>
      <c r="H157" s="6">
        <f t="shared" si="19"/>
        <v>0.10612621539393718</v>
      </c>
      <c r="X157" s="11" t="s">
        <v>165</v>
      </c>
      <c r="Y157" s="13">
        <f>SUMPRODUCT((CLIENT=$X157)*(Y$2=Période)*(Marque=Y$1)*CA)</f>
        <v>0</v>
      </c>
      <c r="Z157" s="13">
        <f>SUMPRODUCT((CLIENT=$X157)*(Z$2=Période)*(Marque=Y$1)*CA)</f>
        <v>0</v>
      </c>
      <c r="AA157" s="16">
        <f t="shared" si="20"/>
        <v>0</v>
      </c>
      <c r="AB157" s="17">
        <f>SUMPRODUCT((CLIENT=$X157)*(AB$2=Période)*(Marque=AB$1)*CA)</f>
        <v>9889.2380422691804</v>
      </c>
      <c r="AC157" s="17">
        <f>SUMPRODUCT((CLIENT=$X157)*(AC$2=Période)*(Marque=AC155)*CA)</f>
        <v>0</v>
      </c>
      <c r="AD157" s="17">
        <f t="shared" si="21"/>
        <v>9889.2380422691804</v>
      </c>
      <c r="AE157" s="12">
        <f>SUMPRODUCT((CLIENT=$X157)*(AE$2=Période)*(Marque=AE$1)*CA)</f>
        <v>0</v>
      </c>
      <c r="AF157" s="12">
        <f>SUMPRODUCT((CLIENT=$X157)*(AF$2=Période)*(Marque=AF$1)*CA)</f>
        <v>0</v>
      </c>
      <c r="AG157" s="12">
        <f t="shared" si="22"/>
        <v>0</v>
      </c>
      <c r="AH157" s="20">
        <f>SUMPRODUCT((CLIENT=$X157)*(AH$2=Période)*(Marque=AH$1)*CA)</f>
        <v>0</v>
      </c>
      <c r="AI157" s="20">
        <f>SUMPRODUCT((CLIENT=$X157)*(AI$2=Période)*(Marque=AI$1)*CA)</f>
        <v>0</v>
      </c>
      <c r="AJ157" s="20">
        <f t="shared" si="23"/>
        <v>0</v>
      </c>
    </row>
    <row r="158" spans="1:36">
      <c r="A158" s="4" t="s">
        <v>9</v>
      </c>
      <c r="B158" s="4" t="s">
        <v>82</v>
      </c>
      <c r="C158" s="4" t="s">
        <v>206</v>
      </c>
      <c r="D158" s="4" t="s">
        <v>7</v>
      </c>
      <c r="E158" s="5">
        <v>16512.7456433074</v>
      </c>
      <c r="F158" s="5">
        <v>14759.968483500201</v>
      </c>
      <c r="G158" s="5">
        <f t="shared" si="18"/>
        <v>1752.7771598071995</v>
      </c>
      <c r="H158" s="6">
        <f t="shared" si="19"/>
        <v>0.10614692418020732</v>
      </c>
      <c r="X158" s="11" t="s">
        <v>166</v>
      </c>
      <c r="Y158" s="13">
        <f>SUMPRODUCT((CLIENT=$X158)*(Y$2=Période)*(Marque=Y$1)*CA)</f>
        <v>0</v>
      </c>
      <c r="Z158" s="13">
        <f>SUMPRODUCT((CLIENT=$X158)*(Z$2=Période)*(Marque=Y$1)*CA)</f>
        <v>0</v>
      </c>
      <c r="AA158" s="16">
        <f t="shared" si="20"/>
        <v>0</v>
      </c>
      <c r="AB158" s="17">
        <f>SUMPRODUCT((CLIENT=$X158)*(AB$2=Période)*(Marque=AB$1)*CA)</f>
        <v>10247.2654801631</v>
      </c>
      <c r="AC158" s="17">
        <f>SUMPRODUCT((CLIENT=$X158)*(AC$2=Période)*(Marque=AC156)*CA)</f>
        <v>0</v>
      </c>
      <c r="AD158" s="17">
        <f t="shared" si="21"/>
        <v>10247.2654801631</v>
      </c>
      <c r="AE158" s="12">
        <f>SUMPRODUCT((CLIENT=$X158)*(AE$2=Période)*(Marque=AE$1)*CA)</f>
        <v>0</v>
      </c>
      <c r="AF158" s="12">
        <f>SUMPRODUCT((CLIENT=$X158)*(AF$2=Période)*(Marque=AF$1)*CA)</f>
        <v>0</v>
      </c>
      <c r="AG158" s="12">
        <f t="shared" si="22"/>
        <v>0</v>
      </c>
      <c r="AH158" s="20">
        <f>SUMPRODUCT((CLIENT=$X158)*(AH$2=Période)*(Marque=AH$1)*CA)</f>
        <v>0</v>
      </c>
      <c r="AI158" s="20">
        <f>SUMPRODUCT((CLIENT=$X158)*(AI$2=Période)*(Marque=AI$1)*CA)</f>
        <v>0</v>
      </c>
      <c r="AJ158" s="20">
        <f t="shared" si="23"/>
        <v>0</v>
      </c>
    </row>
    <row r="159" spans="1:36">
      <c r="A159" s="4" t="s">
        <v>9</v>
      </c>
      <c r="B159" s="4" t="s">
        <v>82</v>
      </c>
      <c r="C159" s="4" t="s">
        <v>206</v>
      </c>
      <c r="D159" s="4" t="s">
        <v>8</v>
      </c>
      <c r="E159" s="5">
        <v>16154.718205413499</v>
      </c>
      <c r="F159" s="5">
        <v>14440.621060437499</v>
      </c>
      <c r="G159" s="5">
        <f t="shared" ref="G159" si="24">E159-F159</f>
        <v>1714.097144976</v>
      </c>
      <c r="H159" s="6">
        <f t="shared" ref="H159" si="25">1-F159/E159</f>
        <v>0.10610504765113149</v>
      </c>
      <c r="X159" s="11" t="s">
        <v>167</v>
      </c>
      <c r="Y159" s="13">
        <f>SUMPRODUCT((CLIENT=$X159)*(Y$2=Période)*(Marque=Y$1)*CA)</f>
        <v>0</v>
      </c>
      <c r="Z159" s="13">
        <f>SUMPRODUCT((CLIENT=$X159)*(Z$2=Période)*(Marque=Y$1)*CA)</f>
        <v>0</v>
      </c>
      <c r="AA159" s="16">
        <f t="shared" si="20"/>
        <v>0</v>
      </c>
      <c r="AB159" s="17">
        <f>SUMPRODUCT((CLIENT=$X159)*(AB$2=Période)*(Marque=AB$1)*CA)</f>
        <v>10605.292918057101</v>
      </c>
      <c r="AC159" s="17">
        <f>SUMPRODUCT((CLIENT=$X159)*(AC$2=Période)*(Marque=AC157)*CA)</f>
        <v>0</v>
      </c>
      <c r="AD159" s="17">
        <f t="shared" si="21"/>
        <v>10605.292918057101</v>
      </c>
      <c r="AE159" s="12">
        <f>SUMPRODUCT((CLIENT=$X159)*(AE$2=Période)*(Marque=AE$1)*CA)</f>
        <v>0</v>
      </c>
      <c r="AF159" s="12">
        <f>SUMPRODUCT((CLIENT=$X159)*(AF$2=Période)*(Marque=AF$1)*CA)</f>
        <v>10784.3066370041</v>
      </c>
      <c r="AG159" s="12">
        <f t="shared" si="22"/>
        <v>-10784.3066370041</v>
      </c>
      <c r="AH159" s="20">
        <f>SUMPRODUCT((CLIENT=$X159)*(AH$2=Période)*(Marque=AH$1)*CA)</f>
        <v>0</v>
      </c>
      <c r="AI159" s="20">
        <f>SUMPRODUCT((CLIENT=$X159)*(AI$2=Période)*(Marque=AI$1)*CA)</f>
        <v>0</v>
      </c>
      <c r="AJ159" s="20">
        <f t="shared" si="23"/>
        <v>0</v>
      </c>
    </row>
    <row r="160" spans="1:36">
      <c r="A160" s="4" t="s">
        <v>9</v>
      </c>
      <c r="B160" s="4" t="s">
        <v>83</v>
      </c>
      <c r="C160" s="4" t="s">
        <v>206</v>
      </c>
      <c r="D160" s="4" t="s">
        <v>7</v>
      </c>
      <c r="E160" s="5">
        <v>200</v>
      </c>
      <c r="F160" s="5">
        <v>180</v>
      </c>
      <c r="G160" s="5">
        <f>E160-F160</f>
        <v>20</v>
      </c>
      <c r="H160" s="6">
        <f t="shared" si="19"/>
        <v>9.9999999999999978E-2</v>
      </c>
      <c r="X160" s="11" t="s">
        <v>168</v>
      </c>
      <c r="Y160" s="13">
        <f>SUMPRODUCT((CLIENT=$X160)*(Y$2=Période)*(Marque=Y$1)*CA)</f>
        <v>0</v>
      </c>
      <c r="Z160" s="13">
        <f>SUMPRODUCT((CLIENT=$X160)*(Z$2=Période)*(Marque=Y$1)*CA)</f>
        <v>0</v>
      </c>
      <c r="AA160" s="16">
        <f t="shared" si="20"/>
        <v>0</v>
      </c>
      <c r="AB160" s="17">
        <f>SUMPRODUCT((CLIENT=$X160)*(AB$2=Période)*(Marque=AB$1)*CA)</f>
        <v>10963.3203559511</v>
      </c>
      <c r="AC160" s="17">
        <f>SUMPRODUCT((CLIENT=$X160)*(AC$2=Période)*(Marque=AC158)*CA)</f>
        <v>0</v>
      </c>
      <c r="AD160" s="17">
        <f t="shared" si="21"/>
        <v>10963.3203559511</v>
      </c>
      <c r="AE160" s="12">
        <f>SUMPRODUCT((CLIENT=$X160)*(AE$2=Période)*(Marque=AE$1)*CA)</f>
        <v>0</v>
      </c>
      <c r="AF160" s="12">
        <f>SUMPRODUCT((CLIENT=$X160)*(AF$2=Période)*(Marque=AF$1)*CA)</f>
        <v>0</v>
      </c>
      <c r="AG160" s="12">
        <f t="shared" si="22"/>
        <v>0</v>
      </c>
      <c r="AH160" s="20">
        <f>SUMPRODUCT((CLIENT=$X160)*(AH$2=Période)*(Marque=AH$1)*CA)</f>
        <v>0</v>
      </c>
      <c r="AI160" s="20">
        <f>SUMPRODUCT((CLIENT=$X160)*(AI$2=Période)*(Marque=AI$1)*CA)</f>
        <v>0</v>
      </c>
      <c r="AJ160" s="20">
        <f t="shared" si="23"/>
        <v>0</v>
      </c>
    </row>
    <row r="161" spans="1:36">
      <c r="A161" s="4" t="s">
        <v>9</v>
      </c>
      <c r="B161" s="4" t="s">
        <v>83</v>
      </c>
      <c r="C161" s="4" t="s">
        <v>209</v>
      </c>
      <c r="D161" s="4" t="s">
        <v>8</v>
      </c>
      <c r="E161" s="5">
        <v>300</v>
      </c>
      <c r="F161" s="5">
        <v>280</v>
      </c>
      <c r="G161" s="5">
        <f t="shared" ref="G161:G174" si="26">E161-F161</f>
        <v>20</v>
      </c>
      <c r="H161" s="6">
        <f t="shared" si="19"/>
        <v>6.6666666666666652E-2</v>
      </c>
      <c r="X161" s="11" t="s">
        <v>169</v>
      </c>
      <c r="Y161" s="13">
        <f>SUMPRODUCT((CLIENT=$X161)*(Y$2=Période)*(Marque=Y$1)*CA)</f>
        <v>0</v>
      </c>
      <c r="Z161" s="13">
        <f>SUMPRODUCT((CLIENT=$X161)*(Z$2=Période)*(Marque=Y$1)*CA)</f>
        <v>0</v>
      </c>
      <c r="AA161" s="16">
        <f t="shared" si="20"/>
        <v>0</v>
      </c>
      <c r="AB161" s="17">
        <f>SUMPRODUCT((CLIENT=$X161)*(AB$2=Période)*(Marque=AB$1)*CA)</f>
        <v>0</v>
      </c>
      <c r="AC161" s="17">
        <f>SUMPRODUCT((CLIENT=$X161)*(AC$2=Période)*(Marque=AC159)*CA)</f>
        <v>0</v>
      </c>
      <c r="AD161" s="17">
        <f t="shared" si="21"/>
        <v>0</v>
      </c>
      <c r="AE161" s="12">
        <f>SUMPRODUCT((CLIENT=$X161)*(AE$2=Période)*(Marque=AE$1)*CA)</f>
        <v>0</v>
      </c>
      <c r="AF161" s="12">
        <f>SUMPRODUCT((CLIENT=$X161)*(AF$2=Période)*(Marque=AF$1)*CA)</f>
        <v>11321.347793845</v>
      </c>
      <c r="AG161" s="12">
        <f t="shared" si="22"/>
        <v>-11321.347793845</v>
      </c>
      <c r="AH161" s="20">
        <f>SUMPRODUCT((CLIENT=$X161)*(AH$2=Période)*(Marque=AH$1)*CA)</f>
        <v>0</v>
      </c>
      <c r="AI161" s="20">
        <f>SUMPRODUCT((CLIENT=$X161)*(AI$2=Période)*(Marque=AI$1)*CA)</f>
        <v>0</v>
      </c>
      <c r="AJ161" s="20">
        <f t="shared" si="23"/>
        <v>0</v>
      </c>
    </row>
    <row r="162" spans="1:36">
      <c r="A162" s="4" t="s">
        <v>9</v>
      </c>
      <c r="B162" s="4" t="s">
        <v>83</v>
      </c>
      <c r="C162" s="4" t="s">
        <v>206</v>
      </c>
      <c r="D162" s="4" t="s">
        <v>8</v>
      </c>
      <c r="E162" s="5">
        <v>400</v>
      </c>
      <c r="F162" s="5">
        <v>380</v>
      </c>
      <c r="G162" s="5">
        <f t="shared" si="26"/>
        <v>20</v>
      </c>
      <c r="H162" s="6">
        <f t="shared" si="19"/>
        <v>5.0000000000000044E-2</v>
      </c>
      <c r="X162" s="11" t="s">
        <v>170</v>
      </c>
      <c r="Y162" s="13">
        <f>SUMPRODUCT((CLIENT=$X162)*(Y$2=Période)*(Marque=Y$1)*CA)</f>
        <v>0</v>
      </c>
      <c r="Z162" s="13">
        <f>SUMPRODUCT((CLIENT=$X162)*(Z$2=Période)*(Marque=Y$1)*CA)</f>
        <v>11500.361512792</v>
      </c>
      <c r="AA162" s="16">
        <f t="shared" si="20"/>
        <v>-11500.361512792</v>
      </c>
      <c r="AB162" s="17">
        <f>SUMPRODUCT((CLIENT=$X162)*(AB$2=Période)*(Marque=AB$1)*CA)</f>
        <v>0</v>
      </c>
      <c r="AC162" s="17">
        <f>SUMPRODUCT((CLIENT=$X162)*(AC$2=Période)*(Marque=AC160)*CA)</f>
        <v>0</v>
      </c>
      <c r="AD162" s="17">
        <f t="shared" si="21"/>
        <v>0</v>
      </c>
      <c r="AE162" s="12">
        <f>SUMPRODUCT((CLIENT=$X162)*(AE$2=Période)*(Marque=AE$1)*CA)</f>
        <v>0</v>
      </c>
      <c r="AF162" s="12">
        <f>SUMPRODUCT((CLIENT=$X162)*(AF$2=Période)*(Marque=AF$1)*CA)</f>
        <v>11679.375231739001</v>
      </c>
      <c r="AG162" s="12">
        <f t="shared" si="22"/>
        <v>-11679.375231739001</v>
      </c>
      <c r="AH162" s="20">
        <f>SUMPRODUCT((CLIENT=$X162)*(AH$2=Période)*(Marque=AH$1)*CA)</f>
        <v>0</v>
      </c>
      <c r="AI162" s="20">
        <f>SUMPRODUCT((CLIENT=$X162)*(AI$2=Période)*(Marque=AI$1)*CA)</f>
        <v>0</v>
      </c>
      <c r="AJ162" s="20">
        <f t="shared" si="23"/>
        <v>0</v>
      </c>
    </row>
    <row r="163" spans="1:36">
      <c r="A163" s="4" t="s">
        <v>9</v>
      </c>
      <c r="B163" s="4" t="s">
        <v>83</v>
      </c>
      <c r="C163" s="4" t="s">
        <v>209</v>
      </c>
      <c r="D163" s="4" t="s">
        <v>7</v>
      </c>
      <c r="E163" s="5">
        <v>5000</v>
      </c>
      <c r="F163" s="5">
        <v>4600</v>
      </c>
      <c r="G163" s="5">
        <f t="shared" si="26"/>
        <v>400</v>
      </c>
      <c r="H163" s="6">
        <f t="shared" si="19"/>
        <v>7.999999999999996E-2</v>
      </c>
      <c r="X163" s="11" t="s">
        <v>171</v>
      </c>
      <c r="Y163" s="13">
        <f>SUMPRODUCT((CLIENT=$X163)*(Y$2=Période)*(Marque=Y$1)*CA)</f>
        <v>0</v>
      </c>
      <c r="Z163" s="13">
        <f>SUMPRODUCT((CLIENT=$X163)*(Z$2=Période)*(Marque=Y$1)*CA)</f>
        <v>0</v>
      </c>
      <c r="AA163" s="16">
        <f t="shared" si="20"/>
        <v>0</v>
      </c>
      <c r="AB163" s="17">
        <f>SUMPRODUCT((CLIENT=$X163)*(AB$2=Période)*(Marque=AB$1)*CA)</f>
        <v>11858.3889506859</v>
      </c>
      <c r="AC163" s="17">
        <f>SUMPRODUCT((CLIENT=$X163)*(AC$2=Période)*(Marque=AC161)*CA)</f>
        <v>0</v>
      </c>
      <c r="AD163" s="17">
        <f t="shared" si="21"/>
        <v>11858.3889506859</v>
      </c>
      <c r="AE163" s="12">
        <f>SUMPRODUCT((CLIENT=$X163)*(AE$2=Période)*(Marque=AE$1)*CA)</f>
        <v>0</v>
      </c>
      <c r="AF163" s="12">
        <f>SUMPRODUCT((CLIENT=$X163)*(AF$2=Période)*(Marque=AF$1)*CA)</f>
        <v>0</v>
      </c>
      <c r="AG163" s="12">
        <f t="shared" si="22"/>
        <v>0</v>
      </c>
      <c r="AH163" s="20">
        <f>SUMPRODUCT((CLIENT=$X163)*(AH$2=Période)*(Marque=AH$1)*CA)</f>
        <v>0</v>
      </c>
      <c r="AI163" s="20">
        <f>SUMPRODUCT((CLIENT=$X163)*(AI$2=Période)*(Marque=AI$1)*CA)</f>
        <v>0</v>
      </c>
      <c r="AJ163" s="20">
        <f t="shared" si="23"/>
        <v>0</v>
      </c>
    </row>
    <row r="164" spans="1:36">
      <c r="A164" s="4" t="s">
        <v>9</v>
      </c>
      <c r="B164" s="4" t="s">
        <v>83</v>
      </c>
      <c r="C164" s="4" t="s">
        <v>207</v>
      </c>
      <c r="D164" s="4" t="s">
        <v>8</v>
      </c>
      <c r="E164" s="5">
        <v>350</v>
      </c>
      <c r="F164" s="5">
        <v>290</v>
      </c>
      <c r="G164" s="5">
        <f t="shared" si="26"/>
        <v>60</v>
      </c>
      <c r="H164" s="6">
        <f t="shared" si="19"/>
        <v>0.17142857142857137</v>
      </c>
      <c r="X164" s="11" t="s">
        <v>172</v>
      </c>
      <c r="Y164" s="13">
        <f>SUMPRODUCT((CLIENT=$X164)*(Y$2=Période)*(Marque=Y$1)*CA)</f>
        <v>0</v>
      </c>
      <c r="Z164" s="13">
        <f>SUMPRODUCT((CLIENT=$X164)*(Z$2=Période)*(Marque=Y$1)*CA)</f>
        <v>0</v>
      </c>
      <c r="AA164" s="16">
        <f t="shared" si="20"/>
        <v>0</v>
      </c>
      <c r="AB164" s="17">
        <f>SUMPRODUCT((CLIENT=$X164)*(AB$2=Période)*(Marque=AB$1)*CA)</f>
        <v>12037.402669633</v>
      </c>
      <c r="AC164" s="17">
        <f>SUMPRODUCT((CLIENT=$X164)*(AC$2=Période)*(Marque=AC162)*CA)</f>
        <v>0</v>
      </c>
      <c r="AD164" s="17">
        <f t="shared" si="21"/>
        <v>12037.402669633</v>
      </c>
      <c r="AE164" s="12">
        <f>SUMPRODUCT((CLIENT=$X164)*(AE$2=Période)*(Marque=AE$1)*CA)</f>
        <v>0</v>
      </c>
      <c r="AF164" s="12">
        <f>SUMPRODUCT((CLIENT=$X164)*(AF$2=Période)*(Marque=AF$1)*CA)</f>
        <v>0</v>
      </c>
      <c r="AG164" s="12">
        <f t="shared" si="22"/>
        <v>0</v>
      </c>
      <c r="AH164" s="20">
        <f>SUMPRODUCT((CLIENT=$X164)*(AH$2=Période)*(Marque=AH$1)*CA)</f>
        <v>0</v>
      </c>
      <c r="AI164" s="20">
        <f>SUMPRODUCT((CLIENT=$X164)*(AI$2=Période)*(Marque=AI$1)*CA)</f>
        <v>0</v>
      </c>
      <c r="AJ164" s="20">
        <f t="shared" si="23"/>
        <v>0</v>
      </c>
    </row>
    <row r="165" spans="1:36">
      <c r="A165" s="4" t="s">
        <v>9</v>
      </c>
      <c r="B165" s="4" t="s">
        <v>83</v>
      </c>
      <c r="C165" s="4" t="s">
        <v>207</v>
      </c>
      <c r="D165" s="4" t="s">
        <v>7</v>
      </c>
      <c r="E165" s="5">
        <v>700</v>
      </c>
      <c r="F165" s="5">
        <v>680</v>
      </c>
      <c r="G165" s="5">
        <f t="shared" si="26"/>
        <v>20</v>
      </c>
      <c r="H165" s="6">
        <f t="shared" si="19"/>
        <v>2.8571428571428581E-2</v>
      </c>
      <c r="X165" s="11" t="s">
        <v>173</v>
      </c>
      <c r="Y165" s="13">
        <f>SUMPRODUCT((CLIENT=$X165)*(Y$2=Période)*(Marque=Y$1)*CA)</f>
        <v>12216.416388579901</v>
      </c>
      <c r="Z165" s="13">
        <f>SUMPRODUCT((CLIENT=$X165)*(Z$2=Période)*(Marque=Y$1)*CA)</f>
        <v>12395.4301075269</v>
      </c>
      <c r="AA165" s="16">
        <f t="shared" si="20"/>
        <v>-179.01371894699878</v>
      </c>
      <c r="AB165" s="17">
        <f>SUMPRODUCT((CLIENT=$X165)*(AB$2=Période)*(Marque=AB$1)*CA)</f>
        <v>0</v>
      </c>
      <c r="AC165" s="17">
        <f>SUMPRODUCT((CLIENT=$X165)*(AC$2=Période)*(Marque=AC163)*CA)</f>
        <v>0</v>
      </c>
      <c r="AD165" s="17">
        <f t="shared" si="21"/>
        <v>0</v>
      </c>
      <c r="AE165" s="12">
        <f>SUMPRODUCT((CLIENT=$X165)*(AE$2=Période)*(Marque=AE$1)*CA)</f>
        <v>0</v>
      </c>
      <c r="AF165" s="12">
        <f>SUMPRODUCT((CLIENT=$X165)*(AF$2=Période)*(Marque=AF$1)*CA)</f>
        <v>0</v>
      </c>
      <c r="AG165" s="12">
        <f t="shared" si="22"/>
        <v>0</v>
      </c>
      <c r="AH165" s="20">
        <f>SUMPRODUCT((CLIENT=$X165)*(AH$2=Période)*(Marque=AH$1)*CA)</f>
        <v>0</v>
      </c>
      <c r="AI165" s="20">
        <f>SUMPRODUCT((CLIENT=$X165)*(AI$2=Période)*(Marque=AI$1)*CA)</f>
        <v>0</v>
      </c>
      <c r="AJ165" s="20">
        <f t="shared" si="23"/>
        <v>0</v>
      </c>
    </row>
    <row r="166" spans="1:36">
      <c r="A166" s="4" t="s">
        <v>9</v>
      </c>
      <c r="B166" s="4" t="s">
        <v>84</v>
      </c>
      <c r="C166" s="4" t="s">
        <v>206</v>
      </c>
      <c r="D166" s="4" t="s">
        <v>8</v>
      </c>
      <c r="E166" s="5">
        <v>800</v>
      </c>
      <c r="F166" s="5">
        <v>780</v>
      </c>
      <c r="G166" s="5">
        <f t="shared" si="26"/>
        <v>20</v>
      </c>
      <c r="H166" s="6">
        <f t="shared" si="19"/>
        <v>2.5000000000000022E-2</v>
      </c>
      <c r="X166" s="11" t="s">
        <v>174</v>
      </c>
      <c r="Y166" s="13">
        <f>SUMPRODUCT((CLIENT=$X166)*(Y$2=Période)*(Marque=Y$1)*CA)</f>
        <v>0</v>
      </c>
      <c r="Z166" s="13">
        <f>SUMPRODUCT((CLIENT=$X166)*(Z$2=Période)*(Marque=Y$1)*CA)</f>
        <v>0</v>
      </c>
      <c r="AA166" s="16">
        <f t="shared" si="20"/>
        <v>0</v>
      </c>
      <c r="AB166" s="17">
        <f>SUMPRODUCT((CLIENT=$X166)*(AB$2=Période)*(Marque=AB$1)*CA)</f>
        <v>12574.4438264739</v>
      </c>
      <c r="AC166" s="17">
        <f>SUMPRODUCT((CLIENT=$X166)*(AC$2=Période)*(Marque=AC164)*CA)</f>
        <v>0</v>
      </c>
      <c r="AD166" s="17">
        <f t="shared" si="21"/>
        <v>12574.4438264739</v>
      </c>
      <c r="AE166" s="12">
        <f>SUMPRODUCT((CLIENT=$X166)*(AE$2=Période)*(Marque=AE$1)*CA)</f>
        <v>0</v>
      </c>
      <c r="AF166" s="12">
        <f>SUMPRODUCT((CLIENT=$X166)*(AF$2=Période)*(Marque=AF$1)*CA)</f>
        <v>0</v>
      </c>
      <c r="AG166" s="12">
        <f t="shared" si="22"/>
        <v>0</v>
      </c>
      <c r="AH166" s="20">
        <f>SUMPRODUCT((CLIENT=$X166)*(AH$2=Période)*(Marque=AH$1)*CA)</f>
        <v>0</v>
      </c>
      <c r="AI166" s="20">
        <f>SUMPRODUCT((CLIENT=$X166)*(AI$2=Période)*(Marque=AI$1)*CA)</f>
        <v>0</v>
      </c>
      <c r="AJ166" s="20">
        <f t="shared" si="23"/>
        <v>0</v>
      </c>
    </row>
    <row r="167" spans="1:36">
      <c r="A167" s="4" t="s">
        <v>10</v>
      </c>
      <c r="B167" s="4" t="s">
        <v>85</v>
      </c>
      <c r="C167" s="4" t="s">
        <v>206</v>
      </c>
      <c r="D167" s="4" t="s">
        <v>7</v>
      </c>
      <c r="E167" s="5">
        <v>9000</v>
      </c>
      <c r="F167" s="5">
        <v>8000</v>
      </c>
      <c r="G167" s="5">
        <f t="shared" si="26"/>
        <v>1000</v>
      </c>
      <c r="H167" s="6">
        <f t="shared" si="19"/>
        <v>0.11111111111111116</v>
      </c>
      <c r="X167" s="11" t="s">
        <v>175</v>
      </c>
      <c r="Y167" s="13">
        <f>SUMPRODUCT((CLIENT=$X167)*(Y$2=Période)*(Marque=Y$1)*CA)</f>
        <v>12932.471264367899</v>
      </c>
      <c r="Z167" s="13">
        <f>SUMPRODUCT((CLIENT=$X167)*(Z$2=Période)*(Marque=Y$1)*CA)</f>
        <v>0</v>
      </c>
      <c r="AA167" s="16">
        <f t="shared" si="20"/>
        <v>12932.471264367899</v>
      </c>
      <c r="AB167" s="17">
        <f>SUMPRODUCT((CLIENT=$X167)*(AB$2=Période)*(Marque=AB$1)*CA)</f>
        <v>13111.4849833148</v>
      </c>
      <c r="AC167" s="17">
        <f>SUMPRODUCT((CLIENT=$X167)*(AC$2=Période)*(Marque=AC165)*CA)</f>
        <v>0</v>
      </c>
      <c r="AD167" s="17">
        <f t="shared" si="21"/>
        <v>13111.4849833148</v>
      </c>
      <c r="AE167" s="12">
        <f>SUMPRODUCT((CLIENT=$X167)*(AE$2=Période)*(Marque=AE$1)*CA)</f>
        <v>0</v>
      </c>
      <c r="AF167" s="12">
        <f>SUMPRODUCT((CLIENT=$X167)*(AF$2=Période)*(Marque=AF$1)*CA)</f>
        <v>0</v>
      </c>
      <c r="AG167" s="12">
        <f t="shared" si="22"/>
        <v>0</v>
      </c>
      <c r="AH167" s="20">
        <f>SUMPRODUCT((CLIENT=$X167)*(AH$2=Période)*(Marque=AH$1)*CA)</f>
        <v>0</v>
      </c>
      <c r="AI167" s="20">
        <f>SUMPRODUCT((CLIENT=$X167)*(AI$2=Période)*(Marque=AI$1)*CA)</f>
        <v>0</v>
      </c>
      <c r="AJ167" s="20">
        <f t="shared" si="23"/>
        <v>0</v>
      </c>
    </row>
    <row r="168" spans="1:36">
      <c r="A168" s="4" t="s">
        <v>10</v>
      </c>
      <c r="B168" s="4" t="s">
        <v>85</v>
      </c>
      <c r="C168" s="4" t="s">
        <v>206</v>
      </c>
      <c r="D168" s="4" t="s">
        <v>8</v>
      </c>
      <c r="E168" s="5">
        <v>5326.7857142857201</v>
      </c>
      <c r="F168" s="5">
        <v>4782.5</v>
      </c>
      <c r="G168" s="5">
        <f t="shared" si="26"/>
        <v>544.28571428572013</v>
      </c>
      <c r="H168" s="6">
        <f t="shared" si="19"/>
        <v>0.10217901441501942</v>
      </c>
      <c r="X168" s="11" t="s">
        <v>176</v>
      </c>
      <c r="Y168" s="13">
        <f>SUMPRODUCT((CLIENT=$X168)*(Y$2=Période)*(Marque=Y$1)*CA)</f>
        <v>0</v>
      </c>
      <c r="Z168" s="13">
        <f>SUMPRODUCT((CLIENT=$X168)*(Z$2=Période)*(Marque=Y$1)*CA)</f>
        <v>0</v>
      </c>
      <c r="AA168" s="16">
        <f t="shared" si="20"/>
        <v>0</v>
      </c>
      <c r="AB168" s="17">
        <f>SUMPRODUCT((CLIENT=$X168)*(AB$2=Période)*(Marque=AB$1)*CA)</f>
        <v>200</v>
      </c>
      <c r="AC168" s="17">
        <f>SUMPRODUCT((CLIENT=$X168)*(AC$2=Période)*(Marque=AC166)*CA)</f>
        <v>0</v>
      </c>
      <c r="AD168" s="17">
        <f t="shared" si="21"/>
        <v>200</v>
      </c>
      <c r="AE168" s="12">
        <f>SUMPRODUCT((CLIENT=$X168)*(AE$2=Période)*(Marque=AE$1)*CA)</f>
        <v>0</v>
      </c>
      <c r="AF168" s="12">
        <f>SUMPRODUCT((CLIENT=$X168)*(AF$2=Période)*(Marque=AF$1)*CA)</f>
        <v>0</v>
      </c>
      <c r="AG168" s="12">
        <f t="shared" si="22"/>
        <v>0</v>
      </c>
      <c r="AH168" s="20">
        <f>SUMPRODUCT((CLIENT=$X168)*(AH$2=Période)*(Marque=AH$1)*CA)</f>
        <v>0</v>
      </c>
      <c r="AI168" s="20">
        <f>SUMPRODUCT((CLIENT=$X168)*(AI$2=Période)*(Marque=AI$1)*CA)</f>
        <v>0</v>
      </c>
      <c r="AJ168" s="20">
        <f t="shared" si="23"/>
        <v>0</v>
      </c>
    </row>
    <row r="169" spans="1:36">
      <c r="A169" s="4" t="s">
        <v>10</v>
      </c>
      <c r="B169" s="4" t="s">
        <v>86</v>
      </c>
      <c r="C169" s="4" t="s">
        <v>208</v>
      </c>
      <c r="D169" s="4" t="s">
        <v>8</v>
      </c>
      <c r="E169" s="5">
        <v>6045.2380952381</v>
      </c>
      <c r="F169" s="5">
        <v>5423.3333333333303</v>
      </c>
      <c r="G169" s="5">
        <f t="shared" si="26"/>
        <v>621.90476190476966</v>
      </c>
      <c r="H169" s="6">
        <f t="shared" si="19"/>
        <v>0.10287514769594452</v>
      </c>
      <c r="X169" s="11" t="s">
        <v>177</v>
      </c>
      <c r="Y169" s="13">
        <f>SUMPRODUCT((CLIENT=$X169)*(Y$2=Période)*(Marque=Y$1)*CA)</f>
        <v>400</v>
      </c>
      <c r="Z169" s="13">
        <f>SUMPRODUCT((CLIENT=$X169)*(Z$2=Période)*(Marque=Y$1)*CA)</f>
        <v>0</v>
      </c>
      <c r="AA169" s="16">
        <f t="shared" si="20"/>
        <v>400</v>
      </c>
      <c r="AB169" s="17">
        <f>SUMPRODUCT((CLIENT=$X169)*(AB$2=Période)*(Marque=AB$1)*CA)</f>
        <v>300</v>
      </c>
      <c r="AC169" s="17">
        <f>SUMPRODUCT((CLIENT=$X169)*(AC$2=Période)*(Marque=AC167)*CA)</f>
        <v>0</v>
      </c>
      <c r="AD169" s="17">
        <f t="shared" si="21"/>
        <v>300</v>
      </c>
      <c r="AE169" s="12">
        <f>SUMPRODUCT((CLIENT=$X169)*(AE$2=Période)*(Marque=AE$1)*CA)</f>
        <v>0</v>
      </c>
      <c r="AF169" s="12">
        <f>SUMPRODUCT((CLIENT=$X169)*(AF$2=Période)*(Marque=AF$1)*CA)</f>
        <v>0</v>
      </c>
      <c r="AG169" s="12">
        <f t="shared" si="22"/>
        <v>0</v>
      </c>
      <c r="AH169" s="20">
        <f>SUMPRODUCT((CLIENT=$X169)*(AH$2=Période)*(Marque=AH$1)*CA)</f>
        <v>0</v>
      </c>
      <c r="AI169" s="20">
        <f>SUMPRODUCT((CLIENT=$X169)*(AI$2=Période)*(Marque=AI$1)*CA)</f>
        <v>0</v>
      </c>
      <c r="AJ169" s="20">
        <f t="shared" si="23"/>
        <v>0</v>
      </c>
    </row>
    <row r="170" spans="1:36">
      <c r="A170" s="4" t="s">
        <v>10</v>
      </c>
      <c r="B170" s="4" t="s">
        <v>86</v>
      </c>
      <c r="C170" s="4" t="s">
        <v>206</v>
      </c>
      <c r="D170" s="4" t="s">
        <v>8</v>
      </c>
      <c r="E170" s="5">
        <v>6763.6904761904798</v>
      </c>
      <c r="F170" s="5">
        <v>6064.1666666666597</v>
      </c>
      <c r="G170" s="5">
        <f t="shared" si="26"/>
        <v>699.52380952382009</v>
      </c>
      <c r="H170" s="6">
        <f t="shared" si="19"/>
        <v>0.10342339170993731</v>
      </c>
      <c r="X170" s="11" t="s">
        <v>178</v>
      </c>
      <c r="Y170" s="13">
        <f>SUMPRODUCT((CLIENT=$X170)*(Y$2=Période)*(Marque=Y$1)*CA)</f>
        <v>9000</v>
      </c>
      <c r="Z170" s="13">
        <f>SUMPRODUCT((CLIENT=$X170)*(Z$2=Période)*(Marque=Y$1)*CA)</f>
        <v>350</v>
      </c>
      <c r="AA170" s="16">
        <f t="shared" si="20"/>
        <v>8650</v>
      </c>
      <c r="AB170" s="17">
        <f>SUMPRODUCT((CLIENT=$X170)*(AB$2=Période)*(Marque=AB$1)*CA)</f>
        <v>800</v>
      </c>
      <c r="AC170" s="17">
        <f>SUMPRODUCT((CLIENT=$X170)*(AC$2=Période)*(Marque=AC168)*CA)</f>
        <v>0</v>
      </c>
      <c r="AD170" s="17">
        <f t="shared" si="21"/>
        <v>800</v>
      </c>
      <c r="AE170" s="12">
        <f>SUMPRODUCT((CLIENT=$X170)*(AE$2=Période)*(Marque=AE$1)*CA)</f>
        <v>700</v>
      </c>
      <c r="AF170" s="12">
        <f>SUMPRODUCT((CLIENT=$X170)*(AF$2=Période)*(Marque=AF$1)*CA)</f>
        <v>0</v>
      </c>
      <c r="AG170" s="12">
        <f t="shared" si="22"/>
        <v>700</v>
      </c>
      <c r="AH170" s="20">
        <f>SUMPRODUCT((CLIENT=$X170)*(AH$2=Période)*(Marque=AH$1)*CA)</f>
        <v>0</v>
      </c>
      <c r="AI170" s="20">
        <f>SUMPRODUCT((CLIENT=$X170)*(AI$2=Période)*(Marque=AI$1)*CA)</f>
        <v>0</v>
      </c>
      <c r="AJ170" s="20">
        <f t="shared" si="23"/>
        <v>0</v>
      </c>
    </row>
    <row r="171" spans="1:36">
      <c r="A171" s="4" t="s">
        <v>10</v>
      </c>
      <c r="B171" s="4" t="s">
        <v>86</v>
      </c>
      <c r="C171" s="4" t="s">
        <v>206</v>
      </c>
      <c r="D171" s="4" t="s">
        <v>7</v>
      </c>
      <c r="E171" s="5">
        <v>7482.1428571428596</v>
      </c>
      <c r="F171" s="5">
        <v>6705</v>
      </c>
      <c r="G171" s="5">
        <f t="shared" si="26"/>
        <v>777.14285714285961</v>
      </c>
      <c r="H171" s="6">
        <f t="shared" si="19"/>
        <v>0.1038663484486877</v>
      </c>
      <c r="X171" s="11" t="s">
        <v>179</v>
      </c>
      <c r="Y171" s="13">
        <f>SUMPRODUCT((CLIENT=$X171)*(Y$2=Période)*(Marque=Y$1)*CA)</f>
        <v>5326.7857142857201</v>
      </c>
      <c r="Z171" s="13">
        <f>SUMPRODUCT((CLIENT=$X171)*(Z$2=Période)*(Marque=Y$1)*CA)</f>
        <v>6045.2380952381</v>
      </c>
      <c r="AA171" s="16">
        <f t="shared" si="20"/>
        <v>-718.45238095237983</v>
      </c>
      <c r="AB171" s="17">
        <f>SUMPRODUCT((CLIENT=$X171)*(AB$2=Période)*(Marque=AB$1)*CA)</f>
        <v>0</v>
      </c>
      <c r="AC171" s="17">
        <f>SUMPRODUCT((CLIENT=$X171)*(AC$2=Période)*(Marque=AC169)*CA)</f>
        <v>0</v>
      </c>
      <c r="AD171" s="17">
        <f t="shared" si="21"/>
        <v>0</v>
      </c>
      <c r="AE171" s="12">
        <f>SUMPRODUCT((CLIENT=$X171)*(AE$2=Période)*(Marque=AE$1)*CA)</f>
        <v>0</v>
      </c>
      <c r="AF171" s="12">
        <f>SUMPRODUCT((CLIENT=$X171)*(AF$2=Période)*(Marque=AF$1)*CA)</f>
        <v>6763.6904761904798</v>
      </c>
      <c r="AG171" s="12">
        <f t="shared" si="22"/>
        <v>-6763.6904761904798</v>
      </c>
      <c r="AH171" s="20">
        <f>SUMPRODUCT((CLIENT=$X171)*(AH$2=Période)*(Marque=AH$1)*CA)</f>
        <v>0</v>
      </c>
      <c r="AI171" s="20">
        <f>SUMPRODUCT((CLIENT=$X171)*(AI$2=Période)*(Marque=AI$1)*CA)</f>
        <v>0</v>
      </c>
      <c r="AJ171" s="20">
        <f t="shared" si="23"/>
        <v>0</v>
      </c>
    </row>
    <row r="172" spans="1:36">
      <c r="A172" s="4" t="s">
        <v>10</v>
      </c>
      <c r="B172" s="4" t="s">
        <v>86</v>
      </c>
      <c r="C172" s="4" t="s">
        <v>209</v>
      </c>
      <c r="D172" s="4" t="s">
        <v>8</v>
      </c>
      <c r="E172" s="5">
        <v>8200.5952380952403</v>
      </c>
      <c r="F172" s="5">
        <v>7345.8333333333303</v>
      </c>
      <c r="G172" s="5">
        <f t="shared" si="26"/>
        <v>854.76190476191005</v>
      </c>
      <c r="H172" s="6">
        <f t="shared" si="19"/>
        <v>0.10423169049865777</v>
      </c>
      <c r="X172" s="11" t="s">
        <v>180</v>
      </c>
      <c r="Y172" s="13">
        <f>SUMPRODUCT((CLIENT=$X172)*(Y$2=Période)*(Marque=Y$1)*CA)</f>
        <v>0</v>
      </c>
      <c r="Z172" s="13">
        <f>SUMPRODUCT((CLIENT=$X172)*(Z$2=Période)*(Marque=Y$1)*CA)</f>
        <v>0</v>
      </c>
      <c r="AA172" s="16">
        <f t="shared" si="20"/>
        <v>0</v>
      </c>
      <c r="AB172" s="17">
        <f>SUMPRODUCT((CLIENT=$X172)*(AB$2=Période)*(Marque=AB$1)*CA)</f>
        <v>7482.1428571428596</v>
      </c>
      <c r="AC172" s="17">
        <f>SUMPRODUCT((CLIENT=$X172)*(AC$2=Période)*(Marque=AC170)*CA)</f>
        <v>0</v>
      </c>
      <c r="AD172" s="17">
        <f t="shared" si="21"/>
        <v>7482.1428571428596</v>
      </c>
      <c r="AE172" s="12">
        <f>SUMPRODUCT((CLIENT=$X172)*(AE$2=Période)*(Marque=AE$1)*CA)</f>
        <v>0</v>
      </c>
      <c r="AF172" s="12">
        <f>SUMPRODUCT((CLIENT=$X172)*(AF$2=Période)*(Marque=AF$1)*CA)</f>
        <v>0</v>
      </c>
      <c r="AG172" s="12">
        <f t="shared" si="22"/>
        <v>0</v>
      </c>
      <c r="AH172" s="20">
        <f>SUMPRODUCT((CLIENT=$X172)*(AH$2=Période)*(Marque=AH$1)*CA)</f>
        <v>0</v>
      </c>
      <c r="AI172" s="20">
        <f>SUMPRODUCT((CLIENT=$X172)*(AI$2=Période)*(Marque=AI$1)*CA)</f>
        <v>0</v>
      </c>
      <c r="AJ172" s="20">
        <f t="shared" si="23"/>
        <v>0</v>
      </c>
    </row>
    <row r="173" spans="1:36">
      <c r="A173" s="4" t="s">
        <v>10</v>
      </c>
      <c r="B173" s="4" t="s">
        <v>86</v>
      </c>
      <c r="C173" s="4" t="s">
        <v>209</v>
      </c>
      <c r="D173" s="4" t="s">
        <v>7</v>
      </c>
      <c r="E173" s="5">
        <v>8919.0476190476202</v>
      </c>
      <c r="F173" s="5">
        <v>7986.6666666666597</v>
      </c>
      <c r="G173" s="5">
        <f t="shared" si="26"/>
        <v>932.38095238096048</v>
      </c>
      <c r="H173" s="6">
        <f t="shared" si="19"/>
        <v>0.10453817405232335</v>
      </c>
      <c r="X173" s="11" t="s">
        <v>181</v>
      </c>
      <c r="Y173" s="13">
        <f>SUMPRODUCT((CLIENT=$X173)*(Y$2=Période)*(Marque=Y$1)*CA)</f>
        <v>0</v>
      </c>
      <c r="Z173" s="13">
        <f>SUMPRODUCT((CLIENT=$X173)*(Z$2=Période)*(Marque=Y$1)*CA)</f>
        <v>0</v>
      </c>
      <c r="AA173" s="16">
        <f t="shared" si="20"/>
        <v>0</v>
      </c>
      <c r="AB173" s="17">
        <f>SUMPRODUCT((CLIENT=$X173)*(AB$2=Période)*(Marque=AB$1)*CA)</f>
        <v>0</v>
      </c>
      <c r="AC173" s="17">
        <f>SUMPRODUCT((CLIENT=$X173)*(AC$2=Période)*(Marque=AC171)*CA)</f>
        <v>0</v>
      </c>
      <c r="AD173" s="17">
        <f t="shared" si="21"/>
        <v>0</v>
      </c>
      <c r="AE173" s="12">
        <f>SUMPRODUCT((CLIENT=$X173)*(AE$2=Période)*(Marque=AE$1)*CA)</f>
        <v>0</v>
      </c>
      <c r="AF173" s="12">
        <f>SUMPRODUCT((CLIENT=$X173)*(AF$2=Période)*(Marque=AF$1)*CA)</f>
        <v>8919.0476190476202</v>
      </c>
      <c r="AG173" s="12">
        <f t="shared" si="22"/>
        <v>-8919.0476190476202</v>
      </c>
      <c r="AH173" s="20">
        <f>SUMPRODUCT((CLIENT=$X173)*(AH$2=Période)*(Marque=AH$1)*CA)</f>
        <v>0</v>
      </c>
      <c r="AI173" s="20">
        <f>SUMPRODUCT((CLIENT=$X173)*(AI$2=Période)*(Marque=AI$1)*CA)</f>
        <v>0</v>
      </c>
      <c r="AJ173" s="20">
        <f t="shared" si="23"/>
        <v>0</v>
      </c>
    </row>
    <row r="174" spans="1:36">
      <c r="A174" s="4" t="s">
        <v>10</v>
      </c>
      <c r="B174" s="4" t="s">
        <v>87</v>
      </c>
      <c r="C174" s="4" t="s">
        <v>206</v>
      </c>
      <c r="D174" s="4" t="s">
        <v>7</v>
      </c>
      <c r="E174" s="5">
        <v>9637.4999999999709</v>
      </c>
      <c r="F174" s="5">
        <v>8627.5</v>
      </c>
      <c r="G174" s="5">
        <f t="shared" si="26"/>
        <v>1009.9999999999709</v>
      </c>
      <c r="H174" s="6">
        <f t="shared" si="19"/>
        <v>0.10479896238650832</v>
      </c>
      <c r="X174" s="11" t="s">
        <v>182</v>
      </c>
      <c r="Y174" s="13">
        <f>SUMPRODUCT((CLIENT=$X174)*(Y$2=Période)*(Marque=Y$1)*CA)</f>
        <v>0</v>
      </c>
      <c r="Z174" s="13">
        <f>SUMPRODUCT((CLIENT=$X174)*(Z$2=Période)*(Marque=Y$1)*CA)</f>
        <v>9637.4999999999709</v>
      </c>
      <c r="AA174" s="16">
        <f t="shared" si="20"/>
        <v>-9637.4999999999709</v>
      </c>
      <c r="AB174" s="17">
        <f>SUMPRODUCT((CLIENT=$X174)*(AB$2=Période)*(Marque=AB$1)*CA)</f>
        <v>7383.0459770114903</v>
      </c>
      <c r="AC174" s="17">
        <f>SUMPRODUCT((CLIENT=$X174)*(AC$2=Période)*(Marque=AC172)*CA)</f>
        <v>0</v>
      </c>
      <c r="AD174" s="17">
        <f t="shared" si="21"/>
        <v>7383.0459770114903</v>
      </c>
      <c r="AE174" s="12">
        <f>SUMPRODUCT((CLIENT=$X174)*(AE$2=Période)*(Marque=AE$1)*CA)</f>
        <v>0</v>
      </c>
      <c r="AF174" s="12">
        <f>SUMPRODUCT((CLIENT=$X174)*(AF$2=Période)*(Marque=AF$1)*CA)</f>
        <v>0</v>
      </c>
      <c r="AG174" s="12">
        <f t="shared" si="22"/>
        <v>0</v>
      </c>
      <c r="AH174" s="20">
        <f>SUMPRODUCT((CLIENT=$X174)*(AH$2=Période)*(Marque=AH$1)*CA)</f>
        <v>0</v>
      </c>
      <c r="AI174" s="20">
        <f>SUMPRODUCT((CLIENT=$X174)*(AI$2=Période)*(Marque=AI$1)*CA)</f>
        <v>0</v>
      </c>
      <c r="AJ174" s="20">
        <f t="shared" si="23"/>
        <v>0</v>
      </c>
    </row>
    <row r="175" spans="1:36">
      <c r="A175" s="4" t="s">
        <v>10</v>
      </c>
      <c r="B175" s="4" t="s">
        <v>87</v>
      </c>
      <c r="C175" s="4" t="s">
        <v>206</v>
      </c>
      <c r="D175" s="4" t="s">
        <v>8</v>
      </c>
      <c r="E175" s="5">
        <v>200</v>
      </c>
      <c r="F175" s="5">
        <v>180</v>
      </c>
      <c r="G175" s="5">
        <f>E175-F175</f>
        <v>20</v>
      </c>
      <c r="H175" s="6">
        <f t="shared" si="19"/>
        <v>9.9999999999999978E-2</v>
      </c>
      <c r="X175" s="11" t="s">
        <v>183</v>
      </c>
      <c r="Y175" s="13">
        <f>SUMPRODUCT((CLIENT=$X175)*(Y$2=Période)*(Marque=Y$1)*CA)</f>
        <v>0</v>
      </c>
      <c r="Z175" s="13">
        <f>SUMPRODUCT((CLIENT=$X175)*(Z$2=Période)*(Marque=Y$1)*CA)</f>
        <v>0</v>
      </c>
      <c r="AA175" s="16">
        <f t="shared" si="20"/>
        <v>0</v>
      </c>
      <c r="AB175" s="17">
        <f>SUMPRODUCT((CLIENT=$X175)*(AB$2=Période)*(Marque=AB$1)*CA)</f>
        <v>7741.0734149054397</v>
      </c>
      <c r="AC175" s="17">
        <f>SUMPRODUCT((CLIENT=$X175)*(AC$2=Période)*(Marque=AC173)*CA)</f>
        <v>0</v>
      </c>
      <c r="AD175" s="17">
        <f t="shared" si="21"/>
        <v>7741.0734149054397</v>
      </c>
      <c r="AE175" s="12">
        <f>SUMPRODUCT((CLIENT=$X175)*(AE$2=Période)*(Marque=AE$1)*CA)</f>
        <v>0</v>
      </c>
      <c r="AF175" s="12">
        <f>SUMPRODUCT((CLIENT=$X175)*(AF$2=Période)*(Marque=AF$1)*CA)</f>
        <v>0</v>
      </c>
      <c r="AG175" s="12">
        <f t="shared" si="22"/>
        <v>0</v>
      </c>
      <c r="AH175" s="20">
        <f>SUMPRODUCT((CLIENT=$X175)*(AH$2=Période)*(Marque=AH$1)*CA)</f>
        <v>0</v>
      </c>
      <c r="AI175" s="20">
        <f>SUMPRODUCT((CLIENT=$X175)*(AI$2=Période)*(Marque=AI$1)*CA)</f>
        <v>0</v>
      </c>
      <c r="AJ175" s="20">
        <f t="shared" si="23"/>
        <v>0</v>
      </c>
    </row>
    <row r="176" spans="1:36">
      <c r="A176" s="4" t="s">
        <v>10</v>
      </c>
      <c r="B176" s="4" t="s">
        <v>88</v>
      </c>
      <c r="C176" s="4" t="s">
        <v>209</v>
      </c>
      <c r="D176" s="4" t="s">
        <v>8</v>
      </c>
      <c r="E176" s="5">
        <v>300</v>
      </c>
      <c r="F176" s="5">
        <v>280</v>
      </c>
      <c r="G176" s="5">
        <f t="shared" ref="G176:G189" si="27">E176-F176</f>
        <v>20</v>
      </c>
      <c r="H176" s="6">
        <f t="shared" si="19"/>
        <v>6.6666666666666652E-2</v>
      </c>
      <c r="X176" s="11" t="s">
        <v>184</v>
      </c>
      <c r="Y176" s="13">
        <f>SUMPRODUCT((CLIENT=$X176)*(Y$2=Période)*(Marque=Y$1)*CA)</f>
        <v>7920.0871338524203</v>
      </c>
      <c r="Z176" s="13">
        <f>SUMPRODUCT((CLIENT=$X176)*(Z$2=Période)*(Marque=Y$1)*CA)</f>
        <v>0</v>
      </c>
      <c r="AA176" s="16">
        <f t="shared" si="20"/>
        <v>7920.0871338524203</v>
      </c>
      <c r="AB176" s="17">
        <f>SUMPRODUCT((CLIENT=$X176)*(AB$2=Période)*(Marque=AB$1)*CA)</f>
        <v>0</v>
      </c>
      <c r="AC176" s="17">
        <f>SUMPRODUCT((CLIENT=$X176)*(AC$2=Période)*(Marque=AC174)*CA)</f>
        <v>0</v>
      </c>
      <c r="AD176" s="17">
        <f t="shared" si="21"/>
        <v>0</v>
      </c>
      <c r="AE176" s="12">
        <f>SUMPRODUCT((CLIENT=$X176)*(AE$2=Période)*(Marque=AE$1)*CA)</f>
        <v>0</v>
      </c>
      <c r="AF176" s="12">
        <f>SUMPRODUCT((CLIENT=$X176)*(AF$2=Période)*(Marque=AF$1)*CA)</f>
        <v>0</v>
      </c>
      <c r="AG176" s="12">
        <f t="shared" si="22"/>
        <v>0</v>
      </c>
      <c r="AH176" s="20">
        <f>SUMPRODUCT((CLIENT=$X176)*(AH$2=Période)*(Marque=AH$1)*CA)</f>
        <v>0</v>
      </c>
      <c r="AI176" s="20">
        <f>SUMPRODUCT((CLIENT=$X176)*(AI$2=Période)*(Marque=AI$1)*CA)</f>
        <v>0</v>
      </c>
      <c r="AJ176" s="20">
        <f t="shared" si="23"/>
        <v>0</v>
      </c>
    </row>
    <row r="177" spans="1:36">
      <c r="A177" s="4" t="s">
        <v>9</v>
      </c>
      <c r="B177" s="4" t="s">
        <v>89</v>
      </c>
      <c r="C177" s="4" t="s">
        <v>206</v>
      </c>
      <c r="D177" s="4" t="s">
        <v>7</v>
      </c>
      <c r="E177" s="5">
        <v>400</v>
      </c>
      <c r="F177" s="5">
        <v>380</v>
      </c>
      <c r="G177" s="5">
        <f t="shared" si="27"/>
        <v>20</v>
      </c>
      <c r="H177" s="6">
        <f t="shared" si="19"/>
        <v>5.0000000000000044E-2</v>
      </c>
      <c r="X177" s="11" t="s">
        <v>185</v>
      </c>
      <c r="Y177" s="13">
        <f>SUMPRODUCT((CLIENT=$X177)*(Y$2=Période)*(Marque=Y$1)*CA)</f>
        <v>0</v>
      </c>
      <c r="Z177" s="13">
        <f>SUMPRODUCT((CLIENT=$X177)*(Z$2=Période)*(Marque=Y$1)*CA)</f>
        <v>0</v>
      </c>
      <c r="AA177" s="16">
        <f t="shared" si="20"/>
        <v>0</v>
      </c>
      <c r="AB177" s="17">
        <f>SUMPRODUCT((CLIENT=$X177)*(AB$2=Période)*(Marque=AB$1)*CA)</f>
        <v>8278.1145717463805</v>
      </c>
      <c r="AC177" s="17">
        <f>SUMPRODUCT((CLIENT=$X177)*(AC$2=Période)*(Marque=AC175)*CA)</f>
        <v>0</v>
      </c>
      <c r="AD177" s="17">
        <f t="shared" si="21"/>
        <v>8278.1145717463805</v>
      </c>
      <c r="AE177" s="12">
        <f>SUMPRODUCT((CLIENT=$X177)*(AE$2=Période)*(Marque=AE$1)*CA)</f>
        <v>0</v>
      </c>
      <c r="AF177" s="12">
        <f>SUMPRODUCT((CLIENT=$X177)*(AF$2=Période)*(Marque=AF$1)*CA)</f>
        <v>0</v>
      </c>
      <c r="AG177" s="12">
        <f t="shared" si="22"/>
        <v>0</v>
      </c>
      <c r="AH177" s="20">
        <f>SUMPRODUCT((CLIENT=$X177)*(AH$2=Période)*(Marque=AH$1)*CA)</f>
        <v>0</v>
      </c>
      <c r="AI177" s="20">
        <f>SUMPRODUCT((CLIENT=$X177)*(AI$2=Période)*(Marque=AI$1)*CA)</f>
        <v>0</v>
      </c>
      <c r="AJ177" s="20">
        <f t="shared" si="23"/>
        <v>0</v>
      </c>
    </row>
    <row r="178" spans="1:36">
      <c r="A178" s="4" t="s">
        <v>9</v>
      </c>
      <c r="B178" s="4" t="s">
        <v>89</v>
      </c>
      <c r="C178" s="4" t="s">
        <v>206</v>
      </c>
      <c r="D178" s="4" t="s">
        <v>8</v>
      </c>
      <c r="E178" s="5">
        <v>5000</v>
      </c>
      <c r="F178" s="5">
        <v>4600</v>
      </c>
      <c r="G178" s="5">
        <f t="shared" si="27"/>
        <v>400</v>
      </c>
      <c r="H178" s="6">
        <f t="shared" si="19"/>
        <v>7.999999999999996E-2</v>
      </c>
      <c r="X178" s="11" t="s">
        <v>186</v>
      </c>
      <c r="Y178" s="13">
        <f>SUMPRODUCT((CLIENT=$X178)*(Y$2=Période)*(Marque=Y$1)*CA)</f>
        <v>0</v>
      </c>
      <c r="Z178" s="13">
        <f>SUMPRODUCT((CLIENT=$X178)*(Z$2=Période)*(Marque=Y$1)*CA)</f>
        <v>0</v>
      </c>
      <c r="AA178" s="16">
        <f t="shared" si="20"/>
        <v>0</v>
      </c>
      <c r="AB178" s="17">
        <f>SUMPRODUCT((CLIENT=$X178)*(AB$2=Période)*(Marque=AB$1)*CA)</f>
        <v>8636.1420096403308</v>
      </c>
      <c r="AC178" s="17">
        <f>SUMPRODUCT((CLIENT=$X178)*(AC$2=Période)*(Marque=AC176)*CA)</f>
        <v>0</v>
      </c>
      <c r="AD178" s="17">
        <f t="shared" si="21"/>
        <v>8636.1420096403308</v>
      </c>
      <c r="AE178" s="12">
        <f>SUMPRODUCT((CLIENT=$X178)*(AE$2=Période)*(Marque=AE$1)*CA)</f>
        <v>0</v>
      </c>
      <c r="AF178" s="12">
        <f>SUMPRODUCT((CLIENT=$X178)*(AF$2=Période)*(Marque=AF$1)*CA)</f>
        <v>0</v>
      </c>
      <c r="AG178" s="12">
        <f t="shared" si="22"/>
        <v>0</v>
      </c>
      <c r="AH178" s="20">
        <f>SUMPRODUCT((CLIENT=$X178)*(AH$2=Période)*(Marque=AH$1)*CA)</f>
        <v>0</v>
      </c>
      <c r="AI178" s="20">
        <f>SUMPRODUCT((CLIENT=$X178)*(AI$2=Période)*(Marque=AI$1)*CA)</f>
        <v>0</v>
      </c>
      <c r="AJ178" s="20">
        <f t="shared" si="23"/>
        <v>0</v>
      </c>
    </row>
    <row r="179" spans="1:36">
      <c r="A179" s="4" t="s">
        <v>9</v>
      </c>
      <c r="B179" s="4" t="s">
        <v>89</v>
      </c>
      <c r="C179" s="4" t="s">
        <v>207</v>
      </c>
      <c r="D179" s="4" t="s">
        <v>7</v>
      </c>
      <c r="E179" s="5">
        <v>350</v>
      </c>
      <c r="F179" s="5">
        <v>290</v>
      </c>
      <c r="G179" s="5">
        <f t="shared" si="27"/>
        <v>60</v>
      </c>
      <c r="H179" s="6">
        <f t="shared" si="19"/>
        <v>0.17142857142857137</v>
      </c>
      <c r="X179" s="11" t="s">
        <v>187</v>
      </c>
      <c r="Y179" s="13">
        <f>SUMPRODUCT((CLIENT=$X179)*(Y$2=Période)*(Marque=Y$1)*CA)</f>
        <v>0</v>
      </c>
      <c r="Z179" s="13">
        <f>SUMPRODUCT((CLIENT=$X179)*(Z$2=Période)*(Marque=Y$1)*CA)</f>
        <v>0</v>
      </c>
      <c r="AA179" s="16">
        <f t="shared" si="20"/>
        <v>0</v>
      </c>
      <c r="AB179" s="17">
        <f>SUMPRODUCT((CLIENT=$X179)*(AB$2=Période)*(Marque=AB$1)*CA)</f>
        <v>8815.1557285873096</v>
      </c>
      <c r="AC179" s="17">
        <f>SUMPRODUCT((CLIENT=$X179)*(AC$2=Période)*(Marque=AC177)*CA)</f>
        <v>0</v>
      </c>
      <c r="AD179" s="17">
        <f t="shared" si="21"/>
        <v>8815.1557285873096</v>
      </c>
      <c r="AE179" s="12">
        <f>SUMPRODUCT((CLIENT=$X179)*(AE$2=Période)*(Marque=AE$1)*CA)</f>
        <v>0</v>
      </c>
      <c r="AF179" s="12">
        <f>SUMPRODUCT((CLIENT=$X179)*(AF$2=Période)*(Marque=AF$1)*CA)</f>
        <v>0</v>
      </c>
      <c r="AG179" s="12">
        <f t="shared" si="22"/>
        <v>0</v>
      </c>
      <c r="AH179" s="20">
        <f>SUMPRODUCT((CLIENT=$X179)*(AH$2=Période)*(Marque=AH$1)*CA)</f>
        <v>0</v>
      </c>
      <c r="AI179" s="20">
        <f>SUMPRODUCT((CLIENT=$X179)*(AI$2=Période)*(Marque=AI$1)*CA)</f>
        <v>0</v>
      </c>
      <c r="AJ179" s="20">
        <f t="shared" si="23"/>
        <v>0</v>
      </c>
    </row>
    <row r="180" spans="1:36">
      <c r="A180" s="4" t="s">
        <v>10</v>
      </c>
      <c r="B180" s="4" t="s">
        <v>90</v>
      </c>
      <c r="C180" s="4" t="s">
        <v>209</v>
      </c>
      <c r="D180" s="4" t="s">
        <v>8</v>
      </c>
      <c r="E180" s="5">
        <v>700</v>
      </c>
      <c r="F180" s="5">
        <v>680</v>
      </c>
      <c r="G180" s="5">
        <f t="shared" si="27"/>
        <v>20</v>
      </c>
      <c r="H180" s="6">
        <f t="shared" si="19"/>
        <v>2.8571428571428581E-2</v>
      </c>
      <c r="X180" s="11" t="s">
        <v>188</v>
      </c>
      <c r="Y180" s="13">
        <f>SUMPRODUCT((CLIENT=$X180)*(Y$2=Période)*(Marque=Y$1)*CA)</f>
        <v>9173.1831664812707</v>
      </c>
      <c r="Z180" s="13">
        <f>SUMPRODUCT((CLIENT=$X180)*(Z$2=Période)*(Marque=Y$1)*CA)</f>
        <v>8994.1694475342902</v>
      </c>
      <c r="AA180" s="16">
        <f t="shared" si="20"/>
        <v>179.01371894698059</v>
      </c>
      <c r="AB180" s="17">
        <f>SUMPRODUCT((CLIENT=$X180)*(AB$2=Période)*(Marque=AB$1)*CA)</f>
        <v>9531.2106043752192</v>
      </c>
      <c r="AC180" s="17">
        <f>SUMPRODUCT((CLIENT=$X180)*(AC$2=Période)*(Marque=AC178)*CA)</f>
        <v>0</v>
      </c>
      <c r="AD180" s="17">
        <f t="shared" si="21"/>
        <v>9531.2106043752192</v>
      </c>
      <c r="AE180" s="12">
        <f>SUMPRODUCT((CLIENT=$X180)*(AE$2=Période)*(Marque=AE$1)*CA)</f>
        <v>0</v>
      </c>
      <c r="AF180" s="12">
        <f>SUMPRODUCT((CLIENT=$X180)*(AF$2=Période)*(Marque=AF$1)*CA)</f>
        <v>0</v>
      </c>
      <c r="AG180" s="12">
        <f t="shared" si="22"/>
        <v>0</v>
      </c>
      <c r="AH180" s="20">
        <f>SUMPRODUCT((CLIENT=$X180)*(AH$2=Période)*(Marque=AH$1)*CA)</f>
        <v>0</v>
      </c>
      <c r="AI180" s="20">
        <f>SUMPRODUCT((CLIENT=$X180)*(AI$2=Période)*(Marque=AI$1)*CA)</f>
        <v>0</v>
      </c>
      <c r="AJ180" s="20">
        <f t="shared" si="23"/>
        <v>0</v>
      </c>
    </row>
    <row r="181" spans="1:36">
      <c r="A181" s="4" t="s">
        <v>9</v>
      </c>
      <c r="B181" s="4" t="s">
        <v>91</v>
      </c>
      <c r="C181" s="4" t="s">
        <v>206</v>
      </c>
      <c r="D181" s="4" t="s">
        <v>7</v>
      </c>
      <c r="E181" s="5">
        <v>800</v>
      </c>
      <c r="F181" s="5">
        <v>780</v>
      </c>
      <c r="G181" s="5">
        <f t="shared" si="27"/>
        <v>20</v>
      </c>
      <c r="H181" s="6">
        <f t="shared" si="19"/>
        <v>2.5000000000000022E-2</v>
      </c>
      <c r="X181" s="11" t="s">
        <v>189</v>
      </c>
      <c r="Y181" s="13">
        <f>SUMPRODUCT((CLIENT=$X181)*(Y$2=Période)*(Marque=Y$1)*CA)</f>
        <v>0</v>
      </c>
      <c r="Z181" s="13">
        <f>SUMPRODUCT((CLIENT=$X181)*(Z$2=Période)*(Marque=Y$1)*CA)</f>
        <v>0</v>
      </c>
      <c r="AA181" s="16">
        <f t="shared" si="20"/>
        <v>0</v>
      </c>
      <c r="AB181" s="17">
        <f>SUMPRODUCT((CLIENT=$X181)*(AB$2=Période)*(Marque=AB$1)*CA)</f>
        <v>9710.2243233221998</v>
      </c>
      <c r="AC181" s="17">
        <f>SUMPRODUCT((CLIENT=$X181)*(AC$2=Période)*(Marque=AC179)*CA)</f>
        <v>0</v>
      </c>
      <c r="AD181" s="17">
        <f t="shared" si="21"/>
        <v>9710.2243233221998</v>
      </c>
      <c r="AE181" s="12">
        <f>SUMPRODUCT((CLIENT=$X181)*(AE$2=Période)*(Marque=AE$1)*CA)</f>
        <v>0</v>
      </c>
      <c r="AF181" s="12">
        <f>SUMPRODUCT((CLIENT=$X181)*(AF$2=Période)*(Marque=AF$1)*CA)</f>
        <v>0</v>
      </c>
      <c r="AG181" s="12">
        <f t="shared" si="22"/>
        <v>0</v>
      </c>
      <c r="AH181" s="20">
        <f>SUMPRODUCT((CLIENT=$X181)*(AH$2=Période)*(Marque=AH$1)*CA)</f>
        <v>0</v>
      </c>
      <c r="AI181" s="20">
        <f>SUMPRODUCT((CLIENT=$X181)*(AI$2=Période)*(Marque=AI$1)*CA)</f>
        <v>0</v>
      </c>
      <c r="AJ181" s="20">
        <f t="shared" si="23"/>
        <v>0</v>
      </c>
    </row>
    <row r="182" spans="1:36">
      <c r="A182" s="4" t="s">
        <v>9</v>
      </c>
      <c r="B182" s="4" t="s">
        <v>93</v>
      </c>
      <c r="C182" s="4" t="s">
        <v>206</v>
      </c>
      <c r="D182" s="4" t="s">
        <v>7</v>
      </c>
      <c r="E182" s="5">
        <v>9000</v>
      </c>
      <c r="F182" s="5">
        <v>8000</v>
      </c>
      <c r="G182" s="5">
        <f t="shared" si="27"/>
        <v>1000</v>
      </c>
      <c r="H182" s="6">
        <f t="shared" si="19"/>
        <v>0.11111111111111116</v>
      </c>
      <c r="X182" s="11" t="s">
        <v>190</v>
      </c>
      <c r="Y182" s="13">
        <f>SUMPRODUCT((CLIENT=$X182)*(Y$2=Période)*(Marque=Y$1)*CA)</f>
        <v>10068.251761216199</v>
      </c>
      <c r="Z182" s="13">
        <f>SUMPRODUCT((CLIENT=$X182)*(Z$2=Période)*(Marque=Y$1)*CA)</f>
        <v>10247.2654801631</v>
      </c>
      <c r="AA182" s="16">
        <f t="shared" si="20"/>
        <v>-179.01371894690055</v>
      </c>
      <c r="AB182" s="17">
        <f>SUMPRODUCT((CLIENT=$X182)*(AB$2=Période)*(Marque=AB$1)*CA)</f>
        <v>0</v>
      </c>
      <c r="AC182" s="17">
        <f>SUMPRODUCT((CLIENT=$X182)*(AC$2=Période)*(Marque=AC180)*CA)</f>
        <v>0</v>
      </c>
      <c r="AD182" s="17">
        <f t="shared" si="21"/>
        <v>0</v>
      </c>
      <c r="AE182" s="12">
        <f>SUMPRODUCT((CLIENT=$X182)*(AE$2=Période)*(Marque=AE$1)*CA)</f>
        <v>0</v>
      </c>
      <c r="AF182" s="12">
        <f>SUMPRODUCT((CLIENT=$X182)*(AF$2=Période)*(Marque=AF$1)*CA)</f>
        <v>10426.2791991101</v>
      </c>
      <c r="AG182" s="12">
        <f t="shared" si="22"/>
        <v>-10426.2791991101</v>
      </c>
      <c r="AH182" s="20">
        <f>SUMPRODUCT((CLIENT=$X182)*(AH$2=Période)*(Marque=AH$1)*CA)</f>
        <v>0</v>
      </c>
      <c r="AI182" s="20">
        <f>SUMPRODUCT((CLIENT=$X182)*(AI$2=Période)*(Marque=AI$1)*CA)</f>
        <v>10605.292918057101</v>
      </c>
      <c r="AJ182" s="20">
        <f t="shared" si="23"/>
        <v>-10605.292918057101</v>
      </c>
    </row>
    <row r="183" spans="1:36">
      <c r="A183" s="4" t="s">
        <v>9</v>
      </c>
      <c r="B183" s="4" t="s">
        <v>93</v>
      </c>
      <c r="C183" s="4" t="s">
        <v>206</v>
      </c>
      <c r="D183" s="4" t="s">
        <v>8</v>
      </c>
      <c r="E183" s="5">
        <v>5326.7857142857201</v>
      </c>
      <c r="F183" s="5">
        <v>4782.5</v>
      </c>
      <c r="G183" s="5">
        <f t="shared" si="27"/>
        <v>544.28571428572013</v>
      </c>
      <c r="H183" s="6">
        <f t="shared" si="19"/>
        <v>0.10217901441501942</v>
      </c>
      <c r="X183" s="11" t="s">
        <v>191</v>
      </c>
      <c r="Y183" s="13">
        <f>SUMPRODUCT((CLIENT=$X183)*(Y$2=Période)*(Marque=Y$1)*CA)</f>
        <v>0</v>
      </c>
      <c r="Z183" s="13">
        <f>SUMPRODUCT((CLIENT=$X183)*(Z$2=Période)*(Marque=Y$1)*CA)</f>
        <v>0</v>
      </c>
      <c r="AA183" s="16">
        <f t="shared" si="20"/>
        <v>0</v>
      </c>
      <c r="AB183" s="17">
        <f>SUMPRODUCT((CLIENT=$X183)*(AB$2=Période)*(Marque=AB$1)*CA)</f>
        <v>0</v>
      </c>
      <c r="AC183" s="17">
        <f>SUMPRODUCT((CLIENT=$X183)*(AC$2=Période)*(Marque=AC181)*CA)</f>
        <v>0</v>
      </c>
      <c r="AD183" s="17">
        <f t="shared" si="21"/>
        <v>0</v>
      </c>
      <c r="AE183" s="12">
        <f>SUMPRODUCT((CLIENT=$X183)*(AE$2=Période)*(Marque=AE$1)*CA)</f>
        <v>10963.3203559511</v>
      </c>
      <c r="AF183" s="12">
        <f>SUMPRODUCT((CLIENT=$X183)*(AF$2=Période)*(Marque=AF$1)*CA)</f>
        <v>10784.3066370041</v>
      </c>
      <c r="AG183" s="12">
        <f t="shared" si="22"/>
        <v>179.0137189470006</v>
      </c>
      <c r="AH183" s="20">
        <f>SUMPRODUCT((CLIENT=$X183)*(AH$2=Période)*(Marque=AH$1)*CA)</f>
        <v>0</v>
      </c>
      <c r="AI183" s="20">
        <f>SUMPRODUCT((CLIENT=$X183)*(AI$2=Période)*(Marque=AI$1)*CA)</f>
        <v>0</v>
      </c>
      <c r="AJ183" s="20">
        <f t="shared" si="23"/>
        <v>0</v>
      </c>
    </row>
    <row r="184" spans="1:36">
      <c r="A184" s="4" t="s">
        <v>9</v>
      </c>
      <c r="B184" s="4" t="s">
        <v>93</v>
      </c>
      <c r="C184" s="4" t="s">
        <v>209</v>
      </c>
      <c r="D184" s="4" t="s">
        <v>7</v>
      </c>
      <c r="E184" s="5">
        <v>6045.2380952381</v>
      </c>
      <c r="F184" s="5">
        <v>5423.3333333333303</v>
      </c>
      <c r="G184" s="5">
        <f t="shared" si="27"/>
        <v>621.90476190476966</v>
      </c>
      <c r="H184" s="6">
        <f t="shared" si="19"/>
        <v>0.10287514769594452</v>
      </c>
      <c r="X184" s="11" t="s">
        <v>192</v>
      </c>
      <c r="Y184" s="13">
        <f>SUMPRODUCT((CLIENT=$X184)*(Y$2=Période)*(Marque=Y$1)*CA)</f>
        <v>11142.334074898001</v>
      </c>
      <c r="Z184" s="13">
        <f>SUMPRODUCT((CLIENT=$X184)*(Z$2=Période)*(Marque=Y$1)*CA)</f>
        <v>11321.347793845</v>
      </c>
      <c r="AA184" s="16">
        <f t="shared" si="20"/>
        <v>-179.01371894699878</v>
      </c>
      <c r="AB184" s="17">
        <f>SUMPRODUCT((CLIENT=$X184)*(AB$2=Période)*(Marque=AB$1)*CA)</f>
        <v>0</v>
      </c>
      <c r="AC184" s="17">
        <f>SUMPRODUCT((CLIENT=$X184)*(AC$2=Période)*(Marque=AC182)*CA)</f>
        <v>0</v>
      </c>
      <c r="AD184" s="17">
        <f t="shared" si="21"/>
        <v>0</v>
      </c>
      <c r="AE184" s="12">
        <f>SUMPRODUCT((CLIENT=$X184)*(AE$2=Période)*(Marque=AE$1)*CA)</f>
        <v>0</v>
      </c>
      <c r="AF184" s="12">
        <f>SUMPRODUCT((CLIENT=$X184)*(AF$2=Période)*(Marque=AF$1)*CA)</f>
        <v>0</v>
      </c>
      <c r="AG184" s="12">
        <f t="shared" si="22"/>
        <v>0</v>
      </c>
      <c r="AH184" s="20">
        <f>SUMPRODUCT((CLIENT=$X184)*(AH$2=Période)*(Marque=AH$1)*CA)</f>
        <v>0</v>
      </c>
      <c r="AI184" s="20">
        <f>SUMPRODUCT((CLIENT=$X184)*(AI$2=Période)*(Marque=AI$1)*CA)</f>
        <v>0</v>
      </c>
      <c r="AJ184" s="20">
        <f t="shared" si="23"/>
        <v>0</v>
      </c>
    </row>
    <row r="185" spans="1:36">
      <c r="A185" s="4" t="s">
        <v>9</v>
      </c>
      <c r="B185" s="4" t="s">
        <v>92</v>
      </c>
      <c r="C185" s="4" t="s">
        <v>206</v>
      </c>
      <c r="D185" s="4" t="s">
        <v>7</v>
      </c>
      <c r="E185" s="5">
        <v>6763.6904761904798</v>
      </c>
      <c r="F185" s="5">
        <v>6064.1666666666597</v>
      </c>
      <c r="G185" s="5">
        <f t="shared" si="27"/>
        <v>699.52380952382009</v>
      </c>
      <c r="H185" s="6">
        <f t="shared" si="19"/>
        <v>0.10342339170993731</v>
      </c>
      <c r="X185" s="11" t="s">
        <v>193</v>
      </c>
      <c r="Y185" s="13">
        <f>SUMPRODUCT((CLIENT=$X185)*(Y$2=Période)*(Marque=Y$1)*CA)</f>
        <v>0</v>
      </c>
      <c r="Z185" s="13">
        <f>SUMPRODUCT((CLIENT=$X185)*(Z$2=Période)*(Marque=Y$1)*CA)</f>
        <v>11500.361512792</v>
      </c>
      <c r="AA185" s="16">
        <f t="shared" si="20"/>
        <v>-11500.361512792</v>
      </c>
      <c r="AB185" s="17">
        <f>SUMPRODUCT((CLIENT=$X185)*(AB$2=Période)*(Marque=AB$1)*CA)</f>
        <v>0</v>
      </c>
      <c r="AC185" s="17">
        <f>SUMPRODUCT((CLIENT=$X185)*(AC$2=Période)*(Marque=AC183)*CA)</f>
        <v>0</v>
      </c>
      <c r="AD185" s="17">
        <f t="shared" si="21"/>
        <v>0</v>
      </c>
      <c r="AE185" s="12">
        <f>SUMPRODUCT((CLIENT=$X185)*(AE$2=Période)*(Marque=AE$1)*CA)</f>
        <v>0</v>
      </c>
      <c r="AF185" s="12">
        <f>SUMPRODUCT((CLIENT=$X185)*(AF$2=Période)*(Marque=AF$1)*CA)</f>
        <v>11679.375231739001</v>
      </c>
      <c r="AG185" s="12">
        <f t="shared" si="22"/>
        <v>-11679.375231739001</v>
      </c>
      <c r="AH185" s="20">
        <f>SUMPRODUCT((CLIENT=$X185)*(AH$2=Période)*(Marque=AH$1)*CA)</f>
        <v>0</v>
      </c>
      <c r="AI185" s="20">
        <f>SUMPRODUCT((CLIENT=$X185)*(AI$2=Période)*(Marque=AI$1)*CA)</f>
        <v>0</v>
      </c>
      <c r="AJ185" s="20">
        <f t="shared" si="23"/>
        <v>0</v>
      </c>
    </row>
    <row r="186" spans="1:36">
      <c r="A186" s="4" t="s">
        <v>9</v>
      </c>
      <c r="B186" s="4" t="s">
        <v>92</v>
      </c>
      <c r="C186" s="4" t="s">
        <v>206</v>
      </c>
      <c r="D186" s="4" t="s">
        <v>8</v>
      </c>
      <c r="E186" s="5">
        <v>7482.1428571428596</v>
      </c>
      <c r="F186" s="5">
        <v>6705</v>
      </c>
      <c r="G186" s="5">
        <f t="shared" si="27"/>
        <v>777.14285714285961</v>
      </c>
      <c r="H186" s="6">
        <f t="shared" si="19"/>
        <v>0.1038663484486877</v>
      </c>
      <c r="X186" s="11" t="s">
        <v>194</v>
      </c>
      <c r="Y186" s="13">
        <f>SUMPRODUCT((CLIENT=$X186)*(Y$2=Période)*(Marque=Y$1)*CA)</f>
        <v>0</v>
      </c>
      <c r="Z186" s="13">
        <f>SUMPRODUCT((CLIENT=$X186)*(Z$2=Période)*(Marque=Y$1)*CA)</f>
        <v>0</v>
      </c>
      <c r="AA186" s="16">
        <f t="shared" si="20"/>
        <v>0</v>
      </c>
      <c r="AB186" s="17">
        <f>SUMPRODUCT((CLIENT=$X186)*(AB$2=Période)*(Marque=AB$1)*CA)</f>
        <v>12216.416388579901</v>
      </c>
      <c r="AC186" s="17">
        <f>SUMPRODUCT((CLIENT=$X186)*(AC$2=Période)*(Marque=AC184)*CA)</f>
        <v>0</v>
      </c>
      <c r="AD186" s="17">
        <f t="shared" si="21"/>
        <v>12216.416388579901</v>
      </c>
      <c r="AE186" s="12">
        <f>SUMPRODUCT((CLIENT=$X186)*(AE$2=Période)*(Marque=AE$1)*CA)</f>
        <v>0</v>
      </c>
      <c r="AF186" s="12">
        <f>SUMPRODUCT((CLIENT=$X186)*(AF$2=Période)*(Marque=AF$1)*CA)</f>
        <v>0</v>
      </c>
      <c r="AG186" s="12">
        <f t="shared" si="22"/>
        <v>0</v>
      </c>
      <c r="AH186" s="20">
        <f>SUMPRODUCT((CLIENT=$X186)*(AH$2=Période)*(Marque=AH$1)*CA)</f>
        <v>0</v>
      </c>
      <c r="AI186" s="20">
        <f>SUMPRODUCT((CLIENT=$X186)*(AI$2=Période)*(Marque=AI$1)*CA)</f>
        <v>0</v>
      </c>
      <c r="AJ186" s="20">
        <f t="shared" si="23"/>
        <v>0</v>
      </c>
    </row>
    <row r="187" spans="1:36">
      <c r="A187" s="4" t="s">
        <v>10</v>
      </c>
      <c r="B187" s="4" t="s">
        <v>94</v>
      </c>
      <c r="C187" s="4" t="s">
        <v>209</v>
      </c>
      <c r="D187" s="4" t="s">
        <v>7</v>
      </c>
      <c r="E187" s="5">
        <v>8200.5952380952403</v>
      </c>
      <c r="F187" s="5">
        <v>7345.8333333333303</v>
      </c>
      <c r="G187" s="5">
        <f t="shared" si="27"/>
        <v>854.76190476191005</v>
      </c>
      <c r="H187" s="6">
        <f t="shared" si="19"/>
        <v>0.10423169049865777</v>
      </c>
      <c r="X187" s="11" t="s">
        <v>195</v>
      </c>
      <c r="Y187" s="13">
        <f>SUMPRODUCT((CLIENT=$X187)*(Y$2=Période)*(Marque=Y$1)*CA)</f>
        <v>0</v>
      </c>
      <c r="Z187" s="13">
        <f>SUMPRODUCT((CLIENT=$X187)*(Z$2=Période)*(Marque=Y$1)*CA)</f>
        <v>12395.4301075269</v>
      </c>
      <c r="AA187" s="16">
        <f t="shared" si="20"/>
        <v>-12395.4301075269</v>
      </c>
      <c r="AB187" s="17">
        <f>SUMPRODUCT((CLIENT=$X187)*(AB$2=Période)*(Marque=AB$1)*CA)</f>
        <v>0</v>
      </c>
      <c r="AC187" s="17">
        <f>SUMPRODUCT((CLIENT=$X187)*(AC$2=Période)*(Marque=AC185)*CA)</f>
        <v>0</v>
      </c>
      <c r="AD187" s="17">
        <f t="shared" si="21"/>
        <v>0</v>
      </c>
      <c r="AE187" s="12">
        <f>SUMPRODUCT((CLIENT=$X187)*(AE$2=Période)*(Marque=AE$1)*CA)</f>
        <v>0</v>
      </c>
      <c r="AF187" s="12">
        <f>SUMPRODUCT((CLIENT=$X187)*(AF$2=Période)*(Marque=AF$1)*CA)</f>
        <v>0</v>
      </c>
      <c r="AG187" s="12">
        <f t="shared" si="22"/>
        <v>0</v>
      </c>
      <c r="AH187" s="20">
        <f>SUMPRODUCT((CLIENT=$X187)*(AH$2=Période)*(Marque=AH$1)*CA)</f>
        <v>0</v>
      </c>
      <c r="AI187" s="20">
        <f>SUMPRODUCT((CLIENT=$X187)*(AI$2=Période)*(Marque=AI$1)*CA)</f>
        <v>0</v>
      </c>
      <c r="AJ187" s="20">
        <f t="shared" si="23"/>
        <v>0</v>
      </c>
    </row>
    <row r="188" spans="1:36">
      <c r="A188" s="4" t="s">
        <v>10</v>
      </c>
      <c r="B188" s="4" t="s">
        <v>94</v>
      </c>
      <c r="C188" s="4" t="s">
        <v>207</v>
      </c>
      <c r="D188" s="4" t="s">
        <v>7</v>
      </c>
      <c r="E188" s="5">
        <v>8919.0476190476202</v>
      </c>
      <c r="F188" s="5">
        <v>7986.6666666666597</v>
      </c>
      <c r="G188" s="5">
        <f t="shared" si="27"/>
        <v>932.38095238096048</v>
      </c>
      <c r="H188" s="6">
        <f t="shared" si="19"/>
        <v>0.10453817405232335</v>
      </c>
      <c r="X188" s="11" t="s">
        <v>196</v>
      </c>
      <c r="Y188" s="13">
        <f>SUMPRODUCT((CLIENT=$X188)*(Y$2=Période)*(Marque=Y$1)*CA)</f>
        <v>12753.457545420901</v>
      </c>
      <c r="Z188" s="13">
        <f>SUMPRODUCT((CLIENT=$X188)*(Z$2=Période)*(Marque=Y$1)*CA)</f>
        <v>13111.4849833148</v>
      </c>
      <c r="AA188" s="16">
        <f t="shared" si="20"/>
        <v>-358.02743789389933</v>
      </c>
      <c r="AB188" s="17">
        <f>SUMPRODUCT((CLIENT=$X188)*(AB$2=Période)*(Marque=AB$1)*CA)</f>
        <v>200</v>
      </c>
      <c r="AC188" s="17">
        <f>SUMPRODUCT((CLIENT=$X188)*(AC$2=Période)*(Marque=AC186)*CA)</f>
        <v>0</v>
      </c>
      <c r="AD188" s="17">
        <f t="shared" si="21"/>
        <v>200</v>
      </c>
      <c r="AE188" s="12">
        <f>SUMPRODUCT((CLIENT=$X188)*(AE$2=Période)*(Marque=AE$1)*CA)</f>
        <v>12932.471264367899</v>
      </c>
      <c r="AF188" s="12">
        <f>SUMPRODUCT((CLIENT=$X188)*(AF$2=Période)*(Marque=AF$1)*CA)</f>
        <v>13290.498702261801</v>
      </c>
      <c r="AG188" s="12">
        <f t="shared" si="22"/>
        <v>-358.02743789390115</v>
      </c>
      <c r="AH188" s="20">
        <f>SUMPRODUCT((CLIENT=$X188)*(AH$2=Période)*(Marque=AH$1)*CA)</f>
        <v>0</v>
      </c>
      <c r="AI188" s="20">
        <f>SUMPRODUCT((CLIENT=$X188)*(AI$2=Période)*(Marque=AI$1)*CA)</f>
        <v>0</v>
      </c>
      <c r="AJ188" s="20">
        <f t="shared" si="23"/>
        <v>0</v>
      </c>
    </row>
    <row r="189" spans="1:36">
      <c r="A189" s="4" t="s">
        <v>9</v>
      </c>
      <c r="B189" s="4" t="s">
        <v>95</v>
      </c>
      <c r="C189" s="4" t="s">
        <v>208</v>
      </c>
      <c r="D189" s="4" t="s">
        <v>7</v>
      </c>
      <c r="E189" s="5">
        <v>9637.4999999999709</v>
      </c>
      <c r="F189" s="5">
        <v>8627.5</v>
      </c>
      <c r="G189" s="5">
        <f t="shared" si="27"/>
        <v>1009.9999999999709</v>
      </c>
      <c r="H189" s="6">
        <f t="shared" si="19"/>
        <v>0.10479896238650832</v>
      </c>
      <c r="X189" s="11" t="s">
        <v>197</v>
      </c>
      <c r="Y189" s="13">
        <f>SUMPRODUCT((CLIENT=$X189)*(Y$2=Période)*(Marque=Y$1)*CA)</f>
        <v>300</v>
      </c>
      <c r="Z189" s="13">
        <f>SUMPRODUCT((CLIENT=$X189)*(Z$2=Période)*(Marque=Y$1)*CA)</f>
        <v>700</v>
      </c>
      <c r="AA189" s="16">
        <f t="shared" si="20"/>
        <v>-400</v>
      </c>
      <c r="AB189" s="17">
        <f>SUMPRODUCT((CLIENT=$X189)*(AB$2=Période)*(Marque=AB$1)*CA)</f>
        <v>350</v>
      </c>
      <c r="AC189" s="17">
        <f>SUMPRODUCT((CLIENT=$X189)*(AC$2=Période)*(Marque=AC187)*CA)</f>
        <v>0</v>
      </c>
      <c r="AD189" s="17">
        <f t="shared" si="21"/>
        <v>350</v>
      </c>
      <c r="AE189" s="12">
        <f>SUMPRODUCT((CLIENT=$X189)*(AE$2=Période)*(Marque=AE$1)*CA)</f>
        <v>0</v>
      </c>
      <c r="AF189" s="12">
        <f>SUMPRODUCT((CLIENT=$X189)*(AF$2=Période)*(Marque=AF$1)*CA)</f>
        <v>5000</v>
      </c>
      <c r="AG189" s="12">
        <f t="shared" si="22"/>
        <v>-5000</v>
      </c>
      <c r="AH189" s="20">
        <f>SUMPRODUCT((CLIENT=$X189)*(AH$2=Période)*(Marque=AH$1)*CA)</f>
        <v>400</v>
      </c>
      <c r="AI189" s="20">
        <f>SUMPRODUCT((CLIENT=$X189)*(AI$2=Période)*(Marque=AI$1)*CA)</f>
        <v>0</v>
      </c>
      <c r="AJ189" s="20">
        <f t="shared" si="23"/>
        <v>400</v>
      </c>
    </row>
    <row r="190" spans="1:36">
      <c r="A190" s="4" t="s">
        <v>9</v>
      </c>
      <c r="B190" s="4" t="s">
        <v>95</v>
      </c>
      <c r="C190" s="4" t="s">
        <v>206</v>
      </c>
      <c r="D190" s="4" t="s">
        <v>8</v>
      </c>
      <c r="E190" s="5">
        <v>200</v>
      </c>
      <c r="F190" s="5">
        <v>180</v>
      </c>
      <c r="G190" s="5">
        <f>E190-F190</f>
        <v>20</v>
      </c>
      <c r="H190" s="6">
        <f t="shared" si="19"/>
        <v>9.9999999999999978E-2</v>
      </c>
      <c r="X190" s="11" t="s">
        <v>198</v>
      </c>
      <c r="Y190" s="13">
        <f>SUMPRODUCT((CLIENT=$X190)*(Y$2=Période)*(Marque=Y$1)*CA)</f>
        <v>6045.2380952381</v>
      </c>
      <c r="Z190" s="13">
        <f>SUMPRODUCT((CLIENT=$X190)*(Z$2=Période)*(Marque=Y$1)*CA)</f>
        <v>0</v>
      </c>
      <c r="AA190" s="16">
        <f t="shared" si="20"/>
        <v>6045.2380952381</v>
      </c>
      <c r="AB190" s="17">
        <f>SUMPRODUCT((CLIENT=$X190)*(AB$2=Période)*(Marque=AB$1)*CA)</f>
        <v>0</v>
      </c>
      <c r="AC190" s="17">
        <f>SUMPRODUCT((CLIENT=$X190)*(AC$2=Période)*(Marque=AC188)*CA)</f>
        <v>0</v>
      </c>
      <c r="AD190" s="17">
        <f t="shared" si="21"/>
        <v>0</v>
      </c>
      <c r="AE190" s="12">
        <f>SUMPRODUCT((CLIENT=$X190)*(AE$2=Période)*(Marque=AE$1)*CA)</f>
        <v>0</v>
      </c>
      <c r="AF190" s="12">
        <f>SUMPRODUCT((CLIENT=$X190)*(AF$2=Période)*(Marque=AF$1)*CA)</f>
        <v>0</v>
      </c>
      <c r="AG190" s="12">
        <f t="shared" si="22"/>
        <v>0</v>
      </c>
      <c r="AH190" s="20">
        <f>SUMPRODUCT((CLIENT=$X190)*(AH$2=Période)*(Marque=AH$1)*CA)</f>
        <v>5326.7857142857201</v>
      </c>
      <c r="AI190" s="20">
        <f>SUMPRODUCT((CLIENT=$X190)*(AI$2=Période)*(Marque=AI$1)*CA)</f>
        <v>9000</v>
      </c>
      <c r="AJ190" s="20">
        <f t="shared" si="23"/>
        <v>-3673.2142857142799</v>
      </c>
    </row>
    <row r="191" spans="1:36">
      <c r="A191" s="4" t="s">
        <v>9</v>
      </c>
      <c r="B191" s="4" t="s">
        <v>95</v>
      </c>
      <c r="C191" s="4" t="s">
        <v>206</v>
      </c>
      <c r="D191" s="4" t="s">
        <v>7</v>
      </c>
      <c r="E191" s="5">
        <v>300</v>
      </c>
      <c r="F191" s="5">
        <v>280</v>
      </c>
      <c r="G191" s="5">
        <f t="shared" ref="G191:G204" si="28">E191-F191</f>
        <v>20</v>
      </c>
      <c r="H191" s="6">
        <f t="shared" si="19"/>
        <v>6.6666666666666652E-2</v>
      </c>
      <c r="X191" s="11" t="s">
        <v>199</v>
      </c>
      <c r="Y191" s="13">
        <f>SUMPRODUCT((CLIENT=$X191)*(Y$2=Période)*(Marque=Y$1)*CA)</f>
        <v>0</v>
      </c>
      <c r="Z191" s="13">
        <f>SUMPRODUCT((CLIENT=$X191)*(Z$2=Période)*(Marque=Y$1)*CA)</f>
        <v>6763.6904761904798</v>
      </c>
      <c r="AA191" s="16">
        <f t="shared" si="20"/>
        <v>-6763.6904761904798</v>
      </c>
      <c r="AB191" s="17">
        <f>SUMPRODUCT((CLIENT=$X191)*(AB$2=Période)*(Marque=AB$1)*CA)</f>
        <v>0</v>
      </c>
      <c r="AC191" s="17">
        <f>SUMPRODUCT((CLIENT=$X191)*(AC$2=Période)*(Marque=AC189)*CA)</f>
        <v>0</v>
      </c>
      <c r="AD191" s="17">
        <f t="shared" si="21"/>
        <v>0</v>
      </c>
      <c r="AE191" s="12">
        <f>SUMPRODUCT((CLIENT=$X191)*(AE$2=Période)*(Marque=AE$1)*CA)</f>
        <v>0</v>
      </c>
      <c r="AF191" s="12">
        <f>SUMPRODUCT((CLIENT=$X191)*(AF$2=Période)*(Marque=AF$1)*CA)</f>
        <v>0</v>
      </c>
      <c r="AG191" s="12">
        <f t="shared" si="22"/>
        <v>0</v>
      </c>
      <c r="AH191" s="20">
        <f>SUMPRODUCT((CLIENT=$X191)*(AH$2=Période)*(Marque=AH$1)*CA)</f>
        <v>0</v>
      </c>
      <c r="AI191" s="20">
        <f>SUMPRODUCT((CLIENT=$X191)*(AI$2=Période)*(Marque=AI$1)*CA)</f>
        <v>0</v>
      </c>
      <c r="AJ191" s="20">
        <f t="shared" si="23"/>
        <v>0</v>
      </c>
    </row>
    <row r="192" spans="1:36">
      <c r="A192" s="4" t="s">
        <v>9</v>
      </c>
      <c r="B192" s="4" t="s">
        <v>95</v>
      </c>
      <c r="C192" s="4" t="s">
        <v>208</v>
      </c>
      <c r="D192" s="4" t="s">
        <v>8</v>
      </c>
      <c r="E192" s="5">
        <v>400</v>
      </c>
      <c r="F192" s="5">
        <v>380</v>
      </c>
      <c r="G192" s="5">
        <f t="shared" si="28"/>
        <v>20</v>
      </c>
      <c r="H192" s="6">
        <f t="shared" si="19"/>
        <v>5.0000000000000044E-2</v>
      </c>
      <c r="X192" s="11" t="s">
        <v>200</v>
      </c>
      <c r="Y192" s="13">
        <f>SUMPRODUCT((CLIENT=$X192)*(Y$2=Période)*(Marque=Y$1)*CA)</f>
        <v>0</v>
      </c>
      <c r="Z192" s="13">
        <f>SUMPRODUCT((CLIENT=$X192)*(Z$2=Période)*(Marque=Y$1)*CA)</f>
        <v>0</v>
      </c>
      <c r="AA192" s="16">
        <f t="shared" si="20"/>
        <v>0</v>
      </c>
      <c r="AB192" s="17">
        <f>SUMPRODUCT((CLIENT=$X192)*(AB$2=Période)*(Marque=AB$1)*CA)</f>
        <v>7482.1428571428596</v>
      </c>
      <c r="AC192" s="17">
        <f>SUMPRODUCT((CLIENT=$X192)*(AC$2=Période)*(Marque=AC190)*CA)</f>
        <v>0</v>
      </c>
      <c r="AD192" s="17">
        <f t="shared" si="21"/>
        <v>7482.1428571428596</v>
      </c>
      <c r="AE192" s="12">
        <f>SUMPRODUCT((CLIENT=$X192)*(AE$2=Période)*(Marque=AE$1)*CA)</f>
        <v>0</v>
      </c>
      <c r="AF192" s="12">
        <f>SUMPRODUCT((CLIENT=$X192)*(AF$2=Période)*(Marque=AF$1)*CA)</f>
        <v>0</v>
      </c>
      <c r="AG192" s="12">
        <f t="shared" si="22"/>
        <v>0</v>
      </c>
      <c r="AH192" s="20">
        <f>SUMPRODUCT((CLIENT=$X192)*(AH$2=Période)*(Marque=AH$1)*CA)</f>
        <v>0</v>
      </c>
      <c r="AI192" s="20">
        <f>SUMPRODUCT((CLIENT=$X192)*(AI$2=Période)*(Marque=AI$1)*CA)</f>
        <v>0</v>
      </c>
      <c r="AJ192" s="20">
        <f t="shared" si="23"/>
        <v>0</v>
      </c>
    </row>
    <row r="193" spans="1:36">
      <c r="A193" s="4" t="s">
        <v>10</v>
      </c>
      <c r="B193" s="4" t="s">
        <v>96</v>
      </c>
      <c r="C193" s="4" t="s">
        <v>207</v>
      </c>
      <c r="D193" s="4" t="s">
        <v>7</v>
      </c>
      <c r="E193" s="5">
        <v>5000</v>
      </c>
      <c r="F193" s="5">
        <v>4600</v>
      </c>
      <c r="G193" s="5">
        <f t="shared" si="28"/>
        <v>400</v>
      </c>
      <c r="H193" s="6">
        <f t="shared" si="19"/>
        <v>7.999999999999996E-2</v>
      </c>
      <c r="X193" s="11" t="s">
        <v>201</v>
      </c>
      <c r="Y193" s="13">
        <f>SUMPRODUCT((CLIENT=$X193)*(Y$2=Période)*(Marque=Y$1)*CA)</f>
        <v>0</v>
      </c>
      <c r="Z193" s="13">
        <f>SUMPRODUCT((CLIENT=$X193)*(Z$2=Période)*(Marque=Y$1)*CA)</f>
        <v>0</v>
      </c>
      <c r="AA193" s="16">
        <f t="shared" si="20"/>
        <v>0</v>
      </c>
      <c r="AB193" s="17">
        <f>SUMPRODUCT((CLIENT=$X193)*(AB$2=Période)*(Marque=AB$1)*CA)</f>
        <v>8919.0476190476202</v>
      </c>
      <c r="AC193" s="17">
        <f>SUMPRODUCT((CLIENT=$X193)*(AC$2=Période)*(Marque=AC191)*CA)</f>
        <v>0</v>
      </c>
      <c r="AD193" s="17">
        <f t="shared" si="21"/>
        <v>8919.0476190476202</v>
      </c>
      <c r="AE193" s="12">
        <f>SUMPRODUCT((CLIENT=$X193)*(AE$2=Période)*(Marque=AE$1)*CA)</f>
        <v>0</v>
      </c>
      <c r="AF193" s="12">
        <f>SUMPRODUCT((CLIENT=$X193)*(AF$2=Période)*(Marque=AF$1)*CA)</f>
        <v>0</v>
      </c>
      <c r="AG193" s="12">
        <f t="shared" si="22"/>
        <v>0</v>
      </c>
      <c r="AH193" s="20">
        <f>SUMPRODUCT((CLIENT=$X193)*(AH$2=Période)*(Marque=AH$1)*CA)</f>
        <v>0</v>
      </c>
      <c r="AI193" s="20">
        <f>SUMPRODUCT((CLIENT=$X193)*(AI$2=Période)*(Marque=AI$1)*CA)</f>
        <v>0</v>
      </c>
      <c r="AJ193" s="20">
        <f t="shared" si="23"/>
        <v>0</v>
      </c>
    </row>
    <row r="194" spans="1:36">
      <c r="A194" s="4" t="s">
        <v>9</v>
      </c>
      <c r="B194" s="4" t="s">
        <v>97</v>
      </c>
      <c r="C194" s="4" t="s">
        <v>206</v>
      </c>
      <c r="D194" s="4" t="s">
        <v>8</v>
      </c>
      <c r="E194" s="5">
        <v>350</v>
      </c>
      <c r="F194" s="5">
        <v>290</v>
      </c>
      <c r="G194" s="5">
        <f t="shared" si="28"/>
        <v>60</v>
      </c>
      <c r="H194" s="6">
        <f t="shared" si="19"/>
        <v>0.17142857142857137</v>
      </c>
      <c r="X194" s="11" t="s">
        <v>202</v>
      </c>
      <c r="Y194" s="13">
        <f>SUMPRODUCT((CLIENT=$X194)*(Y$2=Période)*(Marque=Y$1)*CA)</f>
        <v>0</v>
      </c>
      <c r="Z194" s="13">
        <f>SUMPRODUCT((CLIENT=$X194)*(Z$2=Période)*(Marque=Y$1)*CA)</f>
        <v>9637.4999999999709</v>
      </c>
      <c r="AA194" s="16">
        <f t="shared" si="20"/>
        <v>-9637.4999999999709</v>
      </c>
      <c r="AB194" s="17">
        <f>SUMPRODUCT((CLIENT=$X194)*(AB$2=Période)*(Marque=AB$1)*CA)</f>
        <v>0</v>
      </c>
      <c r="AC194" s="17">
        <f>SUMPRODUCT((CLIENT=$X194)*(AC$2=Période)*(Marque=AC192)*CA)</f>
        <v>0</v>
      </c>
      <c r="AD194" s="17">
        <f t="shared" si="21"/>
        <v>0</v>
      </c>
      <c r="AE194" s="12">
        <f>SUMPRODUCT((CLIENT=$X194)*(AE$2=Période)*(Marque=AE$1)*CA)</f>
        <v>0</v>
      </c>
      <c r="AF194" s="12">
        <f>SUMPRODUCT((CLIENT=$X194)*(AF$2=Période)*(Marque=AF$1)*CA)</f>
        <v>0</v>
      </c>
      <c r="AG194" s="12">
        <f t="shared" si="22"/>
        <v>0</v>
      </c>
      <c r="AH194" s="20">
        <f>SUMPRODUCT((CLIENT=$X194)*(AH$2=Période)*(Marque=AH$1)*CA)</f>
        <v>0</v>
      </c>
      <c r="AI194" s="20">
        <f>SUMPRODUCT((CLIENT=$X194)*(AI$2=Période)*(Marque=AI$1)*CA)</f>
        <v>0</v>
      </c>
      <c r="AJ194" s="20">
        <f t="shared" si="23"/>
        <v>0</v>
      </c>
    </row>
    <row r="195" spans="1:36">
      <c r="A195" s="4" t="s">
        <v>9</v>
      </c>
      <c r="B195" s="4" t="s">
        <v>97</v>
      </c>
      <c r="C195" s="4" t="s">
        <v>206</v>
      </c>
      <c r="D195" s="4" t="s">
        <v>7</v>
      </c>
      <c r="E195" s="5">
        <v>700</v>
      </c>
      <c r="F195" s="5">
        <v>680</v>
      </c>
      <c r="G195" s="5">
        <f t="shared" si="28"/>
        <v>20</v>
      </c>
      <c r="H195" s="6">
        <f t="shared" ref="H195:H258" si="29">1-F195/E195</f>
        <v>2.8571428571428581E-2</v>
      </c>
      <c r="X195" s="11" t="s">
        <v>203</v>
      </c>
      <c r="Y195" s="13">
        <f>SUMPRODUCT((CLIENT=$X195)*(Y$2=Période)*(Marque=Y$1)*CA)</f>
        <v>7383.0459770114903</v>
      </c>
      <c r="Z195" s="13">
        <f>SUMPRODUCT((CLIENT=$X195)*(Z$2=Période)*(Marque=Y$1)*CA)</f>
        <v>7562.05969595847</v>
      </c>
      <c r="AA195" s="16">
        <f t="shared" si="20"/>
        <v>-179.01371894697968</v>
      </c>
      <c r="AB195" s="17">
        <f>SUMPRODUCT((CLIENT=$X195)*(AB$2=Période)*(Marque=AB$1)*CA)</f>
        <v>0</v>
      </c>
      <c r="AC195" s="17">
        <f>SUMPRODUCT((CLIENT=$X195)*(AC$2=Période)*(Marque=AC193)*CA)</f>
        <v>0</v>
      </c>
      <c r="AD195" s="17">
        <f t="shared" si="21"/>
        <v>0</v>
      </c>
      <c r="AE195" s="12">
        <f>SUMPRODUCT((CLIENT=$X195)*(AE$2=Période)*(Marque=AE$1)*CA)</f>
        <v>0</v>
      </c>
      <c r="AF195" s="12">
        <f>SUMPRODUCT((CLIENT=$X195)*(AF$2=Période)*(Marque=AF$1)*CA)</f>
        <v>0</v>
      </c>
      <c r="AG195" s="12">
        <f t="shared" si="22"/>
        <v>0</v>
      </c>
      <c r="AH195" s="20">
        <f>SUMPRODUCT((CLIENT=$X195)*(AH$2=Période)*(Marque=AH$1)*CA)</f>
        <v>0</v>
      </c>
      <c r="AI195" s="20">
        <f>SUMPRODUCT((CLIENT=$X195)*(AI$2=Période)*(Marque=AI$1)*CA)</f>
        <v>0</v>
      </c>
      <c r="AJ195" s="20">
        <f t="shared" si="23"/>
        <v>0</v>
      </c>
    </row>
    <row r="196" spans="1:36">
      <c r="A196" s="4" t="s">
        <v>10</v>
      </c>
      <c r="B196" s="4" t="s">
        <v>98</v>
      </c>
      <c r="C196" s="4" t="s">
        <v>209</v>
      </c>
      <c r="D196" s="4" t="s">
        <v>7</v>
      </c>
      <c r="E196" s="5">
        <v>800</v>
      </c>
      <c r="F196" s="5">
        <v>780</v>
      </c>
      <c r="G196" s="5">
        <f t="shared" si="28"/>
        <v>20</v>
      </c>
      <c r="H196" s="6">
        <f t="shared" si="29"/>
        <v>2.5000000000000022E-2</v>
      </c>
      <c r="X196" s="11" t="s">
        <v>204</v>
      </c>
      <c r="Y196" s="13">
        <f>SUMPRODUCT((CLIENT=$X196)*(Y$2=Période)*(Marque=Y$1)*CA)</f>
        <v>8099.1008527993999</v>
      </c>
      <c r="Z196" s="13">
        <f>SUMPRODUCT((CLIENT=$X196)*(Z$2=Période)*(Marque=Y$1)*CA)</f>
        <v>7920.0871338524203</v>
      </c>
      <c r="AA196" s="16">
        <f t="shared" ref="AA196:AA197" si="30">+Y196-Z196</f>
        <v>179.01371894697968</v>
      </c>
      <c r="AB196" s="17">
        <f>SUMPRODUCT((CLIENT=$X196)*(AB$2=Période)*(Marque=AB$1)*CA)</f>
        <v>8636.1420096403308</v>
      </c>
      <c r="AC196" s="17">
        <f>SUMPRODUCT((CLIENT=$X196)*(AC$2=Période)*(Marque=AC194)*CA)</f>
        <v>0</v>
      </c>
      <c r="AD196" s="17">
        <f t="shared" ref="AD196:AD197" si="31">+AB196-AC196</f>
        <v>8636.1420096403308</v>
      </c>
      <c r="AE196" s="12">
        <f>SUMPRODUCT((CLIENT=$X196)*(AE$2=Période)*(Marque=AE$1)*CA)</f>
        <v>8457.1282906933593</v>
      </c>
      <c r="AF196" s="12">
        <f>SUMPRODUCT((CLIENT=$X196)*(AF$2=Période)*(Marque=AF$1)*CA)</f>
        <v>0</v>
      </c>
      <c r="AG196" s="12">
        <f t="shared" ref="AG196:AG197" si="32">+AE196-AF196</f>
        <v>8457.1282906933593</v>
      </c>
      <c r="AH196" s="20">
        <f>SUMPRODUCT((CLIENT=$X196)*(AH$2=Période)*(Marque=AH$1)*CA)</f>
        <v>0</v>
      </c>
      <c r="AI196" s="20">
        <f>SUMPRODUCT((CLIENT=$X196)*(AI$2=Période)*(Marque=AI$1)*CA)</f>
        <v>0</v>
      </c>
      <c r="AJ196" s="20">
        <f t="shared" ref="AJ196:AJ197" si="33">+AH196-AI196</f>
        <v>0</v>
      </c>
    </row>
    <row r="197" spans="1:36">
      <c r="A197" s="4" t="s">
        <v>10</v>
      </c>
      <c r="B197" s="4" t="s">
        <v>99</v>
      </c>
      <c r="C197" s="4" t="s">
        <v>206</v>
      </c>
      <c r="D197" s="4" t="s">
        <v>7</v>
      </c>
      <c r="E197" s="5">
        <v>9000</v>
      </c>
      <c r="F197" s="5">
        <v>8000</v>
      </c>
      <c r="G197" s="5">
        <f t="shared" si="28"/>
        <v>1000</v>
      </c>
      <c r="H197" s="6">
        <f t="shared" si="29"/>
        <v>0.11111111111111116</v>
      </c>
      <c r="X197" s="11" t="s">
        <v>205</v>
      </c>
      <c r="Y197" s="13">
        <f>SUMPRODUCT((CLIENT=$X197)*(Y$2=Période)*(Marque=Y$1)*CA)</f>
        <v>0</v>
      </c>
      <c r="Z197" s="13">
        <f>SUMPRODUCT((CLIENT=$X197)*(Z$2=Période)*(Marque=Y$1)*CA)</f>
        <v>8815.1557285873096</v>
      </c>
      <c r="AA197" s="16">
        <f t="shared" si="30"/>
        <v>-8815.1557285873096</v>
      </c>
      <c r="AB197" s="17">
        <f>SUMPRODUCT((CLIENT=$X197)*(AB$2=Période)*(Marque=AB$1)*CA)</f>
        <v>0</v>
      </c>
      <c r="AC197" s="17">
        <f>SUMPRODUCT((CLIENT=$X197)*(AC$2=Période)*(Marque=AC195)*CA)</f>
        <v>0</v>
      </c>
      <c r="AD197" s="17">
        <f t="shared" si="31"/>
        <v>0</v>
      </c>
      <c r="AE197" s="12">
        <f>SUMPRODUCT((CLIENT=$X197)*(AE$2=Période)*(Marque=AE$1)*CA)</f>
        <v>8994.1694475342902</v>
      </c>
      <c r="AF197" s="12">
        <f>SUMPRODUCT((CLIENT=$X197)*(AF$2=Période)*(Marque=AF$1)*CA)</f>
        <v>0</v>
      </c>
      <c r="AG197" s="12">
        <f t="shared" si="32"/>
        <v>8994.1694475342902</v>
      </c>
      <c r="AH197" s="20">
        <f>SUMPRODUCT((CLIENT=$X197)*(AH$2=Période)*(Marque=AH$1)*CA)</f>
        <v>0</v>
      </c>
      <c r="AI197" s="20">
        <f>SUMPRODUCT((CLIENT=$X197)*(AI$2=Période)*(Marque=AI$1)*CA)</f>
        <v>0</v>
      </c>
      <c r="AJ197" s="20">
        <f t="shared" si="33"/>
        <v>0</v>
      </c>
    </row>
    <row r="198" spans="1:36">
      <c r="A198" s="4" t="s">
        <v>10</v>
      </c>
      <c r="B198" s="4" t="s">
        <v>99</v>
      </c>
      <c r="C198" s="4" t="s">
        <v>207</v>
      </c>
      <c r="D198" s="4" t="s">
        <v>7</v>
      </c>
      <c r="E198" s="5">
        <v>5326.7857142857201</v>
      </c>
      <c r="F198" s="5">
        <v>4782.5</v>
      </c>
      <c r="G198" s="5">
        <f t="shared" si="28"/>
        <v>544.28571428572013</v>
      </c>
      <c r="H198" s="6">
        <f t="shared" si="29"/>
        <v>0.10217901441501942</v>
      </c>
      <c r="X198"/>
      <c r="AI198"/>
    </row>
    <row r="199" spans="1:36">
      <c r="A199" s="4" t="s">
        <v>10</v>
      </c>
      <c r="B199" s="4" t="s">
        <v>99</v>
      </c>
      <c r="C199" s="4" t="s">
        <v>209</v>
      </c>
      <c r="D199" s="4" t="s">
        <v>7</v>
      </c>
      <c r="E199" s="5">
        <v>6045.2380952381</v>
      </c>
      <c r="F199" s="5">
        <v>5423.3333333333303</v>
      </c>
      <c r="G199" s="5">
        <f t="shared" si="28"/>
        <v>621.90476190476966</v>
      </c>
      <c r="H199" s="6">
        <f t="shared" si="29"/>
        <v>0.10287514769594452</v>
      </c>
      <c r="X199"/>
      <c r="AI199"/>
    </row>
    <row r="200" spans="1:36">
      <c r="A200" s="4" t="s">
        <v>10</v>
      </c>
      <c r="B200" s="4" t="s">
        <v>100</v>
      </c>
      <c r="C200" s="4" t="s">
        <v>206</v>
      </c>
      <c r="D200" s="4" t="s">
        <v>7</v>
      </c>
      <c r="E200" s="5">
        <v>6763.6904761904798</v>
      </c>
      <c r="F200" s="5">
        <v>6064.1666666666597</v>
      </c>
      <c r="G200" s="5">
        <f t="shared" si="28"/>
        <v>699.52380952382009</v>
      </c>
      <c r="H200" s="6">
        <f t="shared" si="29"/>
        <v>0.10342339170993731</v>
      </c>
      <c r="X200"/>
      <c r="AI200"/>
    </row>
    <row r="201" spans="1:36">
      <c r="A201" s="4" t="s">
        <v>9</v>
      </c>
      <c r="B201" s="4" t="s">
        <v>101</v>
      </c>
      <c r="C201" s="4" t="s">
        <v>209</v>
      </c>
      <c r="D201" s="4" t="s">
        <v>8</v>
      </c>
      <c r="E201" s="5">
        <v>7482.1428571428596</v>
      </c>
      <c r="F201" s="5">
        <v>6705</v>
      </c>
      <c r="G201" s="5">
        <f t="shared" si="28"/>
        <v>777.14285714285961</v>
      </c>
      <c r="H201" s="6">
        <f t="shared" si="29"/>
        <v>0.1038663484486877</v>
      </c>
      <c r="X201"/>
      <c r="AI201"/>
    </row>
    <row r="202" spans="1:36">
      <c r="A202" s="4" t="s">
        <v>9</v>
      </c>
      <c r="B202" s="4" t="s">
        <v>101</v>
      </c>
      <c r="C202" s="4" t="s">
        <v>206</v>
      </c>
      <c r="D202" s="4" t="s">
        <v>7</v>
      </c>
      <c r="E202" s="5">
        <v>8200.5952380952403</v>
      </c>
      <c r="F202" s="5">
        <v>7345.8333333333303</v>
      </c>
      <c r="G202" s="5">
        <f t="shared" si="28"/>
        <v>854.76190476191005</v>
      </c>
      <c r="H202" s="6">
        <f t="shared" si="29"/>
        <v>0.10423169049865777</v>
      </c>
      <c r="X202"/>
      <c r="AI202"/>
    </row>
    <row r="203" spans="1:36">
      <c r="A203" s="4" t="s">
        <v>9</v>
      </c>
      <c r="B203" s="4" t="s">
        <v>101</v>
      </c>
      <c r="C203" s="4" t="s">
        <v>206</v>
      </c>
      <c r="D203" s="4" t="s">
        <v>8</v>
      </c>
      <c r="E203" s="5">
        <v>8919.0476190476202</v>
      </c>
      <c r="F203" s="5">
        <v>7986.6666666666597</v>
      </c>
      <c r="G203" s="5">
        <f t="shared" si="28"/>
        <v>932.38095238096048</v>
      </c>
      <c r="H203" s="6">
        <f t="shared" si="29"/>
        <v>0.10453817405232335</v>
      </c>
      <c r="X203"/>
      <c r="AI203"/>
    </row>
    <row r="204" spans="1:36">
      <c r="A204" s="4" t="s">
        <v>9</v>
      </c>
      <c r="B204" s="4" t="s">
        <v>101</v>
      </c>
      <c r="C204" s="4" t="s">
        <v>207</v>
      </c>
      <c r="D204" s="4" t="s">
        <v>8</v>
      </c>
      <c r="E204" s="5">
        <v>9637.4999999999709</v>
      </c>
      <c r="F204" s="5">
        <v>8627.5</v>
      </c>
      <c r="G204" s="5">
        <f t="shared" si="28"/>
        <v>1009.9999999999709</v>
      </c>
      <c r="H204" s="6">
        <f t="shared" si="29"/>
        <v>0.10479896238650832</v>
      </c>
      <c r="X204"/>
      <c r="AI204"/>
    </row>
    <row r="205" spans="1:36">
      <c r="A205" s="4" t="s">
        <v>9</v>
      </c>
      <c r="B205" s="4" t="s">
        <v>101</v>
      </c>
      <c r="C205" s="4" t="s">
        <v>207</v>
      </c>
      <c r="D205" s="4" t="s">
        <v>7</v>
      </c>
      <c r="E205" s="5">
        <v>200</v>
      </c>
      <c r="F205" s="5">
        <v>180</v>
      </c>
      <c r="G205" s="5">
        <f>E205-F205</f>
        <v>20</v>
      </c>
      <c r="H205" s="6">
        <f t="shared" si="29"/>
        <v>9.9999999999999978E-2</v>
      </c>
      <c r="X205"/>
      <c r="AI205"/>
    </row>
    <row r="206" spans="1:36">
      <c r="A206" s="4" t="s">
        <v>9</v>
      </c>
      <c r="B206" s="4" t="s">
        <v>101</v>
      </c>
      <c r="C206" s="4" t="s">
        <v>209</v>
      </c>
      <c r="D206" s="4" t="s">
        <v>7</v>
      </c>
      <c r="E206" s="5">
        <v>300</v>
      </c>
      <c r="F206" s="5">
        <v>280</v>
      </c>
      <c r="G206" s="5">
        <f t="shared" ref="G206:G220" si="34">E206-F206</f>
        <v>20</v>
      </c>
      <c r="H206" s="6">
        <f t="shared" si="29"/>
        <v>6.6666666666666652E-2</v>
      </c>
      <c r="X206"/>
      <c r="AI206"/>
    </row>
    <row r="207" spans="1:36">
      <c r="A207" s="4" t="s">
        <v>10</v>
      </c>
      <c r="B207" s="4" t="s">
        <v>102</v>
      </c>
      <c r="C207" s="4" t="s">
        <v>206</v>
      </c>
      <c r="D207" s="4" t="s">
        <v>7</v>
      </c>
      <c r="E207" s="5">
        <v>400</v>
      </c>
      <c r="F207" s="5">
        <v>380</v>
      </c>
      <c r="G207" s="5">
        <f t="shared" si="34"/>
        <v>20</v>
      </c>
      <c r="H207" s="6">
        <f t="shared" si="29"/>
        <v>5.0000000000000044E-2</v>
      </c>
      <c r="X207"/>
      <c r="AI207"/>
    </row>
    <row r="208" spans="1:36">
      <c r="A208" s="4" t="s">
        <v>10</v>
      </c>
      <c r="B208" s="4" t="s">
        <v>102</v>
      </c>
      <c r="C208" s="4" t="s">
        <v>209</v>
      </c>
      <c r="D208" s="4" t="s">
        <v>7</v>
      </c>
      <c r="E208" s="5">
        <v>5000</v>
      </c>
      <c r="F208" s="5">
        <v>4600</v>
      </c>
      <c r="G208" s="5">
        <f t="shared" si="34"/>
        <v>400</v>
      </c>
      <c r="H208" s="6">
        <f t="shared" si="29"/>
        <v>7.999999999999996E-2</v>
      </c>
      <c r="X208"/>
      <c r="AI208"/>
    </row>
    <row r="209" spans="1:35">
      <c r="A209" s="4" t="s">
        <v>10</v>
      </c>
      <c r="B209" s="4" t="s">
        <v>102</v>
      </c>
      <c r="C209" s="4" t="s">
        <v>206</v>
      </c>
      <c r="D209" s="4" t="s">
        <v>8</v>
      </c>
      <c r="E209" s="5">
        <v>350</v>
      </c>
      <c r="F209" s="5">
        <v>290</v>
      </c>
      <c r="G209" s="5">
        <f t="shared" si="34"/>
        <v>60</v>
      </c>
      <c r="H209" s="6">
        <f t="shared" si="29"/>
        <v>0.17142857142857137</v>
      </c>
      <c r="X209"/>
      <c r="AI209"/>
    </row>
    <row r="210" spans="1:35">
      <c r="A210" s="4" t="s">
        <v>10</v>
      </c>
      <c r="B210" s="4" t="s">
        <v>102</v>
      </c>
      <c r="C210" s="4" t="s">
        <v>207</v>
      </c>
      <c r="D210" s="4" t="s">
        <v>8</v>
      </c>
      <c r="E210" s="5">
        <v>700</v>
      </c>
      <c r="F210" s="5">
        <v>680</v>
      </c>
      <c r="G210" s="5">
        <f t="shared" si="34"/>
        <v>20</v>
      </c>
      <c r="H210" s="6">
        <f t="shared" si="29"/>
        <v>2.8571428571428581E-2</v>
      </c>
      <c r="X210"/>
      <c r="AI210"/>
    </row>
    <row r="211" spans="1:35">
      <c r="A211" s="4" t="s">
        <v>10</v>
      </c>
      <c r="B211" s="4" t="s">
        <v>102</v>
      </c>
      <c r="C211" s="4" t="s">
        <v>207</v>
      </c>
      <c r="D211" s="4" t="s">
        <v>7</v>
      </c>
      <c r="E211" s="5">
        <v>800</v>
      </c>
      <c r="F211" s="5">
        <v>780</v>
      </c>
      <c r="G211" s="5">
        <f t="shared" si="34"/>
        <v>20</v>
      </c>
      <c r="H211" s="6">
        <f t="shared" si="29"/>
        <v>2.5000000000000022E-2</v>
      </c>
      <c r="X211"/>
      <c r="AI211"/>
    </row>
    <row r="212" spans="1:35">
      <c r="A212" s="4" t="s">
        <v>10</v>
      </c>
      <c r="B212" s="4" t="s">
        <v>102</v>
      </c>
      <c r="C212" s="4" t="s">
        <v>209</v>
      </c>
      <c r="D212" s="4" t="s">
        <v>8</v>
      </c>
      <c r="E212" s="5">
        <v>9000</v>
      </c>
      <c r="F212" s="5">
        <v>8000</v>
      </c>
      <c r="G212" s="5">
        <f t="shared" si="34"/>
        <v>1000</v>
      </c>
      <c r="H212" s="6">
        <f t="shared" si="29"/>
        <v>0.11111111111111116</v>
      </c>
      <c r="X212"/>
      <c r="AI212"/>
    </row>
    <row r="213" spans="1:35">
      <c r="A213" s="4" t="s">
        <v>9</v>
      </c>
      <c r="B213" s="4" t="s">
        <v>103</v>
      </c>
      <c r="C213" s="4" t="s">
        <v>209</v>
      </c>
      <c r="D213" s="4" t="s">
        <v>8</v>
      </c>
      <c r="E213" s="5">
        <v>5326.7857142857201</v>
      </c>
      <c r="F213" s="5">
        <v>4782.5</v>
      </c>
      <c r="G213" s="5">
        <f t="shared" si="34"/>
        <v>544.28571428572013</v>
      </c>
      <c r="H213" s="6">
        <f t="shared" si="29"/>
        <v>0.10217901441501942</v>
      </c>
      <c r="X213"/>
      <c r="AI213"/>
    </row>
    <row r="214" spans="1:35">
      <c r="A214" s="4" t="s">
        <v>9</v>
      </c>
      <c r="B214" s="4" t="s">
        <v>103</v>
      </c>
      <c r="C214" s="4" t="s">
        <v>206</v>
      </c>
      <c r="D214" s="4" t="s">
        <v>8</v>
      </c>
      <c r="E214" s="5">
        <v>6045.2380952381</v>
      </c>
      <c r="F214" s="5">
        <v>5423.3333333333303</v>
      </c>
      <c r="G214" s="5">
        <f t="shared" si="34"/>
        <v>621.90476190476966</v>
      </c>
      <c r="H214" s="6">
        <f t="shared" si="29"/>
        <v>0.10287514769594452</v>
      </c>
      <c r="X214"/>
      <c r="AI214"/>
    </row>
    <row r="215" spans="1:35">
      <c r="A215" s="4" t="s">
        <v>10</v>
      </c>
      <c r="B215" s="4" t="s">
        <v>104</v>
      </c>
      <c r="C215" s="4" t="s">
        <v>206</v>
      </c>
      <c r="D215" s="4" t="s">
        <v>8</v>
      </c>
      <c r="E215" s="5">
        <v>6763.6904761904798</v>
      </c>
      <c r="F215" s="5">
        <v>6064.1666666666597</v>
      </c>
      <c r="G215" s="5">
        <f t="shared" si="34"/>
        <v>699.52380952382009</v>
      </c>
      <c r="H215" s="6">
        <f t="shared" si="29"/>
        <v>0.10342339170993731</v>
      </c>
      <c r="X215"/>
      <c r="AI215"/>
    </row>
    <row r="216" spans="1:35">
      <c r="A216" s="4" t="s">
        <v>9</v>
      </c>
      <c r="B216" s="4" t="s">
        <v>105</v>
      </c>
      <c r="C216" s="4" t="s">
        <v>209</v>
      </c>
      <c r="D216" s="4" t="s">
        <v>8</v>
      </c>
      <c r="E216" s="5">
        <v>7482.1428571428596</v>
      </c>
      <c r="F216" s="5">
        <v>6705</v>
      </c>
      <c r="G216" s="5">
        <f t="shared" si="34"/>
        <v>777.14285714285961</v>
      </c>
      <c r="H216" s="6">
        <f t="shared" si="29"/>
        <v>0.1038663484486877</v>
      </c>
      <c r="X216"/>
      <c r="AI216"/>
    </row>
    <row r="217" spans="1:35">
      <c r="A217" s="4" t="s">
        <v>9</v>
      </c>
      <c r="B217" s="4" t="s">
        <v>105</v>
      </c>
      <c r="C217" s="4" t="s">
        <v>209</v>
      </c>
      <c r="D217" s="4" t="s">
        <v>7</v>
      </c>
      <c r="E217" s="5">
        <v>8200.5952380952403</v>
      </c>
      <c r="F217" s="5">
        <v>7345.8333333333303</v>
      </c>
      <c r="G217" s="5">
        <f t="shared" si="34"/>
        <v>854.76190476191005</v>
      </c>
      <c r="H217" s="6">
        <f t="shared" si="29"/>
        <v>0.10423169049865777</v>
      </c>
      <c r="X217"/>
      <c r="AI217"/>
    </row>
    <row r="218" spans="1:35">
      <c r="A218" s="4" t="s">
        <v>9</v>
      </c>
      <c r="B218" s="4" t="s">
        <v>106</v>
      </c>
      <c r="C218" s="4" t="s">
        <v>209</v>
      </c>
      <c r="D218" s="4" t="s">
        <v>8</v>
      </c>
      <c r="E218" s="5">
        <v>8919.0476190476202</v>
      </c>
      <c r="F218" s="5">
        <v>7986.6666666666597</v>
      </c>
      <c r="G218" s="5">
        <f t="shared" si="34"/>
        <v>932.38095238096048</v>
      </c>
      <c r="H218" s="6">
        <f t="shared" si="29"/>
        <v>0.10453817405232335</v>
      </c>
      <c r="X218"/>
      <c r="AI218"/>
    </row>
    <row r="219" spans="1:35">
      <c r="A219" s="4" t="s">
        <v>9</v>
      </c>
      <c r="B219" s="4" t="s">
        <v>106</v>
      </c>
      <c r="C219" s="4" t="s">
        <v>209</v>
      </c>
      <c r="D219" s="4" t="s">
        <v>7</v>
      </c>
      <c r="E219" s="5">
        <v>9637.4999999999709</v>
      </c>
      <c r="F219" s="5">
        <v>8627.5</v>
      </c>
      <c r="G219" s="5">
        <f t="shared" si="34"/>
        <v>1009.9999999999709</v>
      </c>
      <c r="H219" s="6">
        <f t="shared" si="29"/>
        <v>0.10479896238650832</v>
      </c>
      <c r="X219"/>
      <c r="AI219"/>
    </row>
    <row r="220" spans="1:35">
      <c r="A220" s="4" t="s">
        <v>9</v>
      </c>
      <c r="B220" s="4" t="s">
        <v>106</v>
      </c>
      <c r="C220" s="4" t="s">
        <v>207</v>
      </c>
      <c r="D220" s="4" t="s">
        <v>7</v>
      </c>
      <c r="E220" s="5">
        <v>10355.9523809524</v>
      </c>
      <c r="F220" s="5">
        <v>9268.3333333333303</v>
      </c>
      <c r="G220" s="5">
        <f t="shared" si="34"/>
        <v>1087.6190476190695</v>
      </c>
      <c r="H220" s="6">
        <f t="shared" si="29"/>
        <v>0.10502356592712003</v>
      </c>
      <c r="X220"/>
      <c r="AI220"/>
    </row>
    <row r="221" spans="1:35">
      <c r="A221" s="4" t="s">
        <v>9</v>
      </c>
      <c r="B221" s="4" t="s">
        <v>107</v>
      </c>
      <c r="C221" s="4" t="s">
        <v>206</v>
      </c>
      <c r="D221" s="4" t="s">
        <v>8</v>
      </c>
      <c r="E221" s="5">
        <v>11074.4047619048</v>
      </c>
      <c r="F221" s="5">
        <v>9909.1666666666297</v>
      </c>
      <c r="G221" s="5">
        <f t="shared" ref="G221:G279" si="35">E221-F221</f>
        <v>1165.23809523817</v>
      </c>
      <c r="H221" s="6">
        <f t="shared" si="29"/>
        <v>0.10521902714324749</v>
      </c>
      <c r="X221"/>
      <c r="AI221"/>
    </row>
    <row r="222" spans="1:35">
      <c r="A222" s="4" t="s">
        <v>9</v>
      </c>
      <c r="B222" s="4" t="s">
        <v>107</v>
      </c>
      <c r="C222" s="4" t="s">
        <v>206</v>
      </c>
      <c r="D222" s="4" t="s">
        <v>7</v>
      </c>
      <c r="E222" s="5">
        <v>11792.8571428572</v>
      </c>
      <c r="F222" s="5">
        <v>10550</v>
      </c>
      <c r="G222" s="5">
        <f t="shared" si="35"/>
        <v>1242.8571428571995</v>
      </c>
      <c r="H222" s="6">
        <f t="shared" si="29"/>
        <v>0.10539067231981047</v>
      </c>
      <c r="X222"/>
      <c r="AI222"/>
    </row>
    <row r="223" spans="1:35">
      <c r="A223" s="4" t="s">
        <v>9</v>
      </c>
      <c r="B223" s="4" t="s">
        <v>108</v>
      </c>
      <c r="C223" s="4" t="s">
        <v>206</v>
      </c>
      <c r="D223" s="4" t="s">
        <v>7</v>
      </c>
      <c r="E223" s="5">
        <v>12511.309523809499</v>
      </c>
      <c r="F223" s="5">
        <v>11190.833333333299</v>
      </c>
      <c r="G223" s="5">
        <f t="shared" si="35"/>
        <v>1320.4761904761999</v>
      </c>
      <c r="H223" s="6">
        <f t="shared" si="29"/>
        <v>0.10554260431038676</v>
      </c>
      <c r="X223"/>
      <c r="AI223"/>
    </row>
    <row r="224" spans="1:35">
      <c r="A224" s="4" t="s">
        <v>9</v>
      </c>
      <c r="B224" s="4" t="s">
        <v>108</v>
      </c>
      <c r="C224" s="4" t="s">
        <v>206</v>
      </c>
      <c r="D224" s="4" t="s">
        <v>8</v>
      </c>
      <c r="E224" s="5">
        <v>13229.761904761899</v>
      </c>
      <c r="F224" s="5">
        <v>11831.666666666601</v>
      </c>
      <c r="G224" s="5">
        <f t="shared" si="35"/>
        <v>1398.0952380952986</v>
      </c>
      <c r="H224" s="6">
        <f t="shared" si="29"/>
        <v>0.10567803473409987</v>
      </c>
      <c r="X224"/>
      <c r="AI224"/>
    </row>
    <row r="225" spans="1:35">
      <c r="A225" s="4" t="s">
        <v>10</v>
      </c>
      <c r="B225" s="4" t="s">
        <v>109</v>
      </c>
      <c r="C225" s="4" t="s">
        <v>206</v>
      </c>
      <c r="D225" s="4" t="s">
        <v>8</v>
      </c>
      <c r="E225" s="5">
        <v>13948.214285714301</v>
      </c>
      <c r="F225" s="5">
        <v>12472.5</v>
      </c>
      <c r="G225" s="5">
        <f t="shared" si="35"/>
        <v>1475.7142857143008</v>
      </c>
      <c r="H225" s="6">
        <f t="shared" si="29"/>
        <v>0.10579951350659422</v>
      </c>
      <c r="X225"/>
      <c r="AI225"/>
    </row>
    <row r="226" spans="1:35">
      <c r="A226" s="4" t="s">
        <v>10</v>
      </c>
      <c r="B226" s="4" t="s">
        <v>109</v>
      </c>
      <c r="C226" s="4" t="s">
        <v>209</v>
      </c>
      <c r="D226" s="4" t="s">
        <v>8</v>
      </c>
      <c r="E226" s="5">
        <v>14666.666666666701</v>
      </c>
      <c r="F226" s="5">
        <v>13113.333333333299</v>
      </c>
      <c r="G226" s="5">
        <f t="shared" si="35"/>
        <v>1553.3333333334012</v>
      </c>
      <c r="H226" s="6">
        <f t="shared" si="29"/>
        <v>0.10590909090909528</v>
      </c>
      <c r="X226"/>
      <c r="AI226"/>
    </row>
    <row r="227" spans="1:35">
      <c r="A227" s="4" t="s">
        <v>10</v>
      </c>
      <c r="B227" s="4" t="s">
        <v>109</v>
      </c>
      <c r="C227" s="4" t="s">
        <v>206</v>
      </c>
      <c r="D227" s="4" t="s">
        <v>7</v>
      </c>
      <c r="E227" s="5">
        <v>15385.1190476191</v>
      </c>
      <c r="F227" s="5">
        <v>13754.166666666601</v>
      </c>
      <c r="G227" s="5">
        <f t="shared" si="35"/>
        <v>1630.9523809524999</v>
      </c>
      <c r="H227" s="6">
        <f t="shared" si="29"/>
        <v>0.10600843424769568</v>
      </c>
      <c r="X227"/>
      <c r="AI227"/>
    </row>
    <row r="228" spans="1:35">
      <c r="A228" s="4" t="s">
        <v>10</v>
      </c>
      <c r="B228" s="4" t="s">
        <v>109</v>
      </c>
      <c r="C228" s="4" t="s">
        <v>207</v>
      </c>
      <c r="D228" s="4" t="s">
        <v>7</v>
      </c>
      <c r="E228" s="5">
        <v>16103.5714285714</v>
      </c>
      <c r="F228" s="5">
        <v>14395</v>
      </c>
      <c r="G228" s="5">
        <f t="shared" si="35"/>
        <v>1708.5714285714002</v>
      </c>
      <c r="H228" s="6">
        <f t="shared" si="29"/>
        <v>0.10609891328454046</v>
      </c>
      <c r="X228"/>
      <c r="AI228"/>
    </row>
    <row r="229" spans="1:35">
      <c r="A229" s="4" t="s">
        <v>9</v>
      </c>
      <c r="B229" s="4" t="s">
        <v>110</v>
      </c>
      <c r="C229" s="4" t="s">
        <v>209</v>
      </c>
      <c r="D229" s="4" t="s">
        <v>7</v>
      </c>
      <c r="E229" s="5">
        <v>16822.023809523798</v>
      </c>
      <c r="F229" s="5">
        <v>15035.833333333299</v>
      </c>
      <c r="G229" s="5">
        <f t="shared" si="35"/>
        <v>1786.1904761904989</v>
      </c>
      <c r="H229" s="6">
        <f t="shared" si="29"/>
        <v>0.10618166377693783</v>
      </c>
      <c r="X229"/>
      <c r="AI229"/>
    </row>
    <row r="230" spans="1:35">
      <c r="A230" s="4" t="s">
        <v>9</v>
      </c>
      <c r="B230" s="4" t="s">
        <v>111</v>
      </c>
      <c r="C230" s="4" t="s">
        <v>206</v>
      </c>
      <c r="D230" s="4" t="s">
        <v>8</v>
      </c>
      <c r="E230" s="5">
        <v>17540.476190476202</v>
      </c>
      <c r="F230" s="5">
        <v>15676.666666666601</v>
      </c>
      <c r="G230" s="5">
        <f t="shared" si="35"/>
        <v>1863.8095238096012</v>
      </c>
      <c r="H230" s="6">
        <f t="shared" si="29"/>
        <v>0.10625763540111743</v>
      </c>
      <c r="X230"/>
      <c r="AI230"/>
    </row>
    <row r="231" spans="1:35">
      <c r="A231" s="4" t="s">
        <v>9</v>
      </c>
      <c r="B231" s="4" t="s">
        <v>112</v>
      </c>
      <c r="C231" s="4" t="s">
        <v>206</v>
      </c>
      <c r="D231" s="4" t="s">
        <v>8</v>
      </c>
      <c r="E231" s="5">
        <v>18258.928571428602</v>
      </c>
      <c r="F231" s="5">
        <v>16317.5</v>
      </c>
      <c r="G231" s="5">
        <f t="shared" si="35"/>
        <v>1941.4285714286016</v>
      </c>
      <c r="H231" s="6">
        <f t="shared" si="29"/>
        <v>0.10632762836185972</v>
      </c>
      <c r="X231"/>
      <c r="AI231"/>
    </row>
    <row r="232" spans="1:35">
      <c r="A232" s="4" t="s">
        <v>10</v>
      </c>
      <c r="B232" s="4" t="s">
        <v>113</v>
      </c>
      <c r="C232" s="4" t="s">
        <v>206</v>
      </c>
      <c r="D232" s="4" t="s">
        <v>8</v>
      </c>
      <c r="E232" s="5">
        <v>18977.380952381001</v>
      </c>
      <c r="F232" s="5">
        <v>16958.333333333299</v>
      </c>
      <c r="G232" s="5">
        <f t="shared" si="35"/>
        <v>2019.047619047702</v>
      </c>
      <c r="H232" s="6">
        <f t="shared" si="29"/>
        <v>0.10639232168622204</v>
      </c>
      <c r="X232"/>
      <c r="AI232"/>
    </row>
    <row r="233" spans="1:35">
      <c r="A233" s="4" t="s">
        <v>10</v>
      </c>
      <c r="B233" s="4" t="s">
        <v>113</v>
      </c>
      <c r="C233" s="4" t="s">
        <v>206</v>
      </c>
      <c r="D233" s="4" t="s">
        <v>7</v>
      </c>
      <c r="E233" s="5">
        <v>19695.833333333299</v>
      </c>
      <c r="F233" s="5">
        <v>17599.166666666599</v>
      </c>
      <c r="G233" s="5">
        <f t="shared" si="35"/>
        <v>2096.6666666667006</v>
      </c>
      <c r="H233" s="6">
        <f t="shared" si="29"/>
        <v>0.10645229532473222</v>
      </c>
      <c r="X233"/>
      <c r="AI233"/>
    </row>
    <row r="234" spans="1:35">
      <c r="A234" s="4" t="s">
        <v>9</v>
      </c>
      <c r="B234" s="4" t="s">
        <v>114</v>
      </c>
      <c r="C234" s="4" t="s">
        <v>206</v>
      </c>
      <c r="D234" s="4" t="s">
        <v>8</v>
      </c>
      <c r="E234" s="5">
        <v>20414.285714285699</v>
      </c>
      <c r="F234" s="5">
        <v>18240</v>
      </c>
      <c r="G234" s="5">
        <f t="shared" si="35"/>
        <v>2174.2857142856992</v>
      </c>
      <c r="H234" s="6">
        <f t="shared" si="29"/>
        <v>0.10650804758572363</v>
      </c>
      <c r="X234"/>
      <c r="AI234"/>
    </row>
    <row r="235" spans="1:35">
      <c r="A235" s="4" t="s">
        <v>9</v>
      </c>
      <c r="B235" s="4" t="s">
        <v>114</v>
      </c>
      <c r="C235" s="4" t="s">
        <v>206</v>
      </c>
      <c r="D235" s="4" t="s">
        <v>7</v>
      </c>
      <c r="E235" s="5">
        <v>21132.738095238099</v>
      </c>
      <c r="F235" s="5">
        <v>18880.833333333299</v>
      </c>
      <c r="G235" s="5">
        <f t="shared" si="35"/>
        <v>2251.9047619047997</v>
      </c>
      <c r="H235" s="6">
        <f t="shared" si="29"/>
        <v>0.10656000901332463</v>
      </c>
      <c r="X235"/>
      <c r="AI235"/>
    </row>
    <row r="236" spans="1:35">
      <c r="A236" s="4" t="s">
        <v>9</v>
      </c>
      <c r="B236" s="4" t="s">
        <v>114</v>
      </c>
      <c r="C236" s="4" t="s">
        <v>207</v>
      </c>
      <c r="D236" s="4" t="s">
        <v>7</v>
      </c>
      <c r="E236" s="5">
        <v>21851.190476190499</v>
      </c>
      <c r="F236" s="5">
        <v>19521.666666666599</v>
      </c>
      <c r="G236" s="5">
        <f t="shared" si="35"/>
        <v>2329.5238095239001</v>
      </c>
      <c r="H236" s="6">
        <f t="shared" si="29"/>
        <v>0.10660855352765319</v>
      </c>
      <c r="X236"/>
      <c r="AI236"/>
    </row>
    <row r="237" spans="1:35">
      <c r="A237" s="4" t="s">
        <v>9</v>
      </c>
      <c r="B237" s="4" t="s">
        <v>114</v>
      </c>
      <c r="C237" s="4" t="s">
        <v>207</v>
      </c>
      <c r="D237" s="4" t="s">
        <v>8</v>
      </c>
      <c r="E237" s="5">
        <v>22569.642857142899</v>
      </c>
      <c r="F237" s="5">
        <v>20162.5</v>
      </c>
      <c r="G237" s="5">
        <f t="shared" si="35"/>
        <v>2407.1428571428987</v>
      </c>
      <c r="H237" s="6">
        <f t="shared" si="29"/>
        <v>0.10665400743729891</v>
      </c>
      <c r="X237"/>
      <c r="AI237"/>
    </row>
    <row r="238" spans="1:35">
      <c r="A238" s="4" t="s">
        <v>10</v>
      </c>
      <c r="B238" s="4" t="s">
        <v>115</v>
      </c>
      <c r="C238" s="4" t="s">
        <v>206</v>
      </c>
      <c r="D238" s="4" t="s">
        <v>8</v>
      </c>
      <c r="E238" s="5">
        <v>23288.095238095299</v>
      </c>
      <c r="F238" s="5">
        <v>20803.333333333299</v>
      </c>
      <c r="G238" s="5">
        <f t="shared" si="35"/>
        <v>2484.7619047619992</v>
      </c>
      <c r="H238" s="6">
        <f t="shared" si="29"/>
        <v>0.10669665678356377</v>
      </c>
      <c r="X238"/>
      <c r="AI238"/>
    </row>
    <row r="239" spans="1:35">
      <c r="A239" s="4" t="s">
        <v>10</v>
      </c>
      <c r="B239" s="4" t="s">
        <v>116</v>
      </c>
      <c r="C239" s="4" t="s">
        <v>209</v>
      </c>
      <c r="D239" s="4" t="s">
        <v>8</v>
      </c>
      <c r="E239" s="5">
        <v>24006.5476190476</v>
      </c>
      <c r="F239" s="5">
        <v>21444.166666666599</v>
      </c>
      <c r="G239" s="5">
        <f t="shared" si="35"/>
        <v>2562.3809523810014</v>
      </c>
      <c r="H239" s="6">
        <f t="shared" si="29"/>
        <v>0.10673675336589927</v>
      </c>
      <c r="X239"/>
      <c r="AI239"/>
    </row>
    <row r="240" spans="1:35">
      <c r="A240" s="4" t="s">
        <v>10</v>
      </c>
      <c r="B240" s="4" t="s">
        <v>116</v>
      </c>
      <c r="C240" s="4" t="s">
        <v>209</v>
      </c>
      <c r="D240" s="4" t="s">
        <v>7</v>
      </c>
      <c r="E240" s="5">
        <v>24725</v>
      </c>
      <c r="F240" s="5">
        <v>22085</v>
      </c>
      <c r="G240" s="5">
        <f t="shared" si="35"/>
        <v>2640</v>
      </c>
      <c r="H240" s="6">
        <f t="shared" si="29"/>
        <v>0.10677451971688579</v>
      </c>
      <c r="X240"/>
      <c r="AI240"/>
    </row>
    <row r="241" spans="1:35">
      <c r="A241" s="4" t="s">
        <v>10</v>
      </c>
      <c r="B241" s="4" t="s">
        <v>116</v>
      </c>
      <c r="C241" s="4" t="s">
        <v>207</v>
      </c>
      <c r="D241" s="4" t="s">
        <v>8</v>
      </c>
      <c r="E241" s="5">
        <v>25443.4523809524</v>
      </c>
      <c r="F241" s="5">
        <v>22725.833333333299</v>
      </c>
      <c r="G241" s="5">
        <f t="shared" si="35"/>
        <v>2717.6190476191005</v>
      </c>
      <c r="H241" s="6">
        <f t="shared" si="29"/>
        <v>0.10681015323429843</v>
      </c>
      <c r="X241"/>
      <c r="AI241"/>
    </row>
    <row r="242" spans="1:35">
      <c r="A242" s="4" t="s">
        <v>10</v>
      </c>
      <c r="B242" s="4" t="s">
        <v>116</v>
      </c>
      <c r="C242" s="4" t="s">
        <v>207</v>
      </c>
      <c r="D242" s="4" t="s">
        <v>7</v>
      </c>
      <c r="E242" s="5">
        <v>26161.9047619048</v>
      </c>
      <c r="F242" s="5">
        <v>23366.666666666599</v>
      </c>
      <c r="G242" s="5">
        <f t="shared" si="35"/>
        <v>2795.2380952382009</v>
      </c>
      <c r="H242" s="6">
        <f t="shared" si="29"/>
        <v>0.10684382963233008</v>
      </c>
      <c r="X242"/>
      <c r="AI242"/>
    </row>
    <row r="243" spans="1:35">
      <c r="A243" s="4" t="s">
        <v>10</v>
      </c>
      <c r="B243" s="4" t="s">
        <v>116</v>
      </c>
      <c r="C243" s="4" t="s">
        <v>206</v>
      </c>
      <c r="D243" s="4" t="s">
        <v>8</v>
      </c>
      <c r="E243" s="5">
        <v>26880.3571428572</v>
      </c>
      <c r="F243" s="5">
        <v>24007.5</v>
      </c>
      <c r="G243" s="5">
        <f t="shared" si="35"/>
        <v>2872.8571428571995</v>
      </c>
      <c r="H243" s="6">
        <f t="shared" si="29"/>
        <v>0.10687570583936945</v>
      </c>
      <c r="X243"/>
      <c r="AI243"/>
    </row>
    <row r="244" spans="1:35">
      <c r="A244" s="4" t="s">
        <v>10</v>
      </c>
      <c r="B244" s="4" t="s">
        <v>116</v>
      </c>
      <c r="C244" s="4" t="s">
        <v>206</v>
      </c>
      <c r="D244" s="4" t="s">
        <v>7</v>
      </c>
      <c r="E244" s="5">
        <v>27598.809523809501</v>
      </c>
      <c r="F244" s="5">
        <v>24648.333333333299</v>
      </c>
      <c r="G244" s="5">
        <f t="shared" si="35"/>
        <v>2950.4761904762017</v>
      </c>
      <c r="H244" s="6">
        <f t="shared" si="29"/>
        <v>0.1069059224431701</v>
      </c>
      <c r="X244"/>
      <c r="AI244"/>
    </row>
    <row r="245" spans="1:35">
      <c r="A245" s="4" t="s">
        <v>9</v>
      </c>
      <c r="B245" s="4" t="s">
        <v>117</v>
      </c>
      <c r="C245" s="4" t="s">
        <v>206</v>
      </c>
      <c r="D245" s="4" t="s">
        <v>8</v>
      </c>
      <c r="E245" s="5">
        <v>28317.261904761901</v>
      </c>
      <c r="F245" s="5">
        <v>25289.166666666599</v>
      </c>
      <c r="G245" s="5">
        <f t="shared" si="35"/>
        <v>3028.0952380953022</v>
      </c>
      <c r="H245" s="6">
        <f t="shared" si="29"/>
        <v>0.10693460576377589</v>
      </c>
      <c r="X245"/>
      <c r="AI245"/>
    </row>
    <row r="246" spans="1:35">
      <c r="A246" s="4" t="s">
        <v>9</v>
      </c>
      <c r="B246" s="4" t="s">
        <v>117</v>
      </c>
      <c r="C246" s="4" t="s">
        <v>206</v>
      </c>
      <c r="D246" s="4" t="s">
        <v>7</v>
      </c>
      <c r="E246" s="5">
        <v>29035.714285714301</v>
      </c>
      <c r="F246" s="5">
        <v>25930</v>
      </c>
      <c r="G246" s="5">
        <f t="shared" si="35"/>
        <v>3105.7142857143008</v>
      </c>
      <c r="H246" s="6">
        <f t="shared" si="29"/>
        <v>0.10696186961869669</v>
      </c>
      <c r="X246"/>
      <c r="AI246"/>
    </row>
    <row r="247" spans="1:35">
      <c r="A247" s="4" t="s">
        <v>9</v>
      </c>
      <c r="B247" s="4" t="s">
        <v>118</v>
      </c>
      <c r="C247" s="4" t="s">
        <v>209</v>
      </c>
      <c r="D247" s="4" t="s">
        <v>8</v>
      </c>
      <c r="E247" s="5">
        <v>29754.166666666701</v>
      </c>
      <c r="F247" s="5">
        <v>26570.833333333299</v>
      </c>
      <c r="G247" s="5">
        <f t="shared" si="35"/>
        <v>3183.3333333334012</v>
      </c>
      <c r="H247" s="6">
        <f t="shared" si="29"/>
        <v>0.10698781683237857</v>
      </c>
      <c r="X247"/>
      <c r="AI247"/>
    </row>
    <row r="248" spans="1:35">
      <c r="A248" s="4" t="s">
        <v>9</v>
      </c>
      <c r="B248" s="4" t="s">
        <v>119</v>
      </c>
      <c r="C248" s="4" t="s">
        <v>206</v>
      </c>
      <c r="D248" s="4" t="s">
        <v>8</v>
      </c>
      <c r="E248" s="5">
        <v>30472.6190476191</v>
      </c>
      <c r="F248" s="5">
        <v>27211.666666666599</v>
      </c>
      <c r="G248" s="5">
        <f t="shared" si="35"/>
        <v>3260.9523809525017</v>
      </c>
      <c r="H248" s="6">
        <f t="shared" si="29"/>
        <v>0.10701254053209741</v>
      </c>
      <c r="X248"/>
      <c r="AI248"/>
    </row>
    <row r="249" spans="1:35">
      <c r="A249" s="4" t="s">
        <v>9</v>
      </c>
      <c r="B249" s="4" t="s">
        <v>119</v>
      </c>
      <c r="C249" s="4" t="s">
        <v>206</v>
      </c>
      <c r="D249" s="4" t="s">
        <v>7</v>
      </c>
      <c r="E249" s="5">
        <v>31191.071428571398</v>
      </c>
      <c r="F249" s="5">
        <v>27852.5</v>
      </c>
      <c r="G249" s="5">
        <f t="shared" si="35"/>
        <v>3338.5714285713984</v>
      </c>
      <c r="H249" s="6">
        <f t="shared" si="29"/>
        <v>0.10703612526478412</v>
      </c>
      <c r="X249"/>
      <c r="AI249"/>
    </row>
    <row r="250" spans="1:35">
      <c r="A250" s="4" t="s">
        <v>9</v>
      </c>
      <c r="B250" s="4" t="s">
        <v>120</v>
      </c>
      <c r="C250" s="4" t="s">
        <v>206</v>
      </c>
      <c r="D250" s="4" t="s">
        <v>8</v>
      </c>
      <c r="E250" s="5">
        <v>31909.523809523798</v>
      </c>
      <c r="F250" s="5">
        <v>28493.333333333299</v>
      </c>
      <c r="G250" s="5">
        <f t="shared" si="35"/>
        <v>3416.1904761904989</v>
      </c>
      <c r="H250" s="6">
        <f t="shared" si="29"/>
        <v>0.10705864796299136</v>
      </c>
      <c r="X250"/>
      <c r="AI250"/>
    </row>
    <row r="251" spans="1:35">
      <c r="A251" s="4" t="s">
        <v>9</v>
      </c>
      <c r="B251" s="4" t="s">
        <v>120</v>
      </c>
      <c r="C251" s="4" t="s">
        <v>206</v>
      </c>
      <c r="D251" s="4" t="s">
        <v>7</v>
      </c>
      <c r="E251" s="5">
        <v>32627.976190476202</v>
      </c>
      <c r="F251" s="5">
        <v>29134.166666666599</v>
      </c>
      <c r="G251" s="5">
        <f t="shared" si="35"/>
        <v>3493.809523809603</v>
      </c>
      <c r="H251" s="6">
        <f t="shared" si="29"/>
        <v>0.10708017878318221</v>
      </c>
      <c r="X251"/>
      <c r="AI251"/>
    </row>
    <row r="252" spans="1:35">
      <c r="A252" s="4" t="s">
        <v>9</v>
      </c>
      <c r="B252" s="4" t="s">
        <v>121</v>
      </c>
      <c r="C252" s="4" t="s">
        <v>209</v>
      </c>
      <c r="D252" s="4" t="s">
        <v>8</v>
      </c>
      <c r="E252" s="5">
        <v>33346.428571428602</v>
      </c>
      <c r="F252" s="5">
        <v>29775</v>
      </c>
      <c r="G252" s="5">
        <f t="shared" si="35"/>
        <v>3571.4285714286016</v>
      </c>
      <c r="H252" s="6">
        <f t="shared" si="29"/>
        <v>0.10710078183570826</v>
      </c>
      <c r="X252"/>
      <c r="AI252"/>
    </row>
    <row r="253" spans="1:35">
      <c r="A253" s="4" t="s">
        <v>10</v>
      </c>
      <c r="B253" s="4" t="s">
        <v>122</v>
      </c>
      <c r="C253" s="4" t="s">
        <v>206</v>
      </c>
      <c r="D253" s="4" t="s">
        <v>8</v>
      </c>
      <c r="E253" s="5">
        <v>34064.880952380998</v>
      </c>
      <c r="F253" s="5">
        <v>30415.833333333299</v>
      </c>
      <c r="G253" s="5">
        <f t="shared" si="35"/>
        <v>3649.0476190476984</v>
      </c>
      <c r="H253" s="6">
        <f t="shared" si="29"/>
        <v>0.1071205158223999</v>
      </c>
      <c r="X253"/>
      <c r="AI253"/>
    </row>
    <row r="254" spans="1:35">
      <c r="A254" s="4" t="s">
        <v>10</v>
      </c>
      <c r="B254" s="4" t="s">
        <v>122</v>
      </c>
      <c r="C254" s="4" t="s">
        <v>206</v>
      </c>
      <c r="D254" s="4" t="s">
        <v>7</v>
      </c>
      <c r="E254" s="5">
        <v>34783.333333333299</v>
      </c>
      <c r="F254" s="5">
        <v>31056.666666666599</v>
      </c>
      <c r="G254" s="5">
        <f t="shared" si="35"/>
        <v>3726.6666666667006</v>
      </c>
      <c r="H254" s="6">
        <f t="shared" si="29"/>
        <v>0.10713943459511366</v>
      </c>
      <c r="X254"/>
      <c r="AI254"/>
    </row>
    <row r="255" spans="1:35">
      <c r="A255" s="4" t="s">
        <v>10</v>
      </c>
      <c r="B255" s="4" t="s">
        <v>123</v>
      </c>
      <c r="C255" s="4" t="s">
        <v>208</v>
      </c>
      <c r="D255" s="4" t="s">
        <v>8</v>
      </c>
      <c r="E255" s="5">
        <v>35501.785714285703</v>
      </c>
      <c r="F255" s="5">
        <v>31697.5</v>
      </c>
      <c r="G255" s="5">
        <f t="shared" si="35"/>
        <v>3804.2857142857029</v>
      </c>
      <c r="H255" s="6">
        <f t="shared" si="29"/>
        <v>0.10715758764649641</v>
      </c>
      <c r="X255"/>
      <c r="AI255"/>
    </row>
    <row r="256" spans="1:35">
      <c r="A256" s="4" t="s">
        <v>10</v>
      </c>
      <c r="B256" s="4" t="s">
        <v>123</v>
      </c>
      <c r="C256" s="4" t="s">
        <v>206</v>
      </c>
      <c r="D256" s="4" t="s">
        <v>8</v>
      </c>
      <c r="E256" s="5">
        <v>36220.238095238099</v>
      </c>
      <c r="F256" s="5">
        <v>32338.333333333299</v>
      </c>
      <c r="G256" s="5">
        <f t="shared" si="35"/>
        <v>3881.9047619047997</v>
      </c>
      <c r="H256" s="6">
        <f t="shared" si="29"/>
        <v>0.1071750205423182</v>
      </c>
      <c r="X256"/>
      <c r="AI256"/>
    </row>
    <row r="257" spans="1:35">
      <c r="A257" s="4" t="s">
        <v>10</v>
      </c>
      <c r="B257" s="4" t="s">
        <v>124</v>
      </c>
      <c r="C257" s="4" t="s">
        <v>206</v>
      </c>
      <c r="D257" s="4" t="s">
        <v>8</v>
      </c>
      <c r="E257" s="5">
        <v>36938.690476190503</v>
      </c>
      <c r="F257" s="5">
        <v>32979.166666666599</v>
      </c>
      <c r="G257" s="5">
        <f t="shared" si="35"/>
        <v>3959.5238095239038</v>
      </c>
      <c r="H257" s="6">
        <f t="shared" si="29"/>
        <v>0.10719177530335267</v>
      </c>
      <c r="X257"/>
      <c r="AI257"/>
    </row>
    <row r="258" spans="1:35">
      <c r="A258" s="4" t="s">
        <v>10</v>
      </c>
      <c r="B258" s="4" t="s">
        <v>125</v>
      </c>
      <c r="C258" s="4" t="s">
        <v>207</v>
      </c>
      <c r="D258" s="4" t="s">
        <v>7</v>
      </c>
      <c r="E258" s="5">
        <v>37657.142857142899</v>
      </c>
      <c r="F258" s="5">
        <v>33620</v>
      </c>
      <c r="G258" s="5">
        <f t="shared" si="35"/>
        <v>4037.1428571428987</v>
      </c>
      <c r="H258" s="6">
        <f t="shared" si="29"/>
        <v>0.10720789074355186</v>
      </c>
      <c r="X258"/>
      <c r="AI258"/>
    </row>
    <row r="259" spans="1:35">
      <c r="A259" s="4" t="s">
        <v>10</v>
      </c>
      <c r="B259" s="4" t="s">
        <v>125</v>
      </c>
      <c r="C259" s="4" t="s">
        <v>208</v>
      </c>
      <c r="D259" s="4" t="s">
        <v>8</v>
      </c>
      <c r="E259" s="5">
        <v>38375.5952380952</v>
      </c>
      <c r="F259" s="5">
        <v>34260.833333333299</v>
      </c>
      <c r="G259" s="5">
        <f t="shared" si="35"/>
        <v>4114.761904761901</v>
      </c>
      <c r="H259" s="6">
        <f t="shared" ref="H259:H322" si="36">1-F259/E259</f>
        <v>0.10722340277023779</v>
      </c>
      <c r="X259"/>
      <c r="AI259"/>
    </row>
    <row r="260" spans="1:35">
      <c r="A260" s="4" t="s">
        <v>10</v>
      </c>
      <c r="B260" s="4" t="s">
        <v>125</v>
      </c>
      <c r="C260" s="4" t="s">
        <v>208</v>
      </c>
      <c r="D260" s="4" t="s">
        <v>7</v>
      </c>
      <c r="E260" s="5">
        <v>39094.047619047597</v>
      </c>
      <c r="F260" s="5">
        <v>34901.666666666599</v>
      </c>
      <c r="G260" s="5">
        <f t="shared" si="35"/>
        <v>4192.3809523809978</v>
      </c>
      <c r="H260" s="6">
        <f t="shared" si="36"/>
        <v>0.10723834465117821</v>
      </c>
      <c r="X260"/>
      <c r="AI260"/>
    </row>
    <row r="261" spans="1:35">
      <c r="A261" s="4" t="s">
        <v>10</v>
      </c>
      <c r="B261" s="4" t="s">
        <v>125</v>
      </c>
      <c r="C261" s="4" t="s">
        <v>209</v>
      </c>
      <c r="D261" s="4" t="s">
        <v>7</v>
      </c>
      <c r="E261" s="5">
        <v>39812.5</v>
      </c>
      <c r="F261" s="5">
        <v>35542.5</v>
      </c>
      <c r="G261" s="5">
        <f t="shared" si="35"/>
        <v>4270</v>
      </c>
      <c r="H261" s="6">
        <f t="shared" si="36"/>
        <v>0.10725274725274725</v>
      </c>
      <c r="X261"/>
      <c r="AI261"/>
    </row>
    <row r="262" spans="1:35">
      <c r="A262" s="4" t="s">
        <v>10</v>
      </c>
      <c r="B262" s="4" t="s">
        <v>125</v>
      </c>
      <c r="C262" s="4" t="s">
        <v>209</v>
      </c>
      <c r="D262" s="4" t="s">
        <v>8</v>
      </c>
      <c r="E262" s="5">
        <v>40530.952380952403</v>
      </c>
      <c r="F262" s="5">
        <v>36183.333333333299</v>
      </c>
      <c r="G262" s="5">
        <f t="shared" si="35"/>
        <v>4347.6190476191041</v>
      </c>
      <c r="H262" s="6">
        <f t="shared" si="36"/>
        <v>0.10726663925277702</v>
      </c>
      <c r="X262"/>
      <c r="AI262"/>
    </row>
    <row r="263" spans="1:35">
      <c r="A263" s="4" t="s">
        <v>10</v>
      </c>
      <c r="B263" s="4" t="s">
        <v>126</v>
      </c>
      <c r="C263" s="4" t="s">
        <v>209</v>
      </c>
      <c r="D263" s="4" t="s">
        <v>8</v>
      </c>
      <c r="E263" s="5">
        <v>41249.4047619048</v>
      </c>
      <c r="F263" s="5">
        <v>36824.166666666599</v>
      </c>
      <c r="G263" s="5">
        <f t="shared" si="35"/>
        <v>4425.2380952382009</v>
      </c>
      <c r="H263" s="6">
        <f t="shared" si="36"/>
        <v>0.10728004733113283</v>
      </c>
      <c r="X263"/>
      <c r="AI263"/>
    </row>
    <row r="264" spans="1:35">
      <c r="A264" s="4" t="s">
        <v>9</v>
      </c>
      <c r="B264" s="4" t="s">
        <v>127</v>
      </c>
      <c r="C264" s="4" t="s">
        <v>209</v>
      </c>
      <c r="D264" s="4" t="s">
        <v>7</v>
      </c>
      <c r="E264" s="5">
        <v>200</v>
      </c>
      <c r="F264" s="5">
        <v>180</v>
      </c>
      <c r="G264" s="5">
        <f>E264-F264</f>
        <v>20</v>
      </c>
      <c r="H264" s="6">
        <f t="shared" si="36"/>
        <v>9.9999999999999978E-2</v>
      </c>
      <c r="X264"/>
      <c r="AI264"/>
    </row>
    <row r="265" spans="1:35">
      <c r="A265" s="4" t="s">
        <v>9</v>
      </c>
      <c r="B265" s="4" t="s">
        <v>127</v>
      </c>
      <c r="C265" s="4" t="s">
        <v>209</v>
      </c>
      <c r="D265" s="4" t="s">
        <v>8</v>
      </c>
      <c r="E265" s="5">
        <v>300</v>
      </c>
      <c r="F265" s="5">
        <v>280</v>
      </c>
      <c r="G265" s="5">
        <f t="shared" ref="G265:G278" si="37">E265-F265</f>
        <v>20</v>
      </c>
      <c r="H265" s="6">
        <f t="shared" si="36"/>
        <v>6.6666666666666652E-2</v>
      </c>
      <c r="X265"/>
      <c r="AI265"/>
    </row>
    <row r="266" spans="1:35">
      <c r="A266" s="4" t="s">
        <v>9</v>
      </c>
      <c r="B266" s="4" t="s">
        <v>127</v>
      </c>
      <c r="C266" s="4" t="s">
        <v>206</v>
      </c>
      <c r="D266" s="4" t="s">
        <v>7</v>
      </c>
      <c r="E266" s="5">
        <v>400</v>
      </c>
      <c r="F266" s="5">
        <v>380</v>
      </c>
      <c r="G266" s="5">
        <f t="shared" si="37"/>
        <v>20</v>
      </c>
      <c r="H266" s="6">
        <f t="shared" si="36"/>
        <v>5.0000000000000044E-2</v>
      </c>
      <c r="X266"/>
      <c r="AI266"/>
    </row>
    <row r="267" spans="1:35">
      <c r="A267" s="4" t="s">
        <v>9</v>
      </c>
      <c r="B267" s="4" t="s">
        <v>127</v>
      </c>
      <c r="C267" s="4" t="s">
        <v>206</v>
      </c>
      <c r="D267" s="4" t="s">
        <v>8</v>
      </c>
      <c r="E267" s="5">
        <v>5000</v>
      </c>
      <c r="F267" s="5">
        <v>4600</v>
      </c>
      <c r="G267" s="5">
        <f t="shared" si="37"/>
        <v>400</v>
      </c>
      <c r="H267" s="6">
        <f t="shared" si="36"/>
        <v>7.999999999999996E-2</v>
      </c>
      <c r="X267"/>
      <c r="AI267"/>
    </row>
    <row r="268" spans="1:35">
      <c r="A268" s="4" t="s">
        <v>9</v>
      </c>
      <c r="B268" s="4" t="s">
        <v>127</v>
      </c>
      <c r="C268" s="4" t="s">
        <v>207</v>
      </c>
      <c r="D268" s="4" t="s">
        <v>8</v>
      </c>
      <c r="E268" s="5">
        <v>350</v>
      </c>
      <c r="F268" s="5">
        <v>290</v>
      </c>
      <c r="G268" s="5">
        <f t="shared" si="37"/>
        <v>60</v>
      </c>
      <c r="H268" s="6">
        <f t="shared" si="36"/>
        <v>0.17142857142857137</v>
      </c>
      <c r="X268"/>
      <c r="AI268"/>
    </row>
    <row r="269" spans="1:35">
      <c r="A269" s="4" t="s">
        <v>9</v>
      </c>
      <c r="B269" s="4" t="s">
        <v>128</v>
      </c>
      <c r="C269" s="4" t="s">
        <v>206</v>
      </c>
      <c r="D269" s="4" t="s">
        <v>8</v>
      </c>
      <c r="E269" s="5">
        <v>700</v>
      </c>
      <c r="F269" s="5">
        <v>680</v>
      </c>
      <c r="G269" s="5">
        <f t="shared" si="37"/>
        <v>20</v>
      </c>
      <c r="H269" s="6">
        <f t="shared" si="36"/>
        <v>2.8571428571428581E-2</v>
      </c>
      <c r="X269"/>
      <c r="AI269"/>
    </row>
    <row r="270" spans="1:35">
      <c r="A270" s="4" t="s">
        <v>9</v>
      </c>
      <c r="B270" s="4" t="s">
        <v>128</v>
      </c>
      <c r="C270" s="4" t="s">
        <v>206</v>
      </c>
      <c r="D270" s="4" t="s">
        <v>7</v>
      </c>
      <c r="E270" s="5">
        <v>800</v>
      </c>
      <c r="F270" s="5">
        <v>780</v>
      </c>
      <c r="G270" s="5">
        <f t="shared" si="37"/>
        <v>20</v>
      </c>
      <c r="H270" s="6">
        <f t="shared" si="36"/>
        <v>2.5000000000000022E-2</v>
      </c>
      <c r="X270"/>
      <c r="AI270"/>
    </row>
    <row r="271" spans="1:35">
      <c r="A271" s="4" t="s">
        <v>10</v>
      </c>
      <c r="B271" s="4" t="s">
        <v>137</v>
      </c>
      <c r="C271" s="4" t="s">
        <v>206</v>
      </c>
      <c r="D271" s="4" t="s">
        <v>8</v>
      </c>
      <c r="E271" s="5">
        <v>9000</v>
      </c>
      <c r="F271" s="5">
        <v>8000</v>
      </c>
      <c r="G271" s="5">
        <f t="shared" si="37"/>
        <v>1000</v>
      </c>
      <c r="H271" s="6">
        <f t="shared" si="36"/>
        <v>0.11111111111111116</v>
      </c>
      <c r="X271"/>
      <c r="AI271"/>
    </row>
    <row r="272" spans="1:35">
      <c r="A272" s="4" t="s">
        <v>9</v>
      </c>
      <c r="B272" s="4" t="s">
        <v>138</v>
      </c>
      <c r="C272" s="4" t="s">
        <v>209</v>
      </c>
      <c r="D272" s="4" t="s">
        <v>8</v>
      </c>
      <c r="E272" s="5">
        <v>5326.7857142857201</v>
      </c>
      <c r="F272" s="5">
        <v>4782.5</v>
      </c>
      <c r="G272" s="5">
        <f t="shared" si="37"/>
        <v>544.28571428572013</v>
      </c>
      <c r="H272" s="6">
        <f t="shared" si="36"/>
        <v>0.10217901441501942</v>
      </c>
      <c r="X272"/>
      <c r="AI272"/>
    </row>
    <row r="273" spans="1:35">
      <c r="A273" s="4" t="s">
        <v>9</v>
      </c>
      <c r="B273" s="4" t="s">
        <v>139</v>
      </c>
      <c r="C273" s="4" t="s">
        <v>206</v>
      </c>
      <c r="D273" s="4" t="s">
        <v>8</v>
      </c>
      <c r="E273" s="5">
        <v>6045.2380952381</v>
      </c>
      <c r="F273" s="5">
        <v>5423.3333333333303</v>
      </c>
      <c r="G273" s="5">
        <f t="shared" si="37"/>
        <v>621.90476190476966</v>
      </c>
      <c r="H273" s="6">
        <f t="shared" si="36"/>
        <v>0.10287514769594452</v>
      </c>
      <c r="X273"/>
      <c r="AI273"/>
    </row>
    <row r="274" spans="1:35">
      <c r="A274" s="4" t="s">
        <v>9</v>
      </c>
      <c r="B274" s="4" t="s">
        <v>136</v>
      </c>
      <c r="C274" s="4" t="s">
        <v>208</v>
      </c>
      <c r="D274" s="4" t="s">
        <v>8</v>
      </c>
      <c r="E274" s="5">
        <v>6763.6904761904798</v>
      </c>
      <c r="F274" s="5">
        <v>6064.1666666666597</v>
      </c>
      <c r="G274" s="5">
        <f t="shared" si="37"/>
        <v>699.52380952382009</v>
      </c>
      <c r="H274" s="6">
        <f t="shared" si="36"/>
        <v>0.10342339170993731</v>
      </c>
      <c r="X274"/>
      <c r="AI274"/>
    </row>
    <row r="275" spans="1:35">
      <c r="A275" s="4" t="s">
        <v>9</v>
      </c>
      <c r="B275" s="4" t="s">
        <v>136</v>
      </c>
      <c r="C275" s="4" t="s">
        <v>208</v>
      </c>
      <c r="D275" s="4" t="s">
        <v>7</v>
      </c>
      <c r="E275" s="5">
        <v>7482.1428571428596</v>
      </c>
      <c r="F275" s="5">
        <v>6705</v>
      </c>
      <c r="G275" s="5">
        <f t="shared" si="37"/>
        <v>777.14285714285961</v>
      </c>
      <c r="H275" s="6">
        <f t="shared" si="36"/>
        <v>0.1038663484486877</v>
      </c>
      <c r="X275"/>
      <c r="AI275"/>
    </row>
    <row r="276" spans="1:35">
      <c r="A276" s="4" t="s">
        <v>9</v>
      </c>
      <c r="B276" s="4" t="s">
        <v>136</v>
      </c>
      <c r="C276" s="4" t="s">
        <v>209</v>
      </c>
      <c r="D276" s="4" t="s">
        <v>8</v>
      </c>
      <c r="E276" s="5">
        <v>8200.5952380952403</v>
      </c>
      <c r="F276" s="5">
        <v>7345.8333333333303</v>
      </c>
      <c r="G276" s="5">
        <f t="shared" si="37"/>
        <v>854.76190476191005</v>
      </c>
      <c r="H276" s="6">
        <f t="shared" si="36"/>
        <v>0.10423169049865777</v>
      </c>
      <c r="X276"/>
      <c r="AI276"/>
    </row>
    <row r="277" spans="1:35">
      <c r="A277" s="4" t="s">
        <v>9</v>
      </c>
      <c r="B277" s="4" t="s">
        <v>136</v>
      </c>
      <c r="C277" s="4" t="s">
        <v>209</v>
      </c>
      <c r="D277" s="4" t="s">
        <v>7</v>
      </c>
      <c r="E277" s="5">
        <v>8919.0476190476202</v>
      </c>
      <c r="F277" s="5">
        <v>7986.6666666666597</v>
      </c>
      <c r="G277" s="5">
        <f t="shared" si="37"/>
        <v>932.38095238096048</v>
      </c>
      <c r="H277" s="6">
        <f t="shared" si="36"/>
        <v>0.10453817405232335</v>
      </c>
      <c r="X277"/>
      <c r="AI277"/>
    </row>
    <row r="278" spans="1:35">
      <c r="A278" s="4" t="s">
        <v>9</v>
      </c>
      <c r="B278" s="4" t="s">
        <v>136</v>
      </c>
      <c r="C278" s="4" t="s">
        <v>206</v>
      </c>
      <c r="D278" s="4" t="s">
        <v>8</v>
      </c>
      <c r="E278" s="5">
        <v>9637.4999999999709</v>
      </c>
      <c r="F278" s="5">
        <v>8627.5</v>
      </c>
      <c r="G278" s="5">
        <f t="shared" si="37"/>
        <v>1009.9999999999709</v>
      </c>
      <c r="H278" s="6">
        <f t="shared" si="36"/>
        <v>0.10479896238650832</v>
      </c>
      <c r="X278"/>
      <c r="AI278"/>
    </row>
    <row r="279" spans="1:35">
      <c r="A279" s="4" t="s">
        <v>9</v>
      </c>
      <c r="B279" s="4" t="s">
        <v>136</v>
      </c>
      <c r="C279" s="4" t="s">
        <v>206</v>
      </c>
      <c r="D279" s="4" t="s">
        <v>7</v>
      </c>
      <c r="E279" s="5">
        <v>52744.642857142797</v>
      </c>
      <c r="F279" s="5">
        <v>47077.499999999898</v>
      </c>
      <c r="G279" s="5">
        <f t="shared" si="35"/>
        <v>5667.1428571428987</v>
      </c>
      <c r="H279" s="6">
        <f t="shared" si="36"/>
        <v>0.10744489961742987</v>
      </c>
      <c r="X279"/>
      <c r="AI279"/>
    </row>
    <row r="280" spans="1:35">
      <c r="A280" s="4" t="s">
        <v>10</v>
      </c>
      <c r="B280" s="4" t="s">
        <v>135</v>
      </c>
      <c r="C280" s="4" t="s">
        <v>206</v>
      </c>
      <c r="D280" s="4" t="s">
        <v>8</v>
      </c>
      <c r="E280" s="5">
        <v>200</v>
      </c>
      <c r="F280" s="5">
        <v>180</v>
      </c>
      <c r="G280" s="5">
        <f>E280-F280</f>
        <v>20</v>
      </c>
      <c r="H280" s="6">
        <f t="shared" si="36"/>
        <v>9.9999999999999978E-2</v>
      </c>
      <c r="X280"/>
      <c r="AI280"/>
    </row>
    <row r="281" spans="1:35">
      <c r="A281" s="4" t="s">
        <v>10</v>
      </c>
      <c r="B281" s="4" t="s">
        <v>135</v>
      </c>
      <c r="C281" s="4" t="s">
        <v>206</v>
      </c>
      <c r="D281" s="4" t="s">
        <v>7</v>
      </c>
      <c r="E281" s="5">
        <v>300</v>
      </c>
      <c r="F281" s="5">
        <v>280</v>
      </c>
      <c r="G281" s="5">
        <f t="shared" ref="G281:G294" si="38">E281-F281</f>
        <v>20</v>
      </c>
      <c r="H281" s="6">
        <f t="shared" si="36"/>
        <v>6.6666666666666652E-2</v>
      </c>
      <c r="X281"/>
      <c r="AI281"/>
    </row>
    <row r="282" spans="1:35">
      <c r="A282" s="4" t="s">
        <v>10</v>
      </c>
      <c r="B282" s="4" t="s">
        <v>135</v>
      </c>
      <c r="C282" s="4" t="s">
        <v>209</v>
      </c>
      <c r="D282" s="4" t="s">
        <v>8</v>
      </c>
      <c r="E282" s="5">
        <v>400</v>
      </c>
      <c r="F282" s="5">
        <v>380</v>
      </c>
      <c r="G282" s="5">
        <f t="shared" si="38"/>
        <v>20</v>
      </c>
      <c r="H282" s="6">
        <f t="shared" si="36"/>
        <v>5.0000000000000044E-2</v>
      </c>
      <c r="X282"/>
      <c r="AI282"/>
    </row>
    <row r="283" spans="1:35">
      <c r="A283" s="4" t="s">
        <v>10</v>
      </c>
      <c r="B283" s="4" t="s">
        <v>135</v>
      </c>
      <c r="C283" s="4" t="s">
        <v>209</v>
      </c>
      <c r="D283" s="4" t="s">
        <v>7</v>
      </c>
      <c r="E283" s="5">
        <v>5000</v>
      </c>
      <c r="F283" s="5">
        <v>4600</v>
      </c>
      <c r="G283" s="5">
        <f t="shared" si="38"/>
        <v>400</v>
      </c>
      <c r="H283" s="6">
        <f t="shared" si="36"/>
        <v>7.999999999999996E-2</v>
      </c>
      <c r="X283"/>
      <c r="AI283"/>
    </row>
    <row r="284" spans="1:35">
      <c r="A284" s="4" t="s">
        <v>10</v>
      </c>
      <c r="B284" s="4" t="s">
        <v>135</v>
      </c>
      <c r="C284" s="4" t="s">
        <v>207</v>
      </c>
      <c r="D284" s="4" t="s">
        <v>7</v>
      </c>
      <c r="E284" s="5">
        <v>350</v>
      </c>
      <c r="F284" s="5">
        <v>290</v>
      </c>
      <c r="G284" s="5">
        <f t="shared" si="38"/>
        <v>60</v>
      </c>
      <c r="H284" s="6">
        <f t="shared" si="36"/>
        <v>0.17142857142857137</v>
      </c>
      <c r="X284"/>
      <c r="AI284"/>
    </row>
    <row r="285" spans="1:35">
      <c r="A285" s="4" t="s">
        <v>10</v>
      </c>
      <c r="B285" s="4" t="s">
        <v>134</v>
      </c>
      <c r="C285" s="4" t="s">
        <v>209</v>
      </c>
      <c r="D285" s="4" t="s">
        <v>7</v>
      </c>
      <c r="E285" s="5">
        <v>700</v>
      </c>
      <c r="F285" s="5">
        <v>680</v>
      </c>
      <c r="G285" s="5">
        <f t="shared" si="38"/>
        <v>20</v>
      </c>
      <c r="H285" s="6">
        <f t="shared" si="36"/>
        <v>2.8571428571428581E-2</v>
      </c>
      <c r="X285"/>
      <c r="AI285"/>
    </row>
    <row r="286" spans="1:35">
      <c r="A286" s="4" t="s">
        <v>10</v>
      </c>
      <c r="B286" s="4" t="s">
        <v>134</v>
      </c>
      <c r="C286" s="4" t="s">
        <v>209</v>
      </c>
      <c r="D286" s="4" t="s">
        <v>8</v>
      </c>
      <c r="E286" s="5">
        <v>800</v>
      </c>
      <c r="F286" s="5">
        <v>780</v>
      </c>
      <c r="G286" s="5">
        <f t="shared" si="38"/>
        <v>20</v>
      </c>
      <c r="H286" s="6">
        <f t="shared" si="36"/>
        <v>2.5000000000000022E-2</v>
      </c>
      <c r="X286"/>
      <c r="AI286"/>
    </row>
    <row r="287" spans="1:35">
      <c r="A287" s="4" t="s">
        <v>10</v>
      </c>
      <c r="B287" s="4" t="s">
        <v>134</v>
      </c>
      <c r="C287" s="4" t="s">
        <v>206</v>
      </c>
      <c r="D287" s="4" t="s">
        <v>7</v>
      </c>
      <c r="E287" s="5">
        <v>9000</v>
      </c>
      <c r="F287" s="5">
        <v>8000</v>
      </c>
      <c r="G287" s="5">
        <f t="shared" si="38"/>
        <v>1000</v>
      </c>
      <c r="H287" s="6">
        <f t="shared" si="36"/>
        <v>0.11111111111111116</v>
      </c>
      <c r="X287"/>
      <c r="AI287"/>
    </row>
    <row r="288" spans="1:35">
      <c r="A288" s="4" t="s">
        <v>10</v>
      </c>
      <c r="B288" s="4" t="s">
        <v>134</v>
      </c>
      <c r="C288" s="4" t="s">
        <v>206</v>
      </c>
      <c r="D288" s="4" t="s">
        <v>8</v>
      </c>
      <c r="E288" s="5">
        <v>5326.7857142857201</v>
      </c>
      <c r="F288" s="5">
        <v>4782.5</v>
      </c>
      <c r="G288" s="5">
        <f t="shared" si="38"/>
        <v>544.28571428572013</v>
      </c>
      <c r="H288" s="6">
        <f t="shared" si="36"/>
        <v>0.10217901441501942</v>
      </c>
      <c r="X288"/>
      <c r="AI288"/>
    </row>
    <row r="289" spans="1:35">
      <c r="A289" s="4" t="s">
        <v>9</v>
      </c>
      <c r="B289" s="4" t="s">
        <v>133</v>
      </c>
      <c r="C289" s="4" t="s">
        <v>208</v>
      </c>
      <c r="D289" s="4" t="s">
        <v>7</v>
      </c>
      <c r="E289" s="5">
        <v>6045.2380952381</v>
      </c>
      <c r="F289" s="5">
        <v>5423.3333333333303</v>
      </c>
      <c r="G289" s="5">
        <f t="shared" si="38"/>
        <v>621.90476190476966</v>
      </c>
      <c r="H289" s="6">
        <f t="shared" si="36"/>
        <v>0.10287514769594452</v>
      </c>
      <c r="X289"/>
      <c r="AI289"/>
    </row>
    <row r="290" spans="1:35">
      <c r="A290" s="4" t="s">
        <v>9</v>
      </c>
      <c r="B290" s="4" t="s">
        <v>133</v>
      </c>
      <c r="C290" s="4" t="s">
        <v>209</v>
      </c>
      <c r="D290" s="4" t="s">
        <v>8</v>
      </c>
      <c r="E290" s="5">
        <v>6763.6904761904798</v>
      </c>
      <c r="F290" s="5">
        <v>6064.1666666666597</v>
      </c>
      <c r="G290" s="5">
        <f t="shared" si="38"/>
        <v>699.52380952382009</v>
      </c>
      <c r="H290" s="6">
        <f t="shared" si="36"/>
        <v>0.10342339170993731</v>
      </c>
      <c r="X290"/>
      <c r="AI290"/>
    </row>
    <row r="291" spans="1:35">
      <c r="A291" s="4" t="s">
        <v>9</v>
      </c>
      <c r="B291" s="4" t="s">
        <v>133</v>
      </c>
      <c r="C291" s="4" t="s">
        <v>209</v>
      </c>
      <c r="D291" s="4" t="s">
        <v>7</v>
      </c>
      <c r="E291" s="5">
        <v>7482.1428571428596</v>
      </c>
      <c r="F291" s="5">
        <v>6705</v>
      </c>
      <c r="G291" s="5">
        <f t="shared" si="38"/>
        <v>777.14285714285961</v>
      </c>
      <c r="H291" s="6">
        <f t="shared" si="36"/>
        <v>0.1038663484486877</v>
      </c>
      <c r="X291"/>
      <c r="AI291"/>
    </row>
    <row r="292" spans="1:35">
      <c r="A292" s="4" t="s">
        <v>10</v>
      </c>
      <c r="B292" s="4" t="s">
        <v>132</v>
      </c>
      <c r="C292" s="4" t="s">
        <v>206</v>
      </c>
      <c r="D292" s="4" t="s">
        <v>7</v>
      </c>
      <c r="E292" s="5">
        <v>8200.5952380952403</v>
      </c>
      <c r="F292" s="5">
        <v>7345.8333333333303</v>
      </c>
      <c r="G292" s="5">
        <f t="shared" si="38"/>
        <v>854.76190476191005</v>
      </c>
      <c r="H292" s="6">
        <f t="shared" si="36"/>
        <v>0.10423169049865777</v>
      </c>
      <c r="X292"/>
      <c r="AI292"/>
    </row>
    <row r="293" spans="1:35">
      <c r="A293" s="4" t="s">
        <v>10</v>
      </c>
      <c r="B293" s="4" t="s">
        <v>132</v>
      </c>
      <c r="C293" s="4" t="s">
        <v>206</v>
      </c>
      <c r="D293" s="4" t="s">
        <v>8</v>
      </c>
      <c r="E293" s="5">
        <v>8919.0476190476202</v>
      </c>
      <c r="F293" s="5">
        <v>7986.6666666666597</v>
      </c>
      <c r="G293" s="5">
        <f t="shared" si="38"/>
        <v>932.38095238096048</v>
      </c>
      <c r="H293" s="6">
        <f t="shared" si="36"/>
        <v>0.10453817405232335</v>
      </c>
      <c r="X293"/>
      <c r="AI293"/>
    </row>
    <row r="294" spans="1:35">
      <c r="A294" s="4" t="s">
        <v>9</v>
      </c>
      <c r="B294" s="4" t="s">
        <v>130</v>
      </c>
      <c r="C294" s="4" t="s">
        <v>206</v>
      </c>
      <c r="D294" s="4" t="s">
        <v>7</v>
      </c>
      <c r="E294" s="5">
        <v>9637.4999999999709</v>
      </c>
      <c r="F294" s="5">
        <v>8627.5</v>
      </c>
      <c r="G294" s="5">
        <f t="shared" si="38"/>
        <v>1009.9999999999709</v>
      </c>
      <c r="H294" s="6">
        <f t="shared" si="36"/>
        <v>0.10479896238650832</v>
      </c>
      <c r="X294"/>
      <c r="AI294"/>
    </row>
    <row r="295" spans="1:35">
      <c r="A295" s="4" t="s">
        <v>9</v>
      </c>
      <c r="B295" s="4" t="s">
        <v>130</v>
      </c>
      <c r="C295" s="4" t="s">
        <v>206</v>
      </c>
      <c r="D295" s="4" t="s">
        <v>8</v>
      </c>
      <c r="E295" s="5">
        <v>200</v>
      </c>
      <c r="F295" s="5">
        <v>180</v>
      </c>
      <c r="G295" s="5">
        <f>E295-F295</f>
        <v>20</v>
      </c>
      <c r="H295" s="6">
        <f t="shared" si="36"/>
        <v>9.9999999999999978E-2</v>
      </c>
      <c r="X295"/>
      <c r="AI295"/>
    </row>
    <row r="296" spans="1:35">
      <c r="A296" s="4" t="s">
        <v>9</v>
      </c>
      <c r="B296" s="4" t="s">
        <v>131</v>
      </c>
      <c r="C296" s="4" t="s">
        <v>206</v>
      </c>
      <c r="D296" s="4" t="s">
        <v>7</v>
      </c>
      <c r="E296" s="5">
        <v>300</v>
      </c>
      <c r="F296" s="5">
        <v>280</v>
      </c>
      <c r="G296" s="5">
        <f t="shared" ref="G296:G309" si="39">E296-F296</f>
        <v>20</v>
      </c>
      <c r="H296" s="6">
        <f t="shared" si="36"/>
        <v>6.6666666666666652E-2</v>
      </c>
      <c r="X296"/>
      <c r="AI296"/>
    </row>
    <row r="297" spans="1:35">
      <c r="A297" s="4" t="s">
        <v>9</v>
      </c>
      <c r="B297" s="4" t="s">
        <v>131</v>
      </c>
      <c r="C297" s="4" t="s">
        <v>206</v>
      </c>
      <c r="D297" s="4" t="s">
        <v>8</v>
      </c>
      <c r="E297" s="5">
        <v>400</v>
      </c>
      <c r="F297" s="5">
        <v>380</v>
      </c>
      <c r="G297" s="5">
        <f t="shared" si="39"/>
        <v>20</v>
      </c>
      <c r="H297" s="6">
        <f t="shared" si="36"/>
        <v>5.0000000000000044E-2</v>
      </c>
      <c r="X297"/>
      <c r="AI297"/>
    </row>
    <row r="298" spans="1:35">
      <c r="A298" s="4" t="s">
        <v>10</v>
      </c>
      <c r="B298" s="4" t="s">
        <v>129</v>
      </c>
      <c r="C298" s="4" t="s">
        <v>206</v>
      </c>
      <c r="D298" s="4" t="s">
        <v>7</v>
      </c>
      <c r="E298" s="5">
        <v>5000</v>
      </c>
      <c r="F298" s="5">
        <v>4600</v>
      </c>
      <c r="G298" s="5">
        <f t="shared" si="39"/>
        <v>400</v>
      </c>
      <c r="H298" s="6">
        <f t="shared" si="36"/>
        <v>7.999999999999996E-2</v>
      </c>
      <c r="X298"/>
      <c r="AI298"/>
    </row>
    <row r="299" spans="1:35">
      <c r="A299" s="4" t="s">
        <v>10</v>
      </c>
      <c r="B299" s="4" t="s">
        <v>129</v>
      </c>
      <c r="C299" s="4" t="s">
        <v>209</v>
      </c>
      <c r="D299" s="4" t="s">
        <v>8</v>
      </c>
      <c r="E299" s="5">
        <v>350</v>
      </c>
      <c r="F299" s="5">
        <v>290</v>
      </c>
      <c r="G299" s="5">
        <f t="shared" si="39"/>
        <v>60</v>
      </c>
      <c r="H299" s="6">
        <f t="shared" si="36"/>
        <v>0.17142857142857137</v>
      </c>
      <c r="X299"/>
      <c r="AI299"/>
    </row>
    <row r="300" spans="1:35">
      <c r="A300" s="4" t="s">
        <v>10</v>
      </c>
      <c r="B300" s="4" t="s">
        <v>129</v>
      </c>
      <c r="C300" s="4" t="s">
        <v>209</v>
      </c>
      <c r="D300" s="4" t="s">
        <v>7</v>
      </c>
      <c r="E300" s="5">
        <v>700</v>
      </c>
      <c r="F300" s="5">
        <v>680</v>
      </c>
      <c r="G300" s="5">
        <f t="shared" si="39"/>
        <v>20</v>
      </c>
      <c r="H300" s="6">
        <f t="shared" si="36"/>
        <v>2.8571428571428581E-2</v>
      </c>
      <c r="X300"/>
      <c r="AI300"/>
    </row>
    <row r="301" spans="1:35">
      <c r="A301" s="4" t="s">
        <v>10</v>
      </c>
      <c r="B301" s="4" t="s">
        <v>129</v>
      </c>
      <c r="C301" s="4" t="s">
        <v>207</v>
      </c>
      <c r="D301" s="4" t="s">
        <v>7</v>
      </c>
      <c r="E301" s="5">
        <v>800</v>
      </c>
      <c r="F301" s="5">
        <v>780</v>
      </c>
      <c r="G301" s="5">
        <f t="shared" si="39"/>
        <v>20</v>
      </c>
      <c r="H301" s="6">
        <f t="shared" si="36"/>
        <v>2.5000000000000022E-2</v>
      </c>
      <c r="X301"/>
      <c r="AI301"/>
    </row>
    <row r="302" spans="1:35">
      <c r="A302" s="4" t="s">
        <v>10</v>
      </c>
      <c r="B302" s="4" t="s">
        <v>129</v>
      </c>
      <c r="C302" s="4" t="s">
        <v>206</v>
      </c>
      <c r="D302" s="4" t="s">
        <v>8</v>
      </c>
      <c r="E302" s="5">
        <v>9000</v>
      </c>
      <c r="F302" s="5">
        <v>8000</v>
      </c>
      <c r="G302" s="5">
        <f t="shared" si="39"/>
        <v>1000</v>
      </c>
      <c r="H302" s="6">
        <f t="shared" si="36"/>
        <v>0.11111111111111116</v>
      </c>
      <c r="X302"/>
      <c r="AI302"/>
    </row>
    <row r="303" spans="1:35">
      <c r="A303" s="4" t="s">
        <v>9</v>
      </c>
      <c r="B303" s="4" t="s">
        <v>140</v>
      </c>
      <c r="C303" s="4" t="s">
        <v>209</v>
      </c>
      <c r="D303" s="4" t="s">
        <v>7</v>
      </c>
      <c r="E303" s="5">
        <v>5326.7857142857201</v>
      </c>
      <c r="F303" s="5">
        <v>4782.5</v>
      </c>
      <c r="G303" s="5">
        <f t="shared" si="39"/>
        <v>544.28571428572013</v>
      </c>
      <c r="H303" s="6">
        <f t="shared" si="36"/>
        <v>0.10217901441501942</v>
      </c>
      <c r="X303"/>
      <c r="AI303"/>
    </row>
    <row r="304" spans="1:35">
      <c r="A304" s="4" t="s">
        <v>9</v>
      </c>
      <c r="B304" s="4" t="s">
        <v>140</v>
      </c>
      <c r="C304" s="4" t="s">
        <v>207</v>
      </c>
      <c r="D304" s="4" t="s">
        <v>7</v>
      </c>
      <c r="E304" s="5">
        <v>6045.2380952381</v>
      </c>
      <c r="F304" s="5">
        <v>5423.3333333333303</v>
      </c>
      <c r="G304" s="5">
        <f t="shared" si="39"/>
        <v>621.90476190476966</v>
      </c>
      <c r="H304" s="6">
        <f t="shared" si="36"/>
        <v>0.10287514769594452</v>
      </c>
      <c r="X304"/>
      <c r="AI304"/>
    </row>
    <row r="305" spans="1:35">
      <c r="A305" s="4" t="s">
        <v>9</v>
      </c>
      <c r="B305" s="4" t="s">
        <v>141</v>
      </c>
      <c r="C305" s="4" t="s">
        <v>206</v>
      </c>
      <c r="D305" s="4" t="s">
        <v>7</v>
      </c>
      <c r="E305" s="5">
        <v>6763.6904761904798</v>
      </c>
      <c r="F305" s="5">
        <v>6064.1666666666597</v>
      </c>
      <c r="G305" s="5">
        <f t="shared" si="39"/>
        <v>699.52380952382009</v>
      </c>
      <c r="H305" s="6">
        <f t="shared" si="36"/>
        <v>0.10342339170993731</v>
      </c>
      <c r="X305"/>
      <c r="AI305"/>
    </row>
    <row r="306" spans="1:35">
      <c r="A306" s="4" t="s">
        <v>9</v>
      </c>
      <c r="B306" s="4" t="s">
        <v>141</v>
      </c>
      <c r="C306" s="4" t="s">
        <v>206</v>
      </c>
      <c r="D306" s="4" t="s">
        <v>8</v>
      </c>
      <c r="E306" s="5">
        <v>7482.1428571428596</v>
      </c>
      <c r="F306" s="5">
        <v>6705</v>
      </c>
      <c r="G306" s="5">
        <f t="shared" si="39"/>
        <v>777.14285714285961</v>
      </c>
      <c r="H306" s="6">
        <f t="shared" si="36"/>
        <v>0.1038663484486877</v>
      </c>
      <c r="X306"/>
      <c r="AI306"/>
    </row>
    <row r="307" spans="1:35">
      <c r="A307" s="4" t="s">
        <v>9</v>
      </c>
      <c r="B307" s="4" t="s">
        <v>142</v>
      </c>
      <c r="C307" s="4" t="s">
        <v>206</v>
      </c>
      <c r="D307" s="4" t="s">
        <v>7</v>
      </c>
      <c r="E307" s="5">
        <v>8200.5952380952403</v>
      </c>
      <c r="F307" s="5">
        <v>7345.8333333333303</v>
      </c>
      <c r="G307" s="5">
        <f t="shared" si="39"/>
        <v>854.76190476191005</v>
      </c>
      <c r="H307" s="6">
        <f t="shared" si="36"/>
        <v>0.10423169049865777</v>
      </c>
      <c r="X307"/>
      <c r="AI307"/>
    </row>
    <row r="308" spans="1:35">
      <c r="A308" s="4" t="s">
        <v>9</v>
      </c>
      <c r="B308" s="4" t="s">
        <v>143</v>
      </c>
      <c r="C308" s="4" t="s">
        <v>206</v>
      </c>
      <c r="D308" s="4" t="s">
        <v>8</v>
      </c>
      <c r="E308" s="5">
        <v>8919.0476190476202</v>
      </c>
      <c r="F308" s="5">
        <v>7986.6666666666597</v>
      </c>
      <c r="G308" s="5">
        <f t="shared" si="39"/>
        <v>932.38095238096048</v>
      </c>
      <c r="H308" s="6">
        <f t="shared" si="36"/>
        <v>0.10453817405232335</v>
      </c>
      <c r="X308"/>
      <c r="AI308"/>
    </row>
    <row r="309" spans="1:35">
      <c r="A309" s="4" t="s">
        <v>9</v>
      </c>
      <c r="B309" s="4" t="s">
        <v>143</v>
      </c>
      <c r="C309" s="4" t="s">
        <v>206</v>
      </c>
      <c r="D309" s="4" t="s">
        <v>7</v>
      </c>
      <c r="E309" s="5">
        <v>9637.4999999999709</v>
      </c>
      <c r="F309" s="5">
        <v>8627.5</v>
      </c>
      <c r="G309" s="5">
        <f t="shared" si="39"/>
        <v>1009.9999999999709</v>
      </c>
      <c r="H309" s="6">
        <f t="shared" si="36"/>
        <v>0.10479896238650832</v>
      </c>
      <c r="X309"/>
      <c r="AI309"/>
    </row>
    <row r="310" spans="1:35">
      <c r="A310" s="4" t="s">
        <v>10</v>
      </c>
      <c r="B310" s="4" t="s">
        <v>144</v>
      </c>
      <c r="C310" s="4" t="s">
        <v>206</v>
      </c>
      <c r="D310" s="4" t="s">
        <v>7</v>
      </c>
      <c r="E310" s="5">
        <v>200</v>
      </c>
      <c r="F310" s="5">
        <v>180</v>
      </c>
      <c r="G310" s="5">
        <f>E310-F310</f>
        <v>20</v>
      </c>
      <c r="H310" s="6">
        <f t="shared" si="36"/>
        <v>9.9999999999999978E-2</v>
      </c>
      <c r="X310"/>
      <c r="AI310"/>
    </row>
    <row r="311" spans="1:35">
      <c r="A311" s="4" t="s">
        <v>10</v>
      </c>
      <c r="B311" s="4" t="s">
        <v>144</v>
      </c>
      <c r="C311" s="4" t="s">
        <v>209</v>
      </c>
      <c r="D311" s="4" t="s">
        <v>7</v>
      </c>
      <c r="E311" s="5">
        <v>300</v>
      </c>
      <c r="F311" s="5">
        <v>280</v>
      </c>
      <c r="G311" s="5">
        <f t="shared" ref="G311:G324" si="40">E311-F311</f>
        <v>20</v>
      </c>
      <c r="H311" s="6">
        <f t="shared" si="36"/>
        <v>6.6666666666666652E-2</v>
      </c>
      <c r="X311"/>
      <c r="AI311"/>
    </row>
    <row r="312" spans="1:35">
      <c r="A312" s="4" t="s">
        <v>10</v>
      </c>
      <c r="B312" s="4" t="s">
        <v>144</v>
      </c>
      <c r="C312" s="4" t="s">
        <v>206</v>
      </c>
      <c r="D312" s="4" t="s">
        <v>8</v>
      </c>
      <c r="E312" s="5">
        <v>400</v>
      </c>
      <c r="F312" s="5">
        <v>380</v>
      </c>
      <c r="G312" s="5">
        <f t="shared" si="40"/>
        <v>20</v>
      </c>
      <c r="H312" s="6">
        <f t="shared" si="36"/>
        <v>5.0000000000000044E-2</v>
      </c>
      <c r="X312"/>
      <c r="AI312"/>
    </row>
    <row r="313" spans="1:35">
      <c r="A313" s="4" t="s">
        <v>10</v>
      </c>
      <c r="B313" s="4" t="s">
        <v>144</v>
      </c>
      <c r="C313" s="4" t="s">
        <v>209</v>
      </c>
      <c r="D313" s="4" t="s">
        <v>8</v>
      </c>
      <c r="E313" s="5">
        <v>5000</v>
      </c>
      <c r="F313" s="5">
        <v>4600</v>
      </c>
      <c r="G313" s="5">
        <f t="shared" si="40"/>
        <v>400</v>
      </c>
      <c r="H313" s="6">
        <f t="shared" si="36"/>
        <v>7.999999999999996E-2</v>
      </c>
      <c r="X313"/>
      <c r="AI313"/>
    </row>
    <row r="314" spans="1:35">
      <c r="A314" s="4" t="s">
        <v>10</v>
      </c>
      <c r="B314" s="4" t="s">
        <v>144</v>
      </c>
      <c r="C314" s="4" t="s">
        <v>207</v>
      </c>
      <c r="D314" s="4" t="s">
        <v>7</v>
      </c>
      <c r="E314" s="5">
        <v>350</v>
      </c>
      <c r="F314" s="5">
        <v>290</v>
      </c>
      <c r="G314" s="5">
        <f t="shared" si="40"/>
        <v>60</v>
      </c>
      <c r="H314" s="6">
        <f t="shared" si="36"/>
        <v>0.17142857142857137</v>
      </c>
      <c r="X314"/>
      <c r="AI314"/>
    </row>
    <row r="315" spans="1:35">
      <c r="A315" s="4" t="s">
        <v>10</v>
      </c>
      <c r="B315" s="4" t="s">
        <v>11</v>
      </c>
      <c r="C315" s="4" t="s">
        <v>209</v>
      </c>
      <c r="D315" s="4" t="s">
        <v>7</v>
      </c>
      <c r="E315" s="5">
        <v>700</v>
      </c>
      <c r="F315" s="5">
        <v>680</v>
      </c>
      <c r="G315" s="5">
        <f t="shared" si="40"/>
        <v>20</v>
      </c>
      <c r="H315" s="6">
        <f t="shared" si="36"/>
        <v>2.8571428571428581E-2</v>
      </c>
      <c r="X315"/>
      <c r="AI315"/>
    </row>
    <row r="316" spans="1:35">
      <c r="A316" s="4" t="s">
        <v>10</v>
      </c>
      <c r="B316" s="4" t="s">
        <v>11</v>
      </c>
      <c r="C316" s="4" t="s">
        <v>209</v>
      </c>
      <c r="D316" s="4" t="s">
        <v>8</v>
      </c>
      <c r="E316" s="5">
        <v>800</v>
      </c>
      <c r="F316" s="5">
        <v>780</v>
      </c>
      <c r="G316" s="5">
        <f t="shared" si="40"/>
        <v>20</v>
      </c>
      <c r="H316" s="6">
        <f t="shared" si="36"/>
        <v>2.5000000000000022E-2</v>
      </c>
      <c r="X316"/>
      <c r="AI316"/>
    </row>
    <row r="317" spans="1:35">
      <c r="A317" s="4" t="s">
        <v>10</v>
      </c>
      <c r="B317" s="4" t="s">
        <v>11</v>
      </c>
      <c r="C317" s="4" t="s">
        <v>207</v>
      </c>
      <c r="D317" s="4" t="s">
        <v>7</v>
      </c>
      <c r="E317" s="5">
        <v>9000</v>
      </c>
      <c r="F317" s="5">
        <v>8000</v>
      </c>
      <c r="G317" s="5">
        <f t="shared" si="40"/>
        <v>1000</v>
      </c>
      <c r="H317" s="6">
        <f t="shared" si="36"/>
        <v>0.11111111111111116</v>
      </c>
      <c r="X317"/>
      <c r="AI317"/>
    </row>
    <row r="318" spans="1:35">
      <c r="A318" s="4" t="s">
        <v>9</v>
      </c>
      <c r="B318" s="4" t="s">
        <v>145</v>
      </c>
      <c r="C318" s="4" t="s">
        <v>206</v>
      </c>
      <c r="D318" s="4" t="s">
        <v>8</v>
      </c>
      <c r="E318" s="5">
        <v>5326.7857142857201</v>
      </c>
      <c r="F318" s="5">
        <v>4782.5</v>
      </c>
      <c r="G318" s="5">
        <f t="shared" si="40"/>
        <v>544.28571428572013</v>
      </c>
      <c r="H318" s="6">
        <f t="shared" si="36"/>
        <v>0.10217901441501942</v>
      </c>
      <c r="X318"/>
      <c r="AI318"/>
    </row>
    <row r="319" spans="1:35">
      <c r="A319" s="4" t="s">
        <v>10</v>
      </c>
      <c r="B319" s="4" t="s">
        <v>146</v>
      </c>
      <c r="C319" s="4" t="s">
        <v>208</v>
      </c>
      <c r="D319" s="4" t="s">
        <v>8</v>
      </c>
      <c r="E319" s="5">
        <v>6045.2380952381</v>
      </c>
      <c r="F319" s="5">
        <v>5423.3333333333303</v>
      </c>
      <c r="G319" s="5">
        <f t="shared" si="40"/>
        <v>621.90476190476966</v>
      </c>
      <c r="H319" s="6">
        <f t="shared" si="36"/>
        <v>0.10287514769594452</v>
      </c>
      <c r="X319"/>
      <c r="AI319"/>
    </row>
    <row r="320" spans="1:35">
      <c r="A320" s="4" t="s">
        <v>10</v>
      </c>
      <c r="B320" s="4" t="s">
        <v>146</v>
      </c>
      <c r="C320" s="4" t="s">
        <v>208</v>
      </c>
      <c r="D320" s="4" t="s">
        <v>7</v>
      </c>
      <c r="E320" s="5">
        <v>6763.6904761904798</v>
      </c>
      <c r="F320" s="5">
        <v>6064.1666666666597</v>
      </c>
      <c r="G320" s="5">
        <f t="shared" si="40"/>
        <v>699.52380952382009</v>
      </c>
      <c r="H320" s="6">
        <f t="shared" si="36"/>
        <v>0.10342339170993731</v>
      </c>
      <c r="X320"/>
      <c r="AI320"/>
    </row>
    <row r="321" spans="1:35">
      <c r="A321" s="4" t="s">
        <v>10</v>
      </c>
      <c r="B321" s="4" t="s">
        <v>146</v>
      </c>
      <c r="C321" s="4" t="s">
        <v>209</v>
      </c>
      <c r="D321" s="4" t="s">
        <v>7</v>
      </c>
      <c r="E321" s="5">
        <v>7482.1428571428596</v>
      </c>
      <c r="F321" s="5">
        <v>6705</v>
      </c>
      <c r="G321" s="5">
        <f t="shared" si="40"/>
        <v>777.14285714285961</v>
      </c>
      <c r="H321" s="6">
        <f t="shared" si="36"/>
        <v>0.1038663484486877</v>
      </c>
      <c r="X321"/>
      <c r="AI321"/>
    </row>
    <row r="322" spans="1:35">
      <c r="A322" s="4" t="s">
        <v>10</v>
      </c>
      <c r="B322" s="4" t="s">
        <v>146</v>
      </c>
      <c r="C322" s="4" t="s">
        <v>209</v>
      </c>
      <c r="D322" s="4" t="s">
        <v>8</v>
      </c>
      <c r="E322" s="5">
        <v>8200.5952380952403</v>
      </c>
      <c r="F322" s="5">
        <v>7345.8333333333303</v>
      </c>
      <c r="G322" s="5">
        <f t="shared" si="40"/>
        <v>854.76190476191005</v>
      </c>
      <c r="H322" s="6">
        <f t="shared" si="36"/>
        <v>0.10423169049865777</v>
      </c>
      <c r="X322"/>
      <c r="AI322"/>
    </row>
    <row r="323" spans="1:35">
      <c r="A323" s="4" t="s">
        <v>9</v>
      </c>
      <c r="B323" s="4" t="s">
        <v>147</v>
      </c>
      <c r="C323" s="4" t="s">
        <v>206</v>
      </c>
      <c r="D323" s="4" t="s">
        <v>8</v>
      </c>
      <c r="E323" s="5">
        <v>8919.0476190476202</v>
      </c>
      <c r="F323" s="5">
        <v>7986.6666666666597</v>
      </c>
      <c r="G323" s="5">
        <f t="shared" si="40"/>
        <v>932.38095238096048</v>
      </c>
      <c r="H323" s="6">
        <f t="shared" ref="H323:H386" si="41">1-F323/E323</f>
        <v>0.10453817405232335</v>
      </c>
      <c r="X323"/>
      <c r="AI323"/>
    </row>
    <row r="324" spans="1:35">
      <c r="A324" s="4" t="s">
        <v>10</v>
      </c>
      <c r="B324" s="4" t="s">
        <v>148</v>
      </c>
      <c r="C324" s="4" t="s">
        <v>206</v>
      </c>
      <c r="D324" s="4" t="s">
        <v>7</v>
      </c>
      <c r="E324" s="5">
        <v>9637.4999999999709</v>
      </c>
      <c r="F324" s="5">
        <v>8627.5</v>
      </c>
      <c r="G324" s="5">
        <f t="shared" si="40"/>
        <v>1009.9999999999709</v>
      </c>
      <c r="H324" s="6">
        <f t="shared" si="41"/>
        <v>0.10479896238650832</v>
      </c>
      <c r="X324"/>
      <c r="AI324"/>
    </row>
    <row r="325" spans="1:35">
      <c r="A325" s="4" t="s">
        <v>10</v>
      </c>
      <c r="B325" s="4" t="s">
        <v>148</v>
      </c>
      <c r="C325" s="4" t="s">
        <v>209</v>
      </c>
      <c r="D325" s="4" t="s">
        <v>8</v>
      </c>
      <c r="E325" s="5">
        <v>200</v>
      </c>
      <c r="F325" s="5">
        <v>180</v>
      </c>
      <c r="G325" s="5">
        <f>E325-F325</f>
        <v>20</v>
      </c>
      <c r="H325" s="6">
        <f t="shared" si="41"/>
        <v>9.9999999999999978E-2</v>
      </c>
      <c r="X325"/>
      <c r="AI325"/>
    </row>
    <row r="326" spans="1:35">
      <c r="A326" s="4" t="s">
        <v>10</v>
      </c>
      <c r="B326" s="4" t="s">
        <v>148</v>
      </c>
      <c r="C326" s="4" t="s">
        <v>209</v>
      </c>
      <c r="D326" s="4" t="s">
        <v>7</v>
      </c>
      <c r="E326" s="5">
        <v>300</v>
      </c>
      <c r="F326" s="5">
        <v>280</v>
      </c>
      <c r="G326" s="5">
        <f t="shared" ref="G326:G339" si="42">E326-F326</f>
        <v>20</v>
      </c>
      <c r="H326" s="6">
        <f t="shared" si="41"/>
        <v>6.6666666666666652E-2</v>
      </c>
      <c r="X326"/>
      <c r="AI326"/>
    </row>
    <row r="327" spans="1:35">
      <c r="A327" s="4" t="s">
        <v>10</v>
      </c>
      <c r="B327" s="4" t="s">
        <v>148</v>
      </c>
      <c r="C327" s="4" t="s">
        <v>207</v>
      </c>
      <c r="D327" s="4" t="s">
        <v>7</v>
      </c>
      <c r="E327" s="5">
        <v>400</v>
      </c>
      <c r="F327" s="5">
        <v>380</v>
      </c>
      <c r="G327" s="5">
        <f t="shared" si="42"/>
        <v>20</v>
      </c>
      <c r="H327" s="6">
        <f t="shared" si="41"/>
        <v>5.0000000000000044E-2</v>
      </c>
      <c r="X327"/>
      <c r="AI327"/>
    </row>
    <row r="328" spans="1:35">
      <c r="A328" s="4" t="s">
        <v>10</v>
      </c>
      <c r="B328" s="4" t="s">
        <v>148</v>
      </c>
      <c r="C328" s="4" t="s">
        <v>207</v>
      </c>
      <c r="D328" s="4" t="s">
        <v>8</v>
      </c>
      <c r="E328" s="5">
        <v>5000</v>
      </c>
      <c r="F328" s="5">
        <v>4600</v>
      </c>
      <c r="G328" s="5">
        <f t="shared" si="42"/>
        <v>400</v>
      </c>
      <c r="H328" s="6">
        <f t="shared" si="41"/>
        <v>7.999999999999996E-2</v>
      </c>
      <c r="X328"/>
      <c r="AI328"/>
    </row>
    <row r="329" spans="1:35">
      <c r="A329" s="4" t="s">
        <v>9</v>
      </c>
      <c r="B329" s="4" t="s">
        <v>149</v>
      </c>
      <c r="C329" s="4" t="s">
        <v>206</v>
      </c>
      <c r="D329" s="4" t="s">
        <v>8</v>
      </c>
      <c r="E329" s="5">
        <v>350</v>
      </c>
      <c r="F329" s="5">
        <v>290</v>
      </c>
      <c r="G329" s="5">
        <f t="shared" si="42"/>
        <v>60</v>
      </c>
      <c r="H329" s="6">
        <f t="shared" si="41"/>
        <v>0.17142857142857137</v>
      </c>
      <c r="X329"/>
      <c r="AI329"/>
    </row>
    <row r="330" spans="1:35">
      <c r="A330" s="4" t="s">
        <v>9</v>
      </c>
      <c r="B330" s="4" t="s">
        <v>149</v>
      </c>
      <c r="C330" s="4" t="s">
        <v>206</v>
      </c>
      <c r="D330" s="4" t="s">
        <v>7</v>
      </c>
      <c r="E330" s="5">
        <v>700</v>
      </c>
      <c r="F330" s="5">
        <v>680</v>
      </c>
      <c r="G330" s="5">
        <f t="shared" si="42"/>
        <v>20</v>
      </c>
      <c r="H330" s="6">
        <f t="shared" si="41"/>
        <v>2.8571428571428581E-2</v>
      </c>
      <c r="X330"/>
      <c r="AI330"/>
    </row>
    <row r="331" spans="1:35">
      <c r="A331" s="4" t="s">
        <v>10</v>
      </c>
      <c r="B331" s="4" t="s">
        <v>150</v>
      </c>
      <c r="C331" s="4" t="s">
        <v>206</v>
      </c>
      <c r="D331" s="4" t="s">
        <v>7</v>
      </c>
      <c r="E331" s="5">
        <v>800</v>
      </c>
      <c r="F331" s="5">
        <v>780</v>
      </c>
      <c r="G331" s="5">
        <f t="shared" si="42"/>
        <v>20</v>
      </c>
      <c r="H331" s="6">
        <f t="shared" si="41"/>
        <v>2.5000000000000022E-2</v>
      </c>
      <c r="X331"/>
      <c r="AI331"/>
    </row>
    <row r="332" spans="1:35">
      <c r="A332" s="4" t="s">
        <v>10</v>
      </c>
      <c r="B332" s="4" t="s">
        <v>150</v>
      </c>
      <c r="C332" s="4" t="s">
        <v>206</v>
      </c>
      <c r="D332" s="4" t="s">
        <v>8</v>
      </c>
      <c r="E332" s="5">
        <v>9000</v>
      </c>
      <c r="F332" s="5">
        <v>8000</v>
      </c>
      <c r="G332" s="5">
        <f t="shared" si="42"/>
        <v>1000</v>
      </c>
      <c r="H332" s="6">
        <f t="shared" si="41"/>
        <v>0.11111111111111116</v>
      </c>
      <c r="X332"/>
      <c r="AI332"/>
    </row>
    <row r="333" spans="1:35">
      <c r="A333" s="4" t="s">
        <v>10</v>
      </c>
      <c r="B333" s="4" t="s">
        <v>151</v>
      </c>
      <c r="C333" s="4" t="s">
        <v>206</v>
      </c>
      <c r="D333" s="4" t="s">
        <v>7</v>
      </c>
      <c r="E333" s="5">
        <v>5326.7857142857201</v>
      </c>
      <c r="F333" s="5">
        <v>4782.5</v>
      </c>
      <c r="G333" s="5">
        <f t="shared" si="42"/>
        <v>544.28571428572013</v>
      </c>
      <c r="H333" s="6">
        <f t="shared" si="41"/>
        <v>0.10217901441501942</v>
      </c>
      <c r="X333"/>
      <c r="AI333"/>
    </row>
    <row r="334" spans="1:35">
      <c r="A334" s="4" t="s">
        <v>10</v>
      </c>
      <c r="B334" s="4" t="s">
        <v>151</v>
      </c>
      <c r="C334" s="4" t="s">
        <v>206</v>
      </c>
      <c r="D334" s="4" t="s">
        <v>8</v>
      </c>
      <c r="E334" s="5">
        <v>6045.2380952381</v>
      </c>
      <c r="F334" s="5">
        <v>5423.3333333333303</v>
      </c>
      <c r="G334" s="5">
        <f t="shared" si="42"/>
        <v>621.90476190476966</v>
      </c>
      <c r="H334" s="6">
        <f t="shared" si="41"/>
        <v>0.10287514769594452</v>
      </c>
      <c r="X334"/>
      <c r="AI334"/>
    </row>
    <row r="335" spans="1:35">
      <c r="A335" s="4" t="s">
        <v>10</v>
      </c>
      <c r="B335" s="4" t="s">
        <v>152</v>
      </c>
      <c r="C335" s="4" t="s">
        <v>206</v>
      </c>
      <c r="D335" s="4" t="s">
        <v>8</v>
      </c>
      <c r="E335" s="5">
        <v>6763.6904761904798</v>
      </c>
      <c r="F335" s="5">
        <v>6064.1666666666597</v>
      </c>
      <c r="G335" s="5">
        <f t="shared" si="42"/>
        <v>699.52380952382009</v>
      </c>
      <c r="H335" s="6">
        <f t="shared" si="41"/>
        <v>0.10342339170993731</v>
      </c>
      <c r="X335"/>
      <c r="AI335"/>
    </row>
    <row r="336" spans="1:35">
      <c r="A336" s="4" t="s">
        <v>10</v>
      </c>
      <c r="B336" s="4" t="s">
        <v>153</v>
      </c>
      <c r="C336" s="4" t="s">
        <v>206</v>
      </c>
      <c r="D336" s="4" t="s">
        <v>8</v>
      </c>
      <c r="E336" s="5">
        <v>7482.1428571428596</v>
      </c>
      <c r="F336" s="5">
        <v>6705</v>
      </c>
      <c r="G336" s="5">
        <f t="shared" si="42"/>
        <v>777.14285714285961</v>
      </c>
      <c r="H336" s="6">
        <f t="shared" si="41"/>
        <v>0.1038663484486877</v>
      </c>
      <c r="X336"/>
      <c r="AI336"/>
    </row>
    <row r="337" spans="1:35">
      <c r="A337" s="4" t="s">
        <v>10</v>
      </c>
      <c r="B337" s="4" t="s">
        <v>153</v>
      </c>
      <c r="C337" s="4" t="s">
        <v>206</v>
      </c>
      <c r="D337" s="4" t="s">
        <v>7</v>
      </c>
      <c r="E337" s="5">
        <v>8200.5952380952403</v>
      </c>
      <c r="F337" s="5">
        <v>7345.8333333333303</v>
      </c>
      <c r="G337" s="5">
        <f t="shared" si="42"/>
        <v>854.76190476191005</v>
      </c>
      <c r="H337" s="6">
        <f t="shared" si="41"/>
        <v>0.10423169049865777</v>
      </c>
      <c r="X337"/>
      <c r="AI337"/>
    </row>
    <row r="338" spans="1:35">
      <c r="A338" s="4" t="s">
        <v>9</v>
      </c>
      <c r="B338" s="4" t="s">
        <v>154</v>
      </c>
      <c r="C338" s="4" t="s">
        <v>206</v>
      </c>
      <c r="D338" s="4" t="s">
        <v>8</v>
      </c>
      <c r="E338" s="5">
        <v>8919.0476190476202</v>
      </c>
      <c r="F338" s="5">
        <v>7986.6666666666597</v>
      </c>
      <c r="G338" s="5">
        <f t="shared" si="42"/>
        <v>932.38095238096048</v>
      </c>
      <c r="H338" s="6">
        <f t="shared" si="41"/>
        <v>0.10453817405232335</v>
      </c>
      <c r="X338"/>
      <c r="AI338"/>
    </row>
    <row r="339" spans="1:35">
      <c r="A339" s="4" t="s">
        <v>9</v>
      </c>
      <c r="B339" s="4" t="s">
        <v>154</v>
      </c>
      <c r="C339" s="4" t="s">
        <v>206</v>
      </c>
      <c r="D339" s="4" t="s">
        <v>7</v>
      </c>
      <c r="E339" s="5">
        <v>9637.4999999999709</v>
      </c>
      <c r="F339" s="5">
        <v>8627.5</v>
      </c>
      <c r="G339" s="5">
        <f t="shared" si="42"/>
        <v>1009.9999999999709</v>
      </c>
      <c r="H339" s="6">
        <f t="shared" si="41"/>
        <v>0.10479896238650832</v>
      </c>
      <c r="X339"/>
      <c r="AI339"/>
    </row>
    <row r="340" spans="1:35">
      <c r="A340" s="4" t="s">
        <v>9</v>
      </c>
      <c r="B340" s="4" t="s">
        <v>154</v>
      </c>
      <c r="C340" s="4" t="s">
        <v>209</v>
      </c>
      <c r="D340" s="4" t="s">
        <v>8</v>
      </c>
      <c r="E340" s="5">
        <v>200</v>
      </c>
      <c r="F340" s="5">
        <v>180</v>
      </c>
      <c r="G340" s="5">
        <f>E340-F340</f>
        <v>20</v>
      </c>
      <c r="H340" s="6">
        <f t="shared" si="41"/>
        <v>9.9999999999999978E-2</v>
      </c>
      <c r="X340"/>
      <c r="AI340"/>
    </row>
    <row r="341" spans="1:35">
      <c r="A341" s="4" t="s">
        <v>9</v>
      </c>
      <c r="B341" s="4" t="s">
        <v>154</v>
      </c>
      <c r="C341" s="4" t="s">
        <v>209</v>
      </c>
      <c r="D341" s="4" t="s">
        <v>7</v>
      </c>
      <c r="E341" s="5">
        <v>300</v>
      </c>
      <c r="F341" s="5">
        <v>280</v>
      </c>
      <c r="G341" s="5">
        <f t="shared" ref="G341:G388" si="43">E341-F341</f>
        <v>20</v>
      </c>
      <c r="H341" s="6">
        <f t="shared" si="41"/>
        <v>6.6666666666666652E-2</v>
      </c>
      <c r="X341"/>
      <c r="AI341"/>
    </row>
    <row r="342" spans="1:35">
      <c r="A342" s="4" t="s">
        <v>9</v>
      </c>
      <c r="B342" s="4" t="s">
        <v>154</v>
      </c>
      <c r="C342" s="4" t="s">
        <v>207</v>
      </c>
      <c r="D342" s="4" t="s">
        <v>7</v>
      </c>
      <c r="E342" s="5">
        <v>400</v>
      </c>
      <c r="F342" s="5">
        <v>380</v>
      </c>
      <c r="G342" s="5">
        <f t="shared" si="43"/>
        <v>20</v>
      </c>
      <c r="H342" s="6">
        <f t="shared" si="41"/>
        <v>5.0000000000000044E-2</v>
      </c>
      <c r="X342"/>
      <c r="AI342"/>
    </row>
    <row r="343" spans="1:35">
      <c r="A343" s="4" t="s">
        <v>9</v>
      </c>
      <c r="B343" s="4" t="s">
        <v>155</v>
      </c>
      <c r="C343" s="4" t="s">
        <v>206</v>
      </c>
      <c r="D343" s="4" t="s">
        <v>7</v>
      </c>
      <c r="E343" s="5">
        <v>5000</v>
      </c>
      <c r="F343" s="5">
        <v>4600</v>
      </c>
      <c r="G343" s="5">
        <f t="shared" si="43"/>
        <v>400</v>
      </c>
      <c r="H343" s="6">
        <f t="shared" si="41"/>
        <v>7.999999999999996E-2</v>
      </c>
      <c r="X343"/>
      <c r="AI343"/>
    </row>
    <row r="344" spans="1:35">
      <c r="A344" s="4" t="s">
        <v>9</v>
      </c>
      <c r="B344" s="4" t="s">
        <v>155</v>
      </c>
      <c r="C344" s="4" t="s">
        <v>206</v>
      </c>
      <c r="D344" s="4" t="s">
        <v>8</v>
      </c>
      <c r="E344" s="5">
        <v>350</v>
      </c>
      <c r="F344" s="5">
        <v>290</v>
      </c>
      <c r="G344" s="5">
        <f t="shared" si="43"/>
        <v>60</v>
      </c>
      <c r="H344" s="6">
        <f t="shared" si="41"/>
        <v>0.17142857142857137</v>
      </c>
      <c r="X344"/>
      <c r="AI344"/>
    </row>
    <row r="345" spans="1:35">
      <c r="A345" s="4" t="s">
        <v>10</v>
      </c>
      <c r="B345" s="4" t="s">
        <v>156</v>
      </c>
      <c r="C345" s="4" t="s">
        <v>206</v>
      </c>
      <c r="D345" s="4" t="s">
        <v>8</v>
      </c>
      <c r="E345" s="5">
        <v>700</v>
      </c>
      <c r="F345" s="5">
        <v>680</v>
      </c>
      <c r="G345" s="5">
        <f t="shared" si="43"/>
        <v>20</v>
      </c>
      <c r="H345" s="6">
        <f t="shared" si="41"/>
        <v>2.8571428571428581E-2</v>
      </c>
      <c r="X345"/>
      <c r="AI345"/>
    </row>
    <row r="346" spans="1:35">
      <c r="A346" s="4" t="s">
        <v>10</v>
      </c>
      <c r="B346" s="4" t="s">
        <v>156</v>
      </c>
      <c r="C346" s="4" t="s">
        <v>209</v>
      </c>
      <c r="D346" s="4" t="s">
        <v>7</v>
      </c>
      <c r="E346" s="5">
        <v>800</v>
      </c>
      <c r="F346" s="5">
        <v>780</v>
      </c>
      <c r="G346" s="5">
        <f t="shared" si="43"/>
        <v>20</v>
      </c>
      <c r="H346" s="6">
        <f t="shared" si="41"/>
        <v>2.5000000000000022E-2</v>
      </c>
      <c r="X346"/>
      <c r="AI346"/>
    </row>
    <row r="347" spans="1:35">
      <c r="A347" s="4" t="s">
        <v>10</v>
      </c>
      <c r="B347" s="4" t="s">
        <v>156</v>
      </c>
      <c r="C347" s="4" t="s">
        <v>207</v>
      </c>
      <c r="D347" s="4" t="s">
        <v>8</v>
      </c>
      <c r="E347" s="5">
        <v>9000</v>
      </c>
      <c r="F347" s="5">
        <v>8000</v>
      </c>
      <c r="G347" s="5">
        <f t="shared" si="43"/>
        <v>1000</v>
      </c>
      <c r="H347" s="6">
        <f t="shared" si="41"/>
        <v>0.11111111111111116</v>
      </c>
      <c r="X347"/>
      <c r="AI347"/>
    </row>
    <row r="348" spans="1:35">
      <c r="A348" s="4" t="s">
        <v>10</v>
      </c>
      <c r="B348" s="4" t="s">
        <v>157</v>
      </c>
      <c r="C348" s="4" t="s">
        <v>206</v>
      </c>
      <c r="D348" s="4" t="s">
        <v>7</v>
      </c>
      <c r="E348" s="5">
        <v>5326.7857142857201</v>
      </c>
      <c r="F348" s="5">
        <v>4782.5</v>
      </c>
      <c r="G348" s="5">
        <f t="shared" si="43"/>
        <v>544.28571428572013</v>
      </c>
      <c r="H348" s="6">
        <f t="shared" si="41"/>
        <v>0.10217901441501942</v>
      </c>
      <c r="X348"/>
      <c r="AI348"/>
    </row>
    <row r="349" spans="1:35">
      <c r="A349" s="4" t="s">
        <v>10</v>
      </c>
      <c r="B349" s="4" t="s">
        <v>158</v>
      </c>
      <c r="C349" s="4" t="s">
        <v>209</v>
      </c>
      <c r="D349" s="4" t="s">
        <v>7</v>
      </c>
      <c r="E349" s="5">
        <v>6045.2380952381</v>
      </c>
      <c r="F349" s="5">
        <v>5423.3333333333303</v>
      </c>
      <c r="G349" s="5">
        <f t="shared" si="43"/>
        <v>621.90476190476966</v>
      </c>
      <c r="H349" s="6">
        <f t="shared" si="41"/>
        <v>0.10287514769594452</v>
      </c>
      <c r="X349"/>
      <c r="AI349"/>
    </row>
    <row r="350" spans="1:35">
      <c r="A350" s="4" t="s">
        <v>10</v>
      </c>
      <c r="B350" s="4" t="s">
        <v>158</v>
      </c>
      <c r="C350" s="4" t="s">
        <v>206</v>
      </c>
      <c r="D350" s="4" t="s">
        <v>7</v>
      </c>
      <c r="E350" s="5">
        <v>6763.6904761904798</v>
      </c>
      <c r="F350" s="5">
        <v>6064.1666666666597</v>
      </c>
      <c r="G350" s="5">
        <f t="shared" si="43"/>
        <v>699.52380952382009</v>
      </c>
      <c r="H350" s="6">
        <f t="shared" si="41"/>
        <v>0.10342339170993731</v>
      </c>
      <c r="X350"/>
      <c r="AI350"/>
    </row>
    <row r="351" spans="1:35">
      <c r="A351" s="4" t="s">
        <v>10</v>
      </c>
      <c r="B351" s="4" t="s">
        <v>158</v>
      </c>
      <c r="C351" s="4" t="s">
        <v>209</v>
      </c>
      <c r="D351" s="4" t="s">
        <v>8</v>
      </c>
      <c r="E351" s="5">
        <v>7482.1428571428596</v>
      </c>
      <c r="F351" s="5">
        <v>6705</v>
      </c>
      <c r="G351" s="5">
        <f t="shared" si="43"/>
        <v>777.14285714285961</v>
      </c>
      <c r="H351" s="6">
        <f t="shared" si="41"/>
        <v>0.1038663484486877</v>
      </c>
      <c r="X351"/>
      <c r="AI351"/>
    </row>
    <row r="352" spans="1:35">
      <c r="A352" s="4" t="s">
        <v>10</v>
      </c>
      <c r="B352" s="4" t="s">
        <v>158</v>
      </c>
      <c r="C352" s="4" t="s">
        <v>207</v>
      </c>
      <c r="D352" s="4" t="s">
        <v>8</v>
      </c>
      <c r="E352" s="5">
        <v>8200.5952380952403</v>
      </c>
      <c r="F352" s="5">
        <v>7345.8333333333303</v>
      </c>
      <c r="G352" s="5">
        <f t="shared" si="43"/>
        <v>854.76190476191005</v>
      </c>
      <c r="H352" s="6">
        <f t="shared" si="41"/>
        <v>0.10423169049865777</v>
      </c>
      <c r="X352"/>
      <c r="AI352"/>
    </row>
    <row r="353" spans="1:35">
      <c r="A353" s="4" t="s">
        <v>10</v>
      </c>
      <c r="B353" s="4" t="s">
        <v>158</v>
      </c>
      <c r="C353" s="4" t="s">
        <v>206</v>
      </c>
      <c r="D353" s="4" t="s">
        <v>8</v>
      </c>
      <c r="E353" s="5">
        <v>8919.0476190476202</v>
      </c>
      <c r="F353" s="5">
        <v>7986.6666666666597</v>
      </c>
      <c r="G353" s="5">
        <f t="shared" si="43"/>
        <v>932.38095238096048</v>
      </c>
      <c r="H353" s="6">
        <f t="shared" si="41"/>
        <v>0.10453817405232335</v>
      </c>
      <c r="X353"/>
      <c r="AI353"/>
    </row>
    <row r="354" spans="1:35">
      <c r="A354" s="4" t="s">
        <v>10</v>
      </c>
      <c r="B354" s="4" t="s">
        <v>158</v>
      </c>
      <c r="C354" s="4" t="s">
        <v>207</v>
      </c>
      <c r="D354" s="4" t="s">
        <v>7</v>
      </c>
      <c r="E354" s="5">
        <v>9637.4999999999709</v>
      </c>
      <c r="F354" s="5">
        <v>8627.5</v>
      </c>
      <c r="G354" s="5">
        <f t="shared" si="43"/>
        <v>1009.9999999999709</v>
      </c>
      <c r="H354" s="6">
        <f t="shared" si="41"/>
        <v>0.10479896238650832</v>
      </c>
      <c r="X354"/>
      <c r="AI354"/>
    </row>
    <row r="355" spans="1:35">
      <c r="A355" s="4" t="s">
        <v>10</v>
      </c>
      <c r="B355" s="4" t="s">
        <v>159</v>
      </c>
      <c r="C355" s="4" t="s">
        <v>206</v>
      </c>
      <c r="D355" s="4" t="s">
        <v>8</v>
      </c>
      <c r="E355" s="5">
        <v>7383.0459770114903</v>
      </c>
      <c r="F355" s="5">
        <v>6616.6091954023004</v>
      </c>
      <c r="G355" s="5">
        <f t="shared" si="43"/>
        <v>766.43678160918989</v>
      </c>
      <c r="H355" s="6">
        <f t="shared" si="41"/>
        <v>0.10381037636710322</v>
      </c>
      <c r="X355"/>
      <c r="AI355"/>
    </row>
    <row r="356" spans="1:35">
      <c r="A356" s="4" t="s">
        <v>10</v>
      </c>
      <c r="B356" s="4" t="s">
        <v>159</v>
      </c>
      <c r="C356" s="4" t="s">
        <v>209</v>
      </c>
      <c r="D356" s="4" t="s">
        <v>7</v>
      </c>
      <c r="E356" s="5">
        <v>7562.05969595847</v>
      </c>
      <c r="F356" s="5">
        <v>6776.2829069336303</v>
      </c>
      <c r="G356" s="5">
        <f t="shared" si="43"/>
        <v>785.77678902483967</v>
      </c>
      <c r="H356" s="6">
        <f t="shared" si="41"/>
        <v>0.10391041867135709</v>
      </c>
      <c r="X356"/>
      <c r="AI356"/>
    </row>
    <row r="357" spans="1:35">
      <c r="A357" s="4" t="s">
        <v>10</v>
      </c>
      <c r="B357" s="4" t="s">
        <v>159</v>
      </c>
      <c r="C357" s="4" t="s">
        <v>209</v>
      </c>
      <c r="D357" s="4" t="s">
        <v>8</v>
      </c>
      <c r="E357" s="5">
        <v>7741.0734149054397</v>
      </c>
      <c r="F357" s="5">
        <v>6935.9566184649602</v>
      </c>
      <c r="G357" s="5">
        <f t="shared" si="43"/>
        <v>805.11679644047945</v>
      </c>
      <c r="H357" s="6">
        <f t="shared" si="41"/>
        <v>0.10400583398294949</v>
      </c>
      <c r="X357"/>
      <c r="AI357"/>
    </row>
    <row r="358" spans="1:35">
      <c r="A358" s="4" t="s">
        <v>9</v>
      </c>
      <c r="B358" s="4" t="s">
        <v>160</v>
      </c>
      <c r="C358" s="4" t="s">
        <v>209</v>
      </c>
      <c r="D358" s="4" t="s">
        <v>7</v>
      </c>
      <c r="E358" s="5">
        <v>7920.0871338524203</v>
      </c>
      <c r="F358" s="5">
        <v>7095.6303299962901</v>
      </c>
      <c r="G358" s="5">
        <f t="shared" si="43"/>
        <v>824.45680385613014</v>
      </c>
      <c r="H358" s="6">
        <f t="shared" si="41"/>
        <v>0.10409693604659942</v>
      </c>
      <c r="X358"/>
      <c r="AI358"/>
    </row>
    <row r="359" spans="1:35">
      <c r="A359" s="4" t="s">
        <v>10</v>
      </c>
      <c r="B359" s="4" t="s">
        <v>161</v>
      </c>
      <c r="C359" s="4" t="s">
        <v>207</v>
      </c>
      <c r="D359" s="4" t="s">
        <v>7</v>
      </c>
      <c r="E359" s="5">
        <v>8099.1008527993999</v>
      </c>
      <c r="F359" s="5">
        <v>7255.30404152762</v>
      </c>
      <c r="G359" s="5">
        <f t="shared" si="43"/>
        <v>843.79681127177992</v>
      </c>
      <c r="H359" s="6">
        <f t="shared" si="41"/>
        <v>0.10418401086833329</v>
      </c>
      <c r="X359"/>
      <c r="AI359"/>
    </row>
    <row r="360" spans="1:35">
      <c r="A360" s="4" t="s">
        <v>10</v>
      </c>
      <c r="B360" s="4" t="s">
        <v>162</v>
      </c>
      <c r="C360" s="4" t="s">
        <v>209</v>
      </c>
      <c r="D360" s="4" t="s">
        <v>7</v>
      </c>
      <c r="E360" s="5">
        <v>8278.1145717463805</v>
      </c>
      <c r="F360" s="5">
        <v>7414.9777530589499</v>
      </c>
      <c r="G360" s="5">
        <f t="shared" si="43"/>
        <v>863.1368186874306</v>
      </c>
      <c r="H360" s="6">
        <f t="shared" si="41"/>
        <v>0.10426731971472825</v>
      </c>
      <c r="X360"/>
      <c r="AI360"/>
    </row>
    <row r="361" spans="1:35">
      <c r="A361" s="4" t="s">
        <v>10</v>
      </c>
      <c r="B361" s="4" t="s">
        <v>162</v>
      </c>
      <c r="C361" s="4" t="s">
        <v>206</v>
      </c>
      <c r="D361" s="4" t="s">
        <v>8</v>
      </c>
      <c r="E361" s="5">
        <v>8457.1282906933593</v>
      </c>
      <c r="F361" s="5">
        <v>7574.6514645902898</v>
      </c>
      <c r="G361" s="5">
        <f t="shared" si="43"/>
        <v>882.47682610306947</v>
      </c>
      <c r="H361" s="6">
        <f t="shared" si="41"/>
        <v>0.10434710173123307</v>
      </c>
      <c r="X361"/>
      <c r="AI361"/>
    </row>
    <row r="362" spans="1:35">
      <c r="A362" s="4" t="s">
        <v>10</v>
      </c>
      <c r="B362" s="4" t="s">
        <v>162</v>
      </c>
      <c r="C362" s="4" t="s">
        <v>206</v>
      </c>
      <c r="D362" s="4" t="s">
        <v>7</v>
      </c>
      <c r="E362" s="5">
        <v>8636.1420096403308</v>
      </c>
      <c r="F362" s="5">
        <v>7734.3251761216197</v>
      </c>
      <c r="G362" s="5">
        <f t="shared" si="43"/>
        <v>901.81683351871106</v>
      </c>
      <c r="H362" s="6">
        <f t="shared" si="41"/>
        <v>0.10442357623485499</v>
      </c>
      <c r="X362"/>
      <c r="AI362"/>
    </row>
    <row r="363" spans="1:35">
      <c r="A363" s="4" t="s">
        <v>10</v>
      </c>
      <c r="B363" s="4" t="s">
        <v>162</v>
      </c>
      <c r="C363" s="4" t="s">
        <v>209</v>
      </c>
      <c r="D363" s="4" t="s">
        <v>8</v>
      </c>
      <c r="E363" s="5">
        <v>8815.1557285873096</v>
      </c>
      <c r="F363" s="5">
        <v>7893.9988876529496</v>
      </c>
      <c r="G363" s="5">
        <f t="shared" si="43"/>
        <v>921.15684093435993</v>
      </c>
      <c r="H363" s="6">
        <f t="shared" si="41"/>
        <v>0.10449694472748494</v>
      </c>
      <c r="X363"/>
      <c r="AI363"/>
    </row>
    <row r="364" spans="1:35">
      <c r="A364" s="4" t="s">
        <v>10</v>
      </c>
      <c r="B364" s="4" t="s">
        <v>162</v>
      </c>
      <c r="C364" s="4" t="s">
        <v>207</v>
      </c>
      <c r="D364" s="4" t="s">
        <v>7</v>
      </c>
      <c r="E364" s="5">
        <v>8994.1694475342902</v>
      </c>
      <c r="F364" s="5">
        <v>8053.6725991842804</v>
      </c>
      <c r="G364" s="5">
        <f t="shared" si="43"/>
        <v>940.49684835000971</v>
      </c>
      <c r="H364" s="6">
        <f t="shared" si="41"/>
        <v>0.10456739266879644</v>
      </c>
      <c r="X364"/>
      <c r="AI364"/>
    </row>
    <row r="365" spans="1:35">
      <c r="A365" s="4" t="s">
        <v>10</v>
      </c>
      <c r="B365" s="4" t="s">
        <v>163</v>
      </c>
      <c r="C365" s="4" t="s">
        <v>209</v>
      </c>
      <c r="D365" s="4" t="s">
        <v>7</v>
      </c>
      <c r="E365" s="5">
        <v>9173.1831664812707</v>
      </c>
      <c r="F365" s="5">
        <v>8213.3463107156094</v>
      </c>
      <c r="G365" s="5">
        <f t="shared" si="43"/>
        <v>959.83685576566131</v>
      </c>
      <c r="H365" s="6">
        <f t="shared" si="41"/>
        <v>0.10463509104155866</v>
      </c>
      <c r="X365"/>
      <c r="AI365"/>
    </row>
    <row r="366" spans="1:35">
      <c r="A366" s="4" t="s">
        <v>9</v>
      </c>
      <c r="B366" s="4" t="s">
        <v>164</v>
      </c>
      <c r="C366" s="4" t="s">
        <v>206</v>
      </c>
      <c r="D366" s="4" t="s">
        <v>8</v>
      </c>
      <c r="E366" s="5">
        <v>9352.1968854282495</v>
      </c>
      <c r="F366" s="5">
        <v>8373.0200222469393</v>
      </c>
      <c r="G366" s="5">
        <f t="shared" si="43"/>
        <v>979.17686318131018</v>
      </c>
      <c r="H366" s="6">
        <f t="shared" si="41"/>
        <v>0.10470019773717287</v>
      </c>
      <c r="X366"/>
      <c r="AI366"/>
    </row>
    <row r="367" spans="1:35">
      <c r="A367" s="4" t="s">
        <v>9</v>
      </c>
      <c r="B367" s="4" t="s">
        <v>164</v>
      </c>
      <c r="C367" s="4" t="s">
        <v>206</v>
      </c>
      <c r="D367" s="4" t="s">
        <v>7</v>
      </c>
      <c r="E367" s="5">
        <v>9531.2106043752192</v>
      </c>
      <c r="F367" s="5">
        <v>8532.6937337782692</v>
      </c>
      <c r="G367" s="5">
        <f t="shared" si="43"/>
        <v>998.51687059694996</v>
      </c>
      <c r="H367" s="6">
        <f t="shared" si="41"/>
        <v>0.10476285878507285</v>
      </c>
      <c r="X367"/>
      <c r="AI367"/>
    </row>
    <row r="368" spans="1:35">
      <c r="A368" s="4" t="s">
        <v>9</v>
      </c>
      <c r="B368" s="4" t="s">
        <v>165</v>
      </c>
      <c r="C368" s="4" t="s">
        <v>206</v>
      </c>
      <c r="D368" s="4" t="s">
        <v>7</v>
      </c>
      <c r="E368" s="5">
        <v>9710.2243233221998</v>
      </c>
      <c r="F368" s="5">
        <v>8692.3674453095991</v>
      </c>
      <c r="G368" s="5">
        <f t="shared" si="43"/>
        <v>1017.8568780126006</v>
      </c>
      <c r="H368" s="6">
        <f t="shared" si="41"/>
        <v>0.10482320944613943</v>
      </c>
      <c r="X368"/>
      <c r="AI368"/>
    </row>
    <row r="369" spans="1:35">
      <c r="A369" s="4" t="s">
        <v>9</v>
      </c>
      <c r="B369" s="4" t="s">
        <v>165</v>
      </c>
      <c r="C369" s="4" t="s">
        <v>206</v>
      </c>
      <c r="D369" s="4" t="s">
        <v>8</v>
      </c>
      <c r="E369" s="5">
        <v>9889.2380422691804</v>
      </c>
      <c r="F369" s="5">
        <v>8852.0411568409309</v>
      </c>
      <c r="G369" s="5">
        <f t="shared" si="43"/>
        <v>1037.1968854282495</v>
      </c>
      <c r="H369" s="6">
        <f t="shared" si="41"/>
        <v>0.10488137518735008</v>
      </c>
      <c r="X369"/>
      <c r="AI369"/>
    </row>
    <row r="370" spans="1:35">
      <c r="A370" s="4" t="s">
        <v>9</v>
      </c>
      <c r="B370" s="4" t="s">
        <v>166</v>
      </c>
      <c r="C370" s="4" t="s">
        <v>206</v>
      </c>
      <c r="D370" s="4" t="s">
        <v>7</v>
      </c>
      <c r="E370" s="5">
        <v>10068.251761216199</v>
      </c>
      <c r="F370" s="5">
        <v>9011.7148683722608</v>
      </c>
      <c r="G370" s="5">
        <f t="shared" si="43"/>
        <v>1056.5368928439384</v>
      </c>
      <c r="H370" s="6">
        <f t="shared" si="41"/>
        <v>0.10493747255246566</v>
      </c>
      <c r="X370"/>
      <c r="AI370"/>
    </row>
    <row r="371" spans="1:35">
      <c r="A371" s="4" t="s">
        <v>9</v>
      </c>
      <c r="B371" s="4" t="s">
        <v>166</v>
      </c>
      <c r="C371" s="4" t="s">
        <v>206</v>
      </c>
      <c r="D371" s="4" t="s">
        <v>8</v>
      </c>
      <c r="E371" s="5">
        <v>10247.2654801631</v>
      </c>
      <c r="F371" s="5">
        <v>9171.3885799035997</v>
      </c>
      <c r="G371" s="5">
        <f t="shared" si="43"/>
        <v>1075.8769002595</v>
      </c>
      <c r="H371" s="6">
        <f t="shared" si="41"/>
        <v>0.10499160994142365</v>
      </c>
      <c r="X371"/>
      <c r="AI371"/>
    </row>
    <row r="372" spans="1:35">
      <c r="A372" s="4" t="s">
        <v>10</v>
      </c>
      <c r="B372" s="4" t="s">
        <v>167</v>
      </c>
      <c r="C372" s="4" t="s">
        <v>206</v>
      </c>
      <c r="D372" s="4" t="s">
        <v>7</v>
      </c>
      <c r="E372" s="5">
        <v>10426.2791991101</v>
      </c>
      <c r="F372" s="5">
        <v>9331.0622914349296</v>
      </c>
      <c r="G372" s="5">
        <f t="shared" si="43"/>
        <v>1095.2169076751707</v>
      </c>
      <c r="H372" s="6">
        <f t="shared" si="41"/>
        <v>0.10504388830951783</v>
      </c>
      <c r="X372"/>
      <c r="AI372"/>
    </row>
    <row r="373" spans="1:35">
      <c r="A373" s="4" t="s">
        <v>10</v>
      </c>
      <c r="B373" s="4" t="s">
        <v>167</v>
      </c>
      <c r="C373" s="4" t="s">
        <v>206</v>
      </c>
      <c r="D373" s="4" t="s">
        <v>8</v>
      </c>
      <c r="E373" s="5">
        <v>10605.292918057101</v>
      </c>
      <c r="F373" s="5">
        <v>9490.7360029662595</v>
      </c>
      <c r="G373" s="5">
        <f t="shared" si="43"/>
        <v>1114.5569150908414</v>
      </c>
      <c r="H373" s="6">
        <f t="shared" si="41"/>
        <v>0.10509440179564877</v>
      </c>
      <c r="X373"/>
      <c r="AI373"/>
    </row>
    <row r="374" spans="1:35">
      <c r="A374" s="4" t="s">
        <v>10</v>
      </c>
      <c r="B374" s="4" t="s">
        <v>167</v>
      </c>
      <c r="C374" s="4" t="s">
        <v>207</v>
      </c>
      <c r="D374" s="4" t="s">
        <v>7</v>
      </c>
      <c r="E374" s="5">
        <v>10784.3066370041</v>
      </c>
      <c r="F374" s="5">
        <v>9650.4097144975894</v>
      </c>
      <c r="G374" s="5">
        <f t="shared" si="43"/>
        <v>1133.8969225065102</v>
      </c>
      <c r="H374" s="6">
        <f t="shared" si="41"/>
        <v>0.10514323828810457</v>
      </c>
      <c r="X374"/>
      <c r="AI374"/>
    </row>
    <row r="375" spans="1:35">
      <c r="A375" s="4" t="s">
        <v>9</v>
      </c>
      <c r="B375" s="4" t="s">
        <v>168</v>
      </c>
      <c r="C375" s="4" t="s">
        <v>206</v>
      </c>
      <c r="D375" s="4" t="s">
        <v>8</v>
      </c>
      <c r="E375" s="5">
        <v>10963.3203559511</v>
      </c>
      <c r="F375" s="5">
        <v>9810.0834260289193</v>
      </c>
      <c r="G375" s="5">
        <f t="shared" si="43"/>
        <v>1153.2369299221809</v>
      </c>
      <c r="H375" s="6">
        <f t="shared" si="41"/>
        <v>0.10519047993486585</v>
      </c>
      <c r="X375"/>
      <c r="AI375"/>
    </row>
    <row r="376" spans="1:35">
      <c r="A376" s="4" t="s">
        <v>9</v>
      </c>
      <c r="B376" s="4" t="s">
        <v>168</v>
      </c>
      <c r="C376" s="4" t="s">
        <v>206</v>
      </c>
      <c r="D376" s="4" t="s">
        <v>7</v>
      </c>
      <c r="E376" s="5">
        <v>11142.334074898001</v>
      </c>
      <c r="F376" s="5">
        <v>9969.7571375602492</v>
      </c>
      <c r="G376" s="5">
        <f t="shared" si="43"/>
        <v>1172.5769373377516</v>
      </c>
      <c r="H376" s="6">
        <f t="shared" si="41"/>
        <v>0.10523620360471786</v>
      </c>
      <c r="X376"/>
      <c r="AI376"/>
    </row>
    <row r="377" spans="1:35">
      <c r="A377" s="4" t="s">
        <v>9</v>
      </c>
      <c r="B377" s="4" t="s">
        <v>169</v>
      </c>
      <c r="C377" s="4" t="s">
        <v>207</v>
      </c>
      <c r="D377" s="4" t="s">
        <v>7</v>
      </c>
      <c r="E377" s="5">
        <v>11321.347793845</v>
      </c>
      <c r="F377" s="5">
        <v>10129.430849091599</v>
      </c>
      <c r="G377" s="5">
        <f t="shared" si="43"/>
        <v>1191.9169447534005</v>
      </c>
      <c r="H377" s="6">
        <f t="shared" si="41"/>
        <v>0.10528048130465539</v>
      </c>
      <c r="X377"/>
      <c r="AI377"/>
    </row>
    <row r="378" spans="1:35">
      <c r="A378" s="4" t="s">
        <v>9</v>
      </c>
      <c r="B378" s="4" t="s">
        <v>170</v>
      </c>
      <c r="C378" s="4" t="s">
        <v>209</v>
      </c>
      <c r="D378" s="4" t="s">
        <v>7</v>
      </c>
      <c r="E378" s="5">
        <v>11500.361512792</v>
      </c>
      <c r="F378" s="5">
        <v>10289.1045606229</v>
      </c>
      <c r="G378" s="5">
        <f t="shared" si="43"/>
        <v>1211.2569521691003</v>
      </c>
      <c r="H378" s="6">
        <f t="shared" si="41"/>
        <v>0.10532338055823753</v>
      </c>
      <c r="X378"/>
      <c r="AI378"/>
    </row>
    <row r="379" spans="1:35">
      <c r="A379" s="4" t="s">
        <v>9</v>
      </c>
      <c r="B379" s="4" t="s">
        <v>170</v>
      </c>
      <c r="C379" s="4" t="s">
        <v>207</v>
      </c>
      <c r="D379" s="4" t="s">
        <v>7</v>
      </c>
      <c r="E379" s="5">
        <v>11679.375231739001</v>
      </c>
      <c r="F379" s="5">
        <v>10448.778272154201</v>
      </c>
      <c r="G379" s="5">
        <f t="shared" si="43"/>
        <v>1230.5969595848001</v>
      </c>
      <c r="H379" s="6">
        <f t="shared" si="41"/>
        <v>0.10536496474919488</v>
      </c>
      <c r="X379"/>
      <c r="AI379"/>
    </row>
    <row r="380" spans="1:35">
      <c r="A380" s="4" t="s">
        <v>10</v>
      </c>
      <c r="B380" s="4" t="s">
        <v>171</v>
      </c>
      <c r="C380" s="4" t="s">
        <v>206</v>
      </c>
      <c r="D380" s="4" t="s">
        <v>8</v>
      </c>
      <c r="E380" s="5">
        <v>11858.3889506859</v>
      </c>
      <c r="F380" s="5">
        <v>10608.4519836856</v>
      </c>
      <c r="G380" s="5">
        <f t="shared" si="43"/>
        <v>1249.9369670002998</v>
      </c>
      <c r="H380" s="6">
        <f t="shared" si="41"/>
        <v>0.10540529343389449</v>
      </c>
      <c r="X380"/>
      <c r="AI380"/>
    </row>
    <row r="381" spans="1:35">
      <c r="A381" s="4" t="s">
        <v>9</v>
      </c>
      <c r="B381" s="4" t="s">
        <v>172</v>
      </c>
      <c r="C381" s="4" t="s">
        <v>206</v>
      </c>
      <c r="D381" s="4" t="s">
        <v>8</v>
      </c>
      <c r="E381" s="5">
        <v>12037.402669633</v>
      </c>
      <c r="F381" s="5">
        <v>10768.125695216901</v>
      </c>
      <c r="G381" s="5">
        <f t="shared" si="43"/>
        <v>1269.2769744160996</v>
      </c>
      <c r="H381" s="6">
        <f t="shared" si="41"/>
        <v>0.10544442262599807</v>
      </c>
      <c r="X381"/>
      <c r="AI381"/>
    </row>
    <row r="382" spans="1:35">
      <c r="A382" s="4" t="s">
        <v>10</v>
      </c>
      <c r="B382" s="4" t="s">
        <v>173</v>
      </c>
      <c r="C382" s="4" t="s">
        <v>209</v>
      </c>
      <c r="D382" s="4" t="s">
        <v>8</v>
      </c>
      <c r="E382" s="5">
        <v>12216.416388579901</v>
      </c>
      <c r="F382" s="5">
        <v>10927.7994067482</v>
      </c>
      <c r="G382" s="5">
        <f t="shared" si="43"/>
        <v>1288.6169818317012</v>
      </c>
      <c r="H382" s="6">
        <f t="shared" si="41"/>
        <v>0.10548240505589845</v>
      </c>
      <c r="X382"/>
      <c r="AI382"/>
    </row>
    <row r="383" spans="1:35">
      <c r="A383" s="4" t="s">
        <v>10</v>
      </c>
      <c r="B383" s="4" t="s">
        <v>173</v>
      </c>
      <c r="C383" s="4" t="s">
        <v>209</v>
      </c>
      <c r="D383" s="4" t="s">
        <v>7</v>
      </c>
      <c r="E383" s="5">
        <v>12395.4301075269</v>
      </c>
      <c r="F383" s="5">
        <v>11087.4731182796</v>
      </c>
      <c r="G383" s="5">
        <f t="shared" si="43"/>
        <v>1307.9569892472991</v>
      </c>
      <c r="H383" s="6">
        <f t="shared" si="41"/>
        <v>0.10551929040792751</v>
      </c>
      <c r="X383"/>
      <c r="AI383"/>
    </row>
    <row r="384" spans="1:35">
      <c r="A384" s="4" t="s">
        <v>10</v>
      </c>
      <c r="B384" s="4" t="s">
        <v>174</v>
      </c>
      <c r="C384" s="4" t="s">
        <v>206</v>
      </c>
      <c r="D384" s="4" t="s">
        <v>8</v>
      </c>
      <c r="E384" s="5">
        <v>12574.4438264739</v>
      </c>
      <c r="F384" s="5">
        <v>11247.146829810899</v>
      </c>
      <c r="G384" s="5">
        <f t="shared" si="43"/>
        <v>1327.2969966630008</v>
      </c>
      <c r="H384" s="6">
        <f t="shared" si="41"/>
        <v>0.10555512553712676</v>
      </c>
      <c r="X384"/>
      <c r="AI384"/>
    </row>
    <row r="385" spans="1:35">
      <c r="A385" s="4" t="s">
        <v>10</v>
      </c>
      <c r="B385" s="4" t="s">
        <v>174</v>
      </c>
      <c r="C385" s="4" t="s">
        <v>206</v>
      </c>
      <c r="D385" s="4" t="s">
        <v>7</v>
      </c>
      <c r="E385" s="5">
        <v>12753.457545420901</v>
      </c>
      <c r="F385" s="5">
        <v>11406.8205413422</v>
      </c>
      <c r="G385" s="5">
        <f t="shared" si="43"/>
        <v>1346.6370040787006</v>
      </c>
      <c r="H385" s="6">
        <f t="shared" si="41"/>
        <v>0.10558995466779963</v>
      </c>
      <c r="X385"/>
      <c r="AI385"/>
    </row>
    <row r="386" spans="1:35">
      <c r="A386" s="4" t="s">
        <v>10</v>
      </c>
      <c r="B386" s="4" t="s">
        <v>175</v>
      </c>
      <c r="C386" s="4" t="s">
        <v>209</v>
      </c>
      <c r="D386" s="4" t="s">
        <v>8</v>
      </c>
      <c r="E386" s="5">
        <v>12932.471264367899</v>
      </c>
      <c r="F386" s="5">
        <v>11566.494252873599</v>
      </c>
      <c r="G386" s="5">
        <f t="shared" si="43"/>
        <v>1365.9770114943003</v>
      </c>
      <c r="H386" s="6">
        <f t="shared" si="41"/>
        <v>0.10562381957560574</v>
      </c>
      <c r="X386"/>
      <c r="AI386"/>
    </row>
    <row r="387" spans="1:35">
      <c r="A387" s="4" t="s">
        <v>10</v>
      </c>
      <c r="B387" s="4" t="s">
        <v>175</v>
      </c>
      <c r="C387" s="4" t="s">
        <v>206</v>
      </c>
      <c r="D387" s="4" t="s">
        <v>8</v>
      </c>
      <c r="E387" s="5">
        <v>13111.4849833148</v>
      </c>
      <c r="F387" s="5">
        <v>11726.1679644049</v>
      </c>
      <c r="G387" s="5">
        <f t="shared" si="43"/>
        <v>1385.3170189099001</v>
      </c>
      <c r="H387" s="6">
        <f t="shared" ref="H387:H450" si="44">1-F387/E387</f>
        <v>0.10565675975473443</v>
      </c>
      <c r="X387"/>
      <c r="AI387"/>
    </row>
    <row r="388" spans="1:35">
      <c r="A388" s="4" t="s">
        <v>9</v>
      </c>
      <c r="B388" s="4" t="s">
        <v>176</v>
      </c>
      <c r="C388" s="4" t="s">
        <v>206</v>
      </c>
      <c r="D388" s="4" t="s">
        <v>7</v>
      </c>
      <c r="E388" s="5">
        <v>13290.498702261801</v>
      </c>
      <c r="F388" s="5">
        <v>11885.841675936301</v>
      </c>
      <c r="G388" s="5">
        <f t="shared" si="43"/>
        <v>1404.6570263254998</v>
      </c>
      <c r="H388" s="6">
        <f t="shared" si="44"/>
        <v>0.10568881257152918</v>
      </c>
      <c r="X388"/>
      <c r="AI388"/>
    </row>
    <row r="389" spans="1:35">
      <c r="A389" s="4" t="s">
        <v>9</v>
      </c>
      <c r="B389" s="4" t="s">
        <v>176</v>
      </c>
      <c r="C389" s="4" t="s">
        <v>206</v>
      </c>
      <c r="D389" s="4" t="s">
        <v>8</v>
      </c>
      <c r="E389" s="5">
        <v>200</v>
      </c>
      <c r="F389" s="5">
        <v>180</v>
      </c>
      <c r="G389" s="5">
        <f>E389-F389</f>
        <v>20</v>
      </c>
      <c r="H389" s="6">
        <f t="shared" si="44"/>
        <v>9.9999999999999978E-2</v>
      </c>
      <c r="X389"/>
      <c r="AI389"/>
    </row>
    <row r="390" spans="1:35">
      <c r="A390" s="4" t="s">
        <v>10</v>
      </c>
      <c r="B390" s="4" t="s">
        <v>177</v>
      </c>
      <c r="C390" s="4" t="s">
        <v>206</v>
      </c>
      <c r="D390" s="4" t="s">
        <v>8</v>
      </c>
      <c r="E390" s="5">
        <v>300</v>
      </c>
      <c r="F390" s="5">
        <v>280</v>
      </c>
      <c r="G390" s="5">
        <f t="shared" ref="G390:G437" si="45">E390-F390</f>
        <v>20</v>
      </c>
      <c r="H390" s="6">
        <f t="shared" si="44"/>
        <v>6.6666666666666652E-2</v>
      </c>
      <c r="X390"/>
      <c r="AI390"/>
    </row>
    <row r="391" spans="1:35">
      <c r="A391" s="4" t="s">
        <v>10</v>
      </c>
      <c r="B391" s="4" t="s">
        <v>177</v>
      </c>
      <c r="C391" s="4" t="s">
        <v>209</v>
      </c>
      <c r="D391" s="4" t="s">
        <v>8</v>
      </c>
      <c r="E391" s="5">
        <v>400</v>
      </c>
      <c r="F391" s="5">
        <v>380</v>
      </c>
      <c r="G391" s="5">
        <f t="shared" si="45"/>
        <v>20</v>
      </c>
      <c r="H391" s="6">
        <f t="shared" si="44"/>
        <v>5.0000000000000044E-2</v>
      </c>
      <c r="X391"/>
      <c r="AI391"/>
    </row>
    <row r="392" spans="1:35">
      <c r="A392" s="4" t="s">
        <v>10</v>
      </c>
      <c r="B392" s="4" t="s">
        <v>178</v>
      </c>
      <c r="C392" s="4" t="s">
        <v>206</v>
      </c>
      <c r="D392" s="4" t="s">
        <v>7</v>
      </c>
      <c r="E392" s="5">
        <v>5000</v>
      </c>
      <c r="F392" s="5">
        <v>4600</v>
      </c>
      <c r="G392" s="5">
        <f t="shared" si="45"/>
        <v>400</v>
      </c>
      <c r="H392" s="6">
        <f t="shared" si="44"/>
        <v>7.999999999999996E-2</v>
      </c>
      <c r="X392"/>
      <c r="AI392"/>
    </row>
    <row r="393" spans="1:35">
      <c r="A393" s="4" t="s">
        <v>10</v>
      </c>
      <c r="B393" s="4" t="s">
        <v>178</v>
      </c>
      <c r="C393" s="4" t="s">
        <v>209</v>
      </c>
      <c r="D393" s="4" t="s">
        <v>7</v>
      </c>
      <c r="E393" s="5">
        <v>350</v>
      </c>
      <c r="F393" s="5">
        <v>290</v>
      </c>
      <c r="G393" s="5">
        <f t="shared" si="45"/>
        <v>60</v>
      </c>
      <c r="H393" s="6">
        <f t="shared" si="44"/>
        <v>0.17142857142857137</v>
      </c>
      <c r="X393"/>
      <c r="AI393"/>
    </row>
    <row r="394" spans="1:35">
      <c r="A394" s="4" t="s">
        <v>10</v>
      </c>
      <c r="B394" s="4" t="s">
        <v>178</v>
      </c>
      <c r="C394" s="4" t="s">
        <v>207</v>
      </c>
      <c r="D394" s="4" t="s">
        <v>8</v>
      </c>
      <c r="E394" s="5">
        <v>700</v>
      </c>
      <c r="F394" s="5">
        <v>680</v>
      </c>
      <c r="G394" s="5">
        <f t="shared" si="45"/>
        <v>20</v>
      </c>
      <c r="H394" s="6">
        <f t="shared" si="44"/>
        <v>2.8571428571428581E-2</v>
      </c>
      <c r="X394"/>
      <c r="AI394"/>
    </row>
    <row r="395" spans="1:35">
      <c r="A395" s="4" t="s">
        <v>10</v>
      </c>
      <c r="B395" s="4" t="s">
        <v>178</v>
      </c>
      <c r="C395" s="4" t="s">
        <v>206</v>
      </c>
      <c r="D395" s="4" t="s">
        <v>8</v>
      </c>
      <c r="E395" s="5">
        <v>800</v>
      </c>
      <c r="F395" s="5">
        <v>780</v>
      </c>
      <c r="G395" s="5">
        <f t="shared" si="45"/>
        <v>20</v>
      </c>
      <c r="H395" s="6">
        <f t="shared" si="44"/>
        <v>2.5000000000000022E-2</v>
      </c>
      <c r="X395"/>
      <c r="AI395"/>
    </row>
    <row r="396" spans="1:35">
      <c r="A396" s="4" t="s">
        <v>10</v>
      </c>
      <c r="B396" s="4" t="s">
        <v>178</v>
      </c>
      <c r="C396" s="4" t="s">
        <v>209</v>
      </c>
      <c r="D396" s="4" t="s">
        <v>8</v>
      </c>
      <c r="E396" s="5">
        <v>9000</v>
      </c>
      <c r="F396" s="5">
        <v>8000</v>
      </c>
      <c r="G396" s="5">
        <f t="shared" si="45"/>
        <v>1000</v>
      </c>
      <c r="H396" s="6">
        <f t="shared" si="44"/>
        <v>0.11111111111111116</v>
      </c>
      <c r="X396"/>
      <c r="AI396"/>
    </row>
    <row r="397" spans="1:35">
      <c r="A397" s="4" t="s">
        <v>9</v>
      </c>
      <c r="B397" s="4" t="s">
        <v>179</v>
      </c>
      <c r="C397" s="4" t="s">
        <v>209</v>
      </c>
      <c r="D397" s="4" t="s">
        <v>8</v>
      </c>
      <c r="E397" s="5">
        <v>5326.7857142857201</v>
      </c>
      <c r="F397" s="5">
        <v>4782.5</v>
      </c>
      <c r="G397" s="5">
        <f t="shared" si="45"/>
        <v>544.28571428572013</v>
      </c>
      <c r="H397" s="6">
        <f t="shared" si="44"/>
        <v>0.10217901441501942</v>
      </c>
      <c r="X397"/>
      <c r="AI397"/>
    </row>
    <row r="398" spans="1:35">
      <c r="A398" s="4" t="s">
        <v>9</v>
      </c>
      <c r="B398" s="4" t="s">
        <v>179</v>
      </c>
      <c r="C398" s="4" t="s">
        <v>209</v>
      </c>
      <c r="D398" s="4" t="s">
        <v>7</v>
      </c>
      <c r="E398" s="5">
        <v>6045.2380952381</v>
      </c>
      <c r="F398" s="5">
        <v>5423.3333333333303</v>
      </c>
      <c r="G398" s="5">
        <f t="shared" si="45"/>
        <v>621.90476190476966</v>
      </c>
      <c r="H398" s="6">
        <f t="shared" si="44"/>
        <v>0.10287514769594452</v>
      </c>
      <c r="X398"/>
      <c r="AI398"/>
    </row>
    <row r="399" spans="1:35">
      <c r="A399" s="4" t="s">
        <v>9</v>
      </c>
      <c r="B399" s="4" t="s">
        <v>179</v>
      </c>
      <c r="C399" s="4" t="s">
        <v>207</v>
      </c>
      <c r="D399" s="4" t="s">
        <v>7</v>
      </c>
      <c r="E399" s="5">
        <v>6763.6904761904798</v>
      </c>
      <c r="F399" s="5">
        <v>6064.1666666666597</v>
      </c>
      <c r="G399" s="5">
        <f t="shared" si="45"/>
        <v>699.52380952382009</v>
      </c>
      <c r="H399" s="6">
        <f t="shared" si="44"/>
        <v>0.10342339170993731</v>
      </c>
      <c r="X399"/>
      <c r="AI399"/>
    </row>
    <row r="400" spans="1:35">
      <c r="A400" s="4" t="s">
        <v>10</v>
      </c>
      <c r="B400" s="4" t="s">
        <v>180</v>
      </c>
      <c r="C400" s="4" t="s">
        <v>206</v>
      </c>
      <c r="D400" s="4" t="s">
        <v>8</v>
      </c>
      <c r="E400" s="5">
        <v>7482.1428571428596</v>
      </c>
      <c r="F400" s="5">
        <v>6705</v>
      </c>
      <c r="G400" s="5">
        <f t="shared" si="45"/>
        <v>777.14285714285961</v>
      </c>
      <c r="H400" s="6">
        <f t="shared" si="44"/>
        <v>0.1038663484486877</v>
      </c>
      <c r="X400"/>
      <c r="AI400"/>
    </row>
    <row r="401" spans="1:35">
      <c r="A401" s="4" t="s">
        <v>10</v>
      </c>
      <c r="B401" s="4" t="s">
        <v>180</v>
      </c>
      <c r="C401" s="4" t="s">
        <v>206</v>
      </c>
      <c r="D401" s="4" t="s">
        <v>7</v>
      </c>
      <c r="E401" s="5">
        <v>8200.5952380952403</v>
      </c>
      <c r="F401" s="5">
        <v>7345.8333333333303</v>
      </c>
      <c r="G401" s="5">
        <f t="shared" si="45"/>
        <v>854.76190476191005</v>
      </c>
      <c r="H401" s="6">
        <f t="shared" si="44"/>
        <v>0.10423169049865777</v>
      </c>
      <c r="X401"/>
      <c r="AI401"/>
    </row>
    <row r="402" spans="1:35">
      <c r="A402" s="4" t="s">
        <v>9</v>
      </c>
      <c r="B402" s="4" t="s">
        <v>181</v>
      </c>
      <c r="C402" s="4" t="s">
        <v>207</v>
      </c>
      <c r="D402" s="4" t="s">
        <v>7</v>
      </c>
      <c r="E402" s="5">
        <v>8919.0476190476202</v>
      </c>
      <c r="F402" s="5">
        <v>7986.6666666666597</v>
      </c>
      <c r="G402" s="5">
        <f t="shared" si="45"/>
        <v>932.38095238096048</v>
      </c>
      <c r="H402" s="6">
        <f t="shared" si="44"/>
        <v>0.10453817405232335</v>
      </c>
      <c r="X402"/>
      <c r="AI402"/>
    </row>
    <row r="403" spans="1:35">
      <c r="A403" s="4" t="s">
        <v>9</v>
      </c>
      <c r="B403" s="4" t="s">
        <v>182</v>
      </c>
      <c r="C403" s="4" t="s">
        <v>209</v>
      </c>
      <c r="D403" s="4" t="s">
        <v>7</v>
      </c>
      <c r="E403" s="5">
        <v>9637.4999999999709</v>
      </c>
      <c r="F403" s="5">
        <v>8627.5</v>
      </c>
      <c r="G403" s="5">
        <f t="shared" si="45"/>
        <v>1009.9999999999709</v>
      </c>
      <c r="H403" s="6">
        <f t="shared" si="44"/>
        <v>0.10479896238650832</v>
      </c>
      <c r="X403"/>
      <c r="AI403"/>
    </row>
    <row r="404" spans="1:35">
      <c r="A404" s="4" t="s">
        <v>9</v>
      </c>
      <c r="B404" s="4" t="s">
        <v>182</v>
      </c>
      <c r="C404" s="4" t="s">
        <v>206</v>
      </c>
      <c r="D404" s="4" t="s">
        <v>8</v>
      </c>
      <c r="E404" s="5">
        <v>7383.0459770114903</v>
      </c>
      <c r="F404" s="5">
        <v>6616.6091954023004</v>
      </c>
      <c r="G404" s="5">
        <f t="shared" si="45"/>
        <v>766.43678160918989</v>
      </c>
      <c r="H404" s="6">
        <f t="shared" si="44"/>
        <v>0.10381037636710322</v>
      </c>
      <c r="X404"/>
      <c r="AI404"/>
    </row>
    <row r="405" spans="1:35">
      <c r="A405" s="4" t="s">
        <v>9</v>
      </c>
      <c r="B405" s="4" t="s">
        <v>182</v>
      </c>
      <c r="C405" s="4" t="s">
        <v>206</v>
      </c>
      <c r="D405" s="4" t="s">
        <v>7</v>
      </c>
      <c r="E405" s="5">
        <v>7562.05969595847</v>
      </c>
      <c r="F405" s="5">
        <v>6776.2829069336303</v>
      </c>
      <c r="G405" s="5">
        <f t="shared" si="45"/>
        <v>785.77678902483967</v>
      </c>
      <c r="H405" s="6">
        <f t="shared" si="44"/>
        <v>0.10391041867135709</v>
      </c>
      <c r="X405"/>
      <c r="AI405"/>
    </row>
    <row r="406" spans="1:35">
      <c r="A406" s="4" t="s">
        <v>10</v>
      </c>
      <c r="B406" s="4" t="s">
        <v>183</v>
      </c>
      <c r="C406" s="4" t="s">
        <v>206</v>
      </c>
      <c r="D406" s="4" t="s">
        <v>8</v>
      </c>
      <c r="E406" s="5">
        <v>7741.0734149054397</v>
      </c>
      <c r="F406" s="5">
        <v>6935.9566184649602</v>
      </c>
      <c r="G406" s="5">
        <f t="shared" si="45"/>
        <v>805.11679644047945</v>
      </c>
      <c r="H406" s="6">
        <f t="shared" si="44"/>
        <v>0.10400583398294949</v>
      </c>
      <c r="X406"/>
      <c r="AI406"/>
    </row>
    <row r="407" spans="1:35">
      <c r="A407" s="4" t="s">
        <v>9</v>
      </c>
      <c r="B407" s="4" t="s">
        <v>184</v>
      </c>
      <c r="C407" s="4" t="s">
        <v>209</v>
      </c>
      <c r="D407" s="4" t="s">
        <v>8</v>
      </c>
      <c r="E407" s="5">
        <v>7920.0871338524203</v>
      </c>
      <c r="F407" s="5">
        <v>7095.6303299962901</v>
      </c>
      <c r="G407" s="5">
        <f t="shared" si="45"/>
        <v>824.45680385613014</v>
      </c>
      <c r="H407" s="6">
        <f t="shared" si="44"/>
        <v>0.10409693604659942</v>
      </c>
      <c r="X407"/>
      <c r="AI407"/>
    </row>
    <row r="408" spans="1:35">
      <c r="A408" s="4" t="s">
        <v>10</v>
      </c>
      <c r="B408" s="4" t="s">
        <v>185</v>
      </c>
      <c r="C408" s="4" t="s">
        <v>206</v>
      </c>
      <c r="D408" s="4" t="s">
        <v>7</v>
      </c>
      <c r="E408" s="5">
        <v>8099.1008527993999</v>
      </c>
      <c r="F408" s="5">
        <v>7255.30404152762</v>
      </c>
      <c r="G408" s="5">
        <f t="shared" si="45"/>
        <v>843.79681127177992</v>
      </c>
      <c r="H408" s="6">
        <f t="shared" si="44"/>
        <v>0.10418401086833329</v>
      </c>
      <c r="X408"/>
      <c r="AI408"/>
    </row>
    <row r="409" spans="1:35">
      <c r="A409" s="4" t="s">
        <v>10</v>
      </c>
      <c r="B409" s="4" t="s">
        <v>185</v>
      </c>
      <c r="C409" s="4" t="s">
        <v>206</v>
      </c>
      <c r="D409" s="4" t="s">
        <v>8</v>
      </c>
      <c r="E409" s="5">
        <v>8278.1145717463805</v>
      </c>
      <c r="F409" s="5">
        <v>7414.9777530589499</v>
      </c>
      <c r="G409" s="5">
        <f t="shared" si="45"/>
        <v>863.1368186874306</v>
      </c>
      <c r="H409" s="6">
        <f t="shared" si="44"/>
        <v>0.10426731971472825</v>
      </c>
      <c r="X409"/>
      <c r="AI409"/>
    </row>
    <row r="410" spans="1:35">
      <c r="A410" s="4" t="s">
        <v>9</v>
      </c>
      <c r="B410" s="4" t="s">
        <v>186</v>
      </c>
      <c r="C410" s="4" t="s">
        <v>206</v>
      </c>
      <c r="D410" s="4" t="s">
        <v>7</v>
      </c>
      <c r="E410" s="5">
        <v>8457.1282906933593</v>
      </c>
      <c r="F410" s="5">
        <v>7574.6514645902898</v>
      </c>
      <c r="G410" s="5">
        <f t="shared" si="45"/>
        <v>882.47682610306947</v>
      </c>
      <c r="H410" s="6">
        <f t="shared" si="44"/>
        <v>0.10434710173123307</v>
      </c>
      <c r="X410"/>
      <c r="AI410"/>
    </row>
    <row r="411" spans="1:35">
      <c r="A411" s="4" t="s">
        <v>9</v>
      </c>
      <c r="B411" s="4" t="s">
        <v>186</v>
      </c>
      <c r="C411" s="4" t="s">
        <v>206</v>
      </c>
      <c r="D411" s="4" t="s">
        <v>8</v>
      </c>
      <c r="E411" s="5">
        <v>8636.1420096403308</v>
      </c>
      <c r="F411" s="5">
        <v>7734.3251761216197</v>
      </c>
      <c r="G411" s="5">
        <f t="shared" si="45"/>
        <v>901.81683351871106</v>
      </c>
      <c r="H411" s="6">
        <f t="shared" si="44"/>
        <v>0.10442357623485499</v>
      </c>
      <c r="X411"/>
      <c r="AI411"/>
    </row>
    <row r="412" spans="1:35">
      <c r="A412" s="4" t="s">
        <v>9</v>
      </c>
      <c r="B412" s="4" t="s">
        <v>187</v>
      </c>
      <c r="C412" s="4" t="s">
        <v>206</v>
      </c>
      <c r="D412" s="4" t="s">
        <v>8</v>
      </c>
      <c r="E412" s="5">
        <v>8815.1557285873096</v>
      </c>
      <c r="F412" s="5">
        <v>7893.9988876529496</v>
      </c>
      <c r="G412" s="5">
        <f t="shared" si="45"/>
        <v>921.15684093435993</v>
      </c>
      <c r="H412" s="6">
        <f t="shared" si="44"/>
        <v>0.10449694472748494</v>
      </c>
      <c r="X412"/>
      <c r="AI412"/>
    </row>
    <row r="413" spans="1:35">
      <c r="A413" s="4" t="s">
        <v>9</v>
      </c>
      <c r="B413" s="4" t="s">
        <v>188</v>
      </c>
      <c r="C413" s="4" t="s">
        <v>209</v>
      </c>
      <c r="D413" s="4" t="s">
        <v>7</v>
      </c>
      <c r="E413" s="5">
        <v>8994.1694475342902</v>
      </c>
      <c r="F413" s="5">
        <v>8053.6725991842804</v>
      </c>
      <c r="G413" s="5">
        <f t="shared" si="45"/>
        <v>940.49684835000971</v>
      </c>
      <c r="H413" s="6">
        <f t="shared" si="44"/>
        <v>0.10456739266879644</v>
      </c>
      <c r="X413"/>
      <c r="AI413"/>
    </row>
    <row r="414" spans="1:35">
      <c r="A414" s="4" t="s">
        <v>9</v>
      </c>
      <c r="B414" s="4" t="s">
        <v>188</v>
      </c>
      <c r="C414" s="4" t="s">
        <v>209</v>
      </c>
      <c r="D414" s="4" t="s">
        <v>8</v>
      </c>
      <c r="E414" s="5">
        <v>9173.1831664812707</v>
      </c>
      <c r="F414" s="5">
        <v>8213.3463107156094</v>
      </c>
      <c r="G414" s="5">
        <f t="shared" si="45"/>
        <v>959.83685576566131</v>
      </c>
      <c r="H414" s="6">
        <f t="shared" si="44"/>
        <v>0.10463509104155866</v>
      </c>
      <c r="X414"/>
      <c r="AI414"/>
    </row>
    <row r="415" spans="1:35">
      <c r="A415" s="4" t="s">
        <v>9</v>
      </c>
      <c r="B415" s="4" t="s">
        <v>188</v>
      </c>
      <c r="C415" s="4" t="s">
        <v>206</v>
      </c>
      <c r="D415" s="4" t="s">
        <v>7</v>
      </c>
      <c r="E415" s="5">
        <v>9352.1968854282495</v>
      </c>
      <c r="F415" s="5">
        <v>8373.0200222469393</v>
      </c>
      <c r="G415" s="5">
        <f t="shared" si="45"/>
        <v>979.17686318131018</v>
      </c>
      <c r="H415" s="6">
        <f t="shared" si="44"/>
        <v>0.10470019773717287</v>
      </c>
      <c r="X415"/>
      <c r="AI415"/>
    </row>
    <row r="416" spans="1:35">
      <c r="A416" s="4" t="s">
        <v>9</v>
      </c>
      <c r="B416" s="4" t="s">
        <v>188</v>
      </c>
      <c r="C416" s="4" t="s">
        <v>206</v>
      </c>
      <c r="D416" s="4" t="s">
        <v>8</v>
      </c>
      <c r="E416" s="5">
        <v>9531.2106043752192</v>
      </c>
      <c r="F416" s="5">
        <v>8532.6937337782692</v>
      </c>
      <c r="G416" s="5">
        <f t="shared" si="45"/>
        <v>998.51687059694996</v>
      </c>
      <c r="H416" s="6">
        <f t="shared" si="44"/>
        <v>0.10476285878507285</v>
      </c>
      <c r="X416"/>
      <c r="AI416"/>
    </row>
    <row r="417" spans="1:35">
      <c r="A417" s="4" t="s">
        <v>10</v>
      </c>
      <c r="B417" s="4" t="s">
        <v>189</v>
      </c>
      <c r="C417" s="4" t="s">
        <v>206</v>
      </c>
      <c r="D417" s="4" t="s">
        <v>8</v>
      </c>
      <c r="E417" s="5">
        <v>9710.2243233221998</v>
      </c>
      <c r="F417" s="5">
        <v>8692.3674453095991</v>
      </c>
      <c r="G417" s="5">
        <f t="shared" si="45"/>
        <v>1017.8568780126006</v>
      </c>
      <c r="H417" s="6">
        <f t="shared" si="44"/>
        <v>0.10482320944613943</v>
      </c>
      <c r="X417"/>
      <c r="AI417"/>
    </row>
    <row r="418" spans="1:35">
      <c r="A418" s="4" t="s">
        <v>10</v>
      </c>
      <c r="B418" s="4" t="s">
        <v>189</v>
      </c>
      <c r="C418" s="4" t="s">
        <v>206</v>
      </c>
      <c r="D418" s="4" t="s">
        <v>7</v>
      </c>
      <c r="E418" s="5">
        <v>9889.2380422691804</v>
      </c>
      <c r="F418" s="5">
        <v>8852.0411568409309</v>
      </c>
      <c r="G418" s="5">
        <f t="shared" si="45"/>
        <v>1037.1968854282495</v>
      </c>
      <c r="H418" s="6">
        <f t="shared" si="44"/>
        <v>0.10488137518735008</v>
      </c>
      <c r="X418"/>
      <c r="AI418"/>
    </row>
    <row r="419" spans="1:35">
      <c r="A419" s="4" t="s">
        <v>9</v>
      </c>
      <c r="B419" s="4" t="s">
        <v>190</v>
      </c>
      <c r="C419" s="4" t="s">
        <v>209</v>
      </c>
      <c r="D419" s="4" t="s">
        <v>8</v>
      </c>
      <c r="E419" s="5">
        <v>10068.251761216199</v>
      </c>
      <c r="F419" s="5">
        <v>9011.7148683722608</v>
      </c>
      <c r="G419" s="5">
        <f t="shared" si="45"/>
        <v>1056.5368928439384</v>
      </c>
      <c r="H419" s="6">
        <f t="shared" si="44"/>
        <v>0.10493747255246566</v>
      </c>
      <c r="X419"/>
      <c r="AI419"/>
    </row>
    <row r="420" spans="1:35">
      <c r="A420" s="4" t="s">
        <v>9</v>
      </c>
      <c r="B420" s="4" t="s">
        <v>190</v>
      </c>
      <c r="C420" s="4" t="s">
        <v>209</v>
      </c>
      <c r="D420" s="4" t="s">
        <v>7</v>
      </c>
      <c r="E420" s="5">
        <v>10247.2654801631</v>
      </c>
      <c r="F420" s="5">
        <v>9171.3885799035997</v>
      </c>
      <c r="G420" s="5">
        <f t="shared" si="45"/>
        <v>1075.8769002595</v>
      </c>
      <c r="H420" s="6">
        <f t="shared" si="44"/>
        <v>0.10499160994142365</v>
      </c>
      <c r="X420"/>
      <c r="AI420"/>
    </row>
    <row r="421" spans="1:35">
      <c r="A421" s="4" t="s">
        <v>9</v>
      </c>
      <c r="B421" s="4" t="s">
        <v>190</v>
      </c>
      <c r="C421" s="4" t="s">
        <v>207</v>
      </c>
      <c r="D421" s="4" t="s">
        <v>7</v>
      </c>
      <c r="E421" s="5">
        <v>10426.2791991101</v>
      </c>
      <c r="F421" s="5">
        <v>9331.0622914349296</v>
      </c>
      <c r="G421" s="5">
        <f t="shared" si="45"/>
        <v>1095.2169076751707</v>
      </c>
      <c r="H421" s="6">
        <f t="shared" si="44"/>
        <v>0.10504388830951783</v>
      </c>
      <c r="X421"/>
      <c r="AI421"/>
    </row>
    <row r="422" spans="1:35">
      <c r="A422" s="4" t="s">
        <v>9</v>
      </c>
      <c r="B422" s="4" t="s">
        <v>190</v>
      </c>
      <c r="C422" s="4" t="s">
        <v>208</v>
      </c>
      <c r="D422" s="4" t="s">
        <v>7</v>
      </c>
      <c r="E422" s="5">
        <v>10605.292918057101</v>
      </c>
      <c r="F422" s="5">
        <v>9490.7360029662595</v>
      </c>
      <c r="G422" s="5">
        <f t="shared" si="45"/>
        <v>1114.5569150908414</v>
      </c>
      <c r="H422" s="6">
        <f t="shared" si="44"/>
        <v>0.10509440179564877</v>
      </c>
      <c r="X422"/>
      <c r="AI422"/>
    </row>
    <row r="423" spans="1:35">
      <c r="A423" s="4" t="s">
        <v>10</v>
      </c>
      <c r="B423" s="4" t="s">
        <v>191</v>
      </c>
      <c r="C423" s="4" t="s">
        <v>207</v>
      </c>
      <c r="D423" s="4" t="s">
        <v>7</v>
      </c>
      <c r="E423" s="5">
        <v>10784.3066370041</v>
      </c>
      <c r="F423" s="5">
        <v>9650.4097144975894</v>
      </c>
      <c r="G423" s="5">
        <f t="shared" si="45"/>
        <v>1133.8969225065102</v>
      </c>
      <c r="H423" s="6">
        <f t="shared" si="44"/>
        <v>0.10514323828810457</v>
      </c>
      <c r="X423"/>
      <c r="AI423"/>
    </row>
    <row r="424" spans="1:35">
      <c r="A424" s="4" t="s">
        <v>10</v>
      </c>
      <c r="B424" s="4" t="s">
        <v>191</v>
      </c>
      <c r="C424" s="4" t="s">
        <v>207</v>
      </c>
      <c r="D424" s="4" t="s">
        <v>8</v>
      </c>
      <c r="E424" s="5">
        <v>10963.3203559511</v>
      </c>
      <c r="F424" s="5">
        <v>9810.0834260289193</v>
      </c>
      <c r="G424" s="5">
        <f t="shared" si="45"/>
        <v>1153.2369299221809</v>
      </c>
      <c r="H424" s="6">
        <f t="shared" si="44"/>
        <v>0.10519047993486585</v>
      </c>
      <c r="X424"/>
      <c r="AI424"/>
    </row>
    <row r="425" spans="1:35">
      <c r="A425" s="4" t="s">
        <v>9</v>
      </c>
      <c r="B425" s="4" t="s">
        <v>192</v>
      </c>
      <c r="C425" s="4" t="s">
        <v>209</v>
      </c>
      <c r="D425" s="4" t="s">
        <v>8</v>
      </c>
      <c r="E425" s="5">
        <v>11142.334074898001</v>
      </c>
      <c r="F425" s="5">
        <v>9969.7571375602492</v>
      </c>
      <c r="G425" s="5">
        <f t="shared" si="45"/>
        <v>1172.5769373377516</v>
      </c>
      <c r="H425" s="6">
        <f t="shared" si="44"/>
        <v>0.10523620360471786</v>
      </c>
      <c r="X425"/>
      <c r="AI425"/>
    </row>
    <row r="426" spans="1:35">
      <c r="A426" s="4" t="s">
        <v>9</v>
      </c>
      <c r="B426" s="4" t="s">
        <v>192</v>
      </c>
      <c r="C426" s="4" t="s">
        <v>209</v>
      </c>
      <c r="D426" s="4" t="s">
        <v>7</v>
      </c>
      <c r="E426" s="5">
        <v>11321.347793845</v>
      </c>
      <c r="F426" s="5">
        <v>10129.430849091599</v>
      </c>
      <c r="G426" s="5">
        <f t="shared" si="45"/>
        <v>1191.9169447534005</v>
      </c>
      <c r="H426" s="6">
        <f t="shared" si="44"/>
        <v>0.10528048130465539</v>
      </c>
      <c r="X426"/>
      <c r="AI426"/>
    </row>
    <row r="427" spans="1:35">
      <c r="A427" s="4" t="s">
        <v>10</v>
      </c>
      <c r="B427" s="4" t="s">
        <v>193</v>
      </c>
      <c r="C427" s="4" t="s">
        <v>209</v>
      </c>
      <c r="D427" s="4" t="s">
        <v>7</v>
      </c>
      <c r="E427" s="5">
        <v>11500.361512792</v>
      </c>
      <c r="F427" s="5">
        <v>10289.1045606229</v>
      </c>
      <c r="G427" s="5">
        <f t="shared" si="45"/>
        <v>1211.2569521691003</v>
      </c>
      <c r="H427" s="6">
        <f t="shared" si="44"/>
        <v>0.10532338055823753</v>
      </c>
      <c r="X427"/>
      <c r="AI427"/>
    </row>
    <row r="428" spans="1:35">
      <c r="A428" s="4" t="s">
        <v>10</v>
      </c>
      <c r="B428" s="4" t="s">
        <v>193</v>
      </c>
      <c r="C428" s="4" t="s">
        <v>207</v>
      </c>
      <c r="D428" s="4" t="s">
        <v>7</v>
      </c>
      <c r="E428" s="5">
        <v>11679.375231739001</v>
      </c>
      <c r="F428" s="5">
        <v>10448.778272154201</v>
      </c>
      <c r="G428" s="5">
        <f t="shared" si="45"/>
        <v>1230.5969595848001</v>
      </c>
      <c r="H428" s="6">
        <f t="shared" si="44"/>
        <v>0.10536496474919488</v>
      </c>
      <c r="X428"/>
      <c r="AI428"/>
    </row>
    <row r="429" spans="1:35">
      <c r="A429" s="4" t="s">
        <v>10</v>
      </c>
      <c r="B429" s="4" t="s">
        <v>193</v>
      </c>
      <c r="C429" s="4" t="s">
        <v>206</v>
      </c>
      <c r="D429" s="4" t="s">
        <v>7</v>
      </c>
      <c r="E429" s="5">
        <v>11858.3889506859</v>
      </c>
      <c r="F429" s="5">
        <v>10608.4519836856</v>
      </c>
      <c r="G429" s="5">
        <f t="shared" si="45"/>
        <v>1249.9369670002998</v>
      </c>
      <c r="H429" s="6">
        <f t="shared" si="44"/>
        <v>0.10540529343389449</v>
      </c>
      <c r="X429"/>
      <c r="AI429"/>
    </row>
    <row r="430" spans="1:35">
      <c r="A430" s="4" t="s">
        <v>10</v>
      </c>
      <c r="B430" s="4" t="s">
        <v>194</v>
      </c>
      <c r="C430" s="4" t="s">
        <v>206</v>
      </c>
      <c r="D430" s="4" t="s">
        <v>7</v>
      </c>
      <c r="E430" s="5">
        <v>12037.402669633</v>
      </c>
      <c r="F430" s="5">
        <v>10768.125695216901</v>
      </c>
      <c r="G430" s="5">
        <f t="shared" si="45"/>
        <v>1269.2769744160996</v>
      </c>
      <c r="H430" s="6">
        <f t="shared" si="44"/>
        <v>0.10544442262599807</v>
      </c>
      <c r="X430"/>
      <c r="AI430"/>
    </row>
    <row r="431" spans="1:35">
      <c r="A431" s="4" t="s">
        <v>10</v>
      </c>
      <c r="B431" s="4" t="s">
        <v>194</v>
      </c>
      <c r="C431" s="4" t="s">
        <v>206</v>
      </c>
      <c r="D431" s="4" t="s">
        <v>8</v>
      </c>
      <c r="E431" s="5">
        <v>12216.416388579901</v>
      </c>
      <c r="F431" s="5">
        <v>10927.7994067482</v>
      </c>
      <c r="G431" s="5">
        <f t="shared" si="45"/>
        <v>1288.6169818317012</v>
      </c>
      <c r="H431" s="6">
        <f t="shared" si="44"/>
        <v>0.10548240505589845</v>
      </c>
      <c r="X431"/>
      <c r="AI431"/>
    </row>
    <row r="432" spans="1:35">
      <c r="A432" s="4" t="s">
        <v>10</v>
      </c>
      <c r="B432" s="4" t="s">
        <v>195</v>
      </c>
      <c r="C432" s="4" t="s">
        <v>209</v>
      </c>
      <c r="D432" s="4" t="s">
        <v>7</v>
      </c>
      <c r="E432" s="5">
        <v>12395.4301075269</v>
      </c>
      <c r="F432" s="5">
        <v>11087.4731182796</v>
      </c>
      <c r="G432" s="5">
        <f t="shared" si="45"/>
        <v>1307.9569892472991</v>
      </c>
      <c r="H432" s="6">
        <f t="shared" si="44"/>
        <v>0.10551929040792751</v>
      </c>
      <c r="X432"/>
      <c r="AI432"/>
    </row>
    <row r="433" spans="1:35">
      <c r="A433" s="4" t="s">
        <v>9</v>
      </c>
      <c r="B433" s="4" t="s">
        <v>196</v>
      </c>
      <c r="C433" s="4" t="s">
        <v>206</v>
      </c>
      <c r="D433" s="4" t="s">
        <v>7</v>
      </c>
      <c r="E433" s="5">
        <v>12574.4438264739</v>
      </c>
      <c r="F433" s="5">
        <v>11247.146829810899</v>
      </c>
      <c r="G433" s="5">
        <f t="shared" si="45"/>
        <v>1327.2969966630008</v>
      </c>
      <c r="H433" s="6">
        <f t="shared" si="44"/>
        <v>0.10555512553712676</v>
      </c>
      <c r="X433"/>
      <c r="AI433"/>
    </row>
    <row r="434" spans="1:35">
      <c r="A434" s="4" t="s">
        <v>9</v>
      </c>
      <c r="B434" s="4" t="s">
        <v>196</v>
      </c>
      <c r="C434" s="4" t="s">
        <v>209</v>
      </c>
      <c r="D434" s="4" t="s">
        <v>8</v>
      </c>
      <c r="E434" s="5">
        <v>12753.457545420901</v>
      </c>
      <c r="F434" s="5">
        <v>11406.8205413422</v>
      </c>
      <c r="G434" s="5">
        <f t="shared" si="45"/>
        <v>1346.6370040787006</v>
      </c>
      <c r="H434" s="6">
        <f t="shared" si="44"/>
        <v>0.10558995466779963</v>
      </c>
      <c r="X434"/>
      <c r="AI434"/>
    </row>
    <row r="435" spans="1:35">
      <c r="A435" s="4" t="s">
        <v>9</v>
      </c>
      <c r="B435" s="4" t="s">
        <v>196</v>
      </c>
      <c r="C435" s="4" t="s">
        <v>207</v>
      </c>
      <c r="D435" s="4" t="s">
        <v>8</v>
      </c>
      <c r="E435" s="5">
        <v>12932.471264367899</v>
      </c>
      <c r="F435" s="5">
        <v>11566.494252873599</v>
      </c>
      <c r="G435" s="5">
        <f t="shared" si="45"/>
        <v>1365.9770114943003</v>
      </c>
      <c r="H435" s="6">
        <f t="shared" si="44"/>
        <v>0.10562381957560574</v>
      </c>
      <c r="X435"/>
      <c r="AI435"/>
    </row>
    <row r="436" spans="1:35">
      <c r="A436" s="4" t="s">
        <v>9</v>
      </c>
      <c r="B436" s="4" t="s">
        <v>196</v>
      </c>
      <c r="C436" s="4" t="s">
        <v>209</v>
      </c>
      <c r="D436" s="4" t="s">
        <v>7</v>
      </c>
      <c r="E436" s="5">
        <v>13111.4849833148</v>
      </c>
      <c r="F436" s="5">
        <v>11726.1679644049</v>
      </c>
      <c r="G436" s="5">
        <f t="shared" si="45"/>
        <v>1385.3170189099001</v>
      </c>
      <c r="H436" s="6">
        <f t="shared" si="44"/>
        <v>0.10565675975473443</v>
      </c>
      <c r="X436"/>
      <c r="AI436"/>
    </row>
    <row r="437" spans="1:35">
      <c r="A437" s="4" t="s">
        <v>9</v>
      </c>
      <c r="B437" s="4" t="s">
        <v>196</v>
      </c>
      <c r="C437" s="4" t="s">
        <v>207</v>
      </c>
      <c r="D437" s="4" t="s">
        <v>7</v>
      </c>
      <c r="E437" s="5">
        <v>13290.498702261801</v>
      </c>
      <c r="F437" s="5">
        <v>11885.841675936301</v>
      </c>
      <c r="G437" s="5">
        <f t="shared" si="45"/>
        <v>1404.6570263254998</v>
      </c>
      <c r="H437" s="6">
        <f t="shared" si="44"/>
        <v>0.10568881257152918</v>
      </c>
      <c r="X437"/>
      <c r="AI437"/>
    </row>
    <row r="438" spans="1:35">
      <c r="A438" s="4" t="s">
        <v>9</v>
      </c>
      <c r="B438" s="4" t="s">
        <v>196</v>
      </c>
      <c r="C438" s="4" t="s">
        <v>206</v>
      </c>
      <c r="D438" s="4" t="s">
        <v>8</v>
      </c>
      <c r="E438" s="5">
        <v>200</v>
      </c>
      <c r="F438" s="5">
        <v>180</v>
      </c>
      <c r="G438" s="5">
        <f>E438-F438</f>
        <v>20</v>
      </c>
      <c r="H438" s="6">
        <f t="shared" si="44"/>
        <v>9.9999999999999978E-2</v>
      </c>
      <c r="X438"/>
      <c r="AI438"/>
    </row>
    <row r="439" spans="1:35">
      <c r="A439" s="4" t="s">
        <v>10</v>
      </c>
      <c r="B439" s="4" t="s">
        <v>197</v>
      </c>
      <c r="C439" s="4" t="s">
        <v>209</v>
      </c>
      <c r="D439" s="4" t="s">
        <v>8</v>
      </c>
      <c r="E439" s="5">
        <v>300</v>
      </c>
      <c r="F439" s="5">
        <v>280</v>
      </c>
      <c r="G439" s="5">
        <f t="shared" ref="G439:G462" si="46">E439-F439</f>
        <v>20</v>
      </c>
      <c r="H439" s="6">
        <f t="shared" si="44"/>
        <v>6.6666666666666652E-2</v>
      </c>
      <c r="X439"/>
      <c r="AI439"/>
    </row>
    <row r="440" spans="1:35">
      <c r="A440" s="4" t="s">
        <v>10</v>
      </c>
      <c r="B440" s="4" t="s">
        <v>197</v>
      </c>
      <c r="C440" s="4" t="s">
        <v>208</v>
      </c>
      <c r="D440" s="4" t="s">
        <v>8</v>
      </c>
      <c r="E440" s="5">
        <v>400</v>
      </c>
      <c r="F440" s="5">
        <v>380</v>
      </c>
      <c r="G440" s="5">
        <f t="shared" si="46"/>
        <v>20</v>
      </c>
      <c r="H440" s="6">
        <f t="shared" si="44"/>
        <v>5.0000000000000044E-2</v>
      </c>
      <c r="X440"/>
      <c r="AI440"/>
    </row>
    <row r="441" spans="1:35">
      <c r="A441" s="4" t="s">
        <v>10</v>
      </c>
      <c r="B441" s="4" t="s">
        <v>197</v>
      </c>
      <c r="C441" s="4" t="s">
        <v>207</v>
      </c>
      <c r="D441" s="4" t="s">
        <v>7</v>
      </c>
      <c r="E441" s="5">
        <v>5000</v>
      </c>
      <c r="F441" s="5">
        <v>4600</v>
      </c>
      <c r="G441" s="5">
        <f t="shared" si="46"/>
        <v>400</v>
      </c>
      <c r="H441" s="6">
        <f t="shared" si="44"/>
        <v>7.999999999999996E-2</v>
      </c>
      <c r="X441"/>
      <c r="AI441"/>
    </row>
    <row r="442" spans="1:35">
      <c r="A442" s="4" t="s">
        <v>10</v>
      </c>
      <c r="B442" s="4" t="s">
        <v>197</v>
      </c>
      <c r="C442" s="4" t="s">
        <v>206</v>
      </c>
      <c r="D442" s="4" t="s">
        <v>8</v>
      </c>
      <c r="E442" s="5">
        <v>350</v>
      </c>
      <c r="F442" s="5">
        <v>290</v>
      </c>
      <c r="G442" s="5">
        <f t="shared" si="46"/>
        <v>60</v>
      </c>
      <c r="H442" s="6">
        <f t="shared" si="44"/>
        <v>0.17142857142857137</v>
      </c>
      <c r="X442"/>
      <c r="AI442"/>
    </row>
    <row r="443" spans="1:35">
      <c r="A443" s="4" t="s">
        <v>10</v>
      </c>
      <c r="B443" s="4" t="s">
        <v>197</v>
      </c>
      <c r="C443" s="4" t="s">
        <v>209</v>
      </c>
      <c r="D443" s="4" t="s">
        <v>7</v>
      </c>
      <c r="E443" s="5">
        <v>700</v>
      </c>
      <c r="F443" s="5">
        <v>680</v>
      </c>
      <c r="G443" s="5">
        <f t="shared" si="46"/>
        <v>20</v>
      </c>
      <c r="H443" s="6">
        <f t="shared" si="44"/>
        <v>2.8571428571428581E-2</v>
      </c>
      <c r="X443"/>
      <c r="AI443"/>
    </row>
    <row r="444" spans="1:35">
      <c r="A444" s="4" t="s">
        <v>10</v>
      </c>
      <c r="B444" s="4" t="s">
        <v>197</v>
      </c>
      <c r="C444" s="4" t="s">
        <v>206</v>
      </c>
      <c r="D444" s="4" t="s">
        <v>7</v>
      </c>
      <c r="E444" s="5">
        <v>800</v>
      </c>
      <c r="F444" s="5">
        <v>780</v>
      </c>
      <c r="G444" s="5">
        <f t="shared" si="46"/>
        <v>20</v>
      </c>
      <c r="H444" s="6">
        <f t="shared" si="44"/>
        <v>2.5000000000000022E-2</v>
      </c>
      <c r="X444"/>
      <c r="AI444"/>
    </row>
    <row r="445" spans="1:35">
      <c r="A445" s="4" t="s">
        <v>10</v>
      </c>
      <c r="B445" s="4" t="s">
        <v>198</v>
      </c>
      <c r="C445" s="4" t="s">
        <v>208</v>
      </c>
      <c r="D445" s="4" t="s">
        <v>7</v>
      </c>
      <c r="E445" s="5">
        <v>9000</v>
      </c>
      <c r="F445" s="5">
        <v>8000</v>
      </c>
      <c r="G445" s="5">
        <f t="shared" si="46"/>
        <v>1000</v>
      </c>
      <c r="H445" s="6">
        <f t="shared" si="44"/>
        <v>0.11111111111111116</v>
      </c>
      <c r="X445"/>
      <c r="AI445"/>
    </row>
    <row r="446" spans="1:35">
      <c r="A446" s="4" t="s">
        <v>10</v>
      </c>
      <c r="B446" s="4" t="s">
        <v>198</v>
      </c>
      <c r="C446" s="4" t="s">
        <v>208</v>
      </c>
      <c r="D446" s="4" t="s">
        <v>8</v>
      </c>
      <c r="E446" s="5">
        <v>5326.7857142857201</v>
      </c>
      <c r="F446" s="5">
        <v>4782.5</v>
      </c>
      <c r="G446" s="5">
        <f t="shared" si="46"/>
        <v>544.28571428572013</v>
      </c>
      <c r="H446" s="6">
        <f t="shared" si="44"/>
        <v>0.10217901441501942</v>
      </c>
      <c r="X446"/>
      <c r="AI446"/>
    </row>
    <row r="447" spans="1:35">
      <c r="A447" s="4" t="s">
        <v>10</v>
      </c>
      <c r="B447" s="4" t="s">
        <v>198</v>
      </c>
      <c r="C447" s="4" t="s">
        <v>209</v>
      </c>
      <c r="D447" s="4" t="s">
        <v>8</v>
      </c>
      <c r="E447" s="5">
        <v>6045.2380952381</v>
      </c>
      <c r="F447" s="5">
        <v>5423.3333333333303</v>
      </c>
      <c r="G447" s="5">
        <f t="shared" si="46"/>
        <v>621.90476190476966</v>
      </c>
      <c r="H447" s="6">
        <f t="shared" si="44"/>
        <v>0.10287514769594452</v>
      </c>
      <c r="X447"/>
      <c r="AI447"/>
    </row>
    <row r="448" spans="1:35">
      <c r="A448" s="4" t="s">
        <v>9</v>
      </c>
      <c r="B448" s="4" t="s">
        <v>199</v>
      </c>
      <c r="C448" s="4" t="s">
        <v>209</v>
      </c>
      <c r="D448" s="4" t="s">
        <v>7</v>
      </c>
      <c r="E448" s="5">
        <v>6763.6904761904798</v>
      </c>
      <c r="F448" s="5">
        <v>6064.1666666666597</v>
      </c>
      <c r="G448" s="5">
        <f t="shared" si="46"/>
        <v>699.52380952382009</v>
      </c>
      <c r="H448" s="6">
        <f t="shared" si="44"/>
        <v>0.10342339170993731</v>
      </c>
      <c r="X448"/>
      <c r="AI448"/>
    </row>
    <row r="449" spans="1:35">
      <c r="A449" s="4" t="s">
        <v>10</v>
      </c>
      <c r="B449" s="4" t="s">
        <v>200</v>
      </c>
      <c r="C449" s="4" t="s">
        <v>206</v>
      </c>
      <c r="D449" s="4" t="s">
        <v>8</v>
      </c>
      <c r="E449" s="5">
        <v>7482.1428571428596</v>
      </c>
      <c r="F449" s="5">
        <v>6705</v>
      </c>
      <c r="G449" s="5">
        <f t="shared" si="46"/>
        <v>777.14285714285961</v>
      </c>
      <c r="H449" s="6">
        <f t="shared" si="44"/>
        <v>0.1038663484486877</v>
      </c>
      <c r="X449"/>
      <c r="AI449"/>
    </row>
    <row r="450" spans="1:35">
      <c r="A450" s="4" t="s">
        <v>10</v>
      </c>
      <c r="B450" s="4" t="s">
        <v>200</v>
      </c>
      <c r="C450" s="4" t="s">
        <v>206</v>
      </c>
      <c r="D450" s="4" t="s">
        <v>7</v>
      </c>
      <c r="E450" s="5">
        <v>8200.5952380952403</v>
      </c>
      <c r="F450" s="5">
        <v>7345.8333333333303</v>
      </c>
      <c r="G450" s="5">
        <f t="shared" si="46"/>
        <v>854.76190476191005</v>
      </c>
      <c r="H450" s="6">
        <f t="shared" si="44"/>
        <v>0.10423169049865777</v>
      </c>
      <c r="X450"/>
      <c r="AI450"/>
    </row>
    <row r="451" spans="1:35">
      <c r="A451" s="4" t="s">
        <v>10</v>
      </c>
      <c r="B451" s="4" t="s">
        <v>201</v>
      </c>
      <c r="C451" s="4" t="s">
        <v>206</v>
      </c>
      <c r="D451" s="4" t="s">
        <v>8</v>
      </c>
      <c r="E451" s="5">
        <v>8919.0476190476202</v>
      </c>
      <c r="F451" s="5">
        <v>7986.6666666666597</v>
      </c>
      <c r="G451" s="5">
        <f t="shared" si="46"/>
        <v>932.38095238096048</v>
      </c>
      <c r="H451" s="6">
        <f t="shared" ref="H451:H462" si="47">1-F451/E451</f>
        <v>0.10453817405232335</v>
      </c>
      <c r="X451"/>
      <c r="AI451"/>
    </row>
    <row r="452" spans="1:35">
      <c r="A452" s="4" t="s">
        <v>10</v>
      </c>
      <c r="B452" s="4" t="s">
        <v>202</v>
      </c>
      <c r="C452" s="4" t="s">
        <v>209</v>
      </c>
      <c r="D452" s="4" t="s">
        <v>7</v>
      </c>
      <c r="E452" s="5">
        <v>9637.4999999999709</v>
      </c>
      <c r="F452" s="5">
        <v>8627.5</v>
      </c>
      <c r="G452" s="5">
        <f t="shared" si="46"/>
        <v>1009.9999999999709</v>
      </c>
      <c r="H452" s="6">
        <f t="shared" si="47"/>
        <v>0.10479896238650832</v>
      </c>
      <c r="X452"/>
      <c r="AI452"/>
    </row>
    <row r="453" spans="1:35">
      <c r="A453" s="4" t="s">
        <v>9</v>
      </c>
      <c r="B453" s="4" t="s">
        <v>203</v>
      </c>
      <c r="C453" s="4" t="s">
        <v>209</v>
      </c>
      <c r="D453" s="4" t="s">
        <v>8</v>
      </c>
      <c r="E453" s="5">
        <v>7383.0459770114903</v>
      </c>
      <c r="F453" s="5">
        <v>6616.6091954023004</v>
      </c>
      <c r="G453" s="5">
        <f t="shared" si="46"/>
        <v>766.43678160918989</v>
      </c>
      <c r="H453" s="6">
        <f t="shared" si="47"/>
        <v>0.10381037636710322</v>
      </c>
      <c r="X453"/>
      <c r="AI453"/>
    </row>
    <row r="454" spans="1:35">
      <c r="A454" s="4" t="s">
        <v>9</v>
      </c>
      <c r="B454" s="4" t="s">
        <v>203</v>
      </c>
      <c r="C454" s="4" t="s">
        <v>209</v>
      </c>
      <c r="D454" s="4" t="s">
        <v>7</v>
      </c>
      <c r="E454" s="5">
        <v>7562.05969595847</v>
      </c>
      <c r="F454" s="5">
        <v>6776.2829069336303</v>
      </c>
      <c r="G454" s="5">
        <f t="shared" si="46"/>
        <v>785.77678902483967</v>
      </c>
      <c r="H454" s="6">
        <f t="shared" si="47"/>
        <v>0.10391041867135709</v>
      </c>
      <c r="X454"/>
      <c r="AI454"/>
    </row>
    <row r="455" spans="1:35">
      <c r="A455" s="4" t="s">
        <v>9</v>
      </c>
      <c r="B455" s="4" t="s">
        <v>203</v>
      </c>
      <c r="C455" s="4" t="s">
        <v>206</v>
      </c>
      <c r="D455" s="4" t="s">
        <v>7</v>
      </c>
      <c r="E455" s="5">
        <v>7741.0734149054397</v>
      </c>
      <c r="F455" s="5">
        <v>6935.9566184649602</v>
      </c>
      <c r="G455" s="5">
        <f t="shared" si="46"/>
        <v>805.11679644047945</v>
      </c>
      <c r="H455" s="6">
        <f t="shared" si="47"/>
        <v>0.10400583398294949</v>
      </c>
      <c r="X455"/>
      <c r="AI455"/>
    </row>
    <row r="456" spans="1:35">
      <c r="A456" s="4" t="s">
        <v>9</v>
      </c>
      <c r="B456" s="4" t="s">
        <v>204</v>
      </c>
      <c r="C456" s="4" t="s">
        <v>209</v>
      </c>
      <c r="D456" s="4" t="s">
        <v>7</v>
      </c>
      <c r="E456" s="5">
        <v>7920.0871338524203</v>
      </c>
      <c r="F456" s="5">
        <v>7095.6303299962901</v>
      </c>
      <c r="G456" s="5">
        <f t="shared" si="46"/>
        <v>824.45680385613014</v>
      </c>
      <c r="H456" s="6">
        <f t="shared" si="47"/>
        <v>0.10409693604659942</v>
      </c>
      <c r="X456"/>
      <c r="AI456"/>
    </row>
    <row r="457" spans="1:35">
      <c r="A457" s="4" t="s">
        <v>9</v>
      </c>
      <c r="B457" s="4" t="s">
        <v>204</v>
      </c>
      <c r="C457" s="4" t="s">
        <v>209</v>
      </c>
      <c r="D457" s="4" t="s">
        <v>8</v>
      </c>
      <c r="E457" s="5">
        <v>8099.1008527993999</v>
      </c>
      <c r="F457" s="5">
        <v>7255.30404152762</v>
      </c>
      <c r="G457" s="5">
        <f t="shared" si="46"/>
        <v>843.79681127177992</v>
      </c>
      <c r="H457" s="6">
        <f t="shared" si="47"/>
        <v>0.10418401086833329</v>
      </c>
      <c r="X457"/>
      <c r="AI457"/>
    </row>
    <row r="458" spans="1:35">
      <c r="A458" s="4" t="s">
        <v>9</v>
      </c>
      <c r="B458" s="4" t="s">
        <v>204</v>
      </c>
      <c r="C458" s="4" t="s">
        <v>206</v>
      </c>
      <c r="D458" s="4" t="s">
        <v>7</v>
      </c>
      <c r="E458" s="5">
        <v>8278.1145717463805</v>
      </c>
      <c r="F458" s="5">
        <v>7414.9777530589499</v>
      </c>
      <c r="G458" s="5">
        <f t="shared" si="46"/>
        <v>863.1368186874306</v>
      </c>
      <c r="H458" s="6">
        <f t="shared" si="47"/>
        <v>0.10426731971472825</v>
      </c>
      <c r="X458"/>
      <c r="AI458"/>
    </row>
    <row r="459" spans="1:35">
      <c r="A459" s="4" t="s">
        <v>9</v>
      </c>
      <c r="B459" s="4" t="s">
        <v>204</v>
      </c>
      <c r="C459" s="4" t="s">
        <v>207</v>
      </c>
      <c r="D459" s="4" t="s">
        <v>8</v>
      </c>
      <c r="E459" s="5">
        <v>8457.1282906933593</v>
      </c>
      <c r="F459" s="5">
        <v>7574.6514645902898</v>
      </c>
      <c r="G459" s="5">
        <f t="shared" si="46"/>
        <v>882.47682610306947</v>
      </c>
      <c r="H459" s="6">
        <f t="shared" si="47"/>
        <v>0.10434710173123307</v>
      </c>
      <c r="X459"/>
      <c r="AI459"/>
    </row>
    <row r="460" spans="1:35">
      <c r="A460" s="4" t="s">
        <v>9</v>
      </c>
      <c r="B460" s="4" t="s">
        <v>204</v>
      </c>
      <c r="C460" s="4" t="s">
        <v>206</v>
      </c>
      <c r="D460" s="4" t="s">
        <v>8</v>
      </c>
      <c r="E460" s="5">
        <v>8636.1420096403308</v>
      </c>
      <c r="F460" s="5">
        <v>7734.3251761216197</v>
      </c>
      <c r="G460" s="5">
        <f t="shared" si="46"/>
        <v>901.81683351871106</v>
      </c>
      <c r="H460" s="6">
        <f t="shared" si="47"/>
        <v>0.10442357623485499</v>
      </c>
      <c r="X460"/>
      <c r="AI460"/>
    </row>
    <row r="461" spans="1:35">
      <c r="A461" s="4" t="s">
        <v>10</v>
      </c>
      <c r="B461" s="4" t="s">
        <v>205</v>
      </c>
      <c r="C461" s="4" t="s">
        <v>209</v>
      </c>
      <c r="D461" s="4" t="s">
        <v>7</v>
      </c>
      <c r="E461" s="5">
        <v>8815.1557285873096</v>
      </c>
      <c r="F461" s="5">
        <v>7893.9988876529496</v>
      </c>
      <c r="G461" s="5">
        <f t="shared" si="46"/>
        <v>921.15684093435993</v>
      </c>
      <c r="H461" s="6">
        <f t="shared" si="47"/>
        <v>0.10449694472748494</v>
      </c>
      <c r="X461"/>
      <c r="AI461"/>
    </row>
    <row r="462" spans="1:35">
      <c r="A462" s="4" t="s">
        <v>10</v>
      </c>
      <c r="B462" s="4" t="s">
        <v>205</v>
      </c>
      <c r="C462" s="4" t="s">
        <v>207</v>
      </c>
      <c r="D462" s="4" t="s">
        <v>8</v>
      </c>
      <c r="E462" s="5">
        <v>8994.1694475342902</v>
      </c>
      <c r="F462" s="5">
        <v>8053.6725991842804</v>
      </c>
      <c r="G462" s="5">
        <f t="shared" si="46"/>
        <v>940.49684835000971</v>
      </c>
      <c r="H462" s="6">
        <f t="shared" si="47"/>
        <v>0.10456739266879644</v>
      </c>
      <c r="AI4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Feuil1</vt:lpstr>
      <vt:lpstr>ACHAT</vt:lpstr>
      <vt:lpstr>CA</vt:lpstr>
      <vt:lpstr>CLIENT</vt:lpstr>
      <vt:lpstr>MARGE</vt:lpstr>
      <vt:lpstr>Marque</vt:lpstr>
      <vt:lpstr>PC</vt:lpstr>
      <vt:lpstr>Période</vt:lpstr>
      <vt:lpstr>REP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GABAY</dc:creator>
  <cp:lastModifiedBy>WhyNotMe-PM</cp:lastModifiedBy>
  <dcterms:created xsi:type="dcterms:W3CDTF">2016-05-03T09:17:29Z</dcterms:created>
  <dcterms:modified xsi:type="dcterms:W3CDTF">2016-05-03T12:32:43Z</dcterms:modified>
</cp:coreProperties>
</file>