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7275" windowWidth="16740" windowHeight="5505" tabRatio="602" activeTab="2"/>
    <workbookView xWindow="-15" yWindow="-15" windowWidth="28860" windowHeight="7440"/>
  </bookViews>
  <sheets>
    <sheet name="Suivi des gains" sheetId="5" r:id="rId1"/>
    <sheet name="Feuil1" sheetId="6" r:id="rId2"/>
    <sheet name="Connexion" sheetId="7" r:id="rId3"/>
  </sheets>
  <definedNames>
    <definedName name="_xlnm._FilterDatabase" localSheetId="2" hidden="1">Connexion!$B$13:$W$74</definedName>
    <definedName name="Année_Investissement">Connexion!$T$14:$T$74</definedName>
    <definedName name="Circuit">Connexion!$E$14:$E$74</definedName>
    <definedName name="Code">Connexion!$G$14:$G$74</definedName>
    <definedName name="Date_1">Connexion!$J$14:$J$74</definedName>
    <definedName name="Date_2">Connexion!$K$14:$K$74</definedName>
    <definedName name="Date_3">Connexion!$L$14:$L$74</definedName>
    <definedName name="Date_4">Connexion!$S$14:$S$74</definedName>
    <definedName name="Date_J0">Connexion!$I$14:$I$74</definedName>
    <definedName name="Date_Réponse">Connexion!$U$14:$U$74</definedName>
    <definedName name="Délai_de_Traitement">Connexion!$V$14:$V$74</definedName>
    <definedName name="Description">Connexion!$C$14:$C$74</definedName>
    <definedName name="Montant">Connexion!$G$14:$G$74</definedName>
    <definedName name="N°_ROI">Connexion!$B$14:$B$74</definedName>
    <definedName name="OK">Connexion!$R$14:$R$74</definedName>
    <definedName name="P1_">Connexion!$M$14:$M$74</definedName>
    <definedName name="P2_">Connexion!$N$14:$N$74</definedName>
    <definedName name="P3_">Connexion!$O$14:$O$74</definedName>
    <definedName name="P4_">Connexion!$P$14:$P$74</definedName>
    <definedName name="P5_">Connexion!$Q$14:$Q$74</definedName>
    <definedName name="Total__accord">Connexion!$W$14:$W$74</definedName>
    <definedName name="Total__demande">Connexion!$H$14:$H$74</definedName>
    <definedName name="Type_Investissement">Connexion!$F$14:$F$74</definedName>
    <definedName name="Usines">Connexion!$D$14:$D$74</definedName>
    <definedName name="_xlnm.Print_Area" localSheetId="0">'Suivi des gains'!$D$13:$M$37</definedName>
  </definedNames>
  <calcPr calcId="125725"/>
</workbook>
</file>

<file path=xl/calcChain.xml><?xml version="1.0" encoding="utf-8"?>
<calcChain xmlns="http://schemas.openxmlformats.org/spreadsheetml/2006/main">
  <c r="E18" i="5" a="1"/>
  <c r="E24" s="1"/>
  <c r="E25"/>
  <c r="D18" a="1"/>
  <c r="D24" s="1"/>
  <c r="D25"/>
  <c r="C18" a="1"/>
  <c r="C24" s="1"/>
  <c r="C25"/>
  <c r="B18" a="1"/>
  <c r="B24" s="1"/>
  <c r="B25"/>
  <c r="A18" a="1"/>
  <c r="A24" s="1"/>
  <c r="A25"/>
  <c r="E26" l="1"/>
  <c r="E18"/>
  <c r="L18" s="1"/>
  <c r="E27"/>
  <c r="E19"/>
  <c r="E28"/>
  <c r="E20"/>
  <c r="E29"/>
  <c r="E21"/>
  <c r="E30"/>
  <c r="E22"/>
  <c r="E23"/>
  <c r="D26"/>
  <c r="D18"/>
  <c r="D27"/>
  <c r="D19"/>
  <c r="D28"/>
  <c r="D20"/>
  <c r="D29"/>
  <c r="D21"/>
  <c r="D30"/>
  <c r="D22"/>
  <c r="D23"/>
  <c r="C26"/>
  <c r="C18"/>
  <c r="C27"/>
  <c r="C19"/>
  <c r="C28"/>
  <c r="C20"/>
  <c r="C29"/>
  <c r="C21"/>
  <c r="C30"/>
  <c r="C22"/>
  <c r="C23"/>
  <c r="B26"/>
  <c r="B18"/>
  <c r="B27"/>
  <c r="B19"/>
  <c r="B28"/>
  <c r="B20"/>
  <c r="B29"/>
  <c r="B21"/>
  <c r="B30"/>
  <c r="B22"/>
  <c r="B23"/>
  <c r="A26"/>
  <c r="A18"/>
  <c r="A27"/>
  <c r="A19"/>
  <c r="A28"/>
  <c r="A20"/>
  <c r="A29"/>
  <c r="A21"/>
  <c r="A30"/>
  <c r="A22"/>
  <c r="A23"/>
  <c r="K21" l="1"/>
  <c r="L21" s="1"/>
  <c r="K22"/>
  <c r="L22" s="1"/>
  <c r="K25"/>
  <c r="L25" s="1"/>
  <c r="K34"/>
  <c r="L34" s="1"/>
  <c r="K18"/>
  <c r="K19"/>
  <c r="L19" s="1"/>
  <c r="K20"/>
  <c r="L20" s="1"/>
  <c r="K23"/>
  <c r="L23" s="1"/>
  <c r="K24"/>
  <c r="L24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R20" l="1"/>
  <c r="S20" s="1"/>
  <c r="R2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2"/>
  <c r="S32" s="1"/>
  <c r="R33"/>
  <c r="S33" s="1"/>
  <c r="R34"/>
  <c r="S34" s="1"/>
  <c r="R19"/>
  <c r="S19" s="1"/>
  <c r="R18"/>
  <c r="S18" s="1"/>
</calcChain>
</file>

<file path=xl/sharedStrings.xml><?xml version="1.0" encoding="utf-8"?>
<sst xmlns="http://schemas.openxmlformats.org/spreadsheetml/2006/main" count="883" uniqueCount="359">
  <si>
    <t>VHC</t>
  </si>
  <si>
    <t>Liste des usines:</t>
  </si>
  <si>
    <t>1- CONTRÔLE ECONOMIQUE:</t>
  </si>
  <si>
    <t>2- GRAPHIQUE:</t>
  </si>
  <si>
    <t>Année d'investissement:</t>
  </si>
  <si>
    <t>Année:</t>
  </si>
  <si>
    <t>Divers</t>
  </si>
  <si>
    <t>TOTAL</t>
  </si>
  <si>
    <t>Durée amort.</t>
  </si>
  <si>
    <t>Comparatif</t>
  </si>
  <si>
    <t>Total P</t>
  </si>
  <si>
    <t>Total R</t>
  </si>
  <si>
    <t>Gain P en années</t>
  </si>
  <si>
    <t>Gain R en années</t>
  </si>
  <si>
    <t>Gains Tps Hommes</t>
  </si>
  <si>
    <t>Gains Tps Machines</t>
  </si>
  <si>
    <t>Achats</t>
  </si>
  <si>
    <t>Qualité</t>
  </si>
  <si>
    <t>Gain Invest en années</t>
  </si>
  <si>
    <t>Gain ROI en années</t>
  </si>
  <si>
    <t>Ecart</t>
  </si>
  <si>
    <t>ARG</t>
  </si>
  <si>
    <t>A</t>
  </si>
  <si>
    <t>N</t>
  </si>
  <si>
    <t>TA</t>
  </si>
  <si>
    <t>TO</t>
  </si>
  <si>
    <t>V</t>
  </si>
  <si>
    <t>Usines 
(Colonne D)</t>
  </si>
  <si>
    <t>Année
(Colonne T)</t>
  </si>
  <si>
    <t>N°ROI
(Colonne B)</t>
  </si>
  <si>
    <t>Description
(Colonne C)</t>
  </si>
  <si>
    <t>Montant
(Colonne G)</t>
  </si>
  <si>
    <t>Rouge : récupération des infos sur le fichier Test_feuille de donnees</t>
  </si>
  <si>
    <t>PRÉVISIONNEL: Gains récurrents annuels</t>
  </si>
  <si>
    <t>RÉEL: Gains récurrents annuels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</si>
  <si>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</si>
  <si>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</si>
  <si>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</si>
  <si>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</si>
  <si>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</si>
  <si>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</si>
  <si>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</si>
  <si>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</si>
  <si>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</si>
  <si>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</si>
  <si>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</si>
  <si>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</si>
  <si>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</si>
  <si>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</si>
  <si>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</si>
  <si>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</si>
  <si>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</si>
  <si>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</si>
  <si>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</si>
  <si>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</si>
  <si>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</si>
  <si>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</si>
  <si>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</si>
  <si>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42579</t>
  </si>
  <si>
    <t>Lexique pour Type d'investissement</t>
  </si>
  <si>
    <t>P</t>
  </si>
  <si>
    <t>Productivité</t>
  </si>
  <si>
    <t>S</t>
  </si>
  <si>
    <t>Sécurité</t>
  </si>
  <si>
    <t>C</t>
  </si>
  <si>
    <t>Croissance</t>
  </si>
  <si>
    <t>Q</t>
  </si>
  <si>
    <t>Tableau de suivi des investissements</t>
  </si>
  <si>
    <t>E</t>
  </si>
  <si>
    <t>Environnement</t>
  </si>
  <si>
    <t>O</t>
  </si>
  <si>
    <t>Obsolescence</t>
  </si>
  <si>
    <t>N° ROI</t>
  </si>
  <si>
    <t>Description</t>
  </si>
  <si>
    <t>Usines</t>
  </si>
  <si>
    <t>Circuit</t>
  </si>
  <si>
    <t>Type Investissement</t>
  </si>
  <si>
    <t>Total 
demande</t>
  </si>
  <si>
    <t>Date J0</t>
  </si>
  <si>
    <t xml:space="preserve">Date 1 </t>
  </si>
  <si>
    <t>Date 2</t>
  </si>
  <si>
    <t>Date 3</t>
  </si>
  <si>
    <t>P1</t>
  </si>
  <si>
    <t>P2</t>
  </si>
  <si>
    <t>P3</t>
  </si>
  <si>
    <t>P4</t>
  </si>
  <si>
    <t>P5</t>
  </si>
  <si>
    <t>OK</t>
  </si>
  <si>
    <t>Date 4</t>
  </si>
  <si>
    <t>Année Investissement</t>
  </si>
  <si>
    <t xml:space="preserve">Date Réponse </t>
  </si>
  <si>
    <t>Délai de Traitement</t>
  </si>
  <si>
    <t>Total 
accord</t>
  </si>
  <si>
    <t>1</t>
  </si>
  <si>
    <t>Logiciel 1</t>
  </si>
  <si>
    <t>22022</t>
  </si>
  <si>
    <t>40970</t>
  </si>
  <si>
    <t>40971</t>
  </si>
  <si>
    <t>2012</t>
  </si>
  <si>
    <t>2</t>
  </si>
  <si>
    <t>Chariot</t>
  </si>
  <si>
    <t>63973</t>
  </si>
  <si>
    <t>41180</t>
  </si>
  <si>
    <t>41192</t>
  </si>
  <si>
    <t>9</t>
  </si>
  <si>
    <t>41951</t>
  </si>
  <si>
    <t>4</t>
  </si>
  <si>
    <t>179873</t>
  </si>
  <si>
    <t>41178</t>
  </si>
  <si>
    <t>41194</t>
  </si>
  <si>
    <t>13</t>
  </si>
  <si>
    <t>115900</t>
  </si>
  <si>
    <t>5</t>
  </si>
  <si>
    <t>Vestiaires douches</t>
  </si>
  <si>
    <t>191873</t>
  </si>
  <si>
    <t>11</t>
  </si>
  <si>
    <t>12000</t>
  </si>
  <si>
    <t>6</t>
  </si>
  <si>
    <t>Escalier</t>
  </si>
  <si>
    <t>237981</t>
  </si>
  <si>
    <t>41470</t>
  </si>
  <si>
    <t>41471</t>
  </si>
  <si>
    <t>41474</t>
  </si>
  <si>
    <t>2013</t>
  </si>
  <si>
    <t>46108</t>
  </si>
  <si>
    <t>7</t>
  </si>
  <si>
    <t xml:space="preserve">Aspirateur mobile </t>
  </si>
  <si>
    <t>257549</t>
  </si>
  <si>
    <t>41478</t>
  </si>
  <si>
    <t>41481</t>
  </si>
  <si>
    <t>41486</t>
  </si>
  <si>
    <t>19568</t>
  </si>
  <si>
    <t>8</t>
  </si>
  <si>
    <t>Refectoire</t>
  </si>
  <si>
    <t>264733</t>
  </si>
  <si>
    <t>41551</t>
  </si>
  <si>
    <t>54</t>
  </si>
  <si>
    <t>7184</t>
  </si>
  <si>
    <t xml:space="preserve">Remise en état des aspirations </t>
  </si>
  <si>
    <t>302733</t>
  </si>
  <si>
    <t>41688</t>
  </si>
  <si>
    <t>41723</t>
  </si>
  <si>
    <t>41732</t>
  </si>
  <si>
    <t>41736</t>
  </si>
  <si>
    <t>41737</t>
  </si>
  <si>
    <t>2014</t>
  </si>
  <si>
    <t>41740</t>
  </si>
  <si>
    <t>39</t>
  </si>
  <si>
    <t>38000</t>
  </si>
  <si>
    <t>10</t>
  </si>
  <si>
    <t>Contrôle Accés</t>
  </si>
  <si>
    <t>306555</t>
  </si>
  <si>
    <t>41850</t>
  </si>
  <si>
    <t>41851</t>
  </si>
  <si>
    <t>83</t>
  </si>
  <si>
    <t>3822</t>
  </si>
  <si>
    <t>Logiciel CAO</t>
  </si>
  <si>
    <t>318931</t>
  </si>
  <si>
    <t>41744</t>
  </si>
  <si>
    <t>41796</t>
  </si>
  <si>
    <t>41800</t>
  </si>
  <si>
    <t>41802</t>
  </si>
  <si>
    <t>43</t>
  </si>
  <si>
    <t>12376</t>
  </si>
  <si>
    <t>12</t>
  </si>
  <si>
    <t>Engins de Manutention</t>
  </si>
  <si>
    <t>379907</t>
  </si>
  <si>
    <t>41948</t>
  </si>
  <si>
    <t>41954</t>
  </si>
  <si>
    <t>41960</t>
  </si>
  <si>
    <t>155</t>
  </si>
  <si>
    <t>60976</t>
  </si>
  <si>
    <t>Véhicule Toyota</t>
  </si>
  <si>
    <t>407835</t>
  </si>
  <si>
    <t>41752</t>
  </si>
  <si>
    <t>37</t>
  </si>
  <si>
    <t>27928</t>
  </si>
  <si>
    <t>14</t>
  </si>
  <si>
    <t>Défibrillateur automatique externe</t>
  </si>
  <si>
    <t>409314</t>
  </si>
  <si>
    <t>41778</t>
  </si>
  <si>
    <t>17</t>
  </si>
  <si>
    <t>1479</t>
  </si>
  <si>
    <t>15</t>
  </si>
  <si>
    <t>Portail</t>
  </si>
  <si>
    <t>411984</t>
  </si>
  <si>
    <t>42254</t>
  </si>
  <si>
    <t>42277</t>
  </si>
  <si>
    <t>2015</t>
  </si>
  <si>
    <t>18</t>
  </si>
  <si>
    <t>2670</t>
  </si>
  <si>
    <t>16</t>
  </si>
  <si>
    <t>Aspirateur bureau</t>
  </si>
  <si>
    <t>416653</t>
  </si>
  <si>
    <t>42216</t>
  </si>
  <si>
    <t>44</t>
  </si>
  <si>
    <t>4669</t>
  </si>
  <si>
    <t xml:space="preserve">Benne </t>
  </si>
  <si>
    <t>418325</t>
  </si>
  <si>
    <t>42272</t>
  </si>
  <si>
    <t>1672</t>
  </si>
  <si>
    <t>Porte</t>
  </si>
  <si>
    <t>425850</t>
  </si>
  <si>
    <t>42247</t>
  </si>
  <si>
    <t>22</t>
  </si>
  <si>
    <t>7525</t>
  </si>
  <si>
    <t>19</t>
  </si>
  <si>
    <t xml:space="preserve">Refonte accueil </t>
  </si>
  <si>
    <t>443661</t>
  </si>
  <si>
    <t>42289</t>
  </si>
  <si>
    <t>42292</t>
  </si>
  <si>
    <t>17811</t>
  </si>
  <si>
    <t>20</t>
  </si>
  <si>
    <t>Logiciel 4</t>
  </si>
  <si>
    <t>450161</t>
  </si>
  <si>
    <t>6500</t>
  </si>
  <si>
    <t>21</t>
  </si>
  <si>
    <t>Rénovation toit</t>
  </si>
  <si>
    <t>459710</t>
  </si>
  <si>
    <t>42298</t>
  </si>
  <si>
    <t>42310</t>
  </si>
  <si>
    <t>42311</t>
  </si>
  <si>
    <t>9549</t>
  </si>
  <si>
    <t>Construction batiment</t>
  </si>
  <si>
    <t>595710</t>
  </si>
  <si>
    <t>42291</t>
  </si>
  <si>
    <t>42314</t>
  </si>
  <si>
    <t>136000</t>
  </si>
  <si>
    <t>23</t>
  </si>
  <si>
    <t xml:space="preserve">Portique </t>
  </si>
  <si>
    <t>604177</t>
  </si>
  <si>
    <t>42299</t>
  </si>
  <si>
    <t>8467</t>
  </si>
  <si>
    <t>24</t>
  </si>
  <si>
    <t xml:space="preserve">Mise en conformité coffret électrique </t>
  </si>
  <si>
    <t>612291</t>
  </si>
  <si>
    <t>42346</t>
  </si>
  <si>
    <t>42347</t>
  </si>
  <si>
    <t>42348</t>
  </si>
  <si>
    <t>3</t>
  </si>
  <si>
    <t>8114</t>
  </si>
  <si>
    <t>25</t>
  </si>
  <si>
    <t>Licences CAO</t>
  </si>
  <si>
    <t>685787</t>
  </si>
  <si>
    <t>42318</t>
  </si>
  <si>
    <t>42415</t>
  </si>
  <si>
    <t>42419</t>
  </si>
  <si>
    <t>2016</t>
  </si>
  <si>
    <t>74</t>
  </si>
  <si>
    <t>73496</t>
  </si>
  <si>
    <t>26</t>
  </si>
  <si>
    <t xml:space="preserve">Centre Usinage </t>
  </si>
  <si>
    <t>1422787</t>
  </si>
  <si>
    <t>42383</t>
  </si>
  <si>
    <t>27</t>
  </si>
  <si>
    <t>737000</t>
  </si>
  <si>
    <t>Générateur électrique</t>
  </si>
  <si>
    <t>1432387</t>
  </si>
  <si>
    <t>42429</t>
  </si>
  <si>
    <t>42452</t>
  </si>
  <si>
    <t>42461</t>
  </si>
  <si>
    <t>9600</t>
  </si>
  <si>
    <t>28</t>
  </si>
  <si>
    <t>Etuve</t>
  </si>
  <si>
    <t>1458749</t>
  </si>
  <si>
    <t>42437</t>
  </si>
  <si>
    <t>42471</t>
  </si>
  <si>
    <t>26362</t>
  </si>
  <si>
    <t>29</t>
  </si>
  <si>
    <t>Réaménagement accueil &amp; bureaux</t>
  </si>
  <si>
    <t>1571947</t>
  </si>
  <si>
    <t>42444</t>
  </si>
  <si>
    <t>42451</t>
  </si>
  <si>
    <t>113198</t>
  </si>
  <si>
    <t>30</t>
  </si>
  <si>
    <t>Logiciel 5</t>
  </si>
  <si>
    <t>1586839</t>
  </si>
  <si>
    <t>42453</t>
  </si>
  <si>
    <t>42468</t>
  </si>
  <si>
    <t>14892</t>
  </si>
  <si>
    <t>31</t>
  </si>
  <si>
    <t>Réorganisation bureaux+atelier</t>
  </si>
  <si>
    <t>1622639</t>
  </si>
  <si>
    <t>42454</t>
  </si>
  <si>
    <t/>
  </si>
  <si>
    <t>90</t>
  </si>
  <si>
    <t>0</t>
  </si>
  <si>
    <t>32</t>
  </si>
  <si>
    <t>Maintenance machine</t>
  </si>
  <si>
    <t>1633528</t>
  </si>
  <si>
    <t>42475</t>
  </si>
  <si>
    <t>42477</t>
  </si>
  <si>
    <t>42478</t>
  </si>
  <si>
    <t>42488</t>
  </si>
  <si>
    <t>10889</t>
  </si>
  <si>
    <t>33</t>
  </si>
  <si>
    <t>Solution BI</t>
  </si>
  <si>
    <t>1658928</t>
  </si>
  <si>
    <t>42494</t>
  </si>
  <si>
    <t>42496</t>
  </si>
  <si>
    <t>25400</t>
  </si>
  <si>
    <t>34</t>
  </si>
  <si>
    <t>Bornes Wifi + switch</t>
  </si>
  <si>
    <t>1663373</t>
  </si>
  <si>
    <t>42502</t>
  </si>
  <si>
    <t>42517</t>
  </si>
  <si>
    <t>4445</t>
  </si>
  <si>
    <t>35</t>
  </si>
  <si>
    <t xml:space="preserve">Remplacement cabine </t>
  </si>
  <si>
    <t>1678227</t>
  </si>
  <si>
    <t>42503</t>
  </si>
  <si>
    <t>42530</t>
  </si>
  <si>
    <t>14854</t>
  </si>
  <si>
    <t>36</t>
  </si>
  <si>
    <t>Remplacement véhicule PARGtner</t>
  </si>
  <si>
    <t>1693227</t>
  </si>
  <si>
    <t>42522</t>
  </si>
  <si>
    <t>42545</t>
  </si>
  <si>
    <t>42548</t>
  </si>
  <si>
    <t>42550</t>
  </si>
  <si>
    <t>15000</t>
  </si>
  <si>
    <t>Remplacement de 4 tablettes informatiques</t>
  </si>
  <si>
    <t>1702367</t>
  </si>
  <si>
    <t>42541</t>
  </si>
  <si>
    <t>9140</t>
  </si>
  <si>
    <t>38</t>
  </si>
  <si>
    <t xml:space="preserve">Cabine Radio </t>
  </si>
  <si>
    <t>2991367</t>
  </si>
  <si>
    <t>42544</t>
  </si>
  <si>
    <t>1289000</t>
  </si>
  <si>
    <t>Mise en conformité aspiration</t>
  </si>
  <si>
    <t>3180665</t>
  </si>
  <si>
    <t>42524</t>
  </si>
  <si>
    <t>42527</t>
  </si>
  <si>
    <t>189298</t>
  </si>
  <si>
    <t>40</t>
  </si>
  <si>
    <t>Evolution logiciel 6</t>
  </si>
  <si>
    <t>3188264</t>
  </si>
  <si>
    <t>41</t>
  </si>
  <si>
    <t>42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</si>
  <si>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</si>
  <si>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</si>
  <si>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</si>
  <si>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</si>
  <si>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</si>
  <si>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</si>
  <si>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</si>
  <si>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</si>
  <si>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</si>
  <si>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</si>
  <si>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</si>
  <si>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</si>
  <si>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</si>
  <si>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</si>
  <si>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</si>
  <si>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</si>
  <si>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</si>
  <si>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Montant</t>
  </si>
  <si>
    <t>arg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</si>
</sst>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€_-;\-* #,##0\ _€_-;_-* &quot;-&quot;??\ _€_-;_-@_-"/>
    <numFmt numFmtId="166" formatCode="_-* #,##0\ [$€-40C]_-;\-* #,##0\ [$€-40C]_-;_-* &quot;-&quot;??\ [$€-40C]_-;_-@_-"/>
    <numFmt numFmtId="167" formatCode="0.0%"/>
    <numFmt numFmtId="168" formatCode="0.0"/>
  </numFmts>
  <fonts count="1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u/>
      <sz val="16"/>
      <color indexed="3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b/>
      <sz val="16"/>
      <color theme="3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0" borderId="0" xfId="0" applyFont="1"/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166" fontId="4" fillId="0" borderId="1" xfId="0" applyNumberFormat="1" applyFont="1" applyBorder="1" applyAlignment="1">
      <alignment horizontal="center"/>
    </xf>
    <xf numFmtId="166" fontId="4" fillId="0" borderId="1" xfId="0" applyNumberFormat="1" applyFont="1" applyBorder="1"/>
    <xf numFmtId="0" fontId="5" fillId="0" borderId="0" xfId="0" applyFont="1" applyAlignment="1">
      <alignment horizontal="left"/>
    </xf>
    <xf numFmtId="1" fontId="4" fillId="0" borderId="1" xfId="0" applyNumberFormat="1" applyFont="1" applyBorder="1" applyAlignment="1">
      <alignment horizontal="center"/>
    </xf>
    <xf numFmtId="9" fontId="4" fillId="0" borderId="0" xfId="6" applyFont="1"/>
    <xf numFmtId="0" fontId="5" fillId="0" borderId="1" xfId="0" applyFont="1" applyBorder="1"/>
    <xf numFmtId="0" fontId="13" fillId="0" borderId="0" xfId="0" applyFont="1"/>
    <xf numFmtId="0" fontId="15" fillId="5" borderId="2" xfId="0" applyFont="1" applyFill="1" applyBorder="1"/>
    <xf numFmtId="0" fontId="15" fillId="5" borderId="3" xfId="0" applyFont="1" applyFill="1" applyBorder="1"/>
    <xf numFmtId="0" fontId="14" fillId="6" borderId="4" xfId="0" applyFont="1" applyFill="1" applyBorder="1"/>
    <xf numFmtId="0" fontId="14" fillId="6" borderId="5" xfId="0" applyFont="1" applyFill="1" applyBorder="1"/>
    <xf numFmtId="0" fontId="14" fillId="7" borderId="4" xfId="0" applyFont="1" applyFill="1" applyBorder="1"/>
    <xf numFmtId="0" fontId="14" fillId="7" borderId="5" xfId="0" applyFont="1" applyFill="1" applyBorder="1"/>
    <xf numFmtId="0" fontId="14" fillId="6" borderId="6" xfId="0" applyFont="1" applyFill="1" applyBorder="1"/>
    <xf numFmtId="0" fontId="14" fillId="6" borderId="0" xfId="0" applyFont="1" applyFill="1"/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165" fontId="8" fillId="2" borderId="1" xfId="1" applyNumberFormat="1" applyFont="1" applyFill="1" applyBorder="1" applyAlignment="1">
      <alignment horizontal="center" vertical="center" wrapText="1"/>
    </xf>
    <xf numFmtId="165" fontId="11" fillId="2" borderId="1" xfId="1" applyNumberFormat="1" applyFont="1" applyFill="1" applyBorder="1" applyAlignment="1">
      <alignment horizontal="center" vertical="center" wrapText="1"/>
    </xf>
    <xf numFmtId="167" fontId="8" fillId="4" borderId="1" xfId="6" applyNumberFormat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 wrapText="1"/>
    </xf>
    <xf numFmtId="165" fontId="11" fillId="4" borderId="1" xfId="1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6" fontId="4" fillId="0" borderId="1" xfId="3" applyNumberFormat="1" applyFont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6" fontId="4" fillId="8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/>
    </xf>
  </cellXfs>
  <cellStyles count="8">
    <cellStyle name="Milliers" xfId="1" builtinId="3"/>
    <cellStyle name="Milliers 2" xfId="2"/>
    <cellStyle name="Milliers 2 2" xfId="7"/>
    <cellStyle name="Milliers 3" xfId="5"/>
    <cellStyle name="Monétaire" xfId="3" builtinId="4"/>
    <cellStyle name="Normal" xfId="0" builtinId="0"/>
    <cellStyle name="Normal 2" xfId="4"/>
    <cellStyle name="Pourcentage" xfId="6" builtin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/>
            </a:pPr>
            <a:r>
              <a:rPr lang="fr-FR"/>
              <a:t>Comparatif des</a:t>
            </a:r>
            <a:r>
              <a:rPr lang="fr-FR" baseline="0"/>
              <a:t> gains prévus/réalisés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'Suivi des gains'!$F$16:$K$16</c:f>
              <c:strCache>
                <c:ptCount val="1"/>
                <c:pt idx="0">
                  <c:v>PRÉVISIONNEL: Gains récurrents annuels</c:v>
                </c:pt>
              </c:strCache>
            </c:strRef>
          </c:tx>
          <c:cat>
            <c:strRef>
              <c:f>'Suivi des gains'!$D$18:$D$34</c:f>
              <c:strCache>
                <c:ptCount val="3"/>
                <c:pt idx="0">
                  <c:v>Rénovation toit</c:v>
                </c:pt>
                <c:pt idx="1">
                  <c:v>Générateur électrique</c:v>
                </c:pt>
                <c:pt idx="2">
                  <c:v>Etuve</c:v>
                </c:pt>
              </c:strCache>
            </c:strRef>
          </c:cat>
          <c:val>
            <c:numRef>
              <c:f>'Suivi des gains'!$K$18:$K$34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ser>
          <c:idx val="1"/>
          <c:order val="1"/>
          <c:tx>
            <c:strRef>
              <c:f>'Suivi des gains'!$M$16:$R$16</c:f>
              <c:strCache>
                <c:ptCount val="1"/>
                <c:pt idx="0">
                  <c:v>RÉEL: Gains récurrents annuels</c:v>
                </c:pt>
              </c:strCache>
            </c:strRef>
          </c:tx>
          <c:cat>
            <c:strRef>
              <c:f>'Suivi des gains'!$D$18:$D$34</c:f>
              <c:strCache>
                <c:ptCount val="3"/>
                <c:pt idx="0">
                  <c:v>Rénovation toit</c:v>
                </c:pt>
                <c:pt idx="1">
                  <c:v>Générateur électrique</c:v>
                </c:pt>
                <c:pt idx="2">
                  <c:v>Etuve</c:v>
                </c:pt>
              </c:strCache>
            </c:strRef>
          </c:cat>
          <c:val>
            <c:numRef>
              <c:f>'Suivi des gains'!$R$18:$R$34</c:f>
              <c:numCache>
                <c:formatCode>_-* #,##0\ [$€-40C]_-;\-* #,##0\ [$€-40C]_-;_-* "-"??\ [$€-40C]_-;_-@_-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/>
        <c:axId val="97846400"/>
        <c:axId val="97853824"/>
      </c:barChart>
      <c:catAx>
        <c:axId val="97846400"/>
        <c:scaling>
          <c:orientation val="minMax"/>
        </c:scaling>
        <c:axPos val="b"/>
        <c:numFmt formatCode="General" sourceLinked="1"/>
        <c:tickLblPos val="nextTo"/>
        <c:crossAx val="97853824"/>
        <c:crosses val="autoZero"/>
        <c:auto val="1"/>
        <c:lblAlgn val="ctr"/>
        <c:lblOffset val="100"/>
      </c:catAx>
      <c:valAx>
        <c:axId val="97853824"/>
        <c:scaling>
          <c:orientation val="minMax"/>
        </c:scaling>
        <c:axPos val="l"/>
        <c:majorGridlines/>
        <c:numFmt formatCode="_-* #,##0\ [$€-40C]_-;\-* #,##0\ [$€-40C]_-;_-* &quot;-&quot;??\ [$€-40C]_-;_-@_-" sourceLinked="1"/>
        <c:tickLblPos val="nextTo"/>
        <c:crossAx val="978464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809626</xdr:colOff>
      <xdr:row>0</xdr:row>
      <xdr:rowOff>172325</xdr:rowOff>
    </xdr:from>
    <xdr:to>
      <xdr:col>19</xdr:col>
      <xdr:colOff>555626</xdr:colOff>
      <xdr:row>7</xdr:row>
      <xdr:rowOff>5139</xdr:rowOff>
    </xdr:to>
    <xdr:grpSp>
      <xdr:nvGrpSpPr>
        <xdr:cNvPr id="2" name="Groupe 1"/>
        <xdr:cNvGrpSpPr/>
      </xdr:nvGrpSpPr>
      <xdr:grpSpPr>
        <a:xfrm>
          <a:off x="7994197" y="172325"/>
          <a:ext cx="16714108" cy="1452064"/>
          <a:chOff x="1415142" y="176892"/>
          <a:chExt cx="13647966" cy="1442358"/>
        </a:xfrm>
      </xdr:grpSpPr>
      <xdr:sp macro="" textlink="">
        <xdr:nvSpPr>
          <xdr:cNvPr id="17" name="Rectangle 16"/>
          <xdr:cNvSpPr/>
        </xdr:nvSpPr>
        <xdr:spPr>
          <a:xfrm>
            <a:off x="1415142" y="176892"/>
            <a:ext cx="13647966" cy="1442358"/>
          </a:xfrm>
          <a:prstGeom prst="rect">
            <a:avLst/>
          </a:prstGeom>
          <a:gradFill flip="none" rotWithShape="1">
            <a:gsLst>
              <a:gs pos="0">
                <a:schemeClr val="accent5">
                  <a:shade val="30000"/>
                  <a:satMod val="115000"/>
                </a:schemeClr>
              </a:gs>
              <a:gs pos="50000">
                <a:schemeClr val="accent5">
                  <a:shade val="67500"/>
                  <a:satMod val="115000"/>
                </a:schemeClr>
              </a:gs>
              <a:gs pos="100000">
                <a:schemeClr val="accent5">
                  <a:shade val="100000"/>
                  <a:satMod val="115000"/>
                </a:schemeClr>
              </a:gs>
            </a:gsLst>
            <a:lin ang="2700000" scaled="1"/>
            <a:tileRect/>
          </a:gradFill>
          <a:ln w="9525">
            <a:solidFill>
              <a:schemeClr val="tx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ZoneTexte 17"/>
          <xdr:cNvSpPr txBox="1"/>
        </xdr:nvSpPr>
        <xdr:spPr>
          <a:xfrm>
            <a:off x="3144611" y="340180"/>
            <a:ext cx="10380889" cy="11566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TABLEAU</a:t>
            </a:r>
            <a:r>
              <a:rPr lang="fr-FR" sz="24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 DE SUIVI DES GAINS DE PRODUCTIVITÉ DES INVESTISSEMENTS</a:t>
            </a:r>
            <a:endParaRPr lang="fr-FR" sz="2400">
              <a:solidFill>
                <a:schemeClr val="bg1"/>
              </a:solidFill>
              <a:effectLst/>
            </a:endParaRPr>
          </a:p>
          <a:p>
            <a:pPr algn="ctr"/>
            <a:r>
              <a:rPr lang="fr-FR" sz="2400" b="1" i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(Gains prévus/Gains Réel)</a:t>
            </a:r>
            <a:endParaRPr lang="fr-FR" sz="2400">
              <a:solidFill>
                <a:schemeClr val="bg1"/>
              </a:solidFill>
              <a:effectLst/>
            </a:endParaRPr>
          </a:p>
        </xdr:txBody>
      </xdr:sp>
    </xdr:grpSp>
    <xdr:clientData/>
  </xdr:twoCellAnchor>
  <xdr:twoCellAnchor>
    <xdr:from>
      <xdr:col>3</xdr:col>
      <xdr:colOff>61231</xdr:colOff>
      <xdr:row>40</xdr:row>
      <xdr:rowOff>179613</xdr:rowOff>
    </xdr:from>
    <xdr:to>
      <xdr:col>14</xdr:col>
      <xdr:colOff>585108</xdr:colOff>
      <xdr:row>68</xdr:row>
      <xdr:rowOff>149679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3:Z39"/>
  <sheetViews>
    <sheetView showGridLines="0" topLeftCell="A10" zoomScale="60" zoomScaleNormal="60" zoomScaleSheetLayoutView="70" workbookViewId="0">
      <selection activeCell="A8" sqref="A8"/>
    </sheetView>
    <sheetView tabSelected="1" topLeftCell="A13" zoomScale="70" zoomScaleNormal="70" workbookViewId="1">
      <selection activeCell="B20" sqref="B20"/>
    </sheetView>
  </sheetViews>
  <sheetFormatPr baseColWidth="10" defaultRowHeight="18" outlineLevelCol="1"/>
  <cols>
    <col min="1" max="2" width="19" style="1" customWidth="1" outlineLevel="1"/>
    <col min="3" max="3" width="19.7109375" style="1" customWidth="1"/>
    <col min="4" max="4" width="50" style="1" customWidth="1"/>
    <col min="5" max="5" width="19" style="1" bestFit="1" customWidth="1"/>
    <col min="6" max="7" width="17.28515625" style="1" bestFit="1" customWidth="1"/>
    <col min="8" max="19" width="16.7109375" style="1" customWidth="1"/>
    <col min="20" max="26" width="17.7109375" style="1" customWidth="1"/>
    <col min="27" max="16384" width="11.42578125" style="1"/>
  </cols>
  <sheetData>
    <row r="3" spans="1:26">
      <c r="A3" s="16" t="s">
        <v>32</v>
      </c>
    </row>
    <row r="10" spans="1:26" ht="20.25">
      <c r="D10" s="6" t="s">
        <v>1</v>
      </c>
      <c r="E10" s="2" t="s">
        <v>358</v>
      </c>
    </row>
    <row r="11" spans="1:26" ht="20.25">
      <c r="D11" s="6" t="s">
        <v>4</v>
      </c>
      <c r="E11" s="2">
        <v>2015</v>
      </c>
    </row>
    <row r="13" spans="1:26" ht="20.25">
      <c r="D13" s="4"/>
    </row>
    <row r="14" spans="1:26" ht="35.25" customHeight="1">
      <c r="D14" s="4" t="s">
        <v>2</v>
      </c>
      <c r="G14" s="14"/>
    </row>
    <row r="15" spans="1:26" s="3" customFormat="1" ht="21.75" customHeight="1">
      <c r="D15" s="2"/>
      <c r="E15" s="2"/>
      <c r="F15" s="2"/>
      <c r="G15" s="2"/>
      <c r="H15" s="1"/>
      <c r="I15" s="1"/>
      <c r="J15" s="1"/>
      <c r="K15" s="1"/>
      <c r="L15" s="1"/>
      <c r="M15" s="1"/>
      <c r="P15" s="1"/>
    </row>
    <row r="16" spans="1:26" s="3" customFormat="1" ht="21.75" customHeight="1">
      <c r="A16" s="25" t="s">
        <v>27</v>
      </c>
      <c r="B16" s="25" t="s">
        <v>28</v>
      </c>
      <c r="C16" s="25" t="s">
        <v>29</v>
      </c>
      <c r="D16" s="25" t="s">
        <v>30</v>
      </c>
      <c r="E16" s="25" t="s">
        <v>31</v>
      </c>
      <c r="F16" s="26"/>
      <c r="G16" s="26"/>
      <c r="H16" s="26" t="s">
        <v>33</v>
      </c>
      <c r="I16" s="26"/>
      <c r="J16" s="26"/>
      <c r="K16" s="26"/>
      <c r="L16" s="26"/>
      <c r="M16" s="26"/>
      <c r="N16" s="26"/>
      <c r="O16" s="26" t="s">
        <v>34</v>
      </c>
      <c r="P16" s="26"/>
      <c r="Q16" s="26"/>
      <c r="R16" s="26"/>
      <c r="S16" s="26"/>
      <c r="T16" s="27" t="s">
        <v>9</v>
      </c>
      <c r="U16" s="27"/>
      <c r="V16" s="27"/>
      <c r="W16" s="27"/>
      <c r="X16" s="27"/>
      <c r="Y16" s="27"/>
      <c r="Z16" s="27"/>
    </row>
    <row r="17" spans="1:26" s="8" customFormat="1" ht="42" customHeight="1">
      <c r="A17" s="28"/>
      <c r="B17" s="28"/>
      <c r="C17" s="28"/>
      <c r="D17" s="28"/>
      <c r="E17" s="28"/>
      <c r="F17" s="29" t="s">
        <v>14</v>
      </c>
      <c r="G17" s="29" t="s">
        <v>15</v>
      </c>
      <c r="H17" s="29" t="s">
        <v>16</v>
      </c>
      <c r="I17" s="29" t="s">
        <v>17</v>
      </c>
      <c r="J17" s="29" t="s">
        <v>6</v>
      </c>
      <c r="K17" s="29" t="s">
        <v>7</v>
      </c>
      <c r="L17" s="30" t="s">
        <v>18</v>
      </c>
      <c r="M17" s="31" t="s">
        <v>14</v>
      </c>
      <c r="N17" s="31" t="s">
        <v>15</v>
      </c>
      <c r="O17" s="32" t="s">
        <v>16</v>
      </c>
      <c r="P17" s="32" t="s">
        <v>17</v>
      </c>
      <c r="Q17" s="32" t="s">
        <v>6</v>
      </c>
      <c r="R17" s="32" t="s">
        <v>7</v>
      </c>
      <c r="S17" s="33" t="s">
        <v>19</v>
      </c>
      <c r="T17" s="34" t="s">
        <v>10</v>
      </c>
      <c r="U17" s="34" t="s">
        <v>11</v>
      </c>
      <c r="V17" s="34" t="s">
        <v>20</v>
      </c>
      <c r="W17" s="34" t="s">
        <v>8</v>
      </c>
      <c r="X17" s="34" t="s">
        <v>12</v>
      </c>
      <c r="Y17" s="34" t="s">
        <v>13</v>
      </c>
      <c r="Z17" s="34" t="s">
        <v>20</v>
      </c>
    </row>
    <row r="18" spans="1:26" s="3" customFormat="1" ht="21.75" customHeight="1">
      <c r="A18" s="37" t="str">
        <f t="array" ref="A18:A30">IFERROR(INDEX(Usines,SMALL(IF(Usines=$E$10,ROW(Usines)-13,""),ROW(Usines)-13)),"")</f>
        <v>ARG</v>
      </c>
      <c r="B18" s="37" t="str">
        <f t="array" ref="B18:B30">IFERROR(INDEX(Année_Investissement,SMALL(IF(Usines=$E$10,ROW(Usines)-13,""),ROW(Usines)-13)),"")</f>
        <v>2015</v>
      </c>
      <c r="C18" s="37" t="str">
        <f t="array" ref="C18:C30">IFERROR(INDEX(N°_ROI,SMALL(IF(Usines=$E$10,ROW(Usines)-13,""),ROW(Usines)-13)),"")</f>
        <v>21</v>
      </c>
      <c r="D18" s="37" t="str">
        <f t="array" ref="D18:D30">IFERROR(INDEX(Description,SMALL(IF(Usines=$E$10,ROW(Usines)-13,""),ROW(Usines)-13)),"")</f>
        <v>Rénovation toit</v>
      </c>
      <c r="E18" s="10">
        <f t="array" ref="E18:E30">IFERROR(INDEX(Montant,SMALL(IF(Usines=$E$10,ROW(Usines)-13,""),ROW(Usines)-13)),"")</f>
        <v>9549</v>
      </c>
      <c r="F18" s="35"/>
      <c r="G18" s="10"/>
      <c r="H18" s="11"/>
      <c r="I18" s="11"/>
      <c r="J18" s="11"/>
      <c r="K18" s="11">
        <f t="shared" ref="K18:K34" si="0">SUM(F18:J18)</f>
        <v>0</v>
      </c>
      <c r="L18" s="36" t="e">
        <f>E18/K18</f>
        <v>#DIV/0!</v>
      </c>
      <c r="M18" s="15"/>
      <c r="N18" s="10"/>
      <c r="O18" s="11"/>
      <c r="P18" s="11"/>
      <c r="Q18" s="11"/>
      <c r="R18" s="11">
        <f>SUM(M18:Q18)</f>
        <v>0</v>
      </c>
      <c r="S18" s="36" t="e">
        <f>E18/R18</f>
        <v>#DIV/0!</v>
      </c>
      <c r="T18" s="15"/>
      <c r="U18" s="15"/>
      <c r="V18" s="15"/>
      <c r="W18" s="13"/>
      <c r="X18" s="15"/>
      <c r="Y18" s="15"/>
      <c r="Z18" s="15"/>
    </row>
    <row r="19" spans="1:26" s="3" customFormat="1" ht="21.75" customHeight="1">
      <c r="A19" s="37" t="str">
        <v>ARG</v>
      </c>
      <c r="B19" s="37" t="str">
        <v>2016</v>
      </c>
      <c r="C19" s="37" t="str">
        <v>27</v>
      </c>
      <c r="D19" s="37" t="str">
        <v>Générateur électrique</v>
      </c>
      <c r="E19" s="10">
        <v>9600</v>
      </c>
      <c r="F19" s="35"/>
      <c r="G19" s="10"/>
      <c r="H19" s="11"/>
      <c r="I19" s="11"/>
      <c r="J19" s="11"/>
      <c r="K19" s="11">
        <f t="shared" si="0"/>
        <v>0</v>
      </c>
      <c r="L19" s="36" t="e">
        <f t="shared" ref="L19:L34" si="1">E19/K19</f>
        <v>#DIV/0!</v>
      </c>
      <c r="M19" s="15"/>
      <c r="N19" s="10"/>
      <c r="O19" s="11"/>
      <c r="P19" s="11"/>
      <c r="Q19" s="11"/>
      <c r="R19" s="11">
        <f>SUM(M19:Q19)</f>
        <v>0</v>
      </c>
      <c r="S19" s="36" t="e">
        <f t="shared" ref="S19:S34" si="2">E19/R19</f>
        <v>#DIV/0!</v>
      </c>
      <c r="T19" s="15"/>
      <c r="U19" s="15"/>
      <c r="V19" s="15"/>
      <c r="W19" s="13"/>
      <c r="X19" s="15"/>
      <c r="Y19" s="15"/>
      <c r="Z19" s="15"/>
    </row>
    <row r="20" spans="1:26" s="3" customFormat="1" ht="21.75" customHeight="1">
      <c r="A20" s="37" t="str">
        <v>ARG</v>
      </c>
      <c r="B20" s="37" t="str">
        <v>2016</v>
      </c>
      <c r="C20" s="37" t="str">
        <v>28</v>
      </c>
      <c r="D20" s="37" t="str">
        <v>Etuve</v>
      </c>
      <c r="E20" s="10">
        <v>26362</v>
      </c>
      <c r="F20" s="35"/>
      <c r="G20" s="10"/>
      <c r="H20" s="11"/>
      <c r="I20" s="11"/>
      <c r="J20" s="11"/>
      <c r="K20" s="11">
        <f t="shared" si="0"/>
        <v>0</v>
      </c>
      <c r="L20" s="36" t="e">
        <f t="shared" si="1"/>
        <v>#DIV/0!</v>
      </c>
      <c r="M20" s="15"/>
      <c r="N20" s="10"/>
      <c r="O20" s="11"/>
      <c r="P20" s="11"/>
      <c r="Q20" s="11"/>
      <c r="R20" s="11">
        <f t="shared" ref="R20:R34" si="3">SUM(M20:Q20)</f>
        <v>0</v>
      </c>
      <c r="S20" s="36" t="e">
        <f t="shared" si="2"/>
        <v>#DIV/0!</v>
      </c>
      <c r="T20" s="15"/>
      <c r="U20" s="15"/>
      <c r="V20" s="15"/>
      <c r="W20" s="13"/>
      <c r="X20" s="15"/>
      <c r="Y20" s="15"/>
      <c r="Z20" s="15"/>
    </row>
    <row r="21" spans="1:26" s="3" customFormat="1" ht="21.75" customHeight="1">
      <c r="A21" s="37" t="str">
        <v/>
      </c>
      <c r="B21" s="37" t="str">
        <v/>
      </c>
      <c r="C21" s="37" t="str">
        <v/>
      </c>
      <c r="D21" s="37" t="str">
        <v/>
      </c>
      <c r="E21" s="10" t="str">
        <v/>
      </c>
      <c r="F21" s="35"/>
      <c r="G21" s="10"/>
      <c r="H21" s="11"/>
      <c r="I21" s="11"/>
      <c r="J21" s="11"/>
      <c r="K21" s="11">
        <f t="shared" si="0"/>
        <v>0</v>
      </c>
      <c r="L21" s="36" t="e">
        <f t="shared" si="1"/>
        <v>#VALUE!</v>
      </c>
      <c r="M21" s="15"/>
      <c r="N21" s="10"/>
      <c r="O21" s="11"/>
      <c r="P21" s="11"/>
      <c r="Q21" s="11"/>
      <c r="R21" s="11">
        <f t="shared" si="3"/>
        <v>0</v>
      </c>
      <c r="S21" s="36" t="e">
        <f t="shared" si="2"/>
        <v>#VALUE!</v>
      </c>
      <c r="T21" s="15"/>
      <c r="U21" s="15"/>
      <c r="V21" s="15"/>
      <c r="W21" s="13"/>
      <c r="X21" s="15"/>
      <c r="Y21" s="15"/>
      <c r="Z21" s="15"/>
    </row>
    <row r="22" spans="1:26" s="3" customFormat="1" ht="21.75" customHeight="1">
      <c r="A22" s="37" t="str">
        <v/>
      </c>
      <c r="B22" s="37" t="str">
        <v/>
      </c>
      <c r="C22" s="37" t="str">
        <v/>
      </c>
      <c r="D22" s="37" t="str">
        <v/>
      </c>
      <c r="E22" s="10" t="str">
        <v/>
      </c>
      <c r="F22" s="35"/>
      <c r="G22" s="10"/>
      <c r="H22" s="11"/>
      <c r="I22" s="11"/>
      <c r="J22" s="11"/>
      <c r="K22" s="11">
        <f t="shared" si="0"/>
        <v>0</v>
      </c>
      <c r="L22" s="36" t="e">
        <f t="shared" si="1"/>
        <v>#VALUE!</v>
      </c>
      <c r="M22" s="15"/>
      <c r="N22" s="10"/>
      <c r="O22" s="11"/>
      <c r="P22" s="11"/>
      <c r="Q22" s="11"/>
      <c r="R22" s="11">
        <f t="shared" si="3"/>
        <v>0</v>
      </c>
      <c r="S22" s="36" t="e">
        <f t="shared" si="2"/>
        <v>#VALUE!</v>
      </c>
      <c r="T22" s="15"/>
      <c r="U22" s="15"/>
      <c r="V22" s="15"/>
      <c r="W22" s="13"/>
      <c r="X22" s="15"/>
      <c r="Y22" s="15"/>
      <c r="Z22" s="15"/>
    </row>
    <row r="23" spans="1:26" s="3" customFormat="1" ht="21.75" customHeight="1">
      <c r="A23" s="37" t="str">
        <v/>
      </c>
      <c r="B23" s="37" t="str">
        <v/>
      </c>
      <c r="C23" s="37" t="str">
        <v/>
      </c>
      <c r="D23" s="37" t="str">
        <v/>
      </c>
      <c r="E23" s="10" t="str">
        <v/>
      </c>
      <c r="F23" s="35"/>
      <c r="G23" s="10"/>
      <c r="H23" s="11"/>
      <c r="I23" s="11"/>
      <c r="J23" s="11"/>
      <c r="K23" s="11">
        <f t="shared" si="0"/>
        <v>0</v>
      </c>
      <c r="L23" s="36" t="e">
        <f t="shared" si="1"/>
        <v>#VALUE!</v>
      </c>
      <c r="M23" s="15"/>
      <c r="N23" s="10"/>
      <c r="O23" s="11"/>
      <c r="P23" s="11"/>
      <c r="Q23" s="11"/>
      <c r="R23" s="11">
        <f t="shared" si="3"/>
        <v>0</v>
      </c>
      <c r="S23" s="36" t="e">
        <f t="shared" si="2"/>
        <v>#VALUE!</v>
      </c>
      <c r="T23" s="15"/>
      <c r="U23" s="15"/>
      <c r="V23" s="15"/>
      <c r="W23" s="13"/>
      <c r="X23" s="15"/>
      <c r="Y23" s="15"/>
      <c r="Z23" s="15"/>
    </row>
    <row r="24" spans="1:26" s="3" customFormat="1" ht="21.75" customHeight="1">
      <c r="A24" s="37" t="str">
        <v/>
      </c>
      <c r="B24" s="37" t="str">
        <v/>
      </c>
      <c r="C24" s="37" t="str">
        <v/>
      </c>
      <c r="D24" s="37" t="str">
        <v/>
      </c>
      <c r="E24" s="10" t="str">
        <v/>
      </c>
      <c r="F24" s="35"/>
      <c r="G24" s="10"/>
      <c r="H24" s="11"/>
      <c r="I24" s="11"/>
      <c r="J24" s="11"/>
      <c r="K24" s="11">
        <f t="shared" si="0"/>
        <v>0</v>
      </c>
      <c r="L24" s="36" t="e">
        <f t="shared" si="1"/>
        <v>#VALUE!</v>
      </c>
      <c r="M24" s="15"/>
      <c r="N24" s="10"/>
      <c r="O24" s="11"/>
      <c r="P24" s="11"/>
      <c r="Q24" s="11"/>
      <c r="R24" s="11">
        <f t="shared" si="3"/>
        <v>0</v>
      </c>
      <c r="S24" s="36" t="e">
        <f t="shared" si="2"/>
        <v>#VALUE!</v>
      </c>
      <c r="T24" s="15"/>
      <c r="U24" s="15"/>
      <c r="V24" s="15"/>
      <c r="W24" s="13"/>
      <c r="X24" s="15"/>
      <c r="Y24" s="15"/>
      <c r="Z24" s="15"/>
    </row>
    <row r="25" spans="1:26" s="3" customFormat="1" ht="21.75" customHeight="1">
      <c r="A25" s="37" t="str">
        <v/>
      </c>
      <c r="B25" s="37" t="str">
        <v/>
      </c>
      <c r="C25" s="37" t="str">
        <v/>
      </c>
      <c r="D25" s="37" t="str">
        <v/>
      </c>
      <c r="E25" s="10" t="str">
        <v/>
      </c>
      <c r="F25" s="35"/>
      <c r="G25" s="10"/>
      <c r="H25" s="11"/>
      <c r="I25" s="11"/>
      <c r="J25" s="11"/>
      <c r="K25" s="11">
        <f t="shared" si="0"/>
        <v>0</v>
      </c>
      <c r="L25" s="36" t="e">
        <f t="shared" si="1"/>
        <v>#VALUE!</v>
      </c>
      <c r="M25" s="15"/>
      <c r="N25" s="10"/>
      <c r="O25" s="11"/>
      <c r="P25" s="11"/>
      <c r="Q25" s="11"/>
      <c r="R25" s="11">
        <f t="shared" si="3"/>
        <v>0</v>
      </c>
      <c r="S25" s="36" t="e">
        <f t="shared" si="2"/>
        <v>#VALUE!</v>
      </c>
      <c r="T25" s="15"/>
      <c r="U25" s="15"/>
      <c r="V25" s="15"/>
      <c r="W25" s="13"/>
      <c r="X25" s="15"/>
      <c r="Y25" s="15"/>
      <c r="Z25" s="15"/>
    </row>
    <row r="26" spans="1:26" s="3" customFormat="1" ht="21.75" customHeight="1">
      <c r="A26" s="37" t="str">
        <v/>
      </c>
      <c r="B26" s="37" t="str">
        <v/>
      </c>
      <c r="C26" s="37" t="str">
        <v/>
      </c>
      <c r="D26" s="37" t="str">
        <v/>
      </c>
      <c r="E26" s="10" t="str">
        <v/>
      </c>
      <c r="F26" s="35"/>
      <c r="G26" s="10"/>
      <c r="H26" s="11"/>
      <c r="I26" s="11"/>
      <c r="J26" s="11"/>
      <c r="K26" s="11">
        <f t="shared" si="0"/>
        <v>0</v>
      </c>
      <c r="L26" s="36" t="e">
        <f t="shared" si="1"/>
        <v>#VALUE!</v>
      </c>
      <c r="M26" s="15"/>
      <c r="N26" s="10"/>
      <c r="O26" s="11"/>
      <c r="P26" s="11"/>
      <c r="Q26" s="11"/>
      <c r="R26" s="11">
        <f t="shared" si="3"/>
        <v>0</v>
      </c>
      <c r="S26" s="36" t="e">
        <f t="shared" si="2"/>
        <v>#VALUE!</v>
      </c>
      <c r="T26" s="15"/>
      <c r="U26" s="15"/>
      <c r="V26" s="15"/>
      <c r="W26" s="13"/>
      <c r="X26" s="15"/>
      <c r="Y26" s="15"/>
      <c r="Z26" s="15"/>
    </row>
    <row r="27" spans="1:26" s="3" customFormat="1" ht="21.75" customHeight="1">
      <c r="A27" s="41" t="str">
        <v/>
      </c>
      <c r="B27" s="41" t="str">
        <v/>
      </c>
      <c r="C27" s="41" t="str">
        <v/>
      </c>
      <c r="D27" s="41" t="str">
        <v/>
      </c>
      <c r="E27" s="42" t="str">
        <v/>
      </c>
      <c r="F27" s="35"/>
      <c r="G27" s="10"/>
      <c r="H27" s="11"/>
      <c r="I27" s="11"/>
      <c r="J27" s="11"/>
      <c r="K27" s="11">
        <f t="shared" si="0"/>
        <v>0</v>
      </c>
      <c r="L27" s="36" t="e">
        <f t="shared" si="1"/>
        <v>#VALUE!</v>
      </c>
      <c r="M27" s="15"/>
      <c r="N27" s="10"/>
      <c r="O27" s="11"/>
      <c r="P27" s="11"/>
      <c r="Q27" s="11"/>
      <c r="R27" s="11">
        <f t="shared" si="3"/>
        <v>0</v>
      </c>
      <c r="S27" s="36" t="e">
        <f t="shared" si="2"/>
        <v>#VALUE!</v>
      </c>
      <c r="T27" s="15"/>
      <c r="U27" s="15"/>
      <c r="V27" s="15"/>
      <c r="W27" s="13"/>
      <c r="X27" s="15"/>
      <c r="Y27" s="15"/>
      <c r="Z27" s="15"/>
    </row>
    <row r="28" spans="1:26" s="3" customFormat="1" ht="21.75" customHeight="1">
      <c r="A28" s="9" t="str">
        <v/>
      </c>
      <c r="B28" s="37" t="str">
        <v/>
      </c>
      <c r="C28" s="37" t="str">
        <v/>
      </c>
      <c r="D28" s="9" t="str">
        <v/>
      </c>
      <c r="E28" s="10" t="str">
        <v/>
      </c>
      <c r="F28" s="35"/>
      <c r="G28" s="10"/>
      <c r="H28" s="11"/>
      <c r="I28" s="11"/>
      <c r="J28" s="11"/>
      <c r="K28" s="11">
        <f t="shared" si="0"/>
        <v>0</v>
      </c>
      <c r="L28" s="36" t="e">
        <f t="shared" si="1"/>
        <v>#VALUE!</v>
      </c>
      <c r="M28" s="15"/>
      <c r="N28" s="10"/>
      <c r="O28" s="11"/>
      <c r="P28" s="11"/>
      <c r="Q28" s="11"/>
      <c r="R28" s="11">
        <f t="shared" si="3"/>
        <v>0</v>
      </c>
      <c r="S28" s="36" t="e">
        <f t="shared" si="2"/>
        <v>#VALUE!</v>
      </c>
      <c r="T28" s="15"/>
      <c r="U28" s="15"/>
      <c r="V28" s="15"/>
      <c r="W28" s="13"/>
      <c r="X28" s="15"/>
      <c r="Y28" s="15"/>
      <c r="Z28" s="15"/>
    </row>
    <row r="29" spans="1:26" s="3" customFormat="1" ht="21.75" customHeight="1">
      <c r="A29" s="9" t="str">
        <v/>
      </c>
      <c r="B29" s="37" t="str">
        <v/>
      </c>
      <c r="C29" s="37" t="str">
        <v/>
      </c>
      <c r="D29" s="9" t="str">
        <v/>
      </c>
      <c r="E29" s="10" t="str">
        <v/>
      </c>
      <c r="F29" s="35"/>
      <c r="G29" s="10"/>
      <c r="H29" s="11"/>
      <c r="I29" s="11"/>
      <c r="J29" s="11"/>
      <c r="K29" s="11">
        <f t="shared" si="0"/>
        <v>0</v>
      </c>
      <c r="L29" s="36" t="e">
        <f t="shared" si="1"/>
        <v>#VALUE!</v>
      </c>
      <c r="M29" s="15"/>
      <c r="N29" s="10"/>
      <c r="O29" s="11"/>
      <c r="P29" s="11"/>
      <c r="Q29" s="11"/>
      <c r="R29" s="11">
        <f t="shared" si="3"/>
        <v>0</v>
      </c>
      <c r="S29" s="36" t="e">
        <f t="shared" si="2"/>
        <v>#VALUE!</v>
      </c>
      <c r="T29" s="15"/>
      <c r="U29" s="15"/>
      <c r="V29" s="15"/>
      <c r="W29" s="13"/>
      <c r="X29" s="15"/>
      <c r="Y29" s="15"/>
      <c r="Z29" s="15"/>
    </row>
    <row r="30" spans="1:26" s="3" customFormat="1" ht="21.75" customHeight="1">
      <c r="A30" s="40" t="str">
        <v/>
      </c>
      <c r="B30" s="38" t="str">
        <v/>
      </c>
      <c r="C30" s="38" t="str">
        <v/>
      </c>
      <c r="D30" s="40" t="str">
        <v/>
      </c>
      <c r="E30" s="39" t="str">
        <v/>
      </c>
      <c r="F30" s="35"/>
      <c r="G30" s="10"/>
      <c r="H30" s="11"/>
      <c r="I30" s="11"/>
      <c r="J30" s="11"/>
      <c r="K30" s="11">
        <f t="shared" si="0"/>
        <v>0</v>
      </c>
      <c r="L30" s="36" t="e">
        <f t="shared" si="1"/>
        <v>#VALUE!</v>
      </c>
      <c r="M30" s="15"/>
      <c r="N30" s="10"/>
      <c r="O30" s="11"/>
      <c r="P30" s="11"/>
      <c r="Q30" s="11"/>
      <c r="R30" s="11">
        <f t="shared" si="3"/>
        <v>0</v>
      </c>
      <c r="S30" s="36" t="e">
        <f t="shared" si="2"/>
        <v>#VALUE!</v>
      </c>
      <c r="T30" s="15"/>
      <c r="U30" s="15"/>
      <c r="V30" s="15"/>
      <c r="W30" s="13"/>
      <c r="X30" s="15"/>
      <c r="Y30" s="15"/>
      <c r="Z30" s="15"/>
    </row>
    <row r="31" spans="1:26" s="3" customFormat="1" ht="21.75" customHeight="1">
      <c r="A31" s="9"/>
      <c r="B31" s="37"/>
      <c r="C31" s="37"/>
      <c r="D31" s="9"/>
      <c r="E31" s="10"/>
      <c r="F31" s="35"/>
      <c r="G31" s="10"/>
      <c r="H31" s="11"/>
      <c r="I31" s="11"/>
      <c r="J31" s="11"/>
      <c r="K31" s="11">
        <f t="shared" si="0"/>
        <v>0</v>
      </c>
      <c r="L31" s="36" t="e">
        <f t="shared" si="1"/>
        <v>#DIV/0!</v>
      </c>
      <c r="M31" s="15"/>
      <c r="N31" s="10"/>
      <c r="O31" s="11"/>
      <c r="P31" s="11"/>
      <c r="Q31" s="11"/>
      <c r="R31" s="11">
        <f t="shared" si="3"/>
        <v>0</v>
      </c>
      <c r="S31" s="36" t="e">
        <f t="shared" si="2"/>
        <v>#DIV/0!</v>
      </c>
      <c r="T31" s="15"/>
      <c r="U31" s="15"/>
      <c r="V31" s="15"/>
      <c r="W31" s="13"/>
      <c r="X31" s="15"/>
      <c r="Y31" s="15"/>
      <c r="Z31" s="15"/>
    </row>
    <row r="32" spans="1:26" s="3" customFormat="1" ht="21.75" customHeight="1">
      <c r="A32" s="9"/>
      <c r="B32" s="37"/>
      <c r="C32" s="37"/>
      <c r="D32" s="9"/>
      <c r="E32" s="10"/>
      <c r="F32" s="35"/>
      <c r="G32" s="10"/>
      <c r="H32" s="11"/>
      <c r="I32" s="11"/>
      <c r="J32" s="11"/>
      <c r="K32" s="11">
        <f t="shared" si="0"/>
        <v>0</v>
      </c>
      <c r="L32" s="36" t="e">
        <f t="shared" si="1"/>
        <v>#DIV/0!</v>
      </c>
      <c r="M32" s="15"/>
      <c r="N32" s="10"/>
      <c r="O32" s="11"/>
      <c r="P32" s="11"/>
      <c r="Q32" s="11"/>
      <c r="R32" s="11">
        <f t="shared" si="3"/>
        <v>0</v>
      </c>
      <c r="S32" s="36" t="e">
        <f t="shared" si="2"/>
        <v>#DIV/0!</v>
      </c>
      <c r="T32" s="15"/>
      <c r="U32" s="15"/>
      <c r="V32" s="15"/>
      <c r="W32" s="13"/>
      <c r="X32" s="15"/>
      <c r="Y32" s="15"/>
      <c r="Z32" s="15"/>
    </row>
    <row r="33" spans="1:26" s="3" customFormat="1" ht="21.75" customHeight="1">
      <c r="A33" s="9"/>
      <c r="B33" s="37"/>
      <c r="C33" s="37"/>
      <c r="D33" s="9"/>
      <c r="E33" s="10"/>
      <c r="F33" s="35"/>
      <c r="G33" s="10"/>
      <c r="H33" s="11"/>
      <c r="I33" s="11"/>
      <c r="J33" s="11"/>
      <c r="K33" s="11">
        <f t="shared" si="0"/>
        <v>0</v>
      </c>
      <c r="L33" s="36" t="e">
        <f t="shared" si="1"/>
        <v>#DIV/0!</v>
      </c>
      <c r="M33" s="15"/>
      <c r="N33" s="10"/>
      <c r="O33" s="11"/>
      <c r="P33" s="11"/>
      <c r="Q33" s="11"/>
      <c r="R33" s="11">
        <f t="shared" si="3"/>
        <v>0</v>
      </c>
      <c r="S33" s="36" t="e">
        <f t="shared" si="2"/>
        <v>#DIV/0!</v>
      </c>
      <c r="T33" s="15"/>
      <c r="U33" s="15"/>
      <c r="V33" s="15"/>
      <c r="W33" s="13"/>
      <c r="X33" s="15"/>
      <c r="Y33" s="15"/>
      <c r="Z33" s="15"/>
    </row>
    <row r="34" spans="1:26" s="3" customFormat="1" ht="21.75" customHeight="1">
      <c r="A34" s="9"/>
      <c r="B34" s="37"/>
      <c r="C34" s="37"/>
      <c r="D34" s="9"/>
      <c r="E34" s="10"/>
      <c r="F34" s="35"/>
      <c r="G34" s="10"/>
      <c r="H34" s="11"/>
      <c r="I34" s="11"/>
      <c r="J34" s="11"/>
      <c r="K34" s="11">
        <f t="shared" si="0"/>
        <v>0</v>
      </c>
      <c r="L34" s="36" t="e">
        <f t="shared" si="1"/>
        <v>#DIV/0!</v>
      </c>
      <c r="M34" s="15"/>
      <c r="N34" s="10"/>
      <c r="O34" s="11"/>
      <c r="P34" s="11"/>
      <c r="Q34" s="11"/>
      <c r="R34" s="11">
        <f t="shared" si="3"/>
        <v>0</v>
      </c>
      <c r="S34" s="36" t="e">
        <f t="shared" si="2"/>
        <v>#DIV/0!</v>
      </c>
      <c r="T34" s="15"/>
      <c r="U34" s="15"/>
      <c r="V34" s="15"/>
      <c r="W34" s="13"/>
      <c r="X34" s="15"/>
      <c r="Y34" s="15"/>
      <c r="Z34" s="15"/>
    </row>
    <row r="35" spans="1:26" s="3" customFormat="1" ht="21.75" customHeight="1">
      <c r="D35" s="2"/>
      <c r="E35" s="2"/>
      <c r="F35" s="12"/>
      <c r="G35" s="2"/>
      <c r="H35" s="1"/>
      <c r="I35" s="1"/>
      <c r="J35" s="1"/>
      <c r="K35" s="1"/>
      <c r="L35" s="1"/>
      <c r="M35" s="1"/>
    </row>
    <row r="36" spans="1:26" s="3" customFormat="1" ht="21.75" customHeight="1">
      <c r="D36" s="2"/>
      <c r="E36" s="2"/>
      <c r="F36" s="12"/>
      <c r="G36" s="2"/>
      <c r="H36" s="1"/>
      <c r="I36" s="1"/>
      <c r="J36" s="1"/>
      <c r="K36" s="1"/>
      <c r="L36" s="1"/>
      <c r="M36" s="1"/>
    </row>
    <row r="37" spans="1:26" s="3" customFormat="1" ht="21.75" customHeight="1">
      <c r="D37" s="2"/>
      <c r="E37" s="2"/>
      <c r="G37" s="2"/>
      <c r="H37" s="1"/>
      <c r="I37" s="1"/>
      <c r="J37" s="1"/>
      <c r="K37" s="1"/>
      <c r="L37" s="1"/>
      <c r="M37" s="1"/>
    </row>
    <row r="39" spans="1:26" ht="20.25">
      <c r="D39" s="4" t="s">
        <v>3</v>
      </c>
    </row>
  </sheetData>
  <sheetProtection selectLockedCells="1"/>
  <mergeCells count="6">
    <mergeCell ref="T16:Z16"/>
    <mergeCell ref="C16:C17"/>
    <mergeCell ref="A16:A17"/>
    <mergeCell ref="E16:E17"/>
    <mergeCell ref="D16:D17"/>
    <mergeCell ref="B16:B17"/>
  </mergeCells>
  <phoneticPr fontId="0" type="noConversion"/>
  <pageMargins left="0.25" right="0.25" top="0.75" bottom="0.75" header="0.3" footer="0.3"/>
  <pageSetup paperSize="9" scale="64" orientation="landscape" r:id="rId1"/>
  <ignoredErrors>
    <ignoredError sqref="K18:K33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Feuil1!$A$3:$A$9</xm:f>
          </x14:formula1>
          <xm:sqref>E10</xm:sqref>
        </x14:dataValidation>
        <x14:dataValidation type="list" allowBlank="1" showInputMessage="1" showErrorMessage="1">
          <x14:formula1>
            <xm:f>Feuil1!$C$3:$C$6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9"/>
  <sheetViews>
    <sheetView workbookViewId="0">
      <selection activeCell="A38" sqref="A38"/>
    </sheetView>
    <sheetView workbookViewId="1"/>
  </sheetViews>
  <sheetFormatPr baseColWidth="10" defaultRowHeight="12.75"/>
  <cols>
    <col min="1" max="1" width="14.7109375" bestFit="1" customWidth="1"/>
    <col min="2" max="2" width="29.140625" bestFit="1" customWidth="1"/>
    <col min="3" max="12" width="10.5703125" customWidth="1"/>
  </cols>
  <sheetData>
    <row r="2" spans="1:3">
      <c r="A2" s="5" t="s">
        <v>1</v>
      </c>
      <c r="C2" t="s">
        <v>5</v>
      </c>
    </row>
    <row r="3" spans="1:3">
      <c r="A3" s="5" t="s">
        <v>21</v>
      </c>
      <c r="C3" s="7">
        <v>2013</v>
      </c>
    </row>
    <row r="4" spans="1:3">
      <c r="A4" s="5" t="s">
        <v>22</v>
      </c>
      <c r="C4" s="7">
        <v>2014</v>
      </c>
    </row>
    <row r="5" spans="1:3">
      <c r="A5" s="5" t="s">
        <v>23</v>
      </c>
      <c r="C5" s="7">
        <v>2015</v>
      </c>
    </row>
    <row r="6" spans="1:3">
      <c r="A6" s="5" t="s">
        <v>24</v>
      </c>
      <c r="C6" s="7">
        <v>2016</v>
      </c>
    </row>
    <row r="7" spans="1:3">
      <c r="A7" s="5" t="s">
        <v>25</v>
      </c>
    </row>
    <row r="8" spans="1:3">
      <c r="A8" s="5" t="s">
        <v>26</v>
      </c>
    </row>
    <row r="9" spans="1:3">
      <c r="A9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74"/>
  <sheetViews>
    <sheetView tabSelected="1" topLeftCell="B4" workbookViewId="0">
      <selection activeCell="D16" sqref="D16"/>
    </sheetView>
    <sheetView workbookViewId="1"/>
  </sheetViews>
  <sheetFormatPr baseColWidth="10" defaultRowHeight="12.75"/>
  <cols>
    <col min="1" max="1" width="5.28515625" bestFit="1" customWidth="1"/>
    <col min="2" max="2" width="6.7109375" bestFit="1" customWidth="1"/>
    <col min="3" max="3" width="37.5703125" bestFit="1" customWidth="1"/>
    <col min="4" max="4" width="6.7109375" bestFit="1" customWidth="1"/>
    <col min="5" max="5" width="6.28515625" bestFit="1" customWidth="1"/>
    <col min="6" max="6" width="18" bestFit="1" customWidth="1"/>
    <col min="7" max="7" width="8" bestFit="1" customWidth="1"/>
    <col min="8" max="8" width="32.140625" bestFit="1" customWidth="1"/>
    <col min="9" max="9" width="7.28515625" bestFit="1" customWidth="1"/>
    <col min="10" max="10" width="7" bestFit="1" customWidth="1"/>
    <col min="11" max="12" width="6.42578125" bestFit="1" customWidth="1"/>
    <col min="13" max="18" width="6.28515625" bestFit="1" customWidth="1"/>
    <col min="19" max="19" width="6.42578125" bestFit="1" customWidth="1"/>
    <col min="20" max="20" width="20.7109375" customWidth="1"/>
    <col min="21" max="21" width="13.28515625" bestFit="1" customWidth="1"/>
    <col min="22" max="22" width="17.140625" bestFit="1" customWidth="1"/>
    <col min="23" max="23" width="12.85546875" bestFit="1" customWidth="1"/>
  </cols>
  <sheetData>
    <row r="1" spans="1:23" ht="13.5" thickBot="1">
      <c r="A1" s="17" t="s">
        <v>35</v>
      </c>
      <c r="B1" s="17" t="s">
        <v>36</v>
      </c>
      <c r="C1" s="17" t="s">
        <v>37</v>
      </c>
      <c r="D1" s="17" t="s">
        <v>38</v>
      </c>
      <c r="E1" s="17" t="s">
        <v>39</v>
      </c>
      <c r="F1" s="17" t="s">
        <v>40</v>
      </c>
      <c r="G1" s="17" t="s">
        <v>41</v>
      </c>
      <c r="H1" s="17" t="s">
        <v>42</v>
      </c>
      <c r="I1" s="17" t="s">
        <v>43</v>
      </c>
      <c r="J1" s="17" t="s">
        <v>44</v>
      </c>
      <c r="K1" s="17" t="s">
        <v>45</v>
      </c>
      <c r="L1" s="17" t="s">
        <v>46</v>
      </c>
      <c r="M1" s="17" t="s">
        <v>47</v>
      </c>
      <c r="N1" s="17" t="s">
        <v>48</v>
      </c>
      <c r="O1" s="17" t="s">
        <v>49</v>
      </c>
      <c r="P1" s="17" t="s">
        <v>50</v>
      </c>
      <c r="Q1" s="17" t="s">
        <v>51</v>
      </c>
      <c r="R1" s="17" t="s">
        <v>52</v>
      </c>
      <c r="S1" s="17" t="s">
        <v>53</v>
      </c>
      <c r="T1" s="17" t="s">
        <v>54</v>
      </c>
      <c r="U1" s="17" t="s">
        <v>55</v>
      </c>
      <c r="V1" s="17" t="s">
        <v>56</v>
      </c>
      <c r="W1" s="18" t="s">
        <v>57</v>
      </c>
    </row>
    <row r="2" spans="1:23" ht="13.5" thickTop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 t="s">
        <v>58</v>
      </c>
      <c r="W2" s="20"/>
    </row>
    <row r="3" spans="1:2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2"/>
    </row>
    <row r="4" spans="1:2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20"/>
    </row>
    <row r="5" spans="1:2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2"/>
    </row>
    <row r="6" spans="1:2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 t="s">
        <v>59</v>
      </c>
      <c r="U6" s="19"/>
      <c r="V6" s="19"/>
      <c r="W6" s="20"/>
    </row>
    <row r="7" spans="1:2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 t="s">
        <v>60</v>
      </c>
      <c r="U7" s="21" t="s">
        <v>61</v>
      </c>
      <c r="V7" s="21" t="s">
        <v>62</v>
      </c>
      <c r="W7" s="22" t="s">
        <v>63</v>
      </c>
    </row>
    <row r="8" spans="1:2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 t="s">
        <v>64</v>
      </c>
      <c r="U8" s="19" t="s">
        <v>65</v>
      </c>
      <c r="V8" s="19" t="s">
        <v>66</v>
      </c>
      <c r="W8" s="20" t="s">
        <v>17</v>
      </c>
    </row>
    <row r="9" spans="1:23">
      <c r="A9" s="21"/>
      <c r="B9" s="21"/>
      <c r="C9" s="21"/>
      <c r="D9" s="21"/>
      <c r="E9" s="21"/>
      <c r="F9" s="21"/>
      <c r="G9" s="21"/>
      <c r="H9" s="21" t="s">
        <v>67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 t="s">
        <v>68</v>
      </c>
      <c r="U9" s="21" t="s">
        <v>69</v>
      </c>
      <c r="V9" s="21" t="s">
        <v>70</v>
      </c>
      <c r="W9" s="22" t="s">
        <v>71</v>
      </c>
    </row>
    <row r="10" spans="1:2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</row>
    <row r="11" spans="1:2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2"/>
    </row>
    <row r="12" spans="1:2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20"/>
    </row>
    <row r="13" spans="1:23">
      <c r="A13" s="21"/>
      <c r="B13" s="21" t="s">
        <v>72</v>
      </c>
      <c r="C13" s="21" t="s">
        <v>73</v>
      </c>
      <c r="D13" s="21" t="s">
        <v>74</v>
      </c>
      <c r="E13" s="21" t="s">
        <v>75</v>
      </c>
      <c r="F13" s="21" t="s">
        <v>76</v>
      </c>
      <c r="G13" s="21" t="s">
        <v>357</v>
      </c>
      <c r="H13" s="21" t="s">
        <v>77</v>
      </c>
      <c r="I13" s="21" t="s">
        <v>78</v>
      </c>
      <c r="J13" s="21" t="s">
        <v>79</v>
      </c>
      <c r="K13" s="21" t="s">
        <v>80</v>
      </c>
      <c r="L13" s="21" t="s">
        <v>81</v>
      </c>
      <c r="M13" s="21" t="s">
        <v>82</v>
      </c>
      <c r="N13" s="21" t="s">
        <v>83</v>
      </c>
      <c r="O13" s="21" t="s">
        <v>84</v>
      </c>
      <c r="P13" s="21" t="s">
        <v>85</v>
      </c>
      <c r="Q13" s="21" t="s">
        <v>86</v>
      </c>
      <c r="R13" s="21" t="s">
        <v>87</v>
      </c>
      <c r="S13" s="21" t="s">
        <v>88</v>
      </c>
      <c r="T13" s="21" t="s">
        <v>89</v>
      </c>
      <c r="U13" s="21" t="s">
        <v>90</v>
      </c>
      <c r="V13" s="21" t="s">
        <v>91</v>
      </c>
      <c r="W13" s="22" t="s">
        <v>92</v>
      </c>
    </row>
    <row r="14" spans="1:23">
      <c r="A14" s="19"/>
      <c r="B14" s="19" t="s">
        <v>93</v>
      </c>
      <c r="C14" s="19" t="s">
        <v>94</v>
      </c>
      <c r="D14" s="19" t="s">
        <v>26</v>
      </c>
      <c r="E14" s="19"/>
      <c r="F14" s="19"/>
      <c r="G14" s="19">
        <v>22022</v>
      </c>
      <c r="H14" s="19" t="s">
        <v>95</v>
      </c>
      <c r="I14" s="19" t="s">
        <v>96</v>
      </c>
      <c r="J14" s="19"/>
      <c r="K14" s="19"/>
      <c r="L14" s="19" t="s">
        <v>96</v>
      </c>
      <c r="M14" s="19"/>
      <c r="N14" s="19" t="s">
        <v>70</v>
      </c>
      <c r="O14" s="19" t="s">
        <v>70</v>
      </c>
      <c r="P14" s="19" t="s">
        <v>70</v>
      </c>
      <c r="Q14" s="19" t="s">
        <v>70</v>
      </c>
      <c r="R14" s="19" t="s">
        <v>22</v>
      </c>
      <c r="S14" s="19" t="s">
        <v>97</v>
      </c>
      <c r="T14" s="19" t="s">
        <v>98</v>
      </c>
      <c r="U14" s="19" t="s">
        <v>97</v>
      </c>
      <c r="V14" s="19" t="s">
        <v>93</v>
      </c>
      <c r="W14" s="20" t="s">
        <v>95</v>
      </c>
    </row>
    <row r="15" spans="1:23">
      <c r="A15" s="21"/>
      <c r="B15" s="21" t="s">
        <v>99</v>
      </c>
      <c r="C15" s="21" t="s">
        <v>100</v>
      </c>
      <c r="D15" s="21" t="s">
        <v>22</v>
      </c>
      <c r="E15" s="21"/>
      <c r="F15" s="21"/>
      <c r="G15" s="21">
        <v>41951</v>
      </c>
      <c r="H15" s="21" t="s">
        <v>101</v>
      </c>
      <c r="I15" s="21" t="s">
        <v>102</v>
      </c>
      <c r="J15" s="21"/>
      <c r="K15" s="21"/>
      <c r="L15" s="21" t="s">
        <v>102</v>
      </c>
      <c r="M15" s="21"/>
      <c r="N15" s="21" t="s">
        <v>70</v>
      </c>
      <c r="O15" s="21" t="s">
        <v>70</v>
      </c>
      <c r="P15" s="21" t="s">
        <v>70</v>
      </c>
      <c r="Q15" s="21" t="s">
        <v>70</v>
      </c>
      <c r="R15" s="21" t="s">
        <v>22</v>
      </c>
      <c r="S15" s="21" t="s">
        <v>103</v>
      </c>
      <c r="T15" s="21" t="s">
        <v>98</v>
      </c>
      <c r="U15" s="21" t="s">
        <v>103</v>
      </c>
      <c r="V15" s="21" t="s">
        <v>104</v>
      </c>
      <c r="W15" s="22" t="s">
        <v>105</v>
      </c>
    </row>
    <row r="16" spans="1:23">
      <c r="A16" s="19"/>
      <c r="B16" s="19" t="s">
        <v>106</v>
      </c>
      <c r="C16" s="19" t="s">
        <v>63</v>
      </c>
      <c r="D16" s="19" t="s">
        <v>22</v>
      </c>
      <c r="E16" s="19"/>
      <c r="F16" s="19"/>
      <c r="G16" s="19">
        <v>115900</v>
      </c>
      <c r="H16" s="19" t="s">
        <v>107</v>
      </c>
      <c r="I16" s="19" t="s">
        <v>108</v>
      </c>
      <c r="J16" s="19"/>
      <c r="K16" s="19"/>
      <c r="L16" s="19" t="s">
        <v>108</v>
      </c>
      <c r="M16" s="19"/>
      <c r="N16" s="19" t="s">
        <v>70</v>
      </c>
      <c r="O16" s="19" t="s">
        <v>70</v>
      </c>
      <c r="P16" s="19" t="s">
        <v>70</v>
      </c>
      <c r="Q16" s="19" t="s">
        <v>70</v>
      </c>
      <c r="R16" s="19" t="s">
        <v>22</v>
      </c>
      <c r="S16" s="19" t="s">
        <v>109</v>
      </c>
      <c r="T16" s="19" t="s">
        <v>98</v>
      </c>
      <c r="U16" s="19" t="s">
        <v>109</v>
      </c>
      <c r="V16" s="19" t="s">
        <v>110</v>
      </c>
      <c r="W16" s="20" t="s">
        <v>111</v>
      </c>
    </row>
    <row r="17" spans="1:23">
      <c r="A17" s="21"/>
      <c r="B17" s="21" t="s">
        <v>112</v>
      </c>
      <c r="C17" s="21" t="s">
        <v>113</v>
      </c>
      <c r="D17" s="21" t="s">
        <v>22</v>
      </c>
      <c r="E17" s="21"/>
      <c r="F17" s="21"/>
      <c r="G17" s="21">
        <v>12000</v>
      </c>
      <c r="H17" s="21" t="s">
        <v>114</v>
      </c>
      <c r="I17" s="21" t="s">
        <v>102</v>
      </c>
      <c r="J17" s="21"/>
      <c r="K17" s="21"/>
      <c r="L17" s="21" t="s">
        <v>102</v>
      </c>
      <c r="M17" s="21"/>
      <c r="N17" s="21" t="s">
        <v>70</v>
      </c>
      <c r="O17" s="21" t="s">
        <v>70</v>
      </c>
      <c r="P17" s="21" t="s">
        <v>70</v>
      </c>
      <c r="Q17" s="21" t="s">
        <v>70</v>
      </c>
      <c r="R17" s="21" t="s">
        <v>22</v>
      </c>
      <c r="S17" s="21" t="s">
        <v>109</v>
      </c>
      <c r="T17" s="21" t="s">
        <v>98</v>
      </c>
      <c r="U17" s="21" t="s">
        <v>109</v>
      </c>
      <c r="V17" s="21" t="s">
        <v>115</v>
      </c>
      <c r="W17" s="22" t="s">
        <v>116</v>
      </c>
    </row>
    <row r="18" spans="1:23">
      <c r="A18" s="19"/>
      <c r="B18" s="19" t="s">
        <v>117</v>
      </c>
      <c r="C18" s="19" t="s">
        <v>118</v>
      </c>
      <c r="D18" s="19" t="s">
        <v>22</v>
      </c>
      <c r="E18" s="19" t="s">
        <v>23</v>
      </c>
      <c r="F18" s="19"/>
      <c r="G18" s="19">
        <v>46108</v>
      </c>
      <c r="H18" s="19" t="s">
        <v>119</v>
      </c>
      <c r="I18" s="19" t="s">
        <v>120</v>
      </c>
      <c r="J18" s="19" t="s">
        <v>121</v>
      </c>
      <c r="K18" s="19" t="s">
        <v>121</v>
      </c>
      <c r="L18" s="19" t="s">
        <v>121</v>
      </c>
      <c r="M18" s="19" t="s">
        <v>70</v>
      </c>
      <c r="N18" s="19" t="s">
        <v>70</v>
      </c>
      <c r="O18" s="19" t="s">
        <v>70</v>
      </c>
      <c r="P18" s="19" t="s">
        <v>70</v>
      </c>
      <c r="Q18" s="19" t="s">
        <v>70</v>
      </c>
      <c r="R18" s="19" t="s">
        <v>22</v>
      </c>
      <c r="S18" s="19" t="s">
        <v>122</v>
      </c>
      <c r="T18" s="19" t="s">
        <v>123</v>
      </c>
      <c r="U18" s="19" t="s">
        <v>122</v>
      </c>
      <c r="V18" s="19" t="s">
        <v>112</v>
      </c>
      <c r="W18" s="20" t="s">
        <v>124</v>
      </c>
    </row>
    <row r="19" spans="1:23">
      <c r="A19" s="21"/>
      <c r="B19" s="21" t="s">
        <v>125</v>
      </c>
      <c r="C19" s="21" t="s">
        <v>126</v>
      </c>
      <c r="D19" s="21" t="s">
        <v>22</v>
      </c>
      <c r="E19" s="21" t="s">
        <v>23</v>
      </c>
      <c r="F19" s="21"/>
      <c r="G19" s="21">
        <v>19568</v>
      </c>
      <c r="H19" s="21" t="s">
        <v>127</v>
      </c>
      <c r="I19" s="21" t="s">
        <v>128</v>
      </c>
      <c r="J19" s="21" t="s">
        <v>128</v>
      </c>
      <c r="K19" s="21" t="s">
        <v>129</v>
      </c>
      <c r="L19" s="21" t="s">
        <v>129</v>
      </c>
      <c r="M19" s="21" t="s">
        <v>70</v>
      </c>
      <c r="N19" s="21" t="s">
        <v>70</v>
      </c>
      <c r="O19" s="21" t="s">
        <v>70</v>
      </c>
      <c r="P19" s="21" t="s">
        <v>70</v>
      </c>
      <c r="Q19" s="21" t="s">
        <v>70</v>
      </c>
      <c r="R19" s="21" t="s">
        <v>22</v>
      </c>
      <c r="S19" s="21" t="s">
        <v>130</v>
      </c>
      <c r="T19" s="21" t="s">
        <v>123</v>
      </c>
      <c r="U19" s="21" t="s">
        <v>130</v>
      </c>
      <c r="V19" s="21" t="s">
        <v>125</v>
      </c>
      <c r="W19" s="22" t="s">
        <v>131</v>
      </c>
    </row>
    <row r="20" spans="1:23">
      <c r="A20" s="19"/>
      <c r="B20" s="19" t="s">
        <v>132</v>
      </c>
      <c r="C20" s="19" t="s">
        <v>133</v>
      </c>
      <c r="D20" s="19" t="s">
        <v>22</v>
      </c>
      <c r="E20" s="19" t="s">
        <v>23</v>
      </c>
      <c r="F20" s="19"/>
      <c r="G20" s="19">
        <v>7184</v>
      </c>
      <c r="H20" s="19" t="s">
        <v>134</v>
      </c>
      <c r="I20" s="19" t="s">
        <v>128</v>
      </c>
      <c r="J20" s="19" t="s">
        <v>128</v>
      </c>
      <c r="K20" s="19" t="s">
        <v>129</v>
      </c>
      <c r="L20" s="19" t="s">
        <v>129</v>
      </c>
      <c r="M20" s="19" t="s">
        <v>70</v>
      </c>
      <c r="N20" s="19" t="s">
        <v>70</v>
      </c>
      <c r="O20" s="19" t="s">
        <v>70</v>
      </c>
      <c r="P20" s="19" t="s">
        <v>70</v>
      </c>
      <c r="Q20" s="19" t="s">
        <v>70</v>
      </c>
      <c r="R20" s="19" t="s">
        <v>22</v>
      </c>
      <c r="S20" s="19" t="s">
        <v>135</v>
      </c>
      <c r="T20" s="19" t="s">
        <v>123</v>
      </c>
      <c r="U20" s="19" t="s">
        <v>135</v>
      </c>
      <c r="V20" s="19" t="s">
        <v>136</v>
      </c>
      <c r="W20" s="20" t="s">
        <v>137</v>
      </c>
    </row>
    <row r="21" spans="1:23">
      <c r="A21" s="21"/>
      <c r="B21" s="21" t="s">
        <v>104</v>
      </c>
      <c r="C21" s="21" t="s">
        <v>138</v>
      </c>
      <c r="D21" s="21" t="s">
        <v>22</v>
      </c>
      <c r="E21" s="21" t="s">
        <v>23</v>
      </c>
      <c r="F21" s="21" t="s">
        <v>62</v>
      </c>
      <c r="G21" s="21">
        <v>38000</v>
      </c>
      <c r="H21" s="21" t="s">
        <v>139</v>
      </c>
      <c r="I21" s="21" t="s">
        <v>140</v>
      </c>
      <c r="J21" s="21" t="s">
        <v>141</v>
      </c>
      <c r="K21" s="21" t="s">
        <v>142</v>
      </c>
      <c r="L21" s="21" t="s">
        <v>143</v>
      </c>
      <c r="M21" s="21" t="s">
        <v>70</v>
      </c>
      <c r="N21" s="21" t="s">
        <v>70</v>
      </c>
      <c r="O21" s="21" t="s">
        <v>70</v>
      </c>
      <c r="P21" s="21" t="s">
        <v>70</v>
      </c>
      <c r="Q21" s="21" t="s">
        <v>70</v>
      </c>
      <c r="R21" s="21" t="s">
        <v>22</v>
      </c>
      <c r="S21" s="21" t="s">
        <v>144</v>
      </c>
      <c r="T21" s="21" t="s">
        <v>145</v>
      </c>
      <c r="U21" s="21" t="s">
        <v>146</v>
      </c>
      <c r="V21" s="21" t="s">
        <v>147</v>
      </c>
      <c r="W21" s="22" t="s">
        <v>148</v>
      </c>
    </row>
    <row r="22" spans="1:23">
      <c r="A22" s="19"/>
      <c r="B22" s="19" t="s">
        <v>149</v>
      </c>
      <c r="C22" s="19" t="s">
        <v>150</v>
      </c>
      <c r="D22" s="19" t="s">
        <v>24</v>
      </c>
      <c r="E22" s="19" t="s">
        <v>23</v>
      </c>
      <c r="F22" s="19" t="s">
        <v>62</v>
      </c>
      <c r="G22" s="19">
        <v>3822</v>
      </c>
      <c r="H22" s="19" t="s">
        <v>151</v>
      </c>
      <c r="I22" s="19" t="s">
        <v>144</v>
      </c>
      <c r="J22" s="19" t="s">
        <v>152</v>
      </c>
      <c r="K22" s="19" t="s">
        <v>153</v>
      </c>
      <c r="L22" s="19"/>
      <c r="M22" s="19" t="s">
        <v>70</v>
      </c>
      <c r="N22" s="19"/>
      <c r="O22" s="19"/>
      <c r="P22" s="19"/>
      <c r="Q22" s="19"/>
      <c r="R22" s="19" t="s">
        <v>22</v>
      </c>
      <c r="S22" s="19"/>
      <c r="T22" s="19" t="s">
        <v>145</v>
      </c>
      <c r="U22" s="19" t="s">
        <v>153</v>
      </c>
      <c r="V22" s="19" t="s">
        <v>154</v>
      </c>
      <c r="W22" s="20" t="s">
        <v>155</v>
      </c>
    </row>
    <row r="23" spans="1:23">
      <c r="A23" s="21"/>
      <c r="B23" s="21" t="s">
        <v>115</v>
      </c>
      <c r="C23" s="21" t="s">
        <v>156</v>
      </c>
      <c r="D23" s="21" t="s">
        <v>22</v>
      </c>
      <c r="E23" s="21" t="s">
        <v>23</v>
      </c>
      <c r="F23" s="21" t="s">
        <v>60</v>
      </c>
      <c r="G23" s="21">
        <v>12376</v>
      </c>
      <c r="H23" s="21" t="s">
        <v>157</v>
      </c>
      <c r="I23" s="21" t="s">
        <v>158</v>
      </c>
      <c r="J23" s="21" t="s">
        <v>159</v>
      </c>
      <c r="K23" s="21" t="s">
        <v>159</v>
      </c>
      <c r="L23" s="21" t="s">
        <v>160</v>
      </c>
      <c r="M23" s="21" t="s">
        <v>70</v>
      </c>
      <c r="N23" s="21" t="s">
        <v>70</v>
      </c>
      <c r="O23" s="21" t="s">
        <v>70</v>
      </c>
      <c r="P23" s="21" t="s">
        <v>70</v>
      </c>
      <c r="Q23" s="21" t="s">
        <v>70</v>
      </c>
      <c r="R23" s="21" t="s">
        <v>22</v>
      </c>
      <c r="S23" s="21" t="s">
        <v>161</v>
      </c>
      <c r="T23" s="21" t="s">
        <v>145</v>
      </c>
      <c r="U23" s="21" t="s">
        <v>161</v>
      </c>
      <c r="V23" s="21" t="s">
        <v>162</v>
      </c>
      <c r="W23" s="22" t="s">
        <v>163</v>
      </c>
    </row>
    <row r="24" spans="1:23">
      <c r="A24" s="19"/>
      <c r="B24" s="19" t="s">
        <v>164</v>
      </c>
      <c r="C24" s="19" t="s">
        <v>165</v>
      </c>
      <c r="D24" s="19" t="s">
        <v>22</v>
      </c>
      <c r="E24" s="19" t="s">
        <v>23</v>
      </c>
      <c r="F24" s="19" t="s">
        <v>60</v>
      </c>
      <c r="G24" s="19">
        <v>60976</v>
      </c>
      <c r="H24" s="19" t="s">
        <v>166</v>
      </c>
      <c r="I24" s="19" t="s">
        <v>158</v>
      </c>
      <c r="J24" s="19" t="s">
        <v>167</v>
      </c>
      <c r="K24" s="19" t="s">
        <v>167</v>
      </c>
      <c r="L24" s="19" t="s">
        <v>168</v>
      </c>
      <c r="M24" s="19" t="s">
        <v>70</v>
      </c>
      <c r="N24" s="19" t="s">
        <v>70</v>
      </c>
      <c r="O24" s="19" t="s">
        <v>70</v>
      </c>
      <c r="P24" s="19" t="s">
        <v>70</v>
      </c>
      <c r="Q24" s="19" t="s">
        <v>70</v>
      </c>
      <c r="R24" s="19" t="s">
        <v>22</v>
      </c>
      <c r="S24" s="19" t="s">
        <v>169</v>
      </c>
      <c r="T24" s="19" t="s">
        <v>145</v>
      </c>
      <c r="U24" s="19" t="s">
        <v>169</v>
      </c>
      <c r="V24" s="19" t="s">
        <v>170</v>
      </c>
      <c r="W24" s="20" t="s">
        <v>171</v>
      </c>
    </row>
    <row r="25" spans="1:23">
      <c r="A25" s="21"/>
      <c r="B25" s="21" t="s">
        <v>110</v>
      </c>
      <c r="C25" s="21" t="s">
        <v>172</v>
      </c>
      <c r="D25" s="21" t="s">
        <v>25</v>
      </c>
      <c r="E25" s="21" t="s">
        <v>23</v>
      </c>
      <c r="F25" s="21" t="s">
        <v>70</v>
      </c>
      <c r="G25" s="21">
        <v>27928</v>
      </c>
      <c r="H25" s="21" t="s">
        <v>173</v>
      </c>
      <c r="I25" s="21" t="s">
        <v>174</v>
      </c>
      <c r="J25" s="21" t="s">
        <v>159</v>
      </c>
      <c r="K25" s="21" t="s">
        <v>159</v>
      </c>
      <c r="L25" s="21" t="s">
        <v>160</v>
      </c>
      <c r="M25" s="21" t="s">
        <v>70</v>
      </c>
      <c r="N25" s="21" t="s">
        <v>70</v>
      </c>
      <c r="O25" s="21" t="s">
        <v>70</v>
      </c>
      <c r="P25" s="21" t="s">
        <v>70</v>
      </c>
      <c r="Q25" s="21" t="s">
        <v>70</v>
      </c>
      <c r="R25" s="21" t="s">
        <v>22</v>
      </c>
      <c r="S25" s="21" t="s">
        <v>161</v>
      </c>
      <c r="T25" s="21" t="s">
        <v>145</v>
      </c>
      <c r="U25" s="21" t="s">
        <v>161</v>
      </c>
      <c r="V25" s="21" t="s">
        <v>175</v>
      </c>
      <c r="W25" s="22" t="s">
        <v>176</v>
      </c>
    </row>
    <row r="26" spans="1:23">
      <c r="A26" s="19"/>
      <c r="B26" s="19" t="s">
        <v>177</v>
      </c>
      <c r="C26" s="19" t="s">
        <v>178</v>
      </c>
      <c r="D26" s="19" t="s">
        <v>25</v>
      </c>
      <c r="E26" s="19" t="s">
        <v>23</v>
      </c>
      <c r="F26" s="19" t="s">
        <v>62</v>
      </c>
      <c r="G26" s="19">
        <v>1479</v>
      </c>
      <c r="H26" s="19" t="s">
        <v>179</v>
      </c>
      <c r="I26" s="19" t="s">
        <v>180</v>
      </c>
      <c r="J26" s="19" t="s">
        <v>159</v>
      </c>
      <c r="K26" s="19" t="s">
        <v>159</v>
      </c>
      <c r="L26" s="19"/>
      <c r="M26" s="19" t="s">
        <v>70</v>
      </c>
      <c r="N26" s="19"/>
      <c r="O26" s="19"/>
      <c r="P26" s="19"/>
      <c r="Q26" s="19"/>
      <c r="R26" s="19" t="s">
        <v>22</v>
      </c>
      <c r="S26" s="19"/>
      <c r="T26" s="19" t="s">
        <v>145</v>
      </c>
      <c r="U26" s="19" t="s">
        <v>160</v>
      </c>
      <c r="V26" s="19" t="s">
        <v>181</v>
      </c>
      <c r="W26" s="20" t="s">
        <v>182</v>
      </c>
    </row>
    <row r="27" spans="1:23">
      <c r="A27" s="21"/>
      <c r="B27" s="21" t="s">
        <v>183</v>
      </c>
      <c r="C27" s="21" t="s">
        <v>184</v>
      </c>
      <c r="D27" s="21" t="s">
        <v>22</v>
      </c>
      <c r="E27" s="21" t="s">
        <v>23</v>
      </c>
      <c r="F27" s="21" t="s">
        <v>62</v>
      </c>
      <c r="G27" s="21">
        <v>2670</v>
      </c>
      <c r="H27" s="21" t="s">
        <v>185</v>
      </c>
      <c r="I27" s="21" t="s">
        <v>186</v>
      </c>
      <c r="J27" s="21" t="s">
        <v>187</v>
      </c>
      <c r="K27" s="21" t="s">
        <v>187</v>
      </c>
      <c r="L27" s="21"/>
      <c r="M27" s="21" t="s">
        <v>70</v>
      </c>
      <c r="N27" s="21"/>
      <c r="O27" s="21"/>
      <c r="P27" s="21"/>
      <c r="Q27" s="21"/>
      <c r="R27" s="21" t="s">
        <v>22</v>
      </c>
      <c r="S27" s="21"/>
      <c r="T27" s="21" t="s">
        <v>188</v>
      </c>
      <c r="U27" s="21" t="s">
        <v>187</v>
      </c>
      <c r="V27" s="21" t="s">
        <v>189</v>
      </c>
      <c r="W27" s="22" t="s">
        <v>190</v>
      </c>
    </row>
    <row r="28" spans="1:23">
      <c r="A28" s="19"/>
      <c r="B28" s="19" t="s">
        <v>191</v>
      </c>
      <c r="C28" s="19" t="s">
        <v>192</v>
      </c>
      <c r="D28" s="19" t="s">
        <v>0</v>
      </c>
      <c r="E28" s="19" t="s">
        <v>23</v>
      </c>
      <c r="F28" s="19" t="s">
        <v>68</v>
      </c>
      <c r="G28" s="19">
        <v>4669</v>
      </c>
      <c r="H28" s="19" t="s">
        <v>193</v>
      </c>
      <c r="I28" s="19" t="s">
        <v>194</v>
      </c>
      <c r="J28" s="19" t="s">
        <v>187</v>
      </c>
      <c r="K28" s="19" t="s">
        <v>187</v>
      </c>
      <c r="L28" s="19"/>
      <c r="M28" s="19" t="s">
        <v>70</v>
      </c>
      <c r="N28" s="19"/>
      <c r="O28" s="19"/>
      <c r="P28" s="19"/>
      <c r="Q28" s="19"/>
      <c r="R28" s="19" t="s">
        <v>22</v>
      </c>
      <c r="S28" s="19"/>
      <c r="T28" s="19" t="s">
        <v>188</v>
      </c>
      <c r="U28" s="19" t="s">
        <v>187</v>
      </c>
      <c r="V28" s="19" t="s">
        <v>195</v>
      </c>
      <c r="W28" s="20" t="s">
        <v>196</v>
      </c>
    </row>
    <row r="29" spans="1:23">
      <c r="A29" s="21"/>
      <c r="B29" s="21" t="s">
        <v>181</v>
      </c>
      <c r="C29" s="21" t="s">
        <v>197</v>
      </c>
      <c r="D29" s="21" t="s">
        <v>25</v>
      </c>
      <c r="E29" s="21" t="s">
        <v>23</v>
      </c>
      <c r="F29" s="21" t="s">
        <v>70</v>
      </c>
      <c r="G29" s="21">
        <v>1672</v>
      </c>
      <c r="H29" s="21" t="s">
        <v>198</v>
      </c>
      <c r="I29" s="21" t="s">
        <v>199</v>
      </c>
      <c r="J29" s="21" t="s">
        <v>187</v>
      </c>
      <c r="K29" s="21" t="s">
        <v>187</v>
      </c>
      <c r="L29" s="21"/>
      <c r="M29" s="21" t="s">
        <v>70</v>
      </c>
      <c r="N29" s="21"/>
      <c r="O29" s="21"/>
      <c r="P29" s="21"/>
      <c r="Q29" s="21"/>
      <c r="R29" s="21" t="s">
        <v>22</v>
      </c>
      <c r="S29" s="21"/>
      <c r="T29" s="21" t="s">
        <v>188</v>
      </c>
      <c r="U29" s="21" t="s">
        <v>187</v>
      </c>
      <c r="V29" s="21" t="s">
        <v>106</v>
      </c>
      <c r="W29" s="22" t="s">
        <v>200</v>
      </c>
    </row>
    <row r="30" spans="1:23">
      <c r="A30" s="19"/>
      <c r="B30" s="19" t="s">
        <v>189</v>
      </c>
      <c r="C30" s="19" t="s">
        <v>201</v>
      </c>
      <c r="D30" s="19" t="s">
        <v>25</v>
      </c>
      <c r="E30" s="19" t="s">
        <v>23</v>
      </c>
      <c r="F30" s="19" t="s">
        <v>62</v>
      </c>
      <c r="G30" s="19">
        <v>7525</v>
      </c>
      <c r="H30" s="19" t="s">
        <v>202</v>
      </c>
      <c r="I30" s="19" t="s">
        <v>194</v>
      </c>
      <c r="J30" s="19" t="s">
        <v>203</v>
      </c>
      <c r="K30" s="19" t="s">
        <v>203</v>
      </c>
      <c r="L30" s="19"/>
      <c r="M30" s="19" t="s">
        <v>70</v>
      </c>
      <c r="N30" s="19"/>
      <c r="O30" s="19"/>
      <c r="P30" s="19"/>
      <c r="Q30" s="19"/>
      <c r="R30" s="19" t="s">
        <v>22</v>
      </c>
      <c r="S30" s="19"/>
      <c r="T30" s="19" t="s">
        <v>188</v>
      </c>
      <c r="U30" s="19" t="s">
        <v>203</v>
      </c>
      <c r="V30" s="19" t="s">
        <v>204</v>
      </c>
      <c r="W30" s="20" t="s">
        <v>205</v>
      </c>
    </row>
    <row r="31" spans="1:23">
      <c r="A31" s="21"/>
      <c r="B31" s="21" t="s">
        <v>206</v>
      </c>
      <c r="C31" s="21" t="s">
        <v>207</v>
      </c>
      <c r="D31" s="21" t="s">
        <v>23</v>
      </c>
      <c r="E31" s="21" t="s">
        <v>23</v>
      </c>
      <c r="F31" s="21" t="s">
        <v>60</v>
      </c>
      <c r="G31" s="21">
        <v>17811</v>
      </c>
      <c r="H31" s="21" t="s">
        <v>208</v>
      </c>
      <c r="I31" s="21" t="s">
        <v>209</v>
      </c>
      <c r="J31" s="21" t="s">
        <v>210</v>
      </c>
      <c r="K31" s="21" t="s">
        <v>210</v>
      </c>
      <c r="L31" s="21"/>
      <c r="M31" s="21" t="s">
        <v>70</v>
      </c>
      <c r="N31" s="21"/>
      <c r="O31" s="21"/>
      <c r="P31" s="21"/>
      <c r="Q31" s="21"/>
      <c r="R31" s="21" t="s">
        <v>22</v>
      </c>
      <c r="S31" s="21"/>
      <c r="T31" s="21" t="s">
        <v>188</v>
      </c>
      <c r="U31" s="21" t="s">
        <v>210</v>
      </c>
      <c r="V31" s="21" t="s">
        <v>106</v>
      </c>
      <c r="W31" s="22" t="s">
        <v>211</v>
      </c>
    </row>
    <row r="32" spans="1:23">
      <c r="A32" s="19"/>
      <c r="B32" s="19" t="s">
        <v>212</v>
      </c>
      <c r="C32" s="19" t="s">
        <v>213</v>
      </c>
      <c r="D32" s="19" t="s">
        <v>26</v>
      </c>
      <c r="E32" s="19" t="s">
        <v>23</v>
      </c>
      <c r="F32" s="19" t="s">
        <v>64</v>
      </c>
      <c r="G32" s="19">
        <v>6500</v>
      </c>
      <c r="H32" s="19" t="s">
        <v>214</v>
      </c>
      <c r="I32" s="19" t="s">
        <v>209</v>
      </c>
      <c r="J32" s="19" t="s">
        <v>210</v>
      </c>
      <c r="K32" s="19" t="s">
        <v>210</v>
      </c>
      <c r="L32" s="19"/>
      <c r="M32" s="19" t="s">
        <v>70</v>
      </c>
      <c r="N32" s="19"/>
      <c r="O32" s="19"/>
      <c r="P32" s="19"/>
      <c r="Q32" s="19"/>
      <c r="R32" s="19" t="s">
        <v>22</v>
      </c>
      <c r="S32" s="19"/>
      <c r="T32" s="19" t="s">
        <v>188</v>
      </c>
      <c r="U32" s="19" t="s">
        <v>210</v>
      </c>
      <c r="V32" s="19" t="s">
        <v>106</v>
      </c>
      <c r="W32" s="20" t="s">
        <v>215</v>
      </c>
    </row>
    <row r="33" spans="1:23">
      <c r="A33" s="21"/>
      <c r="B33" s="21" t="s">
        <v>216</v>
      </c>
      <c r="C33" s="21" t="s">
        <v>217</v>
      </c>
      <c r="D33" s="21" t="s">
        <v>21</v>
      </c>
      <c r="E33" s="21" t="s">
        <v>23</v>
      </c>
      <c r="F33" s="21" t="s">
        <v>64</v>
      </c>
      <c r="G33" s="21">
        <v>9549</v>
      </c>
      <c r="H33" s="21" t="s">
        <v>218</v>
      </c>
      <c r="I33" s="21" t="s">
        <v>219</v>
      </c>
      <c r="J33" s="21" t="s">
        <v>220</v>
      </c>
      <c r="K33" s="21" t="s">
        <v>221</v>
      </c>
      <c r="L33" s="21"/>
      <c r="M33" s="21" t="s">
        <v>70</v>
      </c>
      <c r="N33" s="21"/>
      <c r="O33" s="21"/>
      <c r="P33" s="21"/>
      <c r="Q33" s="21"/>
      <c r="R33" s="21" t="s">
        <v>22</v>
      </c>
      <c r="S33" s="21"/>
      <c r="T33" s="21" t="s">
        <v>188</v>
      </c>
      <c r="U33" s="21" t="s">
        <v>221</v>
      </c>
      <c r="V33" s="21" t="s">
        <v>149</v>
      </c>
      <c r="W33" s="22" t="s">
        <v>222</v>
      </c>
    </row>
    <row r="34" spans="1:23">
      <c r="A34" s="19"/>
      <c r="B34" s="19" t="s">
        <v>204</v>
      </c>
      <c r="C34" s="19" t="s">
        <v>223</v>
      </c>
      <c r="D34" s="19" t="s">
        <v>22</v>
      </c>
      <c r="E34" s="19" t="s">
        <v>23</v>
      </c>
      <c r="F34" s="19" t="s">
        <v>60</v>
      </c>
      <c r="G34" s="19">
        <v>136000</v>
      </c>
      <c r="H34" s="19" t="s">
        <v>224</v>
      </c>
      <c r="I34" s="19" t="s">
        <v>225</v>
      </c>
      <c r="J34" s="19" t="s">
        <v>225</v>
      </c>
      <c r="K34" s="19"/>
      <c r="L34" s="19" t="s">
        <v>221</v>
      </c>
      <c r="M34" s="19" t="s">
        <v>70</v>
      </c>
      <c r="N34" s="19" t="s">
        <v>70</v>
      </c>
      <c r="O34" s="19" t="s">
        <v>70</v>
      </c>
      <c r="P34" s="19" t="s">
        <v>70</v>
      </c>
      <c r="Q34" s="19" t="s">
        <v>70</v>
      </c>
      <c r="R34" s="19" t="s">
        <v>22</v>
      </c>
      <c r="S34" s="19"/>
      <c r="T34" s="19" t="s">
        <v>188</v>
      </c>
      <c r="U34" s="19" t="s">
        <v>226</v>
      </c>
      <c r="V34" s="19" t="s">
        <v>189</v>
      </c>
      <c r="W34" s="20" t="s">
        <v>227</v>
      </c>
    </row>
    <row r="35" spans="1:23">
      <c r="A35" s="21"/>
      <c r="B35" s="21" t="s">
        <v>228</v>
      </c>
      <c r="C35" s="21" t="s">
        <v>229</v>
      </c>
      <c r="D35" s="21" t="s">
        <v>22</v>
      </c>
      <c r="E35" s="21" t="s">
        <v>23</v>
      </c>
      <c r="F35" s="21" t="s">
        <v>62</v>
      </c>
      <c r="G35" s="21">
        <v>8467</v>
      </c>
      <c r="H35" s="21" t="s">
        <v>230</v>
      </c>
      <c r="I35" s="21" t="s">
        <v>231</v>
      </c>
      <c r="J35" s="21" t="s">
        <v>220</v>
      </c>
      <c r="K35" s="21" t="s">
        <v>221</v>
      </c>
      <c r="L35" s="21"/>
      <c r="M35" s="21" t="s">
        <v>70</v>
      </c>
      <c r="N35" s="21"/>
      <c r="O35" s="21"/>
      <c r="P35" s="21"/>
      <c r="Q35" s="21"/>
      <c r="R35" s="21" t="s">
        <v>22</v>
      </c>
      <c r="S35" s="21"/>
      <c r="T35" s="21" t="s">
        <v>188</v>
      </c>
      <c r="U35" s="21" t="s">
        <v>221</v>
      </c>
      <c r="V35" s="21" t="s">
        <v>104</v>
      </c>
      <c r="W35" s="22" t="s">
        <v>232</v>
      </c>
    </row>
    <row r="36" spans="1:23">
      <c r="A36" s="19"/>
      <c r="B36" s="19" t="s">
        <v>233</v>
      </c>
      <c r="C36" s="19" t="s">
        <v>234</v>
      </c>
      <c r="D36" s="19" t="s">
        <v>22</v>
      </c>
      <c r="E36" s="19" t="s">
        <v>23</v>
      </c>
      <c r="F36" s="19" t="s">
        <v>60</v>
      </c>
      <c r="G36" s="19">
        <v>8114</v>
      </c>
      <c r="H36" s="19" t="s">
        <v>235</v>
      </c>
      <c r="I36" s="19" t="s">
        <v>236</v>
      </c>
      <c r="J36" s="19" t="s">
        <v>237</v>
      </c>
      <c r="K36" s="19" t="s">
        <v>237</v>
      </c>
      <c r="L36" s="19"/>
      <c r="M36" s="19" t="s">
        <v>70</v>
      </c>
      <c r="N36" s="19"/>
      <c r="O36" s="19"/>
      <c r="P36" s="19"/>
      <c r="Q36" s="19"/>
      <c r="R36" s="19" t="s">
        <v>22</v>
      </c>
      <c r="S36" s="19"/>
      <c r="T36" s="19" t="s">
        <v>188</v>
      </c>
      <c r="U36" s="19" t="s">
        <v>238</v>
      </c>
      <c r="V36" s="19" t="s">
        <v>239</v>
      </c>
      <c r="W36" s="20" t="s">
        <v>240</v>
      </c>
    </row>
    <row r="37" spans="1:23">
      <c r="A37" s="21"/>
      <c r="B37" s="21" t="s">
        <v>241</v>
      </c>
      <c r="C37" s="21" t="s">
        <v>242</v>
      </c>
      <c r="D37" s="21" t="s">
        <v>24</v>
      </c>
      <c r="E37" s="21" t="s">
        <v>23</v>
      </c>
      <c r="F37" s="21" t="s">
        <v>64</v>
      </c>
      <c r="G37" s="21">
        <v>73496</v>
      </c>
      <c r="H37" s="21" t="s">
        <v>243</v>
      </c>
      <c r="I37" s="21" t="s">
        <v>244</v>
      </c>
      <c r="J37" s="21" t="s">
        <v>245</v>
      </c>
      <c r="K37" s="21" t="s">
        <v>245</v>
      </c>
      <c r="L37" s="21" t="s">
        <v>245</v>
      </c>
      <c r="M37" s="21" t="s">
        <v>70</v>
      </c>
      <c r="N37" s="21" t="s">
        <v>70</v>
      </c>
      <c r="O37" s="21" t="s">
        <v>70</v>
      </c>
      <c r="P37" s="21" t="s">
        <v>70</v>
      </c>
      <c r="Q37" s="21" t="s">
        <v>70</v>
      </c>
      <c r="R37" s="21" t="s">
        <v>22</v>
      </c>
      <c r="S37" s="21" t="s">
        <v>246</v>
      </c>
      <c r="T37" s="21" t="s">
        <v>247</v>
      </c>
      <c r="U37" s="21" t="s">
        <v>246</v>
      </c>
      <c r="V37" s="21" t="s">
        <v>248</v>
      </c>
      <c r="W37" s="22" t="s">
        <v>249</v>
      </c>
    </row>
    <row r="38" spans="1:23">
      <c r="A38" s="19"/>
      <c r="B38" s="19" t="s">
        <v>250</v>
      </c>
      <c r="C38" s="19" t="s">
        <v>251</v>
      </c>
      <c r="D38" s="19" t="s">
        <v>23</v>
      </c>
      <c r="E38" s="19" t="s">
        <v>23</v>
      </c>
      <c r="F38" s="19" t="s">
        <v>64</v>
      </c>
      <c r="G38" s="19">
        <v>737000</v>
      </c>
      <c r="H38" s="19" t="s">
        <v>252</v>
      </c>
      <c r="I38" s="19" t="s">
        <v>253</v>
      </c>
      <c r="J38" s="19" t="s">
        <v>245</v>
      </c>
      <c r="K38" s="19" t="s">
        <v>245</v>
      </c>
      <c r="L38" s="19" t="s">
        <v>245</v>
      </c>
      <c r="M38" s="19" t="s">
        <v>70</v>
      </c>
      <c r="N38" s="19" t="s">
        <v>70</v>
      </c>
      <c r="O38" s="19" t="s">
        <v>70</v>
      </c>
      <c r="P38" s="19" t="s">
        <v>70</v>
      </c>
      <c r="Q38" s="19" t="s">
        <v>70</v>
      </c>
      <c r="R38" s="19" t="s">
        <v>22</v>
      </c>
      <c r="S38" s="19" t="s">
        <v>246</v>
      </c>
      <c r="T38" s="19" t="s">
        <v>247</v>
      </c>
      <c r="U38" s="19" t="s">
        <v>246</v>
      </c>
      <c r="V38" s="19" t="s">
        <v>254</v>
      </c>
      <c r="W38" s="20" t="s">
        <v>255</v>
      </c>
    </row>
    <row r="39" spans="1:23">
      <c r="A39" s="21"/>
      <c r="B39" s="21" t="s">
        <v>254</v>
      </c>
      <c r="C39" s="21" t="s">
        <v>256</v>
      </c>
      <c r="D39" s="21" t="s">
        <v>21</v>
      </c>
      <c r="E39" s="21" t="s">
        <v>23</v>
      </c>
      <c r="F39" s="21" t="s">
        <v>70</v>
      </c>
      <c r="G39" s="21">
        <v>9600</v>
      </c>
      <c r="H39" s="21" t="s">
        <v>257</v>
      </c>
      <c r="I39" s="21" t="s">
        <v>258</v>
      </c>
      <c r="J39" s="21" t="s">
        <v>259</v>
      </c>
      <c r="K39" s="21" t="s">
        <v>259</v>
      </c>
      <c r="L39" s="21"/>
      <c r="M39" s="21" t="s">
        <v>70</v>
      </c>
      <c r="N39" s="21"/>
      <c r="O39" s="21"/>
      <c r="P39" s="21"/>
      <c r="Q39" s="21"/>
      <c r="R39" s="21" t="s">
        <v>22</v>
      </c>
      <c r="S39" s="21"/>
      <c r="T39" s="21" t="s">
        <v>247</v>
      </c>
      <c r="U39" s="21" t="s">
        <v>260</v>
      </c>
      <c r="V39" s="21" t="s">
        <v>241</v>
      </c>
      <c r="W39" s="22" t="s">
        <v>261</v>
      </c>
    </row>
    <row r="40" spans="1:23">
      <c r="A40" s="19"/>
      <c r="B40" s="19" t="s">
        <v>262</v>
      </c>
      <c r="C40" s="19" t="s">
        <v>263</v>
      </c>
      <c r="D40" s="19" t="s">
        <v>21</v>
      </c>
      <c r="E40" s="19" t="s">
        <v>23</v>
      </c>
      <c r="F40" s="19" t="s">
        <v>60</v>
      </c>
      <c r="G40" s="19">
        <v>26362</v>
      </c>
      <c r="H40" s="19" t="s">
        <v>264</v>
      </c>
      <c r="I40" s="19" t="s">
        <v>265</v>
      </c>
      <c r="J40" s="19" t="s">
        <v>259</v>
      </c>
      <c r="K40" s="19" t="s">
        <v>259</v>
      </c>
      <c r="L40" s="19"/>
      <c r="M40" s="19" t="s">
        <v>70</v>
      </c>
      <c r="N40" s="19" t="s">
        <v>70</v>
      </c>
      <c r="O40" s="19" t="s">
        <v>70</v>
      </c>
      <c r="P40" s="19" t="s">
        <v>70</v>
      </c>
      <c r="Q40" s="19" t="s">
        <v>70</v>
      </c>
      <c r="R40" s="19" t="s">
        <v>22</v>
      </c>
      <c r="S40" s="19"/>
      <c r="T40" s="19" t="s">
        <v>247</v>
      </c>
      <c r="U40" s="19" t="s">
        <v>266</v>
      </c>
      <c r="V40" s="19" t="s">
        <v>241</v>
      </c>
      <c r="W40" s="20" t="s">
        <v>267</v>
      </c>
    </row>
    <row r="41" spans="1:23">
      <c r="A41" s="21"/>
      <c r="B41" s="21" t="s">
        <v>268</v>
      </c>
      <c r="C41" s="21" t="s">
        <v>269</v>
      </c>
      <c r="D41" s="21" t="s">
        <v>25</v>
      </c>
      <c r="E41" s="21" t="s">
        <v>23</v>
      </c>
      <c r="F41" s="21" t="s">
        <v>60</v>
      </c>
      <c r="G41" s="21">
        <v>113198</v>
      </c>
      <c r="H41" s="21" t="s">
        <v>270</v>
      </c>
      <c r="I41" s="21" t="s">
        <v>271</v>
      </c>
      <c r="J41" s="21" t="s">
        <v>271</v>
      </c>
      <c r="K41" s="21" t="s">
        <v>271</v>
      </c>
      <c r="L41" s="21"/>
      <c r="M41" s="21" t="s">
        <v>70</v>
      </c>
      <c r="N41" s="21" t="s">
        <v>70</v>
      </c>
      <c r="O41" s="21" t="s">
        <v>70</v>
      </c>
      <c r="P41" s="21" t="s">
        <v>70</v>
      </c>
      <c r="Q41" s="21" t="s">
        <v>70</v>
      </c>
      <c r="R41" s="21" t="s">
        <v>22</v>
      </c>
      <c r="S41" s="21" t="s">
        <v>271</v>
      </c>
      <c r="T41" s="21" t="s">
        <v>247</v>
      </c>
      <c r="U41" s="21" t="s">
        <v>272</v>
      </c>
      <c r="V41" s="21" t="s">
        <v>117</v>
      </c>
      <c r="W41" s="22" t="s">
        <v>273</v>
      </c>
    </row>
    <row r="42" spans="1:23">
      <c r="A42" s="19"/>
      <c r="B42" s="19" t="s">
        <v>274</v>
      </c>
      <c r="C42" s="19" t="s">
        <v>275</v>
      </c>
      <c r="D42" s="19" t="s">
        <v>23</v>
      </c>
      <c r="E42" s="19" t="s">
        <v>23</v>
      </c>
      <c r="F42" s="19" t="s">
        <v>66</v>
      </c>
      <c r="G42" s="19">
        <v>14892</v>
      </c>
      <c r="H42" s="19" t="s">
        <v>276</v>
      </c>
      <c r="I42" s="19" t="s">
        <v>277</v>
      </c>
      <c r="J42" s="19" t="s">
        <v>277</v>
      </c>
      <c r="K42" s="19" t="s">
        <v>277</v>
      </c>
      <c r="L42" s="19"/>
      <c r="M42" s="19" t="s">
        <v>70</v>
      </c>
      <c r="N42" s="19" t="s">
        <v>70</v>
      </c>
      <c r="O42" s="19" t="s">
        <v>70</v>
      </c>
      <c r="P42" s="19" t="s">
        <v>70</v>
      </c>
      <c r="Q42" s="19" t="s">
        <v>70</v>
      </c>
      <c r="R42" s="19" t="s">
        <v>22</v>
      </c>
      <c r="S42" s="19" t="s">
        <v>278</v>
      </c>
      <c r="T42" s="19" t="s">
        <v>247</v>
      </c>
      <c r="U42" s="19" t="s">
        <v>266</v>
      </c>
      <c r="V42" s="19" t="s">
        <v>110</v>
      </c>
      <c r="W42" s="20" t="s">
        <v>279</v>
      </c>
    </row>
    <row r="43" spans="1:23">
      <c r="A43" s="21"/>
      <c r="B43" s="21" t="s">
        <v>280</v>
      </c>
      <c r="C43" s="21" t="s">
        <v>281</v>
      </c>
      <c r="D43" s="21" t="s">
        <v>23</v>
      </c>
      <c r="E43" s="21" t="s">
        <v>23</v>
      </c>
      <c r="F43" s="21" t="s">
        <v>64</v>
      </c>
      <c r="G43" s="21">
        <v>35800</v>
      </c>
      <c r="H43" s="21" t="s">
        <v>282</v>
      </c>
      <c r="I43" s="21" t="s">
        <v>283</v>
      </c>
      <c r="J43" s="21" t="s">
        <v>277</v>
      </c>
      <c r="K43" s="21" t="s">
        <v>277</v>
      </c>
      <c r="L43" s="21"/>
      <c r="M43" s="21"/>
      <c r="N43" s="21"/>
      <c r="O43" s="21"/>
      <c r="P43" s="21"/>
      <c r="Q43" s="21"/>
      <c r="R43" s="21" t="s">
        <v>284</v>
      </c>
      <c r="S43" s="21"/>
      <c r="T43" s="21"/>
      <c r="U43" s="21"/>
      <c r="V43" s="21" t="s">
        <v>285</v>
      </c>
      <c r="W43" s="22" t="s">
        <v>286</v>
      </c>
    </row>
    <row r="44" spans="1:23">
      <c r="A44" s="19"/>
      <c r="B44" s="19" t="s">
        <v>287</v>
      </c>
      <c r="C44" s="19" t="s">
        <v>288</v>
      </c>
      <c r="D44" s="19" t="s">
        <v>25</v>
      </c>
      <c r="E44" s="19" t="s">
        <v>23</v>
      </c>
      <c r="F44" s="19" t="s">
        <v>70</v>
      </c>
      <c r="G44" s="19">
        <v>10889</v>
      </c>
      <c r="H44" s="19" t="s">
        <v>289</v>
      </c>
      <c r="I44" s="19" t="s">
        <v>266</v>
      </c>
      <c r="J44" s="19" t="s">
        <v>290</v>
      </c>
      <c r="K44" s="19" t="s">
        <v>290</v>
      </c>
      <c r="L44" s="19" t="s">
        <v>291</v>
      </c>
      <c r="M44" s="19" t="s">
        <v>70</v>
      </c>
      <c r="N44" s="19" t="s">
        <v>70</v>
      </c>
      <c r="O44" s="19" t="s">
        <v>70</v>
      </c>
      <c r="P44" s="19" t="s">
        <v>70</v>
      </c>
      <c r="Q44" s="19" t="s">
        <v>70</v>
      </c>
      <c r="R44" s="19" t="s">
        <v>22</v>
      </c>
      <c r="S44" s="19" t="s">
        <v>292</v>
      </c>
      <c r="T44" s="19" t="s">
        <v>247</v>
      </c>
      <c r="U44" s="19" t="s">
        <v>293</v>
      </c>
      <c r="V44" s="19" t="s">
        <v>177</v>
      </c>
      <c r="W44" s="20" t="s">
        <v>294</v>
      </c>
    </row>
    <row r="45" spans="1:23">
      <c r="A45" s="21"/>
      <c r="B45" s="21" t="s">
        <v>295</v>
      </c>
      <c r="C45" s="21" t="s">
        <v>296</v>
      </c>
      <c r="D45" s="21" t="s">
        <v>26</v>
      </c>
      <c r="E45" s="21" t="s">
        <v>23</v>
      </c>
      <c r="F45" s="21" t="s">
        <v>60</v>
      </c>
      <c r="G45" s="21">
        <v>25400</v>
      </c>
      <c r="H45" s="21" t="s">
        <v>297</v>
      </c>
      <c r="I45" s="21" t="s">
        <v>298</v>
      </c>
      <c r="J45" s="21" t="s">
        <v>298</v>
      </c>
      <c r="K45" s="21" t="s">
        <v>298</v>
      </c>
      <c r="L45" s="21" t="s">
        <v>298</v>
      </c>
      <c r="M45" s="21" t="s">
        <v>70</v>
      </c>
      <c r="N45" s="21" t="s">
        <v>70</v>
      </c>
      <c r="O45" s="21" t="s">
        <v>70</v>
      </c>
      <c r="P45" s="21" t="s">
        <v>70</v>
      </c>
      <c r="Q45" s="21" t="s">
        <v>70</v>
      </c>
      <c r="R45" s="21" t="s">
        <v>22</v>
      </c>
      <c r="S45" s="21" t="s">
        <v>299</v>
      </c>
      <c r="T45" s="21" t="s">
        <v>247</v>
      </c>
      <c r="U45" s="21" t="s">
        <v>299</v>
      </c>
      <c r="V45" s="21" t="s">
        <v>239</v>
      </c>
      <c r="W45" s="22" t="s">
        <v>300</v>
      </c>
    </row>
    <row r="46" spans="1:23">
      <c r="A46" s="19"/>
      <c r="B46" s="19" t="s">
        <v>301</v>
      </c>
      <c r="C46" s="19" t="s">
        <v>302</v>
      </c>
      <c r="D46" s="19" t="s">
        <v>26</v>
      </c>
      <c r="E46" s="19" t="s">
        <v>23</v>
      </c>
      <c r="F46" s="19" t="s">
        <v>60</v>
      </c>
      <c r="G46" s="19">
        <v>4445</v>
      </c>
      <c r="H46" s="19" t="s">
        <v>303</v>
      </c>
      <c r="I46" s="19" t="s">
        <v>304</v>
      </c>
      <c r="J46" s="19" t="s">
        <v>305</v>
      </c>
      <c r="K46" s="19" t="s">
        <v>305</v>
      </c>
      <c r="L46" s="19"/>
      <c r="M46" s="19" t="s">
        <v>70</v>
      </c>
      <c r="N46" s="19"/>
      <c r="O46" s="19"/>
      <c r="P46" s="19"/>
      <c r="Q46" s="19"/>
      <c r="R46" s="19" t="s">
        <v>22</v>
      </c>
      <c r="S46" s="19"/>
      <c r="T46" s="19" t="s">
        <v>247</v>
      </c>
      <c r="U46" s="19" t="s">
        <v>305</v>
      </c>
      <c r="V46" s="19" t="s">
        <v>164</v>
      </c>
      <c r="W46" s="20" t="s">
        <v>306</v>
      </c>
    </row>
    <row r="47" spans="1:23">
      <c r="A47" s="21"/>
      <c r="B47" s="21" t="s">
        <v>307</v>
      </c>
      <c r="C47" s="21" t="s">
        <v>308</v>
      </c>
      <c r="D47" s="21" t="s">
        <v>25</v>
      </c>
      <c r="E47" s="21" t="s">
        <v>23</v>
      </c>
      <c r="F47" s="21" t="s">
        <v>60</v>
      </c>
      <c r="G47" s="21">
        <v>14854</v>
      </c>
      <c r="H47" s="21" t="s">
        <v>309</v>
      </c>
      <c r="I47" s="21" t="s">
        <v>310</v>
      </c>
      <c r="J47" s="21" t="s">
        <v>305</v>
      </c>
      <c r="K47" s="21" t="s">
        <v>305</v>
      </c>
      <c r="L47" s="21" t="s">
        <v>305</v>
      </c>
      <c r="M47" s="21" t="s">
        <v>70</v>
      </c>
      <c r="N47" s="21" t="s">
        <v>70</v>
      </c>
      <c r="O47" s="21" t="s">
        <v>70</v>
      </c>
      <c r="P47" s="21" t="s">
        <v>70</v>
      </c>
      <c r="Q47" s="21" t="s">
        <v>70</v>
      </c>
      <c r="R47" s="21" t="s">
        <v>22</v>
      </c>
      <c r="S47" s="21" t="s">
        <v>311</v>
      </c>
      <c r="T47" s="21" t="s">
        <v>247</v>
      </c>
      <c r="U47" s="21" t="s">
        <v>311</v>
      </c>
      <c r="V47" s="21" t="s">
        <v>212</v>
      </c>
      <c r="W47" s="22" t="s">
        <v>312</v>
      </c>
    </row>
    <row r="48" spans="1:23">
      <c r="A48" s="19"/>
      <c r="B48" s="19" t="s">
        <v>313</v>
      </c>
      <c r="C48" s="19" t="s">
        <v>314</v>
      </c>
      <c r="D48" s="19" t="s">
        <v>24</v>
      </c>
      <c r="E48" s="19" t="s">
        <v>23</v>
      </c>
      <c r="F48" s="19" t="s">
        <v>60</v>
      </c>
      <c r="G48" s="19">
        <v>15000</v>
      </c>
      <c r="H48" s="19" t="s">
        <v>315</v>
      </c>
      <c r="I48" s="19" t="s">
        <v>316</v>
      </c>
      <c r="J48" s="19" t="s">
        <v>317</v>
      </c>
      <c r="K48" s="19" t="s">
        <v>317</v>
      </c>
      <c r="L48" s="19" t="s">
        <v>317</v>
      </c>
      <c r="M48" s="19" t="s">
        <v>70</v>
      </c>
      <c r="N48" s="19" t="s">
        <v>70</v>
      </c>
      <c r="O48" s="19" t="s">
        <v>70</v>
      </c>
      <c r="P48" s="19" t="s">
        <v>70</v>
      </c>
      <c r="Q48" s="19" t="s">
        <v>70</v>
      </c>
      <c r="R48" s="19" t="s">
        <v>22</v>
      </c>
      <c r="S48" s="19" t="s">
        <v>318</v>
      </c>
      <c r="T48" s="19" t="s">
        <v>247</v>
      </c>
      <c r="U48" s="19" t="s">
        <v>319</v>
      </c>
      <c r="V48" s="19" t="s">
        <v>216</v>
      </c>
      <c r="W48" s="20" t="s">
        <v>320</v>
      </c>
    </row>
    <row r="49" spans="1:23">
      <c r="A49" s="21"/>
      <c r="B49" s="21" t="s">
        <v>175</v>
      </c>
      <c r="C49" s="21" t="s">
        <v>321</v>
      </c>
      <c r="D49" s="21" t="s">
        <v>0</v>
      </c>
      <c r="E49" s="21" t="s">
        <v>23</v>
      </c>
      <c r="F49" s="21" t="s">
        <v>60</v>
      </c>
      <c r="G49" s="21">
        <v>9140</v>
      </c>
      <c r="H49" s="21" t="s">
        <v>322</v>
      </c>
      <c r="I49" s="21" t="s">
        <v>323</v>
      </c>
      <c r="J49" s="21" t="s">
        <v>317</v>
      </c>
      <c r="K49" s="21" t="s">
        <v>317</v>
      </c>
      <c r="L49" s="21" t="s">
        <v>317</v>
      </c>
      <c r="M49" s="21" t="s">
        <v>70</v>
      </c>
      <c r="N49" s="21" t="s">
        <v>70</v>
      </c>
      <c r="O49" s="21" t="s">
        <v>70</v>
      </c>
      <c r="P49" s="21" t="s">
        <v>70</v>
      </c>
      <c r="Q49" s="21" t="s">
        <v>70</v>
      </c>
      <c r="R49" s="21" t="s">
        <v>22</v>
      </c>
      <c r="S49" s="21" t="s">
        <v>318</v>
      </c>
      <c r="T49" s="21" t="s">
        <v>247</v>
      </c>
      <c r="U49" s="21" t="s">
        <v>319</v>
      </c>
      <c r="V49" s="21" t="s">
        <v>132</v>
      </c>
      <c r="W49" s="22" t="s">
        <v>324</v>
      </c>
    </row>
    <row r="50" spans="1:23">
      <c r="A50" s="19"/>
      <c r="B50" s="19" t="s">
        <v>325</v>
      </c>
      <c r="C50" s="19" t="s">
        <v>326</v>
      </c>
      <c r="D50" s="19" t="s">
        <v>22</v>
      </c>
      <c r="E50" s="19" t="s">
        <v>23</v>
      </c>
      <c r="F50" s="19" t="s">
        <v>64</v>
      </c>
      <c r="G50" s="19">
        <v>1289000</v>
      </c>
      <c r="H50" s="19" t="s">
        <v>327</v>
      </c>
      <c r="I50" s="19" t="s">
        <v>328</v>
      </c>
      <c r="J50" s="19" t="s">
        <v>317</v>
      </c>
      <c r="K50" s="19" t="s">
        <v>317</v>
      </c>
      <c r="L50" s="19" t="s">
        <v>317</v>
      </c>
      <c r="M50" s="19" t="s">
        <v>70</v>
      </c>
      <c r="N50" s="19" t="s">
        <v>70</v>
      </c>
      <c r="O50" s="19" t="s">
        <v>70</v>
      </c>
      <c r="P50" s="19" t="s">
        <v>70</v>
      </c>
      <c r="Q50" s="19" t="s">
        <v>70</v>
      </c>
      <c r="R50" s="19" t="s">
        <v>22</v>
      </c>
      <c r="S50" s="19" t="s">
        <v>318</v>
      </c>
      <c r="T50" s="19" t="s">
        <v>247</v>
      </c>
      <c r="U50" s="19" t="s">
        <v>319</v>
      </c>
      <c r="V50" s="19" t="s">
        <v>112</v>
      </c>
      <c r="W50" s="20" t="s">
        <v>329</v>
      </c>
    </row>
    <row r="51" spans="1:23">
      <c r="A51" s="21"/>
      <c r="B51" s="21" t="s">
        <v>147</v>
      </c>
      <c r="C51" s="21" t="s">
        <v>330</v>
      </c>
      <c r="D51" s="21" t="s">
        <v>22</v>
      </c>
      <c r="E51" s="21" t="s">
        <v>23</v>
      </c>
      <c r="F51" s="21" t="s">
        <v>62</v>
      </c>
      <c r="G51" s="21">
        <v>189298</v>
      </c>
      <c r="H51" s="21" t="s">
        <v>331</v>
      </c>
      <c r="I51" s="21" t="s">
        <v>305</v>
      </c>
      <c r="J51" s="21" t="s">
        <v>305</v>
      </c>
      <c r="K51" s="21" t="s">
        <v>305</v>
      </c>
      <c r="L51" s="21" t="s">
        <v>305</v>
      </c>
      <c r="M51" s="21" t="s">
        <v>70</v>
      </c>
      <c r="N51" s="21" t="s">
        <v>70</v>
      </c>
      <c r="O51" s="21" t="s">
        <v>70</v>
      </c>
      <c r="P51" s="21" t="s">
        <v>70</v>
      </c>
      <c r="Q51" s="21" t="s">
        <v>70</v>
      </c>
      <c r="R51" s="21" t="s">
        <v>22</v>
      </c>
      <c r="S51" s="21" t="s">
        <v>332</v>
      </c>
      <c r="T51" s="21" t="s">
        <v>247</v>
      </c>
      <c r="U51" s="21" t="s">
        <v>333</v>
      </c>
      <c r="V51" s="21" t="s">
        <v>125</v>
      </c>
      <c r="W51" s="22" t="s">
        <v>334</v>
      </c>
    </row>
    <row r="52" spans="1:23">
      <c r="A52" s="19"/>
      <c r="B52" s="19" t="s">
        <v>335</v>
      </c>
      <c r="C52" s="19" t="s">
        <v>336</v>
      </c>
      <c r="D52" s="19" t="s">
        <v>22</v>
      </c>
      <c r="E52" s="19" t="s">
        <v>23</v>
      </c>
      <c r="F52" s="19" t="s">
        <v>66</v>
      </c>
      <c r="G52" s="19">
        <v>7599</v>
      </c>
      <c r="H52" s="19" t="s">
        <v>337</v>
      </c>
      <c r="I52" s="19" t="s">
        <v>318</v>
      </c>
      <c r="J52" s="19"/>
      <c r="K52" s="19"/>
      <c r="L52" s="19"/>
      <c r="M52" s="19"/>
      <c r="N52" s="19"/>
      <c r="O52" s="19"/>
      <c r="P52" s="19"/>
      <c r="Q52" s="19"/>
      <c r="R52" s="19" t="s">
        <v>284</v>
      </c>
      <c r="S52" s="19"/>
      <c r="T52" s="19"/>
      <c r="U52" s="19"/>
      <c r="V52" s="19"/>
      <c r="W52" s="20" t="s">
        <v>286</v>
      </c>
    </row>
    <row r="53" spans="1:23">
      <c r="A53" s="21"/>
      <c r="B53" s="21" t="s">
        <v>338</v>
      </c>
      <c r="C53" s="21"/>
      <c r="D53" s="21"/>
      <c r="E53" s="21"/>
      <c r="F53" s="21"/>
      <c r="G53" s="21"/>
      <c r="H53" s="21" t="s">
        <v>337</v>
      </c>
      <c r="I53" s="21"/>
      <c r="J53" s="21"/>
      <c r="K53" s="21"/>
      <c r="L53" s="21"/>
      <c r="M53" s="21"/>
      <c r="N53" s="21"/>
      <c r="O53" s="21"/>
      <c r="P53" s="21"/>
      <c r="Q53" s="21"/>
      <c r="R53" s="21" t="s">
        <v>284</v>
      </c>
      <c r="S53" s="21"/>
      <c r="T53" s="21"/>
      <c r="U53" s="21"/>
      <c r="V53" s="21"/>
      <c r="W53" s="22" t="s">
        <v>286</v>
      </c>
    </row>
    <row r="54" spans="1:23">
      <c r="A54" s="19"/>
      <c r="B54" s="19" t="s">
        <v>339</v>
      </c>
      <c r="C54" s="19"/>
      <c r="D54" s="19"/>
      <c r="E54" s="19"/>
      <c r="F54" s="19"/>
      <c r="G54" s="19"/>
      <c r="H54" s="19" t="s">
        <v>337</v>
      </c>
      <c r="I54" s="19"/>
      <c r="J54" s="19"/>
      <c r="K54" s="19"/>
      <c r="L54" s="19"/>
      <c r="M54" s="19"/>
      <c r="N54" s="19"/>
      <c r="O54" s="19"/>
      <c r="P54" s="19"/>
      <c r="Q54" s="19"/>
      <c r="R54" s="19" t="s">
        <v>284</v>
      </c>
      <c r="S54" s="19"/>
      <c r="T54" s="19"/>
      <c r="U54" s="19"/>
      <c r="V54" s="19"/>
      <c r="W54" s="20" t="s">
        <v>286</v>
      </c>
    </row>
    <row r="55" spans="1:23">
      <c r="A55" s="21"/>
      <c r="B55" s="21" t="s">
        <v>162</v>
      </c>
      <c r="C55" s="21"/>
      <c r="D55" s="21"/>
      <c r="E55" s="21"/>
      <c r="F55" s="21"/>
      <c r="G55" s="21"/>
      <c r="H55" s="21" t="s">
        <v>337</v>
      </c>
      <c r="I55" s="21"/>
      <c r="J55" s="21"/>
      <c r="K55" s="21"/>
      <c r="L55" s="21"/>
      <c r="M55" s="21"/>
      <c r="N55" s="21"/>
      <c r="O55" s="21"/>
      <c r="P55" s="21"/>
      <c r="Q55" s="21"/>
      <c r="R55" s="21" t="s">
        <v>284</v>
      </c>
      <c r="S55" s="21"/>
      <c r="T55" s="21"/>
      <c r="U55" s="21"/>
      <c r="V55" s="21"/>
      <c r="W55" s="22" t="s">
        <v>286</v>
      </c>
    </row>
    <row r="56" spans="1:23">
      <c r="A56" s="19"/>
      <c r="B56" s="19" t="s">
        <v>195</v>
      </c>
      <c r="C56" s="19"/>
      <c r="D56" s="19"/>
      <c r="E56" s="19"/>
      <c r="F56" s="19"/>
      <c r="G56" s="19"/>
      <c r="H56" s="19" t="s">
        <v>337</v>
      </c>
      <c r="I56" s="19"/>
      <c r="J56" s="19"/>
      <c r="K56" s="19"/>
      <c r="L56" s="19"/>
      <c r="M56" s="19"/>
      <c r="N56" s="19"/>
      <c r="O56" s="19"/>
      <c r="P56" s="19"/>
      <c r="Q56" s="19"/>
      <c r="R56" s="19" t="s">
        <v>284</v>
      </c>
      <c r="S56" s="19"/>
      <c r="T56" s="19"/>
      <c r="U56" s="19"/>
      <c r="V56" s="19"/>
      <c r="W56" s="20" t="s">
        <v>286</v>
      </c>
    </row>
    <row r="57" spans="1:23">
      <c r="A57" s="21"/>
      <c r="B57" s="21" t="s">
        <v>340</v>
      </c>
      <c r="C57" s="21"/>
      <c r="D57" s="21"/>
      <c r="E57" s="21"/>
      <c r="F57" s="21"/>
      <c r="G57" s="21"/>
      <c r="H57" s="21" t="s">
        <v>337</v>
      </c>
      <c r="I57" s="21"/>
      <c r="J57" s="21"/>
      <c r="K57" s="21"/>
      <c r="L57" s="21"/>
      <c r="M57" s="21"/>
      <c r="N57" s="21"/>
      <c r="O57" s="21"/>
      <c r="P57" s="21"/>
      <c r="Q57" s="21"/>
      <c r="R57" s="21" t="s">
        <v>284</v>
      </c>
      <c r="S57" s="21"/>
      <c r="T57" s="21"/>
      <c r="U57" s="21"/>
      <c r="V57" s="21"/>
      <c r="W57" s="22" t="s">
        <v>286</v>
      </c>
    </row>
    <row r="58" spans="1:23">
      <c r="A58" s="19"/>
      <c r="B58" s="19" t="s">
        <v>341</v>
      </c>
      <c r="C58" s="19"/>
      <c r="D58" s="19"/>
      <c r="E58" s="19"/>
      <c r="F58" s="19"/>
      <c r="G58" s="19"/>
      <c r="H58" s="19" t="s">
        <v>337</v>
      </c>
      <c r="I58" s="19"/>
      <c r="J58" s="19"/>
      <c r="K58" s="19"/>
      <c r="L58" s="19"/>
      <c r="M58" s="19"/>
      <c r="N58" s="19"/>
      <c r="O58" s="19"/>
      <c r="P58" s="19"/>
      <c r="Q58" s="19"/>
      <c r="R58" s="19" t="s">
        <v>284</v>
      </c>
      <c r="S58" s="19"/>
      <c r="T58" s="19"/>
      <c r="U58" s="19"/>
      <c r="V58" s="19"/>
      <c r="W58" s="20" t="s">
        <v>286</v>
      </c>
    </row>
    <row r="59" spans="1:23">
      <c r="A59" s="21"/>
      <c r="B59" s="21" t="s">
        <v>342</v>
      </c>
      <c r="C59" s="21"/>
      <c r="D59" s="21"/>
      <c r="E59" s="21"/>
      <c r="F59" s="21"/>
      <c r="G59" s="21"/>
      <c r="H59" s="21" t="s">
        <v>337</v>
      </c>
      <c r="I59" s="21"/>
      <c r="J59" s="21"/>
      <c r="K59" s="21"/>
      <c r="L59" s="21"/>
      <c r="M59" s="21"/>
      <c r="N59" s="21"/>
      <c r="O59" s="21"/>
      <c r="P59" s="21"/>
      <c r="Q59" s="21"/>
      <c r="R59" s="21" t="s">
        <v>284</v>
      </c>
      <c r="S59" s="21"/>
      <c r="T59" s="21"/>
      <c r="U59" s="21"/>
      <c r="V59" s="21"/>
      <c r="W59" s="22" t="s">
        <v>286</v>
      </c>
    </row>
    <row r="60" spans="1:23">
      <c r="A60" s="19"/>
      <c r="B60" s="19" t="s">
        <v>343</v>
      </c>
      <c r="C60" s="19"/>
      <c r="D60" s="19"/>
      <c r="E60" s="19"/>
      <c r="F60" s="19"/>
      <c r="G60" s="19"/>
      <c r="H60" s="19" t="s">
        <v>337</v>
      </c>
      <c r="I60" s="19"/>
      <c r="J60" s="19"/>
      <c r="K60" s="19"/>
      <c r="L60" s="19"/>
      <c r="M60" s="19"/>
      <c r="N60" s="19"/>
      <c r="O60" s="19"/>
      <c r="P60" s="19"/>
      <c r="Q60" s="19"/>
      <c r="R60" s="19" t="s">
        <v>284</v>
      </c>
      <c r="S60" s="19"/>
      <c r="T60" s="19"/>
      <c r="U60" s="19"/>
      <c r="V60" s="19"/>
      <c r="W60" s="20" t="s">
        <v>286</v>
      </c>
    </row>
    <row r="61" spans="1:23">
      <c r="A61" s="21"/>
      <c r="B61" s="21" t="s">
        <v>344</v>
      </c>
      <c r="C61" s="21"/>
      <c r="D61" s="21"/>
      <c r="E61" s="21"/>
      <c r="F61" s="21"/>
      <c r="G61" s="21"/>
      <c r="H61" s="21" t="s">
        <v>337</v>
      </c>
      <c r="I61" s="21"/>
      <c r="J61" s="21"/>
      <c r="K61" s="21"/>
      <c r="L61" s="21"/>
      <c r="M61" s="21"/>
      <c r="N61" s="21"/>
      <c r="O61" s="21"/>
      <c r="P61" s="21"/>
      <c r="Q61" s="21"/>
      <c r="R61" s="21" t="s">
        <v>284</v>
      </c>
      <c r="S61" s="21"/>
      <c r="T61" s="21"/>
      <c r="U61" s="21"/>
      <c r="V61" s="21"/>
      <c r="W61" s="22" t="s">
        <v>286</v>
      </c>
    </row>
    <row r="62" spans="1:23">
      <c r="A62" s="19"/>
      <c r="B62" s="19" t="s">
        <v>345</v>
      </c>
      <c r="C62" s="19"/>
      <c r="D62" s="19"/>
      <c r="E62" s="19"/>
      <c r="F62" s="19"/>
      <c r="G62" s="19"/>
      <c r="H62" s="19" t="s">
        <v>337</v>
      </c>
      <c r="I62" s="19"/>
      <c r="J62" s="19"/>
      <c r="K62" s="19"/>
      <c r="L62" s="19"/>
      <c r="M62" s="19"/>
      <c r="N62" s="19"/>
      <c r="O62" s="19"/>
      <c r="P62" s="19"/>
      <c r="Q62" s="19"/>
      <c r="R62" s="19" t="s">
        <v>284</v>
      </c>
      <c r="S62" s="19"/>
      <c r="T62" s="19"/>
      <c r="U62" s="19"/>
      <c r="V62" s="19"/>
      <c r="W62" s="20" t="s">
        <v>286</v>
      </c>
    </row>
    <row r="63" spans="1:23">
      <c r="A63" s="21"/>
      <c r="B63" s="21" t="s">
        <v>346</v>
      </c>
      <c r="C63" s="21"/>
      <c r="D63" s="21"/>
      <c r="E63" s="21"/>
      <c r="F63" s="21"/>
      <c r="G63" s="21"/>
      <c r="H63" s="21" t="s">
        <v>337</v>
      </c>
      <c r="I63" s="21"/>
      <c r="J63" s="21"/>
      <c r="K63" s="21"/>
      <c r="L63" s="21"/>
      <c r="M63" s="21"/>
      <c r="N63" s="21"/>
      <c r="O63" s="21"/>
      <c r="P63" s="21"/>
      <c r="Q63" s="21"/>
      <c r="R63" s="21" t="s">
        <v>284</v>
      </c>
      <c r="S63" s="21"/>
      <c r="T63" s="21"/>
      <c r="U63" s="21"/>
      <c r="V63" s="21"/>
      <c r="W63" s="22" t="s">
        <v>286</v>
      </c>
    </row>
    <row r="64" spans="1:23">
      <c r="A64" s="19"/>
      <c r="B64" s="19" t="s">
        <v>347</v>
      </c>
      <c r="C64" s="19"/>
      <c r="D64" s="19"/>
      <c r="E64" s="19"/>
      <c r="F64" s="19"/>
      <c r="G64" s="19"/>
      <c r="H64" s="19" t="s">
        <v>337</v>
      </c>
      <c r="I64" s="19"/>
      <c r="J64" s="19"/>
      <c r="K64" s="19"/>
      <c r="L64" s="19"/>
      <c r="M64" s="19"/>
      <c r="N64" s="19"/>
      <c r="O64" s="19"/>
      <c r="P64" s="19"/>
      <c r="Q64" s="19"/>
      <c r="R64" s="19" t="s">
        <v>284</v>
      </c>
      <c r="S64" s="19"/>
      <c r="T64" s="19"/>
      <c r="U64" s="19"/>
      <c r="V64" s="19"/>
      <c r="W64" s="20" t="s">
        <v>286</v>
      </c>
    </row>
    <row r="65" spans="1:23">
      <c r="A65" s="21"/>
      <c r="B65" s="21" t="s">
        <v>348</v>
      </c>
      <c r="C65" s="21"/>
      <c r="D65" s="21"/>
      <c r="E65" s="21"/>
      <c r="F65" s="21"/>
      <c r="G65" s="21"/>
      <c r="H65" s="21" t="s">
        <v>337</v>
      </c>
      <c r="I65" s="21"/>
      <c r="J65" s="21"/>
      <c r="K65" s="21"/>
      <c r="L65" s="21"/>
      <c r="M65" s="21"/>
      <c r="N65" s="21"/>
      <c r="O65" s="21"/>
      <c r="P65" s="21"/>
      <c r="Q65" s="21"/>
      <c r="R65" s="21" t="s">
        <v>284</v>
      </c>
      <c r="S65" s="21"/>
      <c r="T65" s="21"/>
      <c r="U65" s="21"/>
      <c r="V65" s="21"/>
      <c r="W65" s="22" t="s">
        <v>286</v>
      </c>
    </row>
    <row r="66" spans="1:23">
      <c r="A66" s="19"/>
      <c r="B66" s="19" t="s">
        <v>136</v>
      </c>
      <c r="C66" s="19"/>
      <c r="D66" s="19"/>
      <c r="E66" s="19"/>
      <c r="F66" s="19"/>
      <c r="G66" s="19"/>
      <c r="H66" s="19" t="s">
        <v>337</v>
      </c>
      <c r="I66" s="19"/>
      <c r="J66" s="19"/>
      <c r="K66" s="19"/>
      <c r="L66" s="19"/>
      <c r="M66" s="19"/>
      <c r="N66" s="19"/>
      <c r="O66" s="19"/>
      <c r="P66" s="19"/>
      <c r="Q66" s="19"/>
      <c r="R66" s="19" t="s">
        <v>284</v>
      </c>
      <c r="S66" s="19"/>
      <c r="T66" s="19"/>
      <c r="U66" s="19"/>
      <c r="V66" s="19"/>
      <c r="W66" s="20" t="s">
        <v>286</v>
      </c>
    </row>
    <row r="67" spans="1:23">
      <c r="A67" s="21"/>
      <c r="B67" s="21" t="s">
        <v>349</v>
      </c>
      <c r="C67" s="21"/>
      <c r="D67" s="21"/>
      <c r="E67" s="21"/>
      <c r="F67" s="21"/>
      <c r="G67" s="21"/>
      <c r="H67" s="21" t="s">
        <v>337</v>
      </c>
      <c r="I67" s="21"/>
      <c r="J67" s="21"/>
      <c r="K67" s="21"/>
      <c r="L67" s="21"/>
      <c r="M67" s="21"/>
      <c r="N67" s="21"/>
      <c r="O67" s="21"/>
      <c r="P67" s="21"/>
      <c r="Q67" s="21"/>
      <c r="R67" s="21" t="s">
        <v>284</v>
      </c>
      <c r="S67" s="21"/>
      <c r="T67" s="21"/>
      <c r="U67" s="21"/>
      <c r="V67" s="21"/>
      <c r="W67" s="22" t="s">
        <v>286</v>
      </c>
    </row>
    <row r="68" spans="1:23">
      <c r="A68" s="19"/>
      <c r="B68" s="19" t="s">
        <v>350</v>
      </c>
      <c r="C68" s="19"/>
      <c r="D68" s="19"/>
      <c r="E68" s="19"/>
      <c r="F68" s="19"/>
      <c r="G68" s="19"/>
      <c r="H68" s="19" t="s">
        <v>337</v>
      </c>
      <c r="I68" s="19"/>
      <c r="J68" s="19"/>
      <c r="K68" s="19"/>
      <c r="L68" s="19"/>
      <c r="M68" s="19"/>
      <c r="N68" s="19"/>
      <c r="O68" s="19"/>
      <c r="P68" s="19"/>
      <c r="Q68" s="19"/>
      <c r="R68" s="19" t="s">
        <v>284</v>
      </c>
      <c r="S68" s="19"/>
      <c r="T68" s="19"/>
      <c r="U68" s="19"/>
      <c r="V68" s="19"/>
      <c r="W68" s="20" t="s">
        <v>286</v>
      </c>
    </row>
    <row r="69" spans="1:23">
      <c r="A69" s="21"/>
      <c r="B69" s="21" t="s">
        <v>351</v>
      </c>
      <c r="C69" s="21"/>
      <c r="D69" s="21"/>
      <c r="E69" s="21"/>
      <c r="F69" s="21"/>
      <c r="G69" s="21"/>
      <c r="H69" s="21" t="s">
        <v>337</v>
      </c>
      <c r="I69" s="21"/>
      <c r="J69" s="21"/>
      <c r="K69" s="21"/>
      <c r="L69" s="21"/>
      <c r="M69" s="21"/>
      <c r="N69" s="21"/>
      <c r="O69" s="21"/>
      <c r="P69" s="21"/>
      <c r="Q69" s="21"/>
      <c r="R69" s="21" t="s">
        <v>284</v>
      </c>
      <c r="S69" s="21"/>
      <c r="T69" s="21"/>
      <c r="U69" s="21"/>
      <c r="V69" s="21"/>
      <c r="W69" s="22" t="s">
        <v>286</v>
      </c>
    </row>
    <row r="70" spans="1:23">
      <c r="A70" s="19"/>
      <c r="B70" s="19" t="s">
        <v>352</v>
      </c>
      <c r="C70" s="19"/>
      <c r="D70" s="19"/>
      <c r="E70" s="19"/>
      <c r="F70" s="19"/>
      <c r="G70" s="19"/>
      <c r="H70" s="19" t="s">
        <v>337</v>
      </c>
      <c r="I70" s="19"/>
      <c r="J70" s="19"/>
      <c r="K70" s="19"/>
      <c r="L70" s="19"/>
      <c r="M70" s="19"/>
      <c r="N70" s="19"/>
      <c r="O70" s="19"/>
      <c r="P70" s="19"/>
      <c r="Q70" s="19"/>
      <c r="R70" s="19" t="s">
        <v>284</v>
      </c>
      <c r="S70" s="19"/>
      <c r="T70" s="19"/>
      <c r="U70" s="19"/>
      <c r="V70" s="19"/>
      <c r="W70" s="20" t="s">
        <v>286</v>
      </c>
    </row>
    <row r="71" spans="1:23">
      <c r="A71" s="21"/>
      <c r="B71" s="21" t="s">
        <v>353</v>
      </c>
      <c r="C71" s="21"/>
      <c r="D71" s="21"/>
      <c r="E71" s="21"/>
      <c r="F71" s="21"/>
      <c r="G71" s="21"/>
      <c r="H71" s="21" t="s">
        <v>337</v>
      </c>
      <c r="I71" s="21"/>
      <c r="J71" s="21"/>
      <c r="K71" s="21"/>
      <c r="L71" s="21"/>
      <c r="M71" s="21"/>
      <c r="N71" s="21"/>
      <c r="O71" s="21"/>
      <c r="P71" s="21"/>
      <c r="Q71" s="21"/>
      <c r="R71" s="21" t="s">
        <v>284</v>
      </c>
      <c r="S71" s="21"/>
      <c r="T71" s="21"/>
      <c r="U71" s="21"/>
      <c r="V71" s="21"/>
      <c r="W71" s="22" t="s">
        <v>286</v>
      </c>
    </row>
    <row r="72" spans="1:23">
      <c r="A72" s="19"/>
      <c r="B72" s="19" t="s">
        <v>354</v>
      </c>
      <c r="C72" s="19"/>
      <c r="D72" s="19"/>
      <c r="E72" s="19"/>
      <c r="F72" s="19"/>
      <c r="G72" s="19"/>
      <c r="H72" s="19" t="s">
        <v>337</v>
      </c>
      <c r="I72" s="19"/>
      <c r="J72" s="19"/>
      <c r="K72" s="19"/>
      <c r="L72" s="19"/>
      <c r="M72" s="19"/>
      <c r="N72" s="19"/>
      <c r="O72" s="19"/>
      <c r="P72" s="19"/>
      <c r="Q72" s="19"/>
      <c r="R72" s="19" t="s">
        <v>284</v>
      </c>
      <c r="S72" s="19"/>
      <c r="T72" s="19"/>
      <c r="U72" s="19"/>
      <c r="V72" s="19"/>
      <c r="W72" s="20" t="s">
        <v>286</v>
      </c>
    </row>
    <row r="73" spans="1:23">
      <c r="A73" s="21"/>
      <c r="B73" s="21" t="s">
        <v>355</v>
      </c>
      <c r="C73" s="21"/>
      <c r="D73" s="21"/>
      <c r="E73" s="21"/>
      <c r="F73" s="21"/>
      <c r="G73" s="21"/>
      <c r="H73" s="21" t="s">
        <v>337</v>
      </c>
      <c r="I73" s="21"/>
      <c r="J73" s="21"/>
      <c r="K73" s="21"/>
      <c r="L73" s="21"/>
      <c r="M73" s="21"/>
      <c r="N73" s="21"/>
      <c r="O73" s="21"/>
      <c r="P73" s="21"/>
      <c r="Q73" s="21"/>
      <c r="R73" s="21" t="s">
        <v>284</v>
      </c>
      <c r="S73" s="21"/>
      <c r="T73" s="21"/>
      <c r="U73" s="21"/>
      <c r="V73" s="21"/>
      <c r="W73" s="22" t="s">
        <v>286</v>
      </c>
    </row>
    <row r="74" spans="1:23">
      <c r="A74" s="23"/>
      <c r="B74" s="23" t="s">
        <v>356</v>
      </c>
      <c r="C74" s="23"/>
      <c r="D74" s="23"/>
      <c r="E74" s="23"/>
      <c r="F74" s="23"/>
      <c r="G74" s="23"/>
      <c r="H74" s="23" t="s">
        <v>337</v>
      </c>
      <c r="I74" s="23"/>
      <c r="J74" s="23"/>
      <c r="K74" s="23"/>
      <c r="L74" s="23"/>
      <c r="M74" s="23"/>
      <c r="N74" s="23"/>
      <c r="O74" s="23"/>
      <c r="P74" s="23"/>
      <c r="Q74" s="23"/>
      <c r="R74" s="23" t="s">
        <v>284</v>
      </c>
      <c r="S74" s="23"/>
      <c r="T74" s="23"/>
      <c r="U74" s="23"/>
      <c r="V74" s="23"/>
      <c r="W74" s="24" t="s">
        <v>286</v>
      </c>
    </row>
  </sheetData>
  <autoFilter ref="B13:W7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Suivi des gains</vt:lpstr>
      <vt:lpstr>Feuil1</vt:lpstr>
      <vt:lpstr>Connexion</vt:lpstr>
      <vt:lpstr>Année_Investissement</vt:lpstr>
      <vt:lpstr>Circuit</vt:lpstr>
      <vt:lpstr>Code</vt:lpstr>
      <vt:lpstr>Date_1</vt:lpstr>
      <vt:lpstr>Date_2</vt:lpstr>
      <vt:lpstr>Date_3</vt:lpstr>
      <vt:lpstr>Date_4</vt:lpstr>
      <vt:lpstr>Date_J0</vt:lpstr>
      <vt:lpstr>Date_Réponse</vt:lpstr>
      <vt:lpstr>Délai_de_Traitement</vt:lpstr>
      <vt:lpstr>Description</vt:lpstr>
      <vt:lpstr>Montant</vt:lpstr>
      <vt:lpstr>N°_ROI</vt:lpstr>
      <vt:lpstr>OK</vt:lpstr>
      <vt:lpstr>P1_</vt:lpstr>
      <vt:lpstr>P2_</vt:lpstr>
      <vt:lpstr>P3_</vt:lpstr>
      <vt:lpstr>P4_</vt:lpstr>
      <vt:lpstr>P5_</vt:lpstr>
      <vt:lpstr>Total__accord</vt:lpstr>
      <vt:lpstr>Total__demande</vt:lpstr>
      <vt:lpstr>Type_Investissement</vt:lpstr>
      <vt:lpstr>Usines</vt:lpstr>
      <vt:lpstr>'Suivi des gains'!Zone_d_impression</vt:lpstr>
    </vt:vector>
  </TitlesOfParts>
  <Company>Université Paris 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RUSSO</dc:creator>
  <cp:lastModifiedBy>WhyNotMe-PM</cp:lastModifiedBy>
  <cp:lastPrinted>2016-06-08T06:27:48Z</cp:lastPrinted>
  <dcterms:created xsi:type="dcterms:W3CDTF">2005-12-02T12:55:14Z</dcterms:created>
  <dcterms:modified xsi:type="dcterms:W3CDTF">2016-07-28T19:00:28Z</dcterms:modified>
</cp:coreProperties>
</file>