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autoCompressPictures="0" defaultThemeVersion="124226"/>
  <bookViews>
    <workbookView xWindow="6708" yWindow="-12" windowWidth="6720" windowHeight="9036" firstSheet="1" activeTab="1"/>
    <workbookView xWindow="-12" yWindow="-12" windowWidth="6720" windowHeight="9036"/>
  </bookViews>
  <sheets>
    <sheet name="Patients" sheetId="1" r:id="rId1"/>
    <sheet name="INVENTAIRE MED 6-08-15" sheetId="2" r:id="rId2"/>
  </sheets>
  <definedNames>
    <definedName name="md">OFFSET(Patients!$A$1,1,,COUNTA(Patients!$A:$A)-1)</definedName>
  </definedNames>
  <calcPr calcId="125725" concurrentCalc="0"/>
  <pivotCaches>
    <pivotCache cacheId="45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4" i="1"/>
  <c r="C13"/>
  <c r="C12"/>
  <c r="C11"/>
  <c r="C4"/>
  <c r="C7"/>
  <c r="C10"/>
  <c r="C3" i="2"/>
  <c r="F3"/>
  <c r="C2" i="1"/>
  <c r="C6"/>
  <c r="C9"/>
  <c r="C4" i="2"/>
  <c r="F4"/>
  <c r="C5"/>
  <c r="F5"/>
  <c r="C6"/>
  <c r="F6"/>
  <c r="C7"/>
  <c r="F7"/>
  <c r="C8"/>
  <c r="F8"/>
  <c r="C9"/>
  <c r="F9"/>
  <c r="C10"/>
  <c r="F10"/>
  <c r="C11"/>
  <c r="F11"/>
  <c r="C12"/>
  <c r="F12"/>
  <c r="C13"/>
  <c r="F13"/>
  <c r="C14"/>
  <c r="F14"/>
  <c r="C15"/>
  <c r="F15"/>
  <c r="C16"/>
  <c r="F16"/>
  <c r="C17"/>
  <c r="F17"/>
  <c r="C18"/>
  <c r="F18"/>
  <c r="C19"/>
  <c r="F19"/>
  <c r="C20"/>
  <c r="F20"/>
  <c r="C5" i="1"/>
  <c r="C8"/>
  <c r="C2" i="2"/>
  <c r="F2"/>
  <c r="D3"/>
  <c r="E3"/>
  <c r="D4"/>
  <c r="E4"/>
  <c r="D5"/>
  <c r="E5"/>
  <c r="D6"/>
  <c r="E6"/>
  <c r="D7"/>
  <c r="E7"/>
  <c r="D8"/>
  <c r="E8"/>
  <c r="D9"/>
  <c r="E9"/>
  <c r="D10"/>
  <c r="E10"/>
  <c r="D11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E2"/>
  <c r="D2"/>
</calcChain>
</file>

<file path=xl/sharedStrings.xml><?xml version="1.0" encoding="utf-8"?>
<sst xmlns="http://schemas.openxmlformats.org/spreadsheetml/2006/main" count="64" uniqueCount="22">
  <si>
    <t>NOM</t>
  </si>
  <si>
    <t>MÉDICAMENTS ET AUTRES</t>
  </si>
  <si>
    <t>UNITÉS JETÉES</t>
  </si>
  <si>
    <t>UNITÉS COMMANDÉES</t>
  </si>
  <si>
    <t>UNITÉS RESTANTES</t>
  </si>
  <si>
    <t>Utilisées le 15 août</t>
  </si>
  <si>
    <t>Médicament 1</t>
  </si>
  <si>
    <t>Médicament 2</t>
  </si>
  <si>
    <t>Médicament 3</t>
  </si>
  <si>
    <t>Patient 1</t>
  </si>
  <si>
    <t>Patient 2</t>
  </si>
  <si>
    <t>Patient 3</t>
  </si>
  <si>
    <t>UNITÉS INJECTÉES</t>
  </si>
  <si>
    <t>Injectée</t>
  </si>
  <si>
    <t>Jetée</t>
  </si>
  <si>
    <t>Somme de UNITÉS INJECTÉES</t>
  </si>
  <si>
    <t>Valeurs</t>
  </si>
  <si>
    <t>Somme de UNITÉS JETÉES</t>
  </si>
  <si>
    <t>Étiquettes de lignes</t>
  </si>
  <si>
    <t>Total général</t>
  </si>
  <si>
    <t>Date</t>
  </si>
  <si>
    <t>TOTAL</t>
  </si>
</sst>
</file>

<file path=xl/styles.xml><?xml version="1.0" encoding="utf-8"?>
<styleSheet xmlns="http://schemas.openxmlformats.org/spreadsheetml/2006/main">
  <numFmts count="1">
    <numFmt numFmtId="164" formatCode="yy/mm/dd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0" borderId="0" xfId="0" applyFont="1" applyFill="1" applyBorder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164" fontId="1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Font="1"/>
    <xf numFmtId="0" fontId="0" fillId="0" borderId="0" xfId="0" applyFont="1" applyAlignment="1">
      <alignment horizontal="left"/>
    </xf>
    <xf numFmtId="164" fontId="0" fillId="0" borderId="0" xfId="0" applyNumberFormat="1" applyFont="1" applyAlignment="1">
      <alignment horizontal="left"/>
    </xf>
    <xf numFmtId="0" fontId="1" fillId="0" borderId="0" xfId="0" applyFont="1" applyFill="1"/>
    <xf numFmtId="0" fontId="1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/>
    <xf numFmtId="0" fontId="1" fillId="2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pivotButton="1"/>
    <xf numFmtId="0" fontId="0" fillId="0" borderId="0" xfId="0" applyNumberFormat="1"/>
    <xf numFmtId="16" fontId="0" fillId="0" borderId="0" xfId="0" applyNumberFormat="1" applyFont="1"/>
    <xf numFmtId="0" fontId="0" fillId="2" borderId="0" xfId="0" applyFont="1" applyFill="1" applyAlignment="1">
      <alignment horizontal="right"/>
    </xf>
    <xf numFmtId="0" fontId="0" fillId="0" borderId="0" xfId="0" applyFont="1" applyAlignment="1">
      <alignment horizontal="right"/>
    </xf>
    <xf numFmtId="0" fontId="0" fillId="2" borderId="0" xfId="0" applyFill="1" applyAlignment="1">
      <alignment horizontal="right"/>
    </xf>
    <xf numFmtId="0" fontId="0" fillId="0" borderId="0" xfId="0" applyAlignment="1">
      <alignment horizontal="right"/>
    </xf>
    <xf numFmtId="16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308.467882175923" createdVersion="3" refreshedVersion="3" minRefreshableVersion="3" recordCount="13">
  <cacheSource type="worksheet">
    <worksheetSource ref="A1:F14" sheet="Patients"/>
  </cacheSource>
  <cacheFields count="6">
    <cacheField name="MÉDICAMENTS ET AUTRES" numFmtId="0">
      <sharedItems count="3">
        <s v="Médicament 3"/>
        <s v="Médicament 2"/>
        <s v="Médicament 1"/>
      </sharedItems>
    </cacheField>
    <cacheField name="Date" numFmtId="16">
      <sharedItems containsSemiMixedTypes="0" containsNonDate="0" containsDate="1" containsString="0" minDate="2015-08-15T00:00:00" maxDate="2015-08-17T00:00:00" count="2">
        <d v="2015-08-15T00:00:00"/>
        <d v="2015-08-16T00:00:00"/>
      </sharedItems>
    </cacheField>
    <cacheField name="TOTAL" numFmtId="0">
      <sharedItems containsSemiMixedTypes="0" containsString="0" containsNumber="1" minValue="2" maxValue="15.5"/>
    </cacheField>
    <cacheField name="UNITÉS INJECTÉES" numFmtId="0">
      <sharedItems containsSemiMixedTypes="0" containsString="0" containsNumber="1" minValue="1" maxValue="10"/>
    </cacheField>
    <cacheField name="UNITÉS JETÉES" numFmtId="0">
      <sharedItems containsSemiMixedTypes="0" containsString="0" containsNumber="1" minValue="0" maxValue="5.5"/>
    </cacheField>
    <cacheField name="NOM" numFmtId="0">
      <sharedItems count="3">
        <s v="Patient 1"/>
        <s v="Patient 2"/>
        <s v="Patient 3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n v="15"/>
    <n v="10"/>
    <n v="5"/>
    <x v="0"/>
  </r>
  <r>
    <x v="0"/>
    <x v="0"/>
    <n v="2"/>
    <n v="2"/>
    <n v="0"/>
    <x v="0"/>
  </r>
  <r>
    <x v="1"/>
    <x v="0"/>
    <n v="5"/>
    <n v="5"/>
    <n v="0"/>
    <x v="0"/>
  </r>
  <r>
    <x v="2"/>
    <x v="0"/>
    <n v="2"/>
    <n v="1"/>
    <n v="1"/>
    <x v="1"/>
  </r>
  <r>
    <x v="2"/>
    <x v="0"/>
    <n v="10.5"/>
    <n v="5.5"/>
    <n v="5"/>
    <x v="1"/>
  </r>
  <r>
    <x v="1"/>
    <x v="0"/>
    <n v="5"/>
    <n v="5"/>
    <n v="0"/>
    <x v="1"/>
  </r>
  <r>
    <x v="2"/>
    <x v="0"/>
    <n v="2"/>
    <n v="1"/>
    <n v="1"/>
    <x v="2"/>
  </r>
  <r>
    <x v="0"/>
    <x v="0"/>
    <n v="15.5"/>
    <n v="10"/>
    <n v="5.5"/>
    <x v="2"/>
  </r>
  <r>
    <x v="1"/>
    <x v="0"/>
    <n v="5"/>
    <n v="5"/>
    <n v="0"/>
    <x v="2"/>
  </r>
  <r>
    <x v="1"/>
    <x v="1"/>
    <n v="5"/>
    <n v="5"/>
    <n v="0"/>
    <x v="1"/>
  </r>
  <r>
    <x v="2"/>
    <x v="1"/>
    <n v="2"/>
    <n v="1"/>
    <n v="1"/>
    <x v="2"/>
  </r>
  <r>
    <x v="0"/>
    <x v="1"/>
    <n v="15.5"/>
    <n v="10"/>
    <n v="5.5"/>
    <x v="2"/>
  </r>
  <r>
    <x v="1"/>
    <x v="1"/>
    <n v="5"/>
    <n v="5"/>
    <n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4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19:J31" firstHeaderRow="1" firstDataRow="2" firstDataCol="1" rowPageCount="1" colPageCount="1"/>
  <pivotFields count="6">
    <pivotField axis="axisRow" showAll="0">
      <items count="4">
        <item x="2"/>
        <item x="1"/>
        <item x="0"/>
        <item t="default"/>
      </items>
    </pivotField>
    <pivotField axis="axisPage" numFmtId="16" multipleItemSelectionAllowed="1" showAll="0">
      <items count="3">
        <item x="0"/>
        <item h="1" x="1"/>
        <item t="default"/>
      </items>
    </pivotField>
    <pivotField showAll="0"/>
    <pivotField dataField="1" showAll="0"/>
    <pivotField dataField="1" showAll="0"/>
    <pivotField axis="axisRow" showAll="0">
      <items count="4">
        <item x="0"/>
        <item x="1"/>
        <item x="2"/>
        <item t="default"/>
      </items>
    </pivotField>
  </pivotFields>
  <rowFields count="2">
    <field x="5"/>
    <field x="0"/>
  </rowFields>
  <rowItems count="11">
    <i>
      <x/>
    </i>
    <i r="1">
      <x v="1"/>
    </i>
    <i r="1">
      <x v="2"/>
    </i>
    <i>
      <x v="1"/>
    </i>
    <i r="1">
      <x/>
    </i>
    <i r="1">
      <x v="1"/>
    </i>
    <i>
      <x v="2"/>
    </i>
    <i r="1">
      <x/>
    </i>
    <i r="1">
      <x v="1"/>
    </i>
    <i r="1"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Somme de UNITÉS INJECTÉES" fld="3" baseField="0" baseItem="0"/>
    <dataField name="Somme de UNITÉS JETÉES" fld="4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5" cacheId="4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6:J11" firstHeaderRow="1" firstDataRow="2" firstDataCol="1"/>
  <pivotFields count="6">
    <pivotField showAll="0"/>
    <pivotField numFmtId="16" showAll="0" defaultSubtotal="0"/>
    <pivotField showAll="0" defaultSubtotal="0"/>
    <pivotField dataField="1" showAll="0"/>
    <pivotField dataField="1" showAll="0"/>
    <pivotField axis="axisRow" showAll="0">
      <items count="4">
        <item x="0"/>
        <item x="1"/>
        <item x="2"/>
        <item t="default"/>
      </items>
    </pivotField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UNITÉS INJECTÉES" fld="3" baseField="0" baseItem="0"/>
    <dataField name="Somme de UNITÉS JETÉES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6"/>
  <sheetViews>
    <sheetView topLeftCell="D1" workbookViewId="0">
      <pane ySplit="1" topLeftCell="A2" activePane="bottomLeft" state="frozen"/>
      <selection pane="bottomLeft" activeCell="A2" sqref="A2"/>
    </sheetView>
    <sheetView tabSelected="1" zoomScale="80" zoomScaleNormal="80" workbookViewId="1">
      <selection activeCell="H20" sqref="H20"/>
    </sheetView>
  </sheetViews>
  <sheetFormatPr baseColWidth="10" defaultRowHeight="14.4"/>
  <cols>
    <col min="1" max="1" width="23.77734375" bestFit="1" customWidth="1"/>
    <col min="2" max="2" width="11" customWidth="1"/>
    <col min="3" max="3" width="10.6640625" style="7" customWidth="1"/>
    <col min="4" max="4" width="16.44140625" style="4" bestFit="1" customWidth="1"/>
    <col min="5" max="5" width="13.44140625" style="4" bestFit="1" customWidth="1"/>
    <col min="6" max="6" width="16.44140625" style="3" bestFit="1" customWidth="1"/>
    <col min="7" max="7" width="16.44140625" style="3" customWidth="1"/>
    <col min="8" max="8" width="21" style="4" bestFit="1" customWidth="1"/>
    <col min="9" max="9" width="26.21875" style="6" customWidth="1"/>
    <col min="10" max="10" width="23.109375" bestFit="1" customWidth="1"/>
  </cols>
  <sheetData>
    <row r="1" spans="1:10" s="1" customFormat="1">
      <c r="A1" s="1" t="s">
        <v>1</v>
      </c>
      <c r="B1" s="1" t="s">
        <v>20</v>
      </c>
      <c r="C1" s="15" t="s">
        <v>21</v>
      </c>
      <c r="D1" s="3" t="s">
        <v>12</v>
      </c>
      <c r="E1" s="3" t="s">
        <v>2</v>
      </c>
      <c r="F1" s="3" t="s">
        <v>0</v>
      </c>
      <c r="G1" s="3"/>
      <c r="H1" s="4"/>
      <c r="I1" s="6"/>
      <c r="J1"/>
    </row>
    <row r="2" spans="1:10" s="8" customFormat="1">
      <c r="A2" s="8" t="s">
        <v>8</v>
      </c>
      <c r="B2" s="21">
        <v>42231</v>
      </c>
      <c r="C2" s="22">
        <f t="shared" ref="C2:C10" si="0">D2+E2</f>
        <v>15</v>
      </c>
      <c r="D2" s="23">
        <v>10</v>
      </c>
      <c r="E2" s="23">
        <v>5</v>
      </c>
      <c r="F2" s="3" t="s">
        <v>9</v>
      </c>
      <c r="G2" s="3"/>
      <c r="H2" s="4"/>
      <c r="I2" s="6"/>
      <c r="J2"/>
    </row>
    <row r="3" spans="1:10">
      <c r="A3" s="8" t="s">
        <v>8</v>
      </c>
      <c r="B3" s="21">
        <v>42231</v>
      </c>
      <c r="C3" s="24">
        <v>2</v>
      </c>
      <c r="D3" s="25">
        <v>2</v>
      </c>
      <c r="E3" s="25">
        <v>0</v>
      </c>
      <c r="F3" s="3" t="s">
        <v>9</v>
      </c>
      <c r="H3" s="3"/>
      <c r="I3" s="5"/>
      <c r="J3" s="1"/>
    </row>
    <row r="4" spans="1:10">
      <c r="A4" s="8" t="s">
        <v>7</v>
      </c>
      <c r="B4" s="21">
        <v>42231</v>
      </c>
      <c r="C4" s="24">
        <f t="shared" si="0"/>
        <v>5</v>
      </c>
      <c r="D4" s="25">
        <v>5</v>
      </c>
      <c r="E4" s="25">
        <v>0</v>
      </c>
      <c r="F4" s="3" t="s">
        <v>9</v>
      </c>
      <c r="H4" s="9"/>
      <c r="I4" s="10"/>
      <c r="J4" s="8"/>
    </row>
    <row r="5" spans="1:10">
      <c r="A5" s="8" t="s">
        <v>6</v>
      </c>
      <c r="B5" s="21">
        <v>42231</v>
      </c>
      <c r="C5" s="24">
        <f t="shared" si="0"/>
        <v>2</v>
      </c>
      <c r="D5" s="25">
        <v>1</v>
      </c>
      <c r="E5" s="25">
        <v>1</v>
      </c>
      <c r="F5" s="3" t="s">
        <v>10</v>
      </c>
    </row>
    <row r="6" spans="1:10">
      <c r="A6" s="8" t="s">
        <v>6</v>
      </c>
      <c r="B6" s="21">
        <v>42231</v>
      </c>
      <c r="C6" s="24">
        <f t="shared" si="0"/>
        <v>10.5</v>
      </c>
      <c r="D6" s="25">
        <v>5.5</v>
      </c>
      <c r="E6" s="25">
        <v>5</v>
      </c>
      <c r="F6" s="3" t="s">
        <v>10</v>
      </c>
    </row>
    <row r="7" spans="1:10">
      <c r="A7" s="8" t="s">
        <v>7</v>
      </c>
      <c r="B7" s="21">
        <v>42231</v>
      </c>
      <c r="C7" s="24">
        <f t="shared" si="0"/>
        <v>5</v>
      </c>
      <c r="D7" s="25">
        <v>5</v>
      </c>
      <c r="E7" s="25">
        <v>0</v>
      </c>
      <c r="F7" s="3" t="s">
        <v>10</v>
      </c>
    </row>
    <row r="8" spans="1:10">
      <c r="A8" s="8" t="s">
        <v>6</v>
      </c>
      <c r="B8" s="21">
        <v>42231</v>
      </c>
      <c r="C8" s="24">
        <f t="shared" si="0"/>
        <v>2</v>
      </c>
      <c r="D8" s="25">
        <v>1</v>
      </c>
      <c r="E8" s="25">
        <v>1</v>
      </c>
      <c r="F8" s="3" t="s">
        <v>11</v>
      </c>
    </row>
    <row r="9" spans="1:10">
      <c r="A9" s="8" t="s">
        <v>8</v>
      </c>
      <c r="B9" s="21">
        <v>42231</v>
      </c>
      <c r="C9" s="24">
        <f t="shared" si="0"/>
        <v>15.5</v>
      </c>
      <c r="D9" s="25">
        <v>10</v>
      </c>
      <c r="E9" s="25">
        <v>5.5</v>
      </c>
      <c r="F9" s="3" t="s">
        <v>11</v>
      </c>
    </row>
    <row r="10" spans="1:10">
      <c r="A10" s="8" t="s">
        <v>7</v>
      </c>
      <c r="B10" s="21">
        <v>42231</v>
      </c>
      <c r="C10" s="24">
        <f t="shared" si="0"/>
        <v>5</v>
      </c>
      <c r="D10" s="25">
        <v>5</v>
      </c>
      <c r="E10" s="25">
        <v>0</v>
      </c>
      <c r="F10" s="3" t="s">
        <v>11</v>
      </c>
    </row>
    <row r="11" spans="1:10">
      <c r="A11" s="8" t="s">
        <v>7</v>
      </c>
      <c r="B11" s="21">
        <v>42232</v>
      </c>
      <c r="C11" s="24">
        <f t="shared" ref="C11:C14" si="1">D11+E11</f>
        <v>5</v>
      </c>
      <c r="D11" s="25">
        <v>5</v>
      </c>
      <c r="E11" s="25">
        <v>0</v>
      </c>
      <c r="F11" s="3" t="s">
        <v>10</v>
      </c>
    </row>
    <row r="12" spans="1:10">
      <c r="A12" s="8" t="s">
        <v>6</v>
      </c>
      <c r="B12" s="21">
        <v>42232</v>
      </c>
      <c r="C12" s="24">
        <f t="shared" si="1"/>
        <v>2</v>
      </c>
      <c r="D12" s="25">
        <v>1</v>
      </c>
      <c r="E12" s="25">
        <v>1</v>
      </c>
      <c r="F12" s="3" t="s">
        <v>11</v>
      </c>
    </row>
    <row r="13" spans="1:10">
      <c r="A13" s="8" t="s">
        <v>8</v>
      </c>
      <c r="B13" s="21">
        <v>42232</v>
      </c>
      <c r="C13" s="24">
        <f t="shared" si="1"/>
        <v>15.5</v>
      </c>
      <c r="D13" s="25">
        <v>10</v>
      </c>
      <c r="E13" s="25">
        <v>5.5</v>
      </c>
      <c r="F13" s="3" t="s">
        <v>11</v>
      </c>
    </row>
    <row r="14" spans="1:10">
      <c r="A14" s="8" t="s">
        <v>7</v>
      </c>
      <c r="B14" s="21">
        <v>42232</v>
      </c>
      <c r="C14" s="24">
        <f t="shared" si="1"/>
        <v>5</v>
      </c>
      <c r="D14" s="25">
        <v>5</v>
      </c>
      <c r="E14" s="25">
        <v>0</v>
      </c>
      <c r="F14" s="3" t="s">
        <v>11</v>
      </c>
    </row>
    <row r="17" spans="8:10">
      <c r="H17" s="19" t="s">
        <v>20</v>
      </c>
      <c r="I17" s="26">
        <v>42231</v>
      </c>
    </row>
    <row r="19" spans="8:10">
      <c r="H19"/>
      <c r="I19" s="19" t="s">
        <v>16</v>
      </c>
    </row>
    <row r="20" spans="8:10">
      <c r="H20" s="19" t="s">
        <v>18</v>
      </c>
      <c r="I20" t="s">
        <v>15</v>
      </c>
      <c r="J20" t="s">
        <v>17</v>
      </c>
    </row>
    <row r="21" spans="8:10">
      <c r="H21" s="4" t="s">
        <v>9</v>
      </c>
      <c r="I21" s="20">
        <v>17</v>
      </c>
      <c r="J21" s="20">
        <v>5</v>
      </c>
    </row>
    <row r="22" spans="8:10">
      <c r="H22" s="27" t="s">
        <v>7</v>
      </c>
      <c r="I22" s="20">
        <v>5</v>
      </c>
      <c r="J22" s="20">
        <v>0</v>
      </c>
    </row>
    <row r="23" spans="8:10">
      <c r="H23" s="27" t="s">
        <v>8</v>
      </c>
      <c r="I23" s="20">
        <v>12</v>
      </c>
      <c r="J23" s="20">
        <v>5</v>
      </c>
    </row>
    <row r="24" spans="8:10">
      <c r="H24" s="4" t="s">
        <v>10</v>
      </c>
      <c r="I24" s="20">
        <v>11.5</v>
      </c>
      <c r="J24" s="20">
        <v>6</v>
      </c>
    </row>
    <row r="25" spans="8:10">
      <c r="H25" s="27" t="s">
        <v>6</v>
      </c>
      <c r="I25" s="20">
        <v>6.5</v>
      </c>
      <c r="J25" s="20">
        <v>6</v>
      </c>
    </row>
    <row r="26" spans="8:10">
      <c r="H26" s="27" t="s">
        <v>7</v>
      </c>
      <c r="I26" s="20">
        <v>5</v>
      </c>
      <c r="J26" s="20">
        <v>0</v>
      </c>
    </row>
    <row r="27" spans="8:10">
      <c r="H27" s="4" t="s">
        <v>11</v>
      </c>
      <c r="I27" s="20">
        <v>16</v>
      </c>
      <c r="J27" s="20">
        <v>6.5</v>
      </c>
    </row>
    <row r="28" spans="8:10">
      <c r="H28" s="27" t="s">
        <v>6</v>
      </c>
      <c r="I28" s="20">
        <v>1</v>
      </c>
      <c r="J28" s="20">
        <v>1</v>
      </c>
    </row>
    <row r="29" spans="8:10">
      <c r="H29" s="27" t="s">
        <v>7</v>
      </c>
      <c r="I29" s="20">
        <v>5</v>
      </c>
      <c r="J29" s="20">
        <v>0</v>
      </c>
    </row>
    <row r="30" spans="8:10">
      <c r="H30" s="27" t="s">
        <v>8</v>
      </c>
      <c r="I30" s="20">
        <v>10</v>
      </c>
      <c r="J30" s="20">
        <v>5.5</v>
      </c>
    </row>
    <row r="31" spans="8:10">
      <c r="H31" s="4" t="s">
        <v>19</v>
      </c>
      <c r="I31" s="20">
        <v>44.5</v>
      </c>
      <c r="J31" s="20">
        <v>17.5</v>
      </c>
    </row>
    <row r="32" spans="8:10">
      <c r="H32"/>
      <c r="I32"/>
    </row>
    <row r="33" spans="8:9">
      <c r="H33"/>
      <c r="I33"/>
    </row>
    <row r="34" spans="8:9">
      <c r="H34"/>
      <c r="I34"/>
    </row>
    <row r="35" spans="8:9">
      <c r="H35"/>
      <c r="I35"/>
    </row>
    <row r="36" spans="8:9">
      <c r="H36"/>
      <c r="I36"/>
    </row>
  </sheetData>
  <pageMargins left="0.7" right="0.7" top="0.75" bottom="0.75" header="0.3" footer="0.3"/>
  <pageSetup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pane ySplit="1" topLeftCell="A2" activePane="bottomLeft" state="frozen"/>
      <selection pane="bottomLeft" activeCell="B2" sqref="B2"/>
    </sheetView>
    <sheetView topLeftCell="B1" workbookViewId="1">
      <selection activeCell="H9" sqref="H9"/>
    </sheetView>
  </sheetViews>
  <sheetFormatPr baseColWidth="10" defaultRowHeight="14.4" outlineLevelCol="1"/>
  <cols>
    <col min="1" max="1" width="39" style="1" bestFit="1" customWidth="1"/>
    <col min="2" max="2" width="21.44140625" style="4" bestFit="1" customWidth="1"/>
    <col min="3" max="3" width="21.44140625" style="13" customWidth="1"/>
    <col min="4" max="4" width="8.33203125" style="13" customWidth="1" outlineLevel="1"/>
    <col min="5" max="5" width="5.88671875" style="13" customWidth="1" outlineLevel="1"/>
    <col min="6" max="6" width="17.88671875" style="4" bestFit="1" customWidth="1"/>
    <col min="8" max="8" width="19.6640625" customWidth="1"/>
    <col min="9" max="9" width="26" customWidth="1"/>
    <col min="10" max="10" width="23" bestFit="1" customWidth="1"/>
  </cols>
  <sheetData>
    <row r="1" spans="1:10" s="14" customFormat="1">
      <c r="A1" s="11"/>
      <c r="B1" s="12" t="s">
        <v>3</v>
      </c>
      <c r="C1" s="16" t="s">
        <v>5</v>
      </c>
      <c r="D1" s="16" t="s">
        <v>13</v>
      </c>
      <c r="E1" s="16" t="s">
        <v>14</v>
      </c>
      <c r="F1" s="18" t="s">
        <v>4</v>
      </c>
    </row>
    <row r="2" spans="1:10" s="14" customFormat="1">
      <c r="A2" s="11" t="s">
        <v>6</v>
      </c>
      <c r="B2" s="13">
        <v>20</v>
      </c>
      <c r="C2" s="17">
        <f ca="1">IF($A2&lt;&gt;"",SUMIF(md,'INVENTAIRE MED 6-08-15'!A2,OFFSET(md,,1)),"")</f>
        <v>168925</v>
      </c>
      <c r="D2" s="17">
        <f ca="1">IF($A2&lt;&gt;"",SUMIF(md,'INVENTAIRE MED 6-08-15'!A2,OFFSET(md,,2)),"")</f>
        <v>16.5</v>
      </c>
      <c r="E2" s="17">
        <f ca="1">IF($A2&lt;&gt;"",SUMIF(md,'INVENTAIRE MED 6-08-15'!A2,OFFSET(md,,3)),"")</f>
        <v>8.5</v>
      </c>
      <c r="F2" s="17">
        <f ca="1">IF(C2="","",IF(C2&lt;&gt;"",B2-C2,B2))</f>
        <v>-168905</v>
      </c>
    </row>
    <row r="3" spans="1:10" s="14" customFormat="1">
      <c r="A3" s="2" t="s">
        <v>7</v>
      </c>
      <c r="B3" s="13">
        <v>50</v>
      </c>
      <c r="C3" s="17">
        <f ca="1">IF($A3&lt;&gt;"",SUMIF(md,'INVENTAIRE MED 6-08-15'!A3,OFFSET(md,,1)),"")</f>
        <v>211157</v>
      </c>
      <c r="D3" s="17">
        <f ca="1">IF($A3&lt;&gt;"",SUMIF(md,'INVENTAIRE MED 6-08-15'!A3,OFFSET(md,,2)),"")</f>
        <v>25</v>
      </c>
      <c r="E3" s="17">
        <f ca="1">IF($A3&lt;&gt;"",SUMIF(md,'INVENTAIRE MED 6-08-15'!A3,OFFSET(md,,3)),"")</f>
        <v>25</v>
      </c>
      <c r="F3" s="17">
        <f t="shared" ref="F3:F20" ca="1" si="0">IF(C3="","",IF(C3&lt;&gt;"",B3-C3,B3))</f>
        <v>-211107</v>
      </c>
    </row>
    <row r="4" spans="1:10" s="14" customFormat="1">
      <c r="A4" s="2" t="s">
        <v>8</v>
      </c>
      <c r="B4" s="13">
        <v>100</v>
      </c>
      <c r="C4" s="17">
        <f ca="1">IF($A4&lt;&gt;"",SUMIF(md,'INVENTAIRE MED 6-08-15'!A4,OFFSET(md,,1)),"")</f>
        <v>168925</v>
      </c>
      <c r="D4" s="17">
        <f ca="1">IF($A4&lt;&gt;"",SUMIF(md,'INVENTAIRE MED 6-08-15'!A4,OFFSET(md,,2)),"")</f>
        <v>48</v>
      </c>
      <c r="E4" s="17">
        <f ca="1">IF($A4&lt;&gt;"",SUMIF(md,'INVENTAIRE MED 6-08-15'!A4,OFFSET(md,,3)),"")</f>
        <v>32</v>
      </c>
      <c r="F4" s="17">
        <f t="shared" ca="1" si="0"/>
        <v>-168825</v>
      </c>
      <c r="H4"/>
      <c r="I4"/>
    </row>
    <row r="5" spans="1:10">
      <c r="C5" s="17" t="str">
        <f ca="1">IF($A5&lt;&gt;"",SUMIF(md,'INVENTAIRE MED 6-08-15'!A5,OFFSET(md,,1)),"")</f>
        <v/>
      </c>
      <c r="D5" s="17" t="str">
        <f ca="1">IF($A5&lt;&gt;"",SUMIF(md,'INVENTAIRE MED 6-08-15'!A5,OFFSET(md,,2)),"")</f>
        <v/>
      </c>
      <c r="E5" s="17" t="str">
        <f ca="1">IF($A5&lt;&gt;"",SUMIF(md,'INVENTAIRE MED 6-08-15'!A5,OFFSET(md,,3)),"")</f>
        <v/>
      </c>
      <c r="F5" s="17" t="str">
        <f t="shared" ca="1" si="0"/>
        <v/>
      </c>
    </row>
    <row r="6" spans="1:10">
      <c r="C6" s="17" t="str">
        <f ca="1">IF($A6&lt;&gt;"",SUMIF(md,'INVENTAIRE MED 6-08-15'!A6,OFFSET(md,,1)),"")</f>
        <v/>
      </c>
      <c r="D6" s="17" t="str">
        <f ca="1">IF($A6&lt;&gt;"",SUMIF(md,'INVENTAIRE MED 6-08-15'!A6,OFFSET(md,,2)),"")</f>
        <v/>
      </c>
      <c r="E6" s="17" t="str">
        <f ca="1">IF($A6&lt;&gt;"",SUMIF(md,'INVENTAIRE MED 6-08-15'!A6,OFFSET(md,,3)),"")</f>
        <v/>
      </c>
      <c r="F6" s="17" t="str">
        <f t="shared" ca="1" si="0"/>
        <v/>
      </c>
      <c r="I6" s="19" t="s">
        <v>16</v>
      </c>
    </row>
    <row r="7" spans="1:10">
      <c r="C7" s="17" t="str">
        <f ca="1">IF($A7&lt;&gt;"",SUMIF(md,'INVENTAIRE MED 6-08-15'!A7,OFFSET(md,,1)),"")</f>
        <v/>
      </c>
      <c r="D7" s="17" t="str">
        <f ca="1">IF($A7&lt;&gt;"",SUMIF(md,'INVENTAIRE MED 6-08-15'!A7,OFFSET(md,,2)),"")</f>
        <v/>
      </c>
      <c r="E7" s="17" t="str">
        <f ca="1">IF($A7&lt;&gt;"",SUMIF(md,'INVENTAIRE MED 6-08-15'!A7,OFFSET(md,,3)),"")</f>
        <v/>
      </c>
      <c r="F7" s="17" t="str">
        <f t="shared" ca="1" si="0"/>
        <v/>
      </c>
      <c r="H7" s="19" t="s">
        <v>18</v>
      </c>
      <c r="I7" t="s">
        <v>15</v>
      </c>
      <c r="J7" t="s">
        <v>17</v>
      </c>
    </row>
    <row r="8" spans="1:10">
      <c r="C8" s="17" t="str">
        <f ca="1">IF($A8&lt;&gt;"",SUMIF(md,'INVENTAIRE MED 6-08-15'!A8,OFFSET(md,,1)),"")</f>
        <v/>
      </c>
      <c r="D8" s="17" t="str">
        <f ca="1">IF($A8&lt;&gt;"",SUMIF(md,'INVENTAIRE MED 6-08-15'!A8,OFFSET(md,,2)),"")</f>
        <v/>
      </c>
      <c r="E8" s="17" t="str">
        <f ca="1">IF($A8&lt;&gt;"",SUMIF(md,'INVENTAIRE MED 6-08-15'!A8,OFFSET(md,,3)),"")</f>
        <v/>
      </c>
      <c r="F8" s="17" t="str">
        <f t="shared" ca="1" si="0"/>
        <v/>
      </c>
      <c r="H8" s="4" t="s">
        <v>9</v>
      </c>
      <c r="I8" s="20">
        <v>17</v>
      </c>
      <c r="J8" s="20">
        <v>5</v>
      </c>
    </row>
    <row r="9" spans="1:10">
      <c r="C9" s="17" t="str">
        <f ca="1">IF($A9&lt;&gt;"",SUMIF(md,'INVENTAIRE MED 6-08-15'!A9,OFFSET(md,,1)),"")</f>
        <v/>
      </c>
      <c r="D9" s="17" t="str">
        <f ca="1">IF($A9&lt;&gt;"",SUMIF(md,'INVENTAIRE MED 6-08-15'!A9,OFFSET(md,,2)),"")</f>
        <v/>
      </c>
      <c r="E9" s="17" t="str">
        <f ca="1">IF($A9&lt;&gt;"",SUMIF(md,'INVENTAIRE MED 6-08-15'!A9,OFFSET(md,,3)),"")</f>
        <v/>
      </c>
      <c r="F9" s="17" t="str">
        <f t="shared" ca="1" si="0"/>
        <v/>
      </c>
      <c r="H9" s="4" t="s">
        <v>10</v>
      </c>
      <c r="I9" s="20">
        <v>16.5</v>
      </c>
      <c r="J9" s="20">
        <v>6</v>
      </c>
    </row>
    <row r="10" spans="1:10">
      <c r="C10" s="17" t="str">
        <f ca="1">IF($A10&lt;&gt;"",SUMIF(md,'INVENTAIRE MED 6-08-15'!A10,OFFSET(md,,1)),"")</f>
        <v/>
      </c>
      <c r="D10" s="17" t="str">
        <f ca="1">IF($A10&lt;&gt;"",SUMIF(md,'INVENTAIRE MED 6-08-15'!A10,OFFSET(md,,2)),"")</f>
        <v/>
      </c>
      <c r="E10" s="17" t="str">
        <f ca="1">IF($A10&lt;&gt;"",SUMIF(md,'INVENTAIRE MED 6-08-15'!A10,OFFSET(md,,3)),"")</f>
        <v/>
      </c>
      <c r="F10" s="17" t="str">
        <f t="shared" ca="1" si="0"/>
        <v/>
      </c>
      <c r="H10" s="4" t="s">
        <v>11</v>
      </c>
      <c r="I10" s="20">
        <v>32</v>
      </c>
      <c r="J10" s="20">
        <v>13</v>
      </c>
    </row>
    <row r="11" spans="1:10">
      <c r="C11" s="17" t="str">
        <f ca="1">IF($A11&lt;&gt;"",SUMIF(md,'INVENTAIRE MED 6-08-15'!A11,OFFSET(md,,1)),"")</f>
        <v/>
      </c>
      <c r="D11" s="17" t="str">
        <f ca="1">IF($A11&lt;&gt;"",SUMIF(md,'INVENTAIRE MED 6-08-15'!A11,OFFSET(md,,2)),"")</f>
        <v/>
      </c>
      <c r="E11" s="17" t="str">
        <f ca="1">IF($A11&lt;&gt;"",SUMIF(md,'INVENTAIRE MED 6-08-15'!A11,OFFSET(md,,3)),"")</f>
        <v/>
      </c>
      <c r="F11" s="17" t="str">
        <f t="shared" ca="1" si="0"/>
        <v/>
      </c>
      <c r="H11" s="4" t="s">
        <v>19</v>
      </c>
      <c r="I11" s="20">
        <v>65.5</v>
      </c>
      <c r="J11" s="20">
        <v>24</v>
      </c>
    </row>
    <row r="12" spans="1:10">
      <c r="C12" s="17" t="str">
        <f ca="1">IF($A12&lt;&gt;"",SUMIF(md,'INVENTAIRE MED 6-08-15'!A12,OFFSET(md,,1)),"")</f>
        <v/>
      </c>
      <c r="D12" s="17" t="str">
        <f ca="1">IF($A12&lt;&gt;"",SUMIF(md,'INVENTAIRE MED 6-08-15'!A12,OFFSET(md,,2)),"")</f>
        <v/>
      </c>
      <c r="E12" s="17" t="str">
        <f ca="1">IF($A12&lt;&gt;"",SUMIF(md,'INVENTAIRE MED 6-08-15'!A12,OFFSET(md,,3)),"")</f>
        <v/>
      </c>
      <c r="F12" s="17" t="str">
        <f t="shared" ca="1" si="0"/>
        <v/>
      </c>
    </row>
    <row r="13" spans="1:10">
      <c r="C13" s="17" t="str">
        <f ca="1">IF($A13&lt;&gt;"",SUMIF(md,'INVENTAIRE MED 6-08-15'!A13,OFFSET(md,,1)),"")</f>
        <v/>
      </c>
      <c r="D13" s="17" t="str">
        <f ca="1">IF($A13&lt;&gt;"",SUMIF(md,'INVENTAIRE MED 6-08-15'!A13,OFFSET(md,,2)),"")</f>
        <v/>
      </c>
      <c r="E13" s="17" t="str">
        <f ca="1">IF($A13&lt;&gt;"",SUMIF(md,'INVENTAIRE MED 6-08-15'!A13,OFFSET(md,,3)),"")</f>
        <v/>
      </c>
      <c r="F13" s="17" t="str">
        <f t="shared" ca="1" si="0"/>
        <v/>
      </c>
    </row>
    <row r="14" spans="1:10">
      <c r="C14" s="17" t="str">
        <f ca="1">IF($A14&lt;&gt;"",SUMIF(md,'INVENTAIRE MED 6-08-15'!A14,OFFSET(md,,1)),"")</f>
        <v/>
      </c>
      <c r="D14" s="17" t="str">
        <f ca="1">IF($A14&lt;&gt;"",SUMIF(md,'INVENTAIRE MED 6-08-15'!A14,OFFSET(md,,2)),"")</f>
        <v/>
      </c>
      <c r="E14" s="17" t="str">
        <f ca="1">IF($A14&lt;&gt;"",SUMIF(md,'INVENTAIRE MED 6-08-15'!A14,OFFSET(md,,3)),"")</f>
        <v/>
      </c>
      <c r="F14" s="17" t="str">
        <f t="shared" ca="1" si="0"/>
        <v/>
      </c>
    </row>
    <row r="15" spans="1:10">
      <c r="C15" s="17" t="str">
        <f ca="1">IF($A15&lt;&gt;"",SUMIF(md,'INVENTAIRE MED 6-08-15'!A15,OFFSET(md,,1)),"")</f>
        <v/>
      </c>
      <c r="D15" s="17" t="str">
        <f ca="1">IF($A15&lt;&gt;"",SUMIF(md,'INVENTAIRE MED 6-08-15'!A15,OFFSET(md,,2)),"")</f>
        <v/>
      </c>
      <c r="E15" s="17" t="str">
        <f ca="1">IF($A15&lt;&gt;"",SUMIF(md,'INVENTAIRE MED 6-08-15'!A15,OFFSET(md,,3)),"")</f>
        <v/>
      </c>
      <c r="F15" s="17" t="str">
        <f t="shared" ca="1" si="0"/>
        <v/>
      </c>
    </row>
    <row r="16" spans="1:10">
      <c r="C16" s="17" t="str">
        <f ca="1">IF($A16&lt;&gt;"",SUMIF(md,'INVENTAIRE MED 6-08-15'!A16,OFFSET(md,,1)),"")</f>
        <v/>
      </c>
      <c r="D16" s="17" t="str">
        <f ca="1">IF($A16&lt;&gt;"",SUMIF(md,'INVENTAIRE MED 6-08-15'!A16,OFFSET(md,,2)),"")</f>
        <v/>
      </c>
      <c r="E16" s="17" t="str">
        <f ca="1">IF($A16&lt;&gt;"",SUMIF(md,'INVENTAIRE MED 6-08-15'!A16,OFFSET(md,,3)),"")</f>
        <v/>
      </c>
      <c r="F16" s="17" t="str">
        <f t="shared" ca="1" si="0"/>
        <v/>
      </c>
    </row>
    <row r="17" spans="3:6">
      <c r="C17" s="17" t="str">
        <f ca="1">IF($A17&lt;&gt;"",SUMIF(md,'INVENTAIRE MED 6-08-15'!A17,OFFSET(md,,1)),"")</f>
        <v/>
      </c>
      <c r="D17" s="17" t="str">
        <f ca="1">IF($A17&lt;&gt;"",SUMIF(md,'INVENTAIRE MED 6-08-15'!A17,OFFSET(md,,2)),"")</f>
        <v/>
      </c>
      <c r="E17" s="17" t="str">
        <f ca="1">IF($A17&lt;&gt;"",SUMIF(md,'INVENTAIRE MED 6-08-15'!A17,OFFSET(md,,3)),"")</f>
        <v/>
      </c>
      <c r="F17" s="17" t="str">
        <f t="shared" ca="1" si="0"/>
        <v/>
      </c>
    </row>
    <row r="18" spans="3:6">
      <c r="C18" s="17" t="str">
        <f ca="1">IF($A18&lt;&gt;"",SUMIF(md,'INVENTAIRE MED 6-08-15'!A18,OFFSET(md,,1)),"")</f>
        <v/>
      </c>
      <c r="D18" s="17" t="str">
        <f ca="1">IF($A18&lt;&gt;"",SUMIF(md,'INVENTAIRE MED 6-08-15'!A18,OFFSET(md,,2)),"")</f>
        <v/>
      </c>
      <c r="E18" s="17" t="str">
        <f ca="1">IF($A18&lt;&gt;"",SUMIF(md,'INVENTAIRE MED 6-08-15'!A18,OFFSET(md,,3)),"")</f>
        <v/>
      </c>
      <c r="F18" s="17" t="str">
        <f t="shared" ca="1" si="0"/>
        <v/>
      </c>
    </row>
    <row r="19" spans="3:6">
      <c r="C19" s="17" t="str">
        <f ca="1">IF($A19&lt;&gt;"",SUMIF(md,'INVENTAIRE MED 6-08-15'!A19,OFFSET(md,,1)),"")</f>
        <v/>
      </c>
      <c r="D19" s="17" t="str">
        <f ca="1">IF($A19&lt;&gt;"",SUMIF(md,'INVENTAIRE MED 6-08-15'!A19,OFFSET(md,,2)),"")</f>
        <v/>
      </c>
      <c r="E19" s="17" t="str">
        <f ca="1">IF($A19&lt;&gt;"",SUMIF(md,'INVENTAIRE MED 6-08-15'!A19,OFFSET(md,,3)),"")</f>
        <v/>
      </c>
      <c r="F19" s="17" t="str">
        <f t="shared" ca="1" si="0"/>
        <v/>
      </c>
    </row>
    <row r="20" spans="3:6">
      <c r="C20" s="17" t="str">
        <f ca="1">IF($A20&lt;&gt;"",SUMIF(md,'INVENTAIRE MED 6-08-15'!A20,OFFSET(md,,1)),"")</f>
        <v/>
      </c>
      <c r="D20" s="17" t="str">
        <f ca="1">IF($A20&lt;&gt;"",SUMIF(md,'INVENTAIRE MED 6-08-15'!A20,OFFSET(md,,2)),"")</f>
        <v/>
      </c>
      <c r="E20" s="17" t="str">
        <f ca="1">IF($A20&lt;&gt;"",SUMIF(md,'INVENTAIRE MED 6-08-15'!A20,OFFSET(md,,3)),"")</f>
        <v/>
      </c>
      <c r="F20" s="17" t="str">
        <f t="shared" ca="1" si="0"/>
        <v/>
      </c>
    </row>
  </sheetData>
  <pageMargins left="0.7" right="0.7" top="0.75" bottom="0.75" header="0.3" footer="0.3"/>
  <pageSetup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Patients</vt:lpstr>
      <vt:lpstr>INVENTAIRE MED 6-08-15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</dc:creator>
  <cp:lastModifiedBy>Pat</cp:lastModifiedBy>
  <dcterms:created xsi:type="dcterms:W3CDTF">2015-08-20T14:37:27Z</dcterms:created>
  <dcterms:modified xsi:type="dcterms:W3CDTF">2015-10-31T10:14:29Z</dcterms:modified>
</cp:coreProperties>
</file>