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14385" yWindow="-15" windowWidth="14430" windowHeight="12825" activeTab="1"/>
    <workbookView xWindow="-15" yWindow="-15" windowWidth="13770" windowHeight="12840"/>
  </bookViews>
  <sheets>
    <sheet name="COMPTEURS" sheetId="1" r:id="rId1"/>
    <sheet name="Recap" sheetId="2" r:id="rId2"/>
  </sheets>
  <definedNames>
    <definedName name="_xlnm.Print_Titles" localSheetId="0">COMPTEURS!$34:$34</definedName>
    <definedName name="TitreColonne1">COMPTEURS!$B$34</definedName>
  </definedNames>
  <calcPr calcId="145621"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4" i="2" l="1"/>
  <c r="N4" i="2"/>
  <c r="M4" i="2"/>
  <c r="L4" i="2"/>
  <c r="K4" i="2"/>
  <c r="J4" i="2"/>
  <c r="N60" i="1"/>
  <c r="M60" i="1"/>
  <c r="L60" i="1"/>
  <c r="K60" i="1"/>
  <c r="J60" i="1"/>
  <c r="O59" i="1"/>
  <c r="O58" i="1"/>
  <c r="O57" i="1"/>
  <c r="O56" i="1"/>
  <c r="O55" i="1"/>
  <c r="O54" i="1"/>
  <c r="O53" i="1"/>
  <c r="O52" i="1"/>
  <c r="O51" i="1"/>
  <c r="O50" i="1"/>
  <c r="O49" i="1"/>
  <c r="O48" i="1"/>
  <c r="O47" i="1"/>
  <c r="O46" i="1"/>
  <c r="O45" i="1"/>
  <c r="O44" i="1"/>
  <c r="O43" i="1"/>
  <c r="O42" i="1"/>
  <c r="O41" i="1"/>
  <c r="O40" i="1"/>
  <c r="O39" i="1"/>
  <c r="O38" i="1"/>
  <c r="O37" i="1"/>
  <c r="O36" i="1"/>
  <c r="O60" i="1" s="1"/>
  <c r="O35" i="1"/>
  <c r="B60" i="1"/>
  <c r="C60" i="1"/>
  <c r="D60" i="1"/>
  <c r="E60" i="1"/>
  <c r="F60" i="1"/>
  <c r="F4" i="2" l="1"/>
  <c r="E4" i="2"/>
  <c r="D4" i="2"/>
  <c r="C4" i="2"/>
  <c r="B4" i="2"/>
  <c r="G38" i="1"/>
  <c r="G47" i="1"/>
  <c r="G49" i="1"/>
  <c r="G52" i="1"/>
  <c r="G42" i="1"/>
  <c r="G56" i="1"/>
  <c r="G45" i="1"/>
  <c r="G35" i="1" l="1"/>
  <c r="G51" i="1"/>
  <c r="G55" i="1"/>
  <c r="G50" i="1"/>
  <c r="G43" i="1"/>
  <c r="G37" i="1"/>
  <c r="G46" i="1"/>
  <c r="G40" i="1"/>
  <c r="G48" i="1"/>
  <c r="G41" i="1"/>
  <c r="G58" i="1"/>
  <c r="G59" i="1"/>
  <c r="G36" i="1"/>
  <c r="G44" i="1"/>
  <c r="G39" i="1"/>
  <c r="G57" i="1"/>
  <c r="G54" i="1"/>
  <c r="G53" i="1"/>
  <c r="G60" i="1" l="1"/>
  <c r="G4" i="2"/>
</calcChain>
</file>

<file path=xl/sharedStrings.xml><?xml version="1.0" encoding="utf-8"?>
<sst xmlns="http://schemas.openxmlformats.org/spreadsheetml/2006/main" count="79" uniqueCount="34">
  <si>
    <t>Article</t>
  </si>
  <si>
    <t>GRIP</t>
  </si>
  <si>
    <t>KO</t>
  </si>
  <si>
    <t xml:space="preserve">Total réel Posés </t>
  </si>
  <si>
    <t>Elias</t>
  </si>
  <si>
    <t>Mathieu</t>
  </si>
  <si>
    <t>Ali</t>
  </si>
  <si>
    <t>Jeremy</t>
  </si>
  <si>
    <t>Aziz</t>
  </si>
  <si>
    <t>Laury</t>
  </si>
  <si>
    <t>Fares</t>
  </si>
  <si>
    <t>Romain</t>
  </si>
  <si>
    <t>Jessy</t>
  </si>
  <si>
    <t>Victor</t>
  </si>
  <si>
    <t>Pierre</t>
  </si>
  <si>
    <t>Mohamed</t>
  </si>
  <si>
    <t>Aldric</t>
  </si>
  <si>
    <t>Roberto</t>
  </si>
  <si>
    <t>Diton</t>
  </si>
  <si>
    <t>Daniel</t>
  </si>
  <si>
    <t>Pitchou</t>
  </si>
  <si>
    <t>Claudy</t>
  </si>
  <si>
    <t>Julien</t>
  </si>
  <si>
    <t>Interventions réalisées</t>
  </si>
  <si>
    <t>PREVISION</t>
  </si>
  <si>
    <t>Tony</t>
  </si>
  <si>
    <t>Hermann</t>
  </si>
  <si>
    <t>Marc-Elie</t>
  </si>
  <si>
    <t>Gérald</t>
  </si>
  <si>
    <t>Murat</t>
  </si>
  <si>
    <t>Effectif</t>
  </si>
  <si>
    <t>Horaire Technicien 8H-16H</t>
  </si>
  <si>
    <t>Horaire Technicien 13H-20H</t>
  </si>
  <si>
    <t>https://forum.excel-pratique.com/excel/copie-increment-de-ligne-vers-feuil-contenant-2-tablea-t97308.html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</si>
</sst>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
    <numFmt numFmtId="165" formatCode="dd/mm/yy;@"/>
  </numFmts>
  <fonts count="21" x14ac:knownFonts="1">
    <font>
      <sz val="12"/>
      <color theme="3" tint="0.24994659260841701"/>
      <name val="Calibri"/>
      <family val="2"/>
      <scheme val="minor"/>
    </font>
    <font>
      <sz val="29"/>
      <color theme="5"/>
      <name val="Calibri"/>
      <family val="2"/>
      <scheme val="major"/>
    </font>
    <font>
      <b/>
      <sz val="11"/>
      <color theme="3"/>
      <name val="Calibri"/>
      <family val="2"/>
      <scheme val="major"/>
    </font>
    <font>
      <sz val="14"/>
      <color theme="5" tint="0.39994506668294322"/>
      <name val="Calibri"/>
      <family val="2"/>
      <scheme val="minor"/>
    </font>
    <font>
      <sz val="14"/>
      <color theme="5" tint="0.39997558519241921"/>
      <name val="Calibri"/>
      <family val="2"/>
      <scheme val="minor"/>
    </font>
    <font>
      <sz val="12"/>
      <color theme="5"/>
      <name val="Calibri"/>
      <family val="2"/>
      <scheme val="major"/>
    </font>
    <font>
      <sz val="12"/>
      <color theme="3" tint="0.24994659260841701"/>
      <name val="Calibri"/>
      <family val="2"/>
      <scheme val="minor"/>
    </font>
    <font>
      <b/>
      <sz val="16"/>
      <color theme="5"/>
      <name val="Calibri"/>
      <family val="2"/>
      <scheme val="minor"/>
    </font>
    <font>
      <sz val="12"/>
      <color theme="5" tint="-0.499984740745262"/>
      <name val="Calibri"/>
      <family val="2"/>
      <scheme val="major"/>
    </font>
    <font>
      <b/>
      <sz val="12"/>
      <color theme="5"/>
      <name val="Calibri"/>
      <family val="2"/>
      <scheme val="minor"/>
    </font>
    <font>
      <sz val="12"/>
      <name val="Calibri"/>
      <family val="2"/>
      <scheme val="minor"/>
    </font>
    <font>
      <sz val="8"/>
      <color theme="1"/>
      <name val="Arial"/>
      <family val="2"/>
    </font>
    <font>
      <sz val="8"/>
      <color theme="0"/>
      <name val="Arial"/>
      <family val="2"/>
    </font>
    <font>
      <sz val="12"/>
      <name val="Calibri"/>
      <family val="2"/>
      <scheme val="major"/>
    </font>
    <font>
      <sz val="9"/>
      <color theme="5" tint="-0.499984740745262"/>
      <name val="Calibri"/>
      <family val="2"/>
      <scheme val="minor"/>
    </font>
    <font>
      <sz val="8"/>
      <color theme="5" tint="0.39994506668294322"/>
      <name val="Calibri"/>
      <family val="2"/>
      <scheme val="minor"/>
    </font>
    <font>
      <sz val="12"/>
      <color rgb="FF6C556F"/>
      <name val="Calibri"/>
      <family val="2"/>
    </font>
    <font>
      <sz val="11"/>
      <color rgb="FFFF0000"/>
      <name val="Calibri"/>
      <family val="2"/>
      <scheme val="minor"/>
    </font>
    <font>
      <b/>
      <sz val="12"/>
      <name val="Calibri"/>
      <family val="2"/>
      <scheme val="minor"/>
    </font>
    <font>
      <u/>
      <sz val="12"/>
      <color theme="10"/>
      <name val="Calibri"/>
      <family val="2"/>
      <scheme val="minor"/>
    </font>
    <font>
      <b/>
      <u/>
      <sz val="12"/>
      <name val="Calibri"/>
      <family val="2"/>
      <scheme val="minor"/>
    </font>
  </fonts>
  <fills count="7">
    <fill>
      <patternFill patternType="none"/>
    </fill>
    <fill>
      <patternFill patternType="gray125"/>
    </fill>
    <fill>
      <patternFill patternType="solid">
        <fgColor rgb="FFFFFF99"/>
        <bgColor indexed="64"/>
      </patternFill>
    </fill>
    <fill>
      <patternFill patternType="solid">
        <fgColor theme="2"/>
        <bgColor indexed="64"/>
      </patternFill>
    </fill>
    <fill>
      <patternFill patternType="solid">
        <fgColor theme="6" tint="0.39997558519241921"/>
        <bgColor indexed="64"/>
      </patternFill>
    </fill>
    <fill>
      <patternFill patternType="solid">
        <fgColor theme="8" tint="0.39997558519241921"/>
        <bgColor indexed="64"/>
      </patternFill>
    </fill>
    <fill>
      <patternFill patternType="solid">
        <fgColor theme="0" tint="-0.249977111117893"/>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s>
  <cellStyleXfs count="11">
    <xf numFmtId="0" fontId="0" fillId="0" borderId="0">
      <alignment wrapText="1"/>
    </xf>
    <xf numFmtId="0" fontId="1" fillId="0" borderId="0" applyNumberFormat="0" applyBorder="0" applyAlignment="0" applyProtection="0"/>
    <xf numFmtId="0" fontId="8" fillId="0" borderId="0" applyNumberFormat="0" applyFont="0" applyFill="0" applyBorder="0" applyProtection="0">
      <alignment wrapText="1"/>
    </xf>
    <xf numFmtId="0" fontId="5"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7" fillId="0" borderId="0" applyNumberFormat="0" applyFill="0" applyAlignment="0" applyProtection="0"/>
    <xf numFmtId="164" fontId="6" fillId="0" borderId="0" applyFont="0" applyFill="0" applyBorder="0" applyProtection="0">
      <alignment horizontal="right" vertical="center"/>
    </xf>
    <xf numFmtId="3" fontId="6" fillId="0" borderId="0" applyNumberFormat="0" applyFont="0" applyFill="0" applyBorder="0">
      <alignment horizontal="left" vertical="center" indent="1"/>
    </xf>
    <xf numFmtId="3" fontId="6" fillId="0" borderId="0" applyFont="0" applyFill="0" applyBorder="0">
      <alignment horizontal="center" vertical="center"/>
    </xf>
    <xf numFmtId="0" fontId="19" fillId="0" borderId="0" applyNumberFormat="0" applyFill="0" applyBorder="0" applyAlignment="0" applyProtection="0">
      <alignment wrapText="1"/>
    </xf>
  </cellStyleXfs>
  <cellXfs count="44">
    <xf numFmtId="0" fontId="0" fillId="0" borderId="0" xfId="0">
      <alignment wrapText="1"/>
    </xf>
    <xf numFmtId="0" fontId="3" fillId="0" borderId="0" xfId="0" applyFont="1">
      <alignment wrapText="1"/>
    </xf>
    <xf numFmtId="0" fontId="4" fillId="0" borderId="0" xfId="0" applyFont="1">
      <alignment wrapText="1"/>
    </xf>
    <xf numFmtId="0" fontId="1" fillId="0" borderId="0" xfId="1"/>
    <xf numFmtId="0" fontId="1" fillId="0" borderId="0" xfId="1" applyAlignment="1">
      <alignment horizontal="center" vertical="center"/>
    </xf>
    <xf numFmtId="0" fontId="0" fillId="0" borderId="0" xfId="0" applyAlignment="1">
      <alignment horizontal="center" wrapText="1"/>
    </xf>
    <xf numFmtId="0" fontId="4" fillId="0" borderId="0" xfId="0" applyFont="1" applyAlignment="1">
      <alignment horizontal="center" wrapText="1"/>
    </xf>
    <xf numFmtId="0" fontId="0" fillId="2" borderId="1" xfId="0" applyFont="1" applyFill="1" applyBorder="1">
      <alignment wrapText="1"/>
    </xf>
    <xf numFmtId="1" fontId="0" fillId="0" borderId="1" xfId="7" applyNumberFormat="1" applyFont="1" applyFill="1" applyBorder="1" applyAlignment="1">
      <alignment horizontal="center" vertical="center"/>
    </xf>
    <xf numFmtId="0" fontId="0" fillId="0" borderId="1" xfId="8" applyNumberFormat="1" applyFont="1" applyFill="1" applyBorder="1" applyAlignment="1">
      <alignment horizontal="center" vertical="center"/>
    </xf>
    <xf numFmtId="0" fontId="11" fillId="0" borderId="4" xfId="0" applyFont="1" applyFill="1" applyBorder="1" applyAlignment="1"/>
    <xf numFmtId="0" fontId="11" fillId="0" borderId="5" xfId="0" applyFont="1" applyFill="1" applyBorder="1" applyAlignment="1"/>
    <xf numFmtId="0" fontId="11" fillId="0" borderId="3" xfId="0" applyFont="1" applyFill="1" applyBorder="1" applyAlignment="1"/>
    <xf numFmtId="0" fontId="12" fillId="0" borderId="4" xfId="0" applyFont="1" applyFill="1" applyBorder="1" applyAlignment="1"/>
    <xf numFmtId="0" fontId="0" fillId="4" borderId="2" xfId="0" applyFont="1" applyFill="1" applyBorder="1" applyAlignment="1">
      <alignment horizontal="center" vertical="top"/>
    </xf>
    <xf numFmtId="0" fontId="0" fillId="2" borderId="2" xfId="0" applyFont="1" applyFill="1" applyBorder="1" applyAlignment="1">
      <alignment horizontal="center" vertical="top" wrapText="1"/>
    </xf>
    <xf numFmtId="0" fontId="0" fillId="2" borderId="1" xfId="0" applyFont="1" applyFill="1" applyBorder="1" applyAlignment="1">
      <alignment horizontal="center" vertical="top" wrapText="1"/>
    </xf>
    <xf numFmtId="0" fontId="10" fillId="0" borderId="0" xfId="0" applyFont="1" applyAlignment="1">
      <alignment horizontal="center" wrapText="1"/>
    </xf>
    <xf numFmtId="0" fontId="13" fillId="0" borderId="0" xfId="1" applyFont="1" applyAlignment="1">
      <alignment horizontal="center" vertical="center"/>
    </xf>
    <xf numFmtId="165" fontId="10" fillId="0" borderId="0" xfId="0" applyNumberFormat="1" applyFont="1" applyAlignment="1">
      <alignment horizontal="center" wrapText="1"/>
    </xf>
    <xf numFmtId="165" fontId="10" fillId="0" borderId="1" xfId="0" applyNumberFormat="1" applyFont="1" applyFill="1" applyBorder="1" applyAlignment="1">
      <alignment horizontal="center" wrapText="1"/>
    </xf>
    <xf numFmtId="0" fontId="3" fillId="0" borderId="1" xfId="0" applyFont="1" applyBorder="1">
      <alignment wrapText="1"/>
    </xf>
    <xf numFmtId="0" fontId="15" fillId="0" borderId="0" xfId="0" applyFont="1" applyBorder="1">
      <alignment wrapText="1"/>
    </xf>
    <xf numFmtId="0" fontId="14" fillId="5" borderId="1" xfId="0" applyFont="1" applyFill="1" applyBorder="1" applyAlignment="1">
      <alignment horizontal="center" vertical="center"/>
    </xf>
    <xf numFmtId="0" fontId="14" fillId="4" borderId="1" xfId="0" applyFont="1" applyFill="1" applyBorder="1" applyAlignment="1">
      <alignment horizontal="center" vertical="center"/>
    </xf>
    <xf numFmtId="0" fontId="14" fillId="2" borderId="1" xfId="0" applyFont="1" applyFill="1" applyBorder="1" applyAlignment="1">
      <alignment horizontal="center" vertical="center" wrapText="1"/>
    </xf>
    <xf numFmtId="0" fontId="0" fillId="6" borderId="0" xfId="0" applyFill="1" applyAlignment="1">
      <alignment horizontal="center" vertical="center"/>
    </xf>
    <xf numFmtId="0" fontId="0" fillId="6" borderId="0" xfId="0" applyNumberFormat="1" applyFill="1" applyAlignment="1">
      <alignment horizontal="center" vertical="center"/>
    </xf>
    <xf numFmtId="0" fontId="18" fillId="0" borderId="6" xfId="0" applyFont="1" applyBorder="1" applyAlignment="1">
      <alignment horizontal="center" wrapText="1"/>
    </xf>
    <xf numFmtId="0" fontId="0" fillId="0" borderId="6" xfId="0" applyBorder="1" applyAlignment="1">
      <alignment horizontal="center" wrapText="1"/>
    </xf>
    <xf numFmtId="0" fontId="17" fillId="6" borderId="0" xfId="0" applyFont="1" applyFill="1" applyAlignment="1">
      <alignment horizontal="left" wrapText="1"/>
    </xf>
    <xf numFmtId="0" fontId="0" fillId="0" borderId="0" xfId="0" applyAlignment="1">
      <alignment wrapText="1"/>
    </xf>
    <xf numFmtId="0" fontId="18" fillId="0" borderId="7" xfId="0" applyFont="1" applyBorder="1" applyAlignment="1">
      <alignment horizontal="center" wrapText="1"/>
    </xf>
    <xf numFmtId="0" fontId="0" fillId="0" borderId="8" xfId="0" applyBorder="1" applyAlignment="1">
      <alignment horizontal="center" wrapText="1"/>
    </xf>
    <xf numFmtId="0" fontId="0" fillId="0" borderId="2" xfId="0" applyBorder="1" applyAlignment="1">
      <alignment horizontal="center" wrapText="1"/>
    </xf>
    <xf numFmtId="0" fontId="20" fillId="0" borderId="0" xfId="10" applyFont="1" applyAlignment="1">
      <alignment horizontal="left"/>
    </xf>
    <xf numFmtId="0" fontId="18" fillId="0" borderId="1" xfId="0" applyFont="1" applyBorder="1" applyAlignment="1">
      <alignment horizontal="center" wrapText="1"/>
    </xf>
    <xf numFmtId="0" fontId="0" fillId="0" borderId="1" xfId="0" applyBorder="1" applyAlignment="1">
      <alignment horizontal="center" wrapText="1"/>
    </xf>
    <xf numFmtId="0" fontId="9" fillId="3" borderId="1" xfId="0" applyFont="1" applyFill="1" applyBorder="1" applyAlignment="1">
      <alignment horizontal="center" vertical="center"/>
    </xf>
    <xf numFmtId="3" fontId="9" fillId="3" borderId="1" xfId="0" applyNumberFormat="1" applyFont="1" applyFill="1" applyBorder="1" applyAlignment="1">
      <alignment horizontal="center" vertical="center"/>
    </xf>
    <xf numFmtId="0" fontId="3" fillId="0" borderId="9" xfId="0" applyFont="1" applyBorder="1">
      <alignment wrapText="1"/>
    </xf>
    <xf numFmtId="0" fontId="14" fillId="5" borderId="9" xfId="0" applyFont="1" applyFill="1" applyBorder="1" applyAlignment="1">
      <alignment horizontal="center" vertical="center"/>
    </xf>
    <xf numFmtId="0" fontId="14" fillId="4" borderId="9" xfId="0" applyFont="1" applyFill="1" applyBorder="1" applyAlignment="1">
      <alignment horizontal="center" vertical="center"/>
    </xf>
    <xf numFmtId="0" fontId="14" fillId="2" borderId="9" xfId="0" applyFont="1" applyFill="1" applyBorder="1" applyAlignment="1">
      <alignment horizontal="center" vertical="center" wrapText="1"/>
    </xf>
  </cellXfs>
  <cellStyles count="11">
    <cellStyle name="Détails du tableau gauche" xfId="8"/>
    <cellStyle name="Lien hypertexte" xfId="10" builtinId="8"/>
    <cellStyle name="Montant" xfId="7"/>
    <cellStyle name="Normal" xfId="0" builtinId="0" customBuiltin="1"/>
    <cellStyle name="Numéros" xfId="9"/>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6" builtinId="25" customBuiltin="1"/>
  </cellStyles>
  <dxfs count="23">
    <dxf>
      <numFmt numFmtId="3" formatCode="#,##0"/>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vertical="center" textRotation="0" wrapText="1" indent="0" justifyLastLine="0" shrinkToFit="0" readingOrder="0"/>
    </dxf>
    <dxf>
      <fill>
        <patternFill patternType="none">
          <fgColor indexed="64"/>
          <bgColor auto="1"/>
        </patternFill>
      </fill>
    </dxf>
    <dxf>
      <border>
        <bottom style="thin">
          <color indexed="64"/>
        </bottom>
      </border>
    </dxf>
    <dxf>
      <fill>
        <patternFill patternType="solid">
          <fgColor indexed="64"/>
          <bgColor rgb="FFFFFF99"/>
        </patternFill>
      </fill>
      <border diagonalUp="0" diagonalDown="0">
        <left style="thin">
          <color indexed="64"/>
        </left>
        <right style="thin">
          <color indexed="64"/>
        </right>
        <top/>
        <bottom/>
        <vertical style="thin">
          <color indexed="64"/>
        </vertical>
        <horizontal style="thin">
          <color indexed="64"/>
        </horizontal>
      </border>
    </dxf>
    <dxf>
      <numFmt numFmtId="3" formatCode="#,##0"/>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vertical="center" textRotation="0" wrapText="1" indent="0" justifyLastLine="0" shrinkToFit="0" readingOrder="0"/>
    </dxf>
    <dxf>
      <fill>
        <patternFill patternType="none">
          <fgColor indexed="64"/>
          <bgColor auto="1"/>
        </patternFill>
      </fill>
    </dxf>
    <dxf>
      <border>
        <bottom style="thin">
          <color indexed="64"/>
        </bottom>
      </border>
    </dxf>
    <dxf>
      <fill>
        <patternFill patternType="solid">
          <fgColor indexed="64"/>
          <bgColor rgb="FFFFFF99"/>
        </patternFill>
      </fill>
      <border diagonalUp="0" diagonalDown="0">
        <left style="thin">
          <color indexed="64"/>
        </left>
        <right style="thin">
          <color indexed="64"/>
        </right>
        <top/>
        <bottom/>
        <vertical style="thin">
          <color indexed="64"/>
        </vertical>
        <horizontal style="thin">
          <color indexed="64"/>
        </horizontal>
      </border>
    </dxf>
    <dxf>
      <font>
        <b/>
        <i val="0"/>
        <color theme="5"/>
      </font>
      <fill>
        <patternFill patternType="solid">
          <bgColor theme="2"/>
        </patternFill>
      </fill>
      <border diagonalUp="0" diagonalDown="0">
        <left/>
        <right/>
        <top style="medium">
          <color theme="2" tint="-0.24994659260841701"/>
        </top>
        <bottom/>
        <vertical/>
        <horizontal/>
      </border>
    </dxf>
    <dxf>
      <font>
        <b val="0"/>
        <i val="0"/>
        <color theme="5" tint="-0.499984740745262"/>
      </font>
    </dxf>
    <dxf>
      <font>
        <b val="0"/>
        <i val="0"/>
        <color theme="3" tint="0.24994659260841701"/>
      </font>
      <fill>
        <patternFill patternType="solid">
          <bgColor theme="2"/>
        </patternFill>
      </fill>
      <border diagonalUp="0" diagonalDown="0">
        <left/>
        <right/>
        <top/>
        <bottom style="thin">
          <color theme="2" tint="-0.24994659260841701"/>
        </bottom>
        <vertical/>
        <horizontal style="thin">
          <color theme="2" tint="-0.24994659260841701"/>
        </horizontal>
      </border>
    </dxf>
  </dxfs>
  <tableStyles count="1" defaultTableStyle="Suivi des ventes en ligne" defaultPivotStyle="PivotStyleLight16">
    <tableStyle name="Suivi des ventes en ligne" pivot="0" count="3">
      <tableStyleElement type="wholeTable" dxfId="22"/>
      <tableStyleElement type="headerRow" dxfId="21"/>
      <tableStyleElement type="totalRow" dxfId="20"/>
    </tableStyle>
  </tableStyles>
  <colors>
    <mruColors>
      <color rgb="FFFFFF0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BE"/>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r>
              <a:rPr lang="fr-FR" sz="1800">
                <a:effectLst/>
              </a:rPr>
              <a:t>Exploitation hebdomadaire du nombre de compteurs posés</a:t>
            </a:r>
          </a:p>
        </c:rich>
      </c:tx>
      <c:layout/>
      <c:overlay val="0"/>
      <c:spPr>
        <a:noFill/>
        <a:ln>
          <a:noFill/>
        </a:ln>
        <a:effectLst/>
      </c:spPr>
    </c:title>
    <c:autoTitleDeleted val="0"/>
    <c:plotArea>
      <c:layout>
        <c:manualLayout>
          <c:layoutTarget val="inner"/>
          <c:xMode val="edge"/>
          <c:yMode val="edge"/>
          <c:x val="8.3641352614380438E-2"/>
          <c:y val="0.12992262792844525"/>
          <c:w val="0.86553249115822206"/>
          <c:h val="0.65610101699480639"/>
        </c:manualLayout>
      </c:layout>
      <c:barChart>
        <c:barDir val="col"/>
        <c:grouping val="clustered"/>
        <c:varyColors val="1"/>
        <c:ser>
          <c:idx val="1"/>
          <c:order val="0"/>
          <c:tx>
            <c:strRef>
              <c:f>COMPTEURS!$C$34</c:f>
              <c:strCache>
                <c:ptCount val="1"/>
                <c:pt idx="0">
                  <c:v>PREVISION</c:v>
                </c:pt>
              </c:strCache>
            </c:strRef>
          </c:tx>
          <c:spPr>
            <a:solidFill>
              <a:srgbClr val="FFFF00"/>
            </a:solidFill>
          </c:spPr>
          <c:invertIfNegative val="0"/>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COMPTEURS!$C$35:$C$59</c:f>
              <c:numCache>
                <c:formatCode>General</c:formatCode>
                <c:ptCount val="25"/>
                <c:pt idx="0">
                  <c:v>7</c:v>
                </c:pt>
                <c:pt idx="1">
                  <c:v>6</c:v>
                </c:pt>
                <c:pt idx="2">
                  <c:v>7</c:v>
                </c:pt>
                <c:pt idx="3">
                  <c:v>7</c:v>
                </c:pt>
                <c:pt idx="4">
                  <c:v>8</c:v>
                </c:pt>
                <c:pt idx="5">
                  <c:v>8</c:v>
                </c:pt>
                <c:pt idx="6">
                  <c:v>8</c:v>
                </c:pt>
                <c:pt idx="7">
                  <c:v>7</c:v>
                </c:pt>
                <c:pt idx="8">
                  <c:v>8</c:v>
                </c:pt>
                <c:pt idx="9">
                  <c:v>8</c:v>
                </c:pt>
                <c:pt idx="10">
                  <c:v>7</c:v>
                </c:pt>
                <c:pt idx="11">
                  <c:v>10</c:v>
                </c:pt>
                <c:pt idx="12">
                  <c:v>9</c:v>
                </c:pt>
                <c:pt idx="13">
                  <c:v>9</c:v>
                </c:pt>
                <c:pt idx="14">
                  <c:v>8</c:v>
                </c:pt>
                <c:pt idx="15">
                  <c:v>10</c:v>
                </c:pt>
                <c:pt idx="16">
                  <c:v>7</c:v>
                </c:pt>
                <c:pt idx="17">
                  <c:v>7</c:v>
                </c:pt>
                <c:pt idx="19">
                  <c:v>10</c:v>
                </c:pt>
                <c:pt idx="20">
                  <c:v>12</c:v>
                </c:pt>
                <c:pt idx="21">
                  <c:v>20</c:v>
                </c:pt>
                <c:pt idx="22">
                  <c:v>7</c:v>
                </c:pt>
                <c:pt idx="23">
                  <c:v>7</c:v>
                </c:pt>
                <c:pt idx="24">
                  <c:v>7</c:v>
                </c:pt>
              </c:numCache>
            </c:numRef>
          </c:val>
          <c:extLst xmlns:c16r2="http://schemas.microsoft.com/office/drawing/2015/06/chart">
            <c:ext xmlns:c16="http://schemas.microsoft.com/office/drawing/2014/chart" uri="{C3380CC4-5D6E-409C-BE32-E72D297353CC}">
              <c16:uniqueId val="{00000008-710A-4D3D-A9A8-52E5C5430312}"/>
            </c:ext>
          </c:extLst>
        </c:ser>
        <c:ser>
          <c:idx val="2"/>
          <c:order val="1"/>
          <c:tx>
            <c:strRef>
              <c:f>COMPTEURS!$D$34</c:f>
              <c:strCache>
                <c:ptCount val="1"/>
                <c:pt idx="0">
                  <c:v>Interventions réalisées</c:v>
                </c:pt>
              </c:strCache>
            </c:strRef>
          </c:tx>
          <c:spPr>
            <a:solidFill>
              <a:srgbClr val="00B0F0"/>
            </a:solidFill>
            <a:ln w="0">
              <a:solidFill>
                <a:schemeClr val="bg1">
                  <a:lumMod val="95000"/>
                </a:schemeClr>
              </a:solidFill>
              <a:round/>
            </a:ln>
            <a:effectLst/>
          </c:spPr>
          <c:invertIfNegative val="0"/>
          <c:dPt>
            <c:idx val="0"/>
            <c:invertIfNegative val="0"/>
            <c:bubble3D val="0"/>
            <c:extLst xmlns:c16r2="http://schemas.microsoft.com/office/drawing/2015/06/chart">
              <c:ext xmlns:c16="http://schemas.microsoft.com/office/drawing/2014/chart" uri="{C3380CC4-5D6E-409C-BE32-E72D297353CC}">
                <c16:uniqueId val="{00000001-A8DC-4C48-ADA0-530F6FF9B749}"/>
              </c:ext>
            </c:extLst>
          </c:dPt>
          <c:dPt>
            <c:idx val="15"/>
            <c:invertIfNegative val="0"/>
            <c:bubble3D val="0"/>
            <c:extLst xmlns:c16r2="http://schemas.microsoft.com/office/drawing/2015/06/chart">
              <c:ext xmlns:c16="http://schemas.microsoft.com/office/drawing/2014/chart" uri="{C3380CC4-5D6E-409C-BE32-E72D297353CC}">
                <c16:uniqueId val="{00000003-A8DC-4C48-ADA0-530F6FF9B749}"/>
              </c:ext>
            </c:extLst>
          </c:dPt>
          <c:dPt>
            <c:idx val="16"/>
            <c:invertIfNegative val="0"/>
            <c:bubble3D val="0"/>
            <c:extLst xmlns:c16r2="http://schemas.microsoft.com/office/drawing/2015/06/chart">
              <c:ext xmlns:c16="http://schemas.microsoft.com/office/drawing/2014/chart" uri="{C3380CC4-5D6E-409C-BE32-E72D297353CC}">
                <c16:uniqueId val="{00000005-A8DC-4C48-ADA0-530F6FF9B749}"/>
              </c:ext>
            </c:extLst>
          </c:dPt>
          <c:dPt>
            <c:idx val="20"/>
            <c:invertIfNegative val="0"/>
            <c:bubble3D val="0"/>
            <c:extLst xmlns:c16r2="http://schemas.microsoft.com/office/drawing/2015/06/chart">
              <c:ext xmlns:c16="http://schemas.microsoft.com/office/drawing/2014/chart" uri="{C3380CC4-5D6E-409C-BE32-E72D297353CC}">
                <c16:uniqueId val="{00000007-A8DC-4C48-ADA0-530F6FF9B749}"/>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COMPTEURS!$D$35:$D$59</c:f>
              <c:numCache>
                <c:formatCode>General</c:formatCode>
                <c:ptCount val="25"/>
                <c:pt idx="0">
                  <c:v>6</c:v>
                </c:pt>
                <c:pt idx="1">
                  <c:v>15</c:v>
                </c:pt>
                <c:pt idx="2">
                  <c:v>6</c:v>
                </c:pt>
                <c:pt idx="3">
                  <c:v>6</c:v>
                </c:pt>
                <c:pt idx="4">
                  <c:v>8</c:v>
                </c:pt>
                <c:pt idx="5">
                  <c:v>7</c:v>
                </c:pt>
                <c:pt idx="6">
                  <c:v>8</c:v>
                </c:pt>
                <c:pt idx="7">
                  <c:v>7</c:v>
                </c:pt>
                <c:pt idx="8">
                  <c:v>7</c:v>
                </c:pt>
                <c:pt idx="9">
                  <c:v>6</c:v>
                </c:pt>
                <c:pt idx="10">
                  <c:v>6</c:v>
                </c:pt>
                <c:pt idx="11">
                  <c:v>6</c:v>
                </c:pt>
                <c:pt idx="12">
                  <c:v>9</c:v>
                </c:pt>
                <c:pt idx="13">
                  <c:v>11</c:v>
                </c:pt>
                <c:pt idx="14">
                  <c:v>7</c:v>
                </c:pt>
                <c:pt idx="15">
                  <c:v>12</c:v>
                </c:pt>
                <c:pt idx="16">
                  <c:v>7</c:v>
                </c:pt>
                <c:pt idx="17">
                  <c:v>7</c:v>
                </c:pt>
                <c:pt idx="19">
                  <c:v>9</c:v>
                </c:pt>
                <c:pt idx="20">
                  <c:v>12</c:v>
                </c:pt>
                <c:pt idx="22">
                  <c:v>7</c:v>
                </c:pt>
                <c:pt idx="23">
                  <c:v>7</c:v>
                </c:pt>
                <c:pt idx="24">
                  <c:v>7</c:v>
                </c:pt>
              </c:numCache>
            </c:numRef>
          </c:val>
          <c:extLst xmlns:c16r2="http://schemas.microsoft.com/office/drawing/2015/06/chart">
            <c:ext xmlns:c16="http://schemas.microsoft.com/office/drawing/2014/chart" uri="{C3380CC4-5D6E-409C-BE32-E72D297353CC}">
              <c16:uniqueId val="{00000009-710A-4D3D-A9A8-52E5C5430312}"/>
            </c:ext>
          </c:extLst>
        </c:ser>
        <c:ser>
          <c:idx val="3"/>
          <c:order val="2"/>
          <c:tx>
            <c:strRef>
              <c:f>COMPTEURS!$E$34</c:f>
              <c:strCache>
                <c:ptCount val="1"/>
                <c:pt idx="0">
                  <c:v>KO</c:v>
                </c:pt>
              </c:strCache>
            </c:strRef>
          </c:tx>
          <c:spPr>
            <a:solidFill>
              <a:schemeClr val="accent6">
                <a:lumMod val="75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COMPTEURS!$E$35:$E$59</c:f>
              <c:numCache>
                <c:formatCode>General</c:formatCode>
                <c:ptCount val="25"/>
                <c:pt idx="0">
                  <c:v>1</c:v>
                </c:pt>
                <c:pt idx="1">
                  <c:v>2</c:v>
                </c:pt>
                <c:pt idx="2">
                  <c:v>1</c:v>
                </c:pt>
                <c:pt idx="3">
                  <c:v>0</c:v>
                </c:pt>
                <c:pt idx="4">
                  <c:v>1</c:v>
                </c:pt>
                <c:pt idx="5">
                  <c:v>3</c:v>
                </c:pt>
                <c:pt idx="6">
                  <c:v>4</c:v>
                </c:pt>
                <c:pt idx="7">
                  <c:v>1</c:v>
                </c:pt>
                <c:pt idx="8">
                  <c:v>3</c:v>
                </c:pt>
                <c:pt idx="9">
                  <c:v>1</c:v>
                </c:pt>
                <c:pt idx="10">
                  <c:v>1</c:v>
                </c:pt>
                <c:pt idx="11">
                  <c:v>3</c:v>
                </c:pt>
                <c:pt idx="12">
                  <c:v>0</c:v>
                </c:pt>
                <c:pt idx="13">
                  <c:v>2</c:v>
                </c:pt>
                <c:pt idx="14">
                  <c:v>1</c:v>
                </c:pt>
                <c:pt idx="15">
                  <c:v>1</c:v>
                </c:pt>
                <c:pt idx="16">
                  <c:v>1</c:v>
                </c:pt>
                <c:pt idx="17">
                  <c:v>1</c:v>
                </c:pt>
                <c:pt idx="19">
                  <c:v>1</c:v>
                </c:pt>
                <c:pt idx="20">
                  <c:v>3</c:v>
                </c:pt>
                <c:pt idx="22">
                  <c:v>1</c:v>
                </c:pt>
                <c:pt idx="23">
                  <c:v>0</c:v>
                </c:pt>
                <c:pt idx="24">
                  <c:v>0</c:v>
                </c:pt>
              </c:numCache>
            </c:numRef>
          </c:val>
          <c:extLst xmlns:c16r2="http://schemas.microsoft.com/office/drawing/2015/06/chart">
            <c:ext xmlns:c16="http://schemas.microsoft.com/office/drawing/2014/chart" uri="{C3380CC4-5D6E-409C-BE32-E72D297353CC}">
              <c16:uniqueId val="{0000000A-710A-4D3D-A9A8-52E5C5430312}"/>
            </c:ext>
          </c:extLst>
        </c:ser>
        <c:ser>
          <c:idx val="4"/>
          <c:order val="3"/>
          <c:tx>
            <c:strRef>
              <c:f>COMPTEURS!$F$34</c:f>
              <c:strCache>
                <c:ptCount val="1"/>
                <c:pt idx="0">
                  <c:v>GRIP</c:v>
                </c:pt>
              </c:strCache>
            </c:strRef>
          </c:tx>
          <c:spPr>
            <a:solidFill>
              <a:srgbClr val="FF0000"/>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COMPTEURS!$F$35:$F$59</c:f>
              <c:numCache>
                <c:formatCode>General</c:formatCode>
                <c:ptCount val="25"/>
                <c:pt idx="0">
                  <c:v>0</c:v>
                </c:pt>
                <c:pt idx="1">
                  <c:v>2</c:v>
                </c:pt>
                <c:pt idx="2">
                  <c:v>0</c:v>
                </c:pt>
                <c:pt idx="3">
                  <c:v>1</c:v>
                </c:pt>
                <c:pt idx="4">
                  <c:v>2</c:v>
                </c:pt>
                <c:pt idx="5">
                  <c:v>2</c:v>
                </c:pt>
                <c:pt idx="6">
                  <c:v>1</c:v>
                </c:pt>
                <c:pt idx="7">
                  <c:v>0</c:v>
                </c:pt>
                <c:pt idx="8">
                  <c:v>0</c:v>
                </c:pt>
                <c:pt idx="9">
                  <c:v>2</c:v>
                </c:pt>
                <c:pt idx="10">
                  <c:v>0</c:v>
                </c:pt>
                <c:pt idx="11">
                  <c:v>0</c:v>
                </c:pt>
                <c:pt idx="12">
                  <c:v>1</c:v>
                </c:pt>
                <c:pt idx="13">
                  <c:v>1</c:v>
                </c:pt>
                <c:pt idx="14">
                  <c:v>0</c:v>
                </c:pt>
                <c:pt idx="15">
                  <c:v>1</c:v>
                </c:pt>
                <c:pt idx="16">
                  <c:v>0</c:v>
                </c:pt>
                <c:pt idx="17">
                  <c:v>0</c:v>
                </c:pt>
                <c:pt idx="19">
                  <c:v>0</c:v>
                </c:pt>
                <c:pt idx="20">
                  <c:v>2</c:v>
                </c:pt>
                <c:pt idx="22">
                  <c:v>2</c:v>
                </c:pt>
                <c:pt idx="23">
                  <c:v>1</c:v>
                </c:pt>
                <c:pt idx="24">
                  <c:v>0</c:v>
                </c:pt>
              </c:numCache>
            </c:numRef>
          </c:val>
          <c:extLst xmlns:c16r2="http://schemas.microsoft.com/office/drawing/2015/06/chart">
            <c:ext xmlns:c16="http://schemas.microsoft.com/office/drawing/2014/chart" uri="{C3380CC4-5D6E-409C-BE32-E72D297353CC}">
              <c16:uniqueId val="{0000000B-710A-4D3D-A9A8-52E5C5430312}"/>
            </c:ext>
          </c:extLst>
        </c:ser>
        <c:ser>
          <c:idx val="0"/>
          <c:order val="4"/>
          <c:tx>
            <c:strRef>
              <c:f>COMPTEURS!$G$34</c:f>
              <c:strCache>
                <c:ptCount val="1"/>
                <c:pt idx="0">
                  <c:v>Total réel Posés </c:v>
                </c:pt>
              </c:strCache>
            </c:strRef>
          </c:tx>
          <c:spPr>
            <a:solidFill>
              <a:srgbClr val="00B050"/>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COMPTEURS!$G$35:$G$59</c:f>
              <c:numCache>
                <c:formatCode>0</c:formatCode>
                <c:ptCount val="25"/>
                <c:pt idx="0">
                  <c:v>5</c:v>
                </c:pt>
                <c:pt idx="1">
                  <c:v>11</c:v>
                </c:pt>
                <c:pt idx="2">
                  <c:v>5</c:v>
                </c:pt>
                <c:pt idx="3">
                  <c:v>5</c:v>
                </c:pt>
                <c:pt idx="4">
                  <c:v>5</c:v>
                </c:pt>
                <c:pt idx="5">
                  <c:v>2</c:v>
                </c:pt>
                <c:pt idx="6">
                  <c:v>3</c:v>
                </c:pt>
                <c:pt idx="7">
                  <c:v>6</c:v>
                </c:pt>
                <c:pt idx="8">
                  <c:v>4</c:v>
                </c:pt>
                <c:pt idx="9">
                  <c:v>3</c:v>
                </c:pt>
                <c:pt idx="10">
                  <c:v>5</c:v>
                </c:pt>
                <c:pt idx="11">
                  <c:v>3</c:v>
                </c:pt>
                <c:pt idx="12">
                  <c:v>8</c:v>
                </c:pt>
                <c:pt idx="13">
                  <c:v>8</c:v>
                </c:pt>
                <c:pt idx="14">
                  <c:v>6</c:v>
                </c:pt>
                <c:pt idx="15">
                  <c:v>10</c:v>
                </c:pt>
                <c:pt idx="16">
                  <c:v>6</c:v>
                </c:pt>
                <c:pt idx="17">
                  <c:v>6</c:v>
                </c:pt>
                <c:pt idx="18">
                  <c:v>0</c:v>
                </c:pt>
                <c:pt idx="19">
                  <c:v>8</c:v>
                </c:pt>
                <c:pt idx="20">
                  <c:v>7</c:v>
                </c:pt>
                <c:pt idx="21">
                  <c:v>0</c:v>
                </c:pt>
                <c:pt idx="22">
                  <c:v>4</c:v>
                </c:pt>
                <c:pt idx="23">
                  <c:v>6</c:v>
                </c:pt>
                <c:pt idx="24">
                  <c:v>7</c:v>
                </c:pt>
              </c:numCache>
            </c:numRef>
          </c:val>
          <c:extLst xmlns:c16r2="http://schemas.microsoft.com/office/drawing/2015/06/chart">
            <c:ext xmlns:c16="http://schemas.microsoft.com/office/drawing/2014/chart" uri="{C3380CC4-5D6E-409C-BE32-E72D297353CC}">
              <c16:uniqueId val="{00000008-9B40-4E05-A8FF-4C2BA2FA22ED}"/>
            </c:ext>
          </c:extLst>
        </c:ser>
        <c:dLbls>
          <c:showLegendKey val="0"/>
          <c:showVal val="0"/>
          <c:showCatName val="0"/>
          <c:showSerName val="0"/>
          <c:showPercent val="0"/>
          <c:showBubbleSize val="0"/>
        </c:dLbls>
        <c:gapWidth val="199"/>
        <c:axId val="233331712"/>
        <c:axId val="233342464"/>
      </c:barChart>
      <c:catAx>
        <c:axId val="233331712"/>
        <c:scaling>
          <c:orientation val="minMax"/>
        </c:scaling>
        <c:delete val="0"/>
        <c:axPos val="b"/>
        <c:title>
          <c:tx>
            <c:rich>
              <a:bodyPr rot="0" spcFirstLastPara="1" vertOverflow="ellipsis" vert="horz" wrap="square" anchor="ctr" anchorCtr="1"/>
              <a:lstStyle/>
              <a:p>
                <a:pPr>
                  <a:defRPr sz="900" b="0" i="0" u="none" strike="noStrike" kern="1200" cap="all" baseline="0">
                    <a:solidFill>
                      <a:schemeClr val="tx1">
                        <a:lumMod val="65000"/>
                        <a:lumOff val="35000"/>
                      </a:schemeClr>
                    </a:solidFill>
                    <a:latin typeface="+mn-lt"/>
                    <a:ea typeface="+mn-ea"/>
                    <a:cs typeface="+mn-cs"/>
                  </a:defRPr>
                </a:pPr>
                <a:r>
                  <a:rPr lang="en-US"/>
                  <a:t>Techniciens</a:t>
                </a:r>
              </a:p>
            </c:rich>
          </c:tx>
          <c:layout>
            <c:manualLayout>
              <c:xMode val="edge"/>
              <c:yMode val="edge"/>
              <c:x val="0.45586189494091794"/>
              <c:y val="0.96755066860596428"/>
            </c:manualLayout>
          </c:layout>
          <c:overlay val="0"/>
          <c:spPr>
            <a:noFill/>
            <a:ln>
              <a:noFill/>
            </a:ln>
            <a:effectLst/>
          </c:spPr>
        </c:title>
        <c:numFmt formatCode="@" sourceLinked="0"/>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tx1">
                    <a:lumMod val="65000"/>
                    <a:lumOff val="35000"/>
                  </a:schemeClr>
                </a:solidFill>
                <a:latin typeface="+mn-lt"/>
                <a:ea typeface="+mn-ea"/>
                <a:cs typeface="+mn-cs"/>
              </a:defRPr>
            </a:pPr>
            <a:endParaRPr lang="fr-FR"/>
          </a:p>
        </c:txPr>
        <c:crossAx val="233342464"/>
        <c:crosses val="autoZero"/>
        <c:auto val="1"/>
        <c:lblAlgn val="ctr"/>
        <c:lblOffset val="100"/>
        <c:noMultiLvlLbl val="0"/>
      </c:catAx>
      <c:valAx>
        <c:axId val="233342464"/>
        <c:scaling>
          <c:orientation val="minMax"/>
          <c:max val="20"/>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title>
          <c:tx>
            <c:rich>
              <a:bodyPr rot="-5400000" spcFirstLastPara="1" vertOverflow="ellipsis" vert="horz" wrap="square" anchor="ctr" anchorCtr="1"/>
              <a:lstStyle/>
              <a:p>
                <a:pPr>
                  <a:defRPr sz="900" b="0" i="0" u="none" strike="noStrike" kern="1200" cap="all" baseline="0">
                    <a:solidFill>
                      <a:schemeClr val="tx1">
                        <a:lumMod val="65000"/>
                        <a:lumOff val="35000"/>
                      </a:schemeClr>
                    </a:solidFill>
                    <a:latin typeface="+mn-lt"/>
                    <a:ea typeface="+mn-ea"/>
                    <a:cs typeface="+mn-cs"/>
                  </a:defRPr>
                </a:pPr>
                <a:r>
                  <a:rPr lang="fr-FR"/>
                  <a:t>nombre</a:t>
                </a:r>
                <a:r>
                  <a:rPr lang="fr-FR" baseline="0"/>
                  <a:t> de compteur</a:t>
                </a:r>
                <a:endParaRPr lang="fr-FR"/>
              </a:p>
            </c:rich>
          </c:tx>
          <c:layout>
            <c:manualLayout>
              <c:xMode val="edge"/>
              <c:yMode val="edge"/>
              <c:x val="4.4905005582187213E-2"/>
              <c:y val="0.44590276935246531"/>
            </c:manualLayout>
          </c:layout>
          <c:overlay val="0"/>
          <c:spPr>
            <a:noFill/>
            <a:ln>
              <a:noFill/>
            </a:ln>
            <a:effectLst/>
          </c:spPr>
        </c:title>
        <c:numFmt formatCode="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3331712"/>
        <c:crosses val="autoZero"/>
        <c:crossBetween val="between"/>
        <c:majorUnit val="1"/>
        <c:minorUnit val="1"/>
      </c:valAx>
      <c:dTable>
        <c:showHorzBorder val="1"/>
        <c:showVertBorder val="1"/>
        <c:showOutline val="1"/>
        <c:showKeys val="1"/>
        <c:spPr>
          <a:noFill/>
          <a:ln w="9525">
            <a:solidFill>
              <a:schemeClr val="tx1">
                <a:lumMod val="15000"/>
                <a:lumOff val="85000"/>
              </a:schemeClr>
            </a:solidFill>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fr-FR"/>
          </a:p>
        </c:txPr>
      </c:dTable>
      <c:spPr>
        <a:solidFill>
          <a:schemeClr val="bg1">
            <a:lumMod val="95000"/>
          </a:schemeClr>
        </a:solidFill>
        <a:ln>
          <a:solidFill>
            <a:schemeClr val="bg1">
              <a:lumMod val="95000"/>
            </a:schemeClr>
          </a:solidFill>
        </a:ln>
        <a:effectLst/>
      </c:spPr>
    </c:plotArea>
    <c:legend>
      <c:legendPos val="r"/>
      <c:layout>
        <c:manualLayout>
          <c:xMode val="edge"/>
          <c:yMode val="edge"/>
          <c:x val="0.57352620092161344"/>
          <c:y val="0.16026966430050743"/>
          <c:w val="8.5463595565011929E-2"/>
          <c:h val="0.15223383407865976"/>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85723</xdr:colOff>
      <xdr:row>0</xdr:row>
      <xdr:rowOff>66675</xdr:rowOff>
    </xdr:from>
    <xdr:to>
      <xdr:col>22</xdr:col>
      <xdr:colOff>174624</xdr:colOff>
      <xdr:row>28</xdr:row>
      <xdr:rowOff>219074</xdr:rowOff>
    </xdr:to>
    <xdr:graphicFrame macro="">
      <xdr:nvGraphicFramePr>
        <xdr:cNvPr id="3" name="GraphRevenusProduit" descr="Bénéfices du produit par article représentés dans un histogramme groupé"/>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7</xdr:col>
          <xdr:colOff>200025</xdr:colOff>
          <xdr:row>58</xdr:row>
          <xdr:rowOff>123825</xdr:rowOff>
        </xdr:from>
        <xdr:to>
          <xdr:col>8</xdr:col>
          <xdr:colOff>419100</xdr:colOff>
          <xdr:row>61</xdr:row>
          <xdr:rowOff>28575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BE" sz="1200" b="0" i="0" u="none" strike="noStrike" baseline="0">
                  <a:solidFill>
                    <a:srgbClr val="6C556F"/>
                  </a:solidFill>
                  <a:latin typeface="Calibri"/>
                  <a:cs typeface="Calibri"/>
                </a:rPr>
                <a:t>Bouton 2</a:t>
              </a:r>
            </a:p>
            <a:p>
              <a:pPr algn="ctr" rtl="0">
                <a:defRPr sz="1000"/>
              </a:pPr>
              <a:r>
                <a:rPr lang="fr-BE" sz="1200" b="0" i="0" u="none" strike="noStrike" baseline="0">
                  <a:solidFill>
                    <a:srgbClr val="6C556F"/>
                  </a:solidFill>
                  <a:latin typeface="Calibri"/>
                  <a:cs typeface="Calibri"/>
                </a:rPr>
                <a:t>---&gt;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200025</xdr:colOff>
          <xdr:row>55</xdr:row>
          <xdr:rowOff>9525</xdr:rowOff>
        </xdr:from>
        <xdr:to>
          <xdr:col>8</xdr:col>
          <xdr:colOff>419100</xdr:colOff>
          <xdr:row>57</xdr:row>
          <xdr:rowOff>152400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BE" sz="1200" b="0" i="0" u="none" strike="noStrike" baseline="0">
                  <a:solidFill>
                    <a:srgbClr val="6C556F"/>
                  </a:solidFill>
                  <a:latin typeface="Calibri"/>
                  <a:cs typeface="Calibri"/>
                </a:rPr>
                <a:t>Bouton 1</a:t>
              </a:r>
            </a:p>
            <a:p>
              <a:pPr algn="ctr" rtl="0">
                <a:defRPr sz="1000"/>
              </a:pPr>
              <a:r>
                <a:rPr lang="fr-BE" sz="1200" b="0" i="0" u="none" strike="noStrike" baseline="0">
                  <a:solidFill>
                    <a:srgbClr val="6C556F"/>
                  </a:solidFill>
                  <a:latin typeface="Calibri"/>
                  <a:cs typeface="Calibri"/>
                </a:rPr>
                <a:t>&lt;---</a:t>
              </a:r>
            </a:p>
          </xdr:txBody>
        </xdr:sp>
        <xdr:clientData fPrintsWithSheet="0"/>
      </xdr:twoCellAnchor>
    </mc:Choice>
    <mc:Fallback/>
  </mc:AlternateContent>
</xdr:wsDr>
</file>

<file path=xl/tables/table1.xml><?xml version="1.0" encoding="utf-8"?>
<table xmlns="http://schemas.openxmlformats.org/spreadsheetml/2006/main" id="2" name="Ventes" displayName="Ventes" ref="B34:G60" totalsRowCount="1" headerRowDxfId="19" dataDxfId="17" totalsRowDxfId="16" headerRowBorderDxfId="18">
  <tableColumns count="6">
    <tableColumn id="1" name="Article" totalsRowFunction="count" totalsRowDxfId="15"/>
    <tableColumn id="5" name="PREVISION" totalsRowFunction="custom" totalsRowDxfId="14" dataCellStyle="Détails du tableau gauche">
      <totalsRowFormula>SUM(Ventes[PREVISION])</totalsRowFormula>
    </tableColumn>
    <tableColumn id="2" name="Interventions réalisées" totalsRowFunction="custom" totalsRowDxfId="13">
      <totalsRowFormula>SUM(Ventes[Interventions réalisées])</totalsRowFormula>
    </tableColumn>
    <tableColumn id="4" name="KO" totalsRowFunction="custom" totalsRowDxfId="12">
      <totalsRowFormula>SUM(Ventes[KO])</totalsRowFormula>
    </tableColumn>
    <tableColumn id="3" name="GRIP" totalsRowFunction="custom" totalsRowDxfId="11" dataCellStyle="Montant">
      <totalsRowFormula>SUM(Ventes[GRIP])</totalsRowFormula>
    </tableColumn>
    <tableColumn id="9" name="Total réel Posés " totalsRowFunction="count" totalsRowDxfId="10" dataCellStyle="Montant">
      <calculatedColumnFormula>Ventes[[#This Row],[Interventions réalisées]]-SUM(Ventes[[#This Row],[GRIP]:[KO]])</calculatedColumnFormula>
    </tableColumn>
  </tableColumns>
  <tableStyleInfo name="Suivi des ventes en ligne" showFirstColumn="0" showLastColumn="0" showRowStripes="0" showColumnStripes="0"/>
  <extLst>
    <ext xmlns:x14="http://schemas.microsoft.com/office/spreadsheetml/2009/9/main" uri="{504A1905-F514-4f6f-8877-14C23A59335A}">
      <x14:table altTextSummary="Entrez des informations sur vos ventes en ligne, notamment les articles, les prix, le pourcentage de majoration, le total vendu, les frais et coûts d’expédition et les retours. CA total, bénéfices par article et revenu total sont des valeurs déterminées automatiquement."/>
    </ext>
  </extLst>
</table>
</file>

<file path=xl/tables/table2.xml><?xml version="1.0" encoding="utf-8"?>
<table xmlns="http://schemas.openxmlformats.org/spreadsheetml/2006/main" id="3" name="Ventes4" displayName="Ventes4" ref="J34:O60" totalsRowCount="1" headerRowDxfId="9" dataDxfId="7" totalsRowDxfId="6" headerRowBorderDxfId="8">
  <tableColumns count="6">
    <tableColumn id="1" name="Article" totalsRowFunction="count" totalsRowDxfId="5"/>
    <tableColumn id="5" name="PREVISION" totalsRowFunction="custom" totalsRowDxfId="4" dataCellStyle="Détails du tableau gauche">
      <totalsRowFormula>SUM(Ventes4[PREVISION])</totalsRowFormula>
    </tableColumn>
    <tableColumn id="2" name="Interventions réalisées" totalsRowFunction="custom" totalsRowDxfId="3">
      <totalsRowFormula>SUM(Ventes4[Interventions réalisées])</totalsRowFormula>
    </tableColumn>
    <tableColumn id="4" name="KO" totalsRowFunction="custom" totalsRowDxfId="2">
      <totalsRowFormula>SUM(Ventes4[KO])</totalsRowFormula>
    </tableColumn>
    <tableColumn id="3" name="GRIP" totalsRowFunction="custom" totalsRowDxfId="1" dataCellStyle="Montant">
      <totalsRowFormula>SUM(Ventes4[GRIP])</totalsRowFormula>
    </tableColumn>
    <tableColumn id="9" name="Total réel Posés " totalsRowFunction="count" totalsRowDxfId="0" dataCellStyle="Montant">
      <calculatedColumnFormula>Ventes4[[#This Row],[Interventions réalisées]]-SUM(Ventes4[[#This Row],[GRIP]:[KO]])</calculatedColumnFormula>
    </tableColumn>
  </tableColumns>
  <tableStyleInfo name="Suivi des ventes en ligne" showFirstColumn="0" showLastColumn="0" showRowStripes="0" showColumnStripes="0"/>
  <extLst>
    <ext xmlns:x14="http://schemas.microsoft.com/office/spreadsheetml/2009/9/main" uri="{504A1905-F514-4f6f-8877-14C23A59335A}">
      <x14:table altTextSummary="Entrez des informations sur vos ventes en ligne, notamment les articles, les prix, le pourcentage de majoration, le total vendu, les frais et coûts d’expédition et les retours. CA total, bénéfices par article et revenu total sont des valeurs déterminées automatiquement."/>
    </ext>
  </extLst>
</table>
</file>

<file path=xl/theme/theme1.xml><?xml version="1.0" encoding="utf-8"?>
<a:theme xmlns:a="http://schemas.openxmlformats.org/drawingml/2006/main" name="Office Theme">
  <a:themeElements>
    <a:clrScheme name="Online sales tracker">
      <a:dk1>
        <a:sysClr val="windowText" lastClr="000000"/>
      </a:dk1>
      <a:lt1>
        <a:sysClr val="window" lastClr="FFFFFF"/>
      </a:lt1>
      <a:dk2>
        <a:srgbClr val="332834"/>
      </a:dk2>
      <a:lt2>
        <a:srgbClr val="F5F5F4"/>
      </a:lt2>
      <a:accent1>
        <a:srgbClr val="E06B6B"/>
      </a:accent1>
      <a:accent2>
        <a:srgbClr val="664F68"/>
      </a:accent2>
      <a:accent3>
        <a:srgbClr val="85D2C0"/>
      </a:accent3>
      <a:accent4>
        <a:srgbClr val="F2CF85"/>
      </a:accent4>
      <a:accent5>
        <a:srgbClr val="4FB1BF"/>
      </a:accent5>
      <a:accent6>
        <a:srgbClr val="EE9360"/>
      </a:accent6>
      <a:hlink>
        <a:srgbClr val="C782C0"/>
      </a:hlink>
      <a:folHlink>
        <a:srgbClr val="85D2C0"/>
      </a:folHlink>
    </a:clrScheme>
    <a:fontScheme name="Online sales tracker">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hyperlink" Target="https://forum.excel-pratique.com/excel/copie-increment-de-ligne-vers-feuil-contenant-2-tablea-t97308.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fitToPage="1"/>
  </sheetPr>
  <dimension ref="B1:Q79"/>
  <sheetViews>
    <sheetView showGridLines="0" topLeftCell="A17" zoomScale="70" zoomScaleNormal="70" workbookViewId="0">
      <selection activeCell="I51" sqref="I51"/>
    </sheetView>
    <sheetView tabSelected="1" topLeftCell="C34" zoomScale="90" zoomScaleNormal="90" workbookViewId="1">
      <selection activeCell="E63" sqref="E63"/>
    </sheetView>
  </sheetViews>
  <sheetFormatPr baseColWidth="10" defaultColWidth="9" defaultRowHeight="27" customHeight="1" x14ac:dyDescent="0.3"/>
  <cols>
    <col min="1" max="1" width="2.25" style="1" customWidth="1"/>
    <col min="2" max="2" width="6.625" style="17" bestFit="1" customWidth="1"/>
    <col min="3" max="4" width="9.625" style="2" bestFit="1" customWidth="1"/>
    <col min="5" max="5" width="25" style="6" bestFit="1" customWidth="1"/>
    <col min="6" max="6" width="4.75" bestFit="1" customWidth="1"/>
    <col min="7" max="7" width="5" style="6" bestFit="1" customWidth="1"/>
    <col min="8" max="8" width="3.5" style="6" customWidth="1"/>
    <col min="9" max="9" width="8.75" style="6" customWidth="1"/>
    <col min="10" max="10" width="8.75" style="1" customWidth="1"/>
    <col min="11" max="16384" width="9" style="1"/>
  </cols>
  <sheetData>
    <row r="1" spans="2:9" ht="20.100000000000001" customHeight="1" x14ac:dyDescent="0.3">
      <c r="F1" s="6"/>
      <c r="I1" s="1"/>
    </row>
    <row r="2" spans="2:9" ht="20.100000000000001" customHeight="1" x14ac:dyDescent="0.3">
      <c r="F2" s="6"/>
      <c r="I2" s="1"/>
    </row>
    <row r="3" spans="2:9" ht="20.100000000000001" customHeight="1" x14ac:dyDescent="0.3">
      <c r="F3" s="6"/>
      <c r="I3" s="1"/>
    </row>
    <row r="4" spans="2:9" ht="20.100000000000001" customHeight="1" x14ac:dyDescent="0.3">
      <c r="F4" s="6"/>
      <c r="I4" s="1"/>
    </row>
    <row r="5" spans="2:9" ht="20.100000000000001" customHeight="1" x14ac:dyDescent="0.3">
      <c r="F5" s="6"/>
      <c r="I5" s="1"/>
    </row>
    <row r="6" spans="2:9" ht="20.100000000000001" customHeight="1" x14ac:dyDescent="0.3">
      <c r="F6" s="6"/>
      <c r="I6" s="1"/>
    </row>
    <row r="7" spans="2:9" ht="20.100000000000001" customHeight="1" x14ac:dyDescent="0.3">
      <c r="F7" s="6"/>
      <c r="I7" s="1"/>
    </row>
    <row r="8" spans="2:9" ht="20.100000000000001" customHeight="1" x14ac:dyDescent="0.3">
      <c r="F8" s="6"/>
      <c r="I8" s="1"/>
    </row>
    <row r="9" spans="2:9" ht="20.100000000000001" customHeight="1" x14ac:dyDescent="0.3">
      <c r="F9" s="6"/>
      <c r="I9" s="1"/>
    </row>
    <row r="10" spans="2:9" ht="20.100000000000001" customHeight="1" x14ac:dyDescent="0.3">
      <c r="F10" s="6"/>
      <c r="I10" s="1"/>
    </row>
    <row r="11" spans="2:9" ht="20.100000000000001" customHeight="1" x14ac:dyDescent="0.3">
      <c r="F11" s="6"/>
      <c r="I11" s="1"/>
    </row>
    <row r="12" spans="2:9" ht="20.100000000000001" customHeight="1" x14ac:dyDescent="0.3">
      <c r="F12" s="6"/>
      <c r="I12" s="1"/>
    </row>
    <row r="13" spans="2:9" ht="20.100000000000001" customHeight="1" x14ac:dyDescent="0.3">
      <c r="F13" s="6"/>
      <c r="I13" s="1"/>
    </row>
    <row r="14" spans="2:9" ht="20.100000000000001" customHeight="1" x14ac:dyDescent="0.3">
      <c r="F14" s="6"/>
      <c r="I14" s="1"/>
    </row>
    <row r="15" spans="2:9" ht="20.100000000000001" customHeight="1" x14ac:dyDescent="0.55000000000000004">
      <c r="B15" s="18"/>
      <c r="C15" s="3"/>
      <c r="D15" s="3"/>
      <c r="E15" s="4"/>
      <c r="F15" s="4"/>
      <c r="G15" s="4"/>
      <c r="H15" s="4"/>
      <c r="I15" s="1"/>
    </row>
    <row r="16" spans="2:9" ht="20.100000000000001" customHeight="1" x14ac:dyDescent="0.55000000000000004">
      <c r="B16" s="18"/>
      <c r="C16" s="3"/>
      <c r="D16" s="3"/>
      <c r="E16" s="4"/>
      <c r="F16" s="4"/>
      <c r="G16" s="4"/>
      <c r="H16" s="4"/>
      <c r="I16" s="1"/>
    </row>
    <row r="17" spans="2:9" ht="20.100000000000001" customHeight="1" x14ac:dyDescent="0.55000000000000004">
      <c r="B17" s="18"/>
      <c r="C17" s="3"/>
      <c r="D17" s="3"/>
      <c r="E17" s="4"/>
      <c r="F17" s="4"/>
      <c r="G17" s="4"/>
      <c r="H17" s="4"/>
      <c r="I17" s="1"/>
    </row>
    <row r="18" spans="2:9" ht="23.25" customHeight="1" x14ac:dyDescent="0.3">
      <c r="C18"/>
      <c r="D18"/>
      <c r="E18" s="5"/>
      <c r="F18" s="5"/>
      <c r="G18" s="5"/>
      <c r="H18" s="5"/>
      <c r="I18" s="1"/>
    </row>
    <row r="19" spans="2:9" ht="18.75" x14ac:dyDescent="0.3">
      <c r="C19"/>
      <c r="D19"/>
      <c r="E19" s="5"/>
      <c r="F19" s="5"/>
      <c r="G19" s="5"/>
      <c r="H19" s="5"/>
      <c r="I19" s="1"/>
    </row>
    <row r="20" spans="2:9" ht="18.75" x14ac:dyDescent="0.3">
      <c r="C20"/>
      <c r="D20"/>
      <c r="E20" s="5"/>
      <c r="F20" s="5"/>
      <c r="G20" s="5"/>
      <c r="H20" s="5"/>
      <c r="I20" s="1"/>
    </row>
    <row r="21" spans="2:9" ht="18.75" x14ac:dyDescent="0.3">
      <c r="C21"/>
      <c r="D21"/>
      <c r="E21" s="5"/>
      <c r="F21" s="5"/>
      <c r="G21" s="5"/>
      <c r="H21" s="5"/>
      <c r="I21" s="1"/>
    </row>
    <row r="22" spans="2:9" ht="18.75" x14ac:dyDescent="0.3">
      <c r="C22"/>
      <c r="D22"/>
      <c r="E22" s="5"/>
      <c r="F22" s="5"/>
      <c r="G22" s="5"/>
      <c r="H22" s="5"/>
      <c r="I22" s="1"/>
    </row>
    <row r="23" spans="2:9" ht="18.75" x14ac:dyDescent="0.3">
      <c r="C23"/>
      <c r="D23"/>
      <c r="E23" s="5"/>
      <c r="F23" s="5"/>
      <c r="G23" s="5"/>
      <c r="H23" s="5"/>
      <c r="I23" s="1"/>
    </row>
    <row r="24" spans="2:9" ht="18.75" x14ac:dyDescent="0.3">
      <c r="C24"/>
      <c r="D24"/>
      <c r="E24" s="5"/>
      <c r="F24" s="5"/>
      <c r="G24" s="5"/>
      <c r="H24" s="5"/>
      <c r="I24" s="1"/>
    </row>
    <row r="25" spans="2:9" ht="18.75" x14ac:dyDescent="0.3">
      <c r="C25"/>
      <c r="D25"/>
      <c r="E25" s="5"/>
      <c r="F25" s="5"/>
      <c r="G25" s="5"/>
      <c r="H25" s="5"/>
      <c r="I25" s="1"/>
    </row>
    <row r="26" spans="2:9" ht="18.75" x14ac:dyDescent="0.3">
      <c r="C26"/>
      <c r="D26"/>
      <c r="E26" s="5"/>
      <c r="F26" s="5"/>
      <c r="G26" s="5"/>
      <c r="H26" s="5"/>
      <c r="I26" s="1"/>
    </row>
    <row r="27" spans="2:9" ht="18.75" x14ac:dyDescent="0.3">
      <c r="C27"/>
      <c r="D27"/>
      <c r="E27" s="5"/>
      <c r="F27" s="5"/>
      <c r="G27" s="5"/>
      <c r="H27" s="5"/>
      <c r="I27" s="1"/>
    </row>
    <row r="28" spans="2:9" ht="18.75" x14ac:dyDescent="0.3">
      <c r="C28"/>
      <c r="D28"/>
      <c r="E28" s="5"/>
      <c r="F28" s="5"/>
      <c r="G28" s="5"/>
      <c r="H28" s="5"/>
      <c r="I28" s="1"/>
    </row>
    <row r="29" spans="2:9" ht="18.75" x14ac:dyDescent="0.3">
      <c r="C29"/>
      <c r="D29"/>
      <c r="E29" s="5"/>
      <c r="F29" s="5"/>
      <c r="G29" s="5"/>
      <c r="H29" s="5"/>
      <c r="I29" s="1"/>
    </row>
    <row r="30" spans="2:9" ht="18.75" x14ac:dyDescent="0.3">
      <c r="C30"/>
      <c r="D30"/>
      <c r="E30" s="5"/>
      <c r="F30" s="5"/>
      <c r="G30" s="5"/>
      <c r="H30" s="5"/>
      <c r="I30" s="1"/>
    </row>
    <row r="31" spans="2:9" ht="18.75" x14ac:dyDescent="0.3">
      <c r="C31"/>
      <c r="D31"/>
      <c r="E31" s="5"/>
      <c r="F31" s="5"/>
      <c r="G31" s="5"/>
      <c r="H31" s="5"/>
      <c r="I31" s="1"/>
    </row>
    <row r="32" spans="2:9" ht="18.75" x14ac:dyDescent="0.3">
      <c r="C32"/>
      <c r="D32"/>
      <c r="E32" s="5"/>
      <c r="F32" s="5"/>
      <c r="G32" s="5"/>
      <c r="H32" s="5"/>
      <c r="I32" s="1"/>
    </row>
    <row r="33" spans="2:17" ht="18.75" customHeight="1" x14ac:dyDescent="0.3">
      <c r="B33" s="28" t="s">
        <v>31</v>
      </c>
      <c r="C33" s="29"/>
      <c r="D33" s="29"/>
      <c r="E33" s="29"/>
      <c r="F33" s="29"/>
      <c r="G33" s="29"/>
      <c r="I33" s="1"/>
      <c r="J33" s="28" t="s">
        <v>32</v>
      </c>
      <c r="K33" s="29"/>
      <c r="L33" s="29"/>
      <c r="M33" s="29"/>
      <c r="N33" s="29"/>
      <c r="O33" s="29"/>
      <c r="P33" s="22"/>
      <c r="Q33" s="22"/>
    </row>
    <row r="34" spans="2:17" ht="63" x14ac:dyDescent="0.3">
      <c r="B34" s="7" t="s">
        <v>0</v>
      </c>
      <c r="C34" s="14" t="s">
        <v>24</v>
      </c>
      <c r="D34" s="15" t="s">
        <v>23</v>
      </c>
      <c r="E34" s="16" t="s">
        <v>2</v>
      </c>
      <c r="F34" s="16" t="s">
        <v>1</v>
      </c>
      <c r="G34" s="16" t="s">
        <v>3</v>
      </c>
      <c r="I34" s="1"/>
      <c r="J34" s="7" t="s">
        <v>0</v>
      </c>
      <c r="K34" s="14" t="s">
        <v>24</v>
      </c>
      <c r="L34" s="15" t="s">
        <v>23</v>
      </c>
      <c r="M34" s="16" t="s">
        <v>2</v>
      </c>
      <c r="N34" s="16" t="s">
        <v>1</v>
      </c>
      <c r="O34" s="16" t="s">
        <v>3</v>
      </c>
    </row>
    <row r="35" spans="2:17" ht="18.75" x14ac:dyDescent="0.3">
      <c r="B35" s="12" t="s">
        <v>16</v>
      </c>
      <c r="C35" s="9">
        <v>7</v>
      </c>
      <c r="D35" s="9">
        <v>6</v>
      </c>
      <c r="E35" s="9">
        <v>1</v>
      </c>
      <c r="F35" s="9">
        <v>0</v>
      </c>
      <c r="G35" s="8">
        <f>Ventes[[#This Row],[Interventions réalisées]]-SUM(Ventes[[#This Row],[GRIP]:[KO]])</f>
        <v>5</v>
      </c>
      <c r="I35" s="1"/>
      <c r="J35" s="12" t="s">
        <v>16</v>
      </c>
      <c r="K35" s="9">
        <v>7</v>
      </c>
      <c r="L35" s="9">
        <v>6</v>
      </c>
      <c r="M35" s="9">
        <v>1</v>
      </c>
      <c r="N35" s="9">
        <v>0</v>
      </c>
      <c r="O35" s="8">
        <f>Ventes4[[#This Row],[Interventions réalisées]]-SUM(Ventes4[[#This Row],[GRIP]:[KO]])</f>
        <v>5</v>
      </c>
    </row>
    <row r="36" spans="2:17" ht="18.75" x14ac:dyDescent="0.3">
      <c r="B36" s="10" t="s">
        <v>6</v>
      </c>
      <c r="C36" s="9">
        <v>6</v>
      </c>
      <c r="D36" s="9">
        <v>15</v>
      </c>
      <c r="E36" s="9">
        <v>2</v>
      </c>
      <c r="F36" s="9">
        <v>2</v>
      </c>
      <c r="G36" s="8">
        <f>Ventes[[#This Row],[Interventions réalisées]]-SUM(Ventes[[#This Row],[GRIP]:[KO]])</f>
        <v>11</v>
      </c>
      <c r="I36" s="1"/>
      <c r="J36" s="10" t="s">
        <v>6</v>
      </c>
      <c r="K36" s="9">
        <v>6</v>
      </c>
      <c r="L36" s="9">
        <v>15</v>
      </c>
      <c r="M36" s="9">
        <v>2</v>
      </c>
      <c r="N36" s="9">
        <v>2</v>
      </c>
      <c r="O36" s="8">
        <f>Ventes4[[#This Row],[Interventions réalisées]]-SUM(Ventes4[[#This Row],[GRIP]:[KO]])</f>
        <v>11</v>
      </c>
    </row>
    <row r="37" spans="2:17" ht="18.75" x14ac:dyDescent="0.3">
      <c r="B37" s="10" t="s">
        <v>8</v>
      </c>
      <c r="C37" s="9">
        <v>7</v>
      </c>
      <c r="D37" s="9">
        <v>6</v>
      </c>
      <c r="E37" s="9">
        <v>1</v>
      </c>
      <c r="F37" s="9">
        <v>0</v>
      </c>
      <c r="G37" s="8">
        <f>Ventes[[#This Row],[Interventions réalisées]]-SUM(Ventes[[#This Row],[GRIP]:[KO]])</f>
        <v>5</v>
      </c>
      <c r="I37" s="1"/>
      <c r="J37" s="10" t="s">
        <v>8</v>
      </c>
      <c r="K37" s="9">
        <v>7</v>
      </c>
      <c r="L37" s="9">
        <v>6</v>
      </c>
      <c r="M37" s="9">
        <v>1</v>
      </c>
      <c r="N37" s="9">
        <v>0</v>
      </c>
      <c r="O37" s="8">
        <f>Ventes4[[#This Row],[Interventions réalisées]]-SUM(Ventes4[[#This Row],[GRIP]:[KO]])</f>
        <v>5</v>
      </c>
    </row>
    <row r="38" spans="2:17" ht="18.75" x14ac:dyDescent="0.3">
      <c r="B38" s="10" t="s">
        <v>21</v>
      </c>
      <c r="C38" s="9">
        <v>7</v>
      </c>
      <c r="D38" s="9">
        <v>6</v>
      </c>
      <c r="E38" s="9">
        <v>0</v>
      </c>
      <c r="F38" s="9">
        <v>1</v>
      </c>
      <c r="G38" s="8">
        <f>Ventes[[#This Row],[Interventions réalisées]]-SUM(Ventes[[#This Row],[GRIP]:[KO]])</f>
        <v>5</v>
      </c>
      <c r="I38" s="1"/>
      <c r="J38" s="10" t="s">
        <v>21</v>
      </c>
      <c r="K38" s="9">
        <v>7</v>
      </c>
      <c r="L38" s="9">
        <v>6</v>
      </c>
      <c r="M38" s="9">
        <v>0</v>
      </c>
      <c r="N38" s="9">
        <v>1</v>
      </c>
      <c r="O38" s="8">
        <f>Ventes4[[#This Row],[Interventions réalisées]]-SUM(Ventes4[[#This Row],[GRIP]:[KO]])</f>
        <v>5</v>
      </c>
    </row>
    <row r="39" spans="2:17" ht="18.75" x14ac:dyDescent="0.3">
      <c r="B39" s="10" t="s">
        <v>19</v>
      </c>
      <c r="C39" s="9">
        <v>8</v>
      </c>
      <c r="D39" s="9">
        <v>8</v>
      </c>
      <c r="E39" s="9">
        <v>1</v>
      </c>
      <c r="F39" s="9">
        <v>2</v>
      </c>
      <c r="G39" s="8">
        <f>Ventes[[#This Row],[Interventions réalisées]]-SUM(Ventes[[#This Row],[GRIP]:[KO]])</f>
        <v>5</v>
      </c>
      <c r="I39" s="1"/>
      <c r="J39" s="10" t="s">
        <v>19</v>
      </c>
      <c r="K39" s="9">
        <v>8</v>
      </c>
      <c r="L39" s="9">
        <v>8</v>
      </c>
      <c r="M39" s="9">
        <v>1</v>
      </c>
      <c r="N39" s="9">
        <v>2</v>
      </c>
      <c r="O39" s="8">
        <f>Ventes4[[#This Row],[Interventions réalisées]]-SUM(Ventes4[[#This Row],[GRIP]:[KO]])</f>
        <v>5</v>
      </c>
    </row>
    <row r="40" spans="2:17" ht="18.75" x14ac:dyDescent="0.3">
      <c r="B40" s="10" t="s">
        <v>18</v>
      </c>
      <c r="C40" s="9">
        <v>8</v>
      </c>
      <c r="D40" s="9">
        <v>7</v>
      </c>
      <c r="E40" s="9">
        <v>3</v>
      </c>
      <c r="F40" s="9">
        <v>2</v>
      </c>
      <c r="G40" s="8">
        <f>Ventes[[#This Row],[Interventions réalisées]]-SUM(Ventes[[#This Row],[GRIP]:[KO]])</f>
        <v>2</v>
      </c>
      <c r="I40" s="1"/>
      <c r="J40" s="10" t="s">
        <v>18</v>
      </c>
      <c r="K40" s="9">
        <v>8</v>
      </c>
      <c r="L40" s="9">
        <v>7</v>
      </c>
      <c r="M40" s="9">
        <v>3</v>
      </c>
      <c r="N40" s="9">
        <v>2</v>
      </c>
      <c r="O40" s="8">
        <f>Ventes4[[#This Row],[Interventions réalisées]]-SUM(Ventes4[[#This Row],[GRIP]:[KO]])</f>
        <v>2</v>
      </c>
    </row>
    <row r="41" spans="2:17" ht="18.75" x14ac:dyDescent="0.3">
      <c r="B41" s="10" t="s">
        <v>4</v>
      </c>
      <c r="C41" s="9">
        <v>8</v>
      </c>
      <c r="D41" s="9">
        <v>8</v>
      </c>
      <c r="E41" s="9">
        <v>4</v>
      </c>
      <c r="F41" s="9">
        <v>1</v>
      </c>
      <c r="G41" s="8">
        <f>Ventes[[#This Row],[Interventions réalisées]]-SUM(Ventes[[#This Row],[GRIP]:[KO]])</f>
        <v>3</v>
      </c>
      <c r="I41" s="1"/>
      <c r="J41" s="10" t="s">
        <v>4</v>
      </c>
      <c r="K41" s="9">
        <v>8</v>
      </c>
      <c r="L41" s="9">
        <v>8</v>
      </c>
      <c r="M41" s="9">
        <v>4</v>
      </c>
      <c r="N41" s="9">
        <v>1</v>
      </c>
      <c r="O41" s="8">
        <f>Ventes4[[#This Row],[Interventions réalisées]]-SUM(Ventes4[[#This Row],[GRIP]:[KO]])</f>
        <v>3</v>
      </c>
    </row>
    <row r="42" spans="2:17" ht="18.75" x14ac:dyDescent="0.3">
      <c r="B42" s="10" t="s">
        <v>10</v>
      </c>
      <c r="C42" s="9">
        <v>7</v>
      </c>
      <c r="D42" s="9">
        <v>7</v>
      </c>
      <c r="E42" s="9">
        <v>1</v>
      </c>
      <c r="F42" s="9">
        <v>0</v>
      </c>
      <c r="G42" s="8">
        <f>Ventes[[#This Row],[Interventions réalisées]]-SUM(Ventes[[#This Row],[GRIP]:[KO]])</f>
        <v>6</v>
      </c>
      <c r="I42" s="1"/>
      <c r="J42" s="10" t="s">
        <v>10</v>
      </c>
      <c r="K42" s="9">
        <v>7</v>
      </c>
      <c r="L42" s="9">
        <v>7</v>
      </c>
      <c r="M42" s="9">
        <v>1</v>
      </c>
      <c r="N42" s="9">
        <v>0</v>
      </c>
      <c r="O42" s="8">
        <f>Ventes4[[#This Row],[Interventions réalisées]]-SUM(Ventes4[[#This Row],[GRIP]:[KO]])</f>
        <v>6</v>
      </c>
    </row>
    <row r="43" spans="2:17" ht="18.75" x14ac:dyDescent="0.3">
      <c r="B43" s="10" t="s">
        <v>28</v>
      </c>
      <c r="C43" s="9">
        <v>8</v>
      </c>
      <c r="D43" s="9">
        <v>7</v>
      </c>
      <c r="E43" s="9">
        <v>3</v>
      </c>
      <c r="F43" s="9">
        <v>0</v>
      </c>
      <c r="G43" s="8">
        <f>Ventes[[#This Row],[Interventions réalisées]]-SUM(Ventes[[#This Row],[GRIP]:[KO]])</f>
        <v>4</v>
      </c>
      <c r="I43" s="1"/>
      <c r="J43" s="10" t="s">
        <v>28</v>
      </c>
      <c r="K43" s="9">
        <v>8</v>
      </c>
      <c r="L43" s="9">
        <v>7</v>
      </c>
      <c r="M43" s="9">
        <v>3</v>
      </c>
      <c r="N43" s="9">
        <v>0</v>
      </c>
      <c r="O43" s="8">
        <f>Ventes4[[#This Row],[Interventions réalisées]]-SUM(Ventes4[[#This Row],[GRIP]:[KO]])</f>
        <v>4</v>
      </c>
    </row>
    <row r="44" spans="2:17" ht="18.75" x14ac:dyDescent="0.3">
      <c r="B44" s="13" t="s">
        <v>26</v>
      </c>
      <c r="C44" s="9">
        <v>8</v>
      </c>
      <c r="D44" s="9">
        <v>6</v>
      </c>
      <c r="E44" s="9">
        <v>1</v>
      </c>
      <c r="F44" s="9">
        <v>2</v>
      </c>
      <c r="G44" s="8">
        <f>Ventes[[#This Row],[Interventions réalisées]]-SUM(Ventes[[#This Row],[GRIP]:[KO]])</f>
        <v>3</v>
      </c>
      <c r="I44" s="1"/>
      <c r="J44" s="13" t="s">
        <v>26</v>
      </c>
      <c r="K44" s="9">
        <v>8</v>
      </c>
      <c r="L44" s="9">
        <v>6</v>
      </c>
      <c r="M44" s="9">
        <v>1</v>
      </c>
      <c r="N44" s="9">
        <v>2</v>
      </c>
      <c r="O44" s="8">
        <f>Ventes4[[#This Row],[Interventions réalisées]]-SUM(Ventes4[[#This Row],[GRIP]:[KO]])</f>
        <v>3</v>
      </c>
    </row>
    <row r="45" spans="2:17" ht="18.75" x14ac:dyDescent="0.3">
      <c r="B45" s="10" t="s">
        <v>7</v>
      </c>
      <c r="C45" s="9">
        <v>7</v>
      </c>
      <c r="D45" s="9">
        <v>6</v>
      </c>
      <c r="E45" s="9">
        <v>1</v>
      </c>
      <c r="F45" s="9">
        <v>0</v>
      </c>
      <c r="G45" s="8">
        <f>Ventes[[#This Row],[Interventions réalisées]]-SUM(Ventes[[#This Row],[GRIP]:[KO]])</f>
        <v>5</v>
      </c>
      <c r="I45" s="1"/>
      <c r="J45" s="10" t="s">
        <v>7</v>
      </c>
      <c r="K45" s="9">
        <v>7</v>
      </c>
      <c r="L45" s="9">
        <v>6</v>
      </c>
      <c r="M45" s="9">
        <v>1</v>
      </c>
      <c r="N45" s="9">
        <v>0</v>
      </c>
      <c r="O45" s="8">
        <f>Ventes4[[#This Row],[Interventions réalisées]]-SUM(Ventes4[[#This Row],[GRIP]:[KO]])</f>
        <v>5</v>
      </c>
    </row>
    <row r="46" spans="2:17" ht="18.75" x14ac:dyDescent="0.3">
      <c r="B46" s="10" t="s">
        <v>12</v>
      </c>
      <c r="C46" s="9">
        <v>10</v>
      </c>
      <c r="D46" s="9">
        <v>6</v>
      </c>
      <c r="E46" s="9">
        <v>3</v>
      </c>
      <c r="F46" s="9">
        <v>0</v>
      </c>
      <c r="G46" s="8">
        <f>Ventes[[#This Row],[Interventions réalisées]]-SUM(Ventes[[#This Row],[GRIP]:[KO]])</f>
        <v>3</v>
      </c>
      <c r="I46" s="1"/>
      <c r="J46" s="10" t="s">
        <v>12</v>
      </c>
      <c r="K46" s="9">
        <v>10</v>
      </c>
      <c r="L46" s="9">
        <v>6</v>
      </c>
      <c r="M46" s="9">
        <v>3</v>
      </c>
      <c r="N46" s="9">
        <v>0</v>
      </c>
      <c r="O46" s="8">
        <f>Ventes4[[#This Row],[Interventions réalisées]]-SUM(Ventes4[[#This Row],[GRIP]:[KO]])</f>
        <v>3</v>
      </c>
    </row>
    <row r="47" spans="2:17" ht="18.75" x14ac:dyDescent="0.3">
      <c r="B47" s="10" t="s">
        <v>22</v>
      </c>
      <c r="C47" s="9">
        <v>9</v>
      </c>
      <c r="D47" s="9">
        <v>9</v>
      </c>
      <c r="E47" s="9">
        <v>0</v>
      </c>
      <c r="F47" s="9">
        <v>1</v>
      </c>
      <c r="G47" s="8">
        <f>Ventes[[#This Row],[Interventions réalisées]]-SUM(Ventes[[#This Row],[GRIP]:[KO]])</f>
        <v>8</v>
      </c>
      <c r="I47" s="1"/>
      <c r="J47" s="10" t="s">
        <v>22</v>
      </c>
      <c r="K47" s="9">
        <v>9</v>
      </c>
      <c r="L47" s="9">
        <v>9</v>
      </c>
      <c r="M47" s="9">
        <v>0</v>
      </c>
      <c r="N47" s="9">
        <v>1</v>
      </c>
      <c r="O47" s="8">
        <f>Ventes4[[#This Row],[Interventions réalisées]]-SUM(Ventes4[[#This Row],[GRIP]:[KO]])</f>
        <v>8</v>
      </c>
    </row>
    <row r="48" spans="2:17" ht="18.75" x14ac:dyDescent="0.3">
      <c r="B48" s="10" t="s">
        <v>9</v>
      </c>
      <c r="C48" s="9">
        <v>9</v>
      </c>
      <c r="D48" s="9">
        <v>11</v>
      </c>
      <c r="E48" s="9">
        <v>2</v>
      </c>
      <c r="F48" s="9">
        <v>1</v>
      </c>
      <c r="G48" s="8">
        <f>Ventes[[#This Row],[Interventions réalisées]]-SUM(Ventes[[#This Row],[GRIP]:[KO]])</f>
        <v>8</v>
      </c>
      <c r="I48" s="1"/>
      <c r="J48" s="10" t="s">
        <v>9</v>
      </c>
      <c r="K48" s="9">
        <v>9</v>
      </c>
      <c r="L48" s="9">
        <v>11</v>
      </c>
      <c r="M48" s="9">
        <v>2</v>
      </c>
      <c r="N48" s="9">
        <v>1</v>
      </c>
      <c r="O48" s="8">
        <f>Ventes4[[#This Row],[Interventions réalisées]]-SUM(Ventes4[[#This Row],[GRIP]:[KO]])</f>
        <v>8</v>
      </c>
    </row>
    <row r="49" spans="2:15" ht="18.75" x14ac:dyDescent="0.3">
      <c r="B49" s="10" t="s">
        <v>27</v>
      </c>
      <c r="C49" s="9">
        <v>8</v>
      </c>
      <c r="D49" s="9">
        <v>7</v>
      </c>
      <c r="E49" s="9">
        <v>1</v>
      </c>
      <c r="F49" s="9">
        <v>0</v>
      </c>
      <c r="G49" s="8">
        <f>Ventes[[#This Row],[Interventions réalisées]]-SUM(Ventes[[#This Row],[GRIP]:[KO]])</f>
        <v>6</v>
      </c>
      <c r="I49" s="1"/>
      <c r="J49" s="10" t="s">
        <v>27</v>
      </c>
      <c r="K49" s="9">
        <v>8</v>
      </c>
      <c r="L49" s="9">
        <v>7</v>
      </c>
      <c r="M49" s="9">
        <v>1</v>
      </c>
      <c r="N49" s="9">
        <v>0</v>
      </c>
      <c r="O49" s="8">
        <f>Ventes4[[#This Row],[Interventions réalisées]]-SUM(Ventes4[[#This Row],[GRIP]:[KO]])</f>
        <v>6</v>
      </c>
    </row>
    <row r="50" spans="2:15" ht="18.75" x14ac:dyDescent="0.3">
      <c r="B50" s="10" t="s">
        <v>5</v>
      </c>
      <c r="C50" s="9">
        <v>10</v>
      </c>
      <c r="D50" s="9">
        <v>12</v>
      </c>
      <c r="E50" s="9">
        <v>1</v>
      </c>
      <c r="F50" s="9">
        <v>1</v>
      </c>
      <c r="G50" s="8">
        <f>Ventes[[#This Row],[Interventions réalisées]]-SUM(Ventes[[#This Row],[GRIP]:[KO]])</f>
        <v>10</v>
      </c>
      <c r="I50" s="1"/>
      <c r="J50" s="10" t="s">
        <v>5</v>
      </c>
      <c r="K50" s="9">
        <v>10</v>
      </c>
      <c r="L50" s="9">
        <v>12</v>
      </c>
      <c r="M50" s="9">
        <v>1</v>
      </c>
      <c r="N50" s="9">
        <v>1</v>
      </c>
      <c r="O50" s="8">
        <f>Ventes4[[#This Row],[Interventions réalisées]]-SUM(Ventes4[[#This Row],[GRIP]:[KO]])</f>
        <v>10</v>
      </c>
    </row>
    <row r="51" spans="2:15" ht="18.75" x14ac:dyDescent="0.3">
      <c r="B51" s="10" t="s">
        <v>15</v>
      </c>
      <c r="C51" s="9">
        <v>7</v>
      </c>
      <c r="D51" s="9">
        <v>7</v>
      </c>
      <c r="E51" s="9">
        <v>1</v>
      </c>
      <c r="F51" s="9">
        <v>0</v>
      </c>
      <c r="G51" s="8">
        <f>Ventes[[#This Row],[Interventions réalisées]]-SUM(Ventes[[#This Row],[GRIP]:[KO]])</f>
        <v>6</v>
      </c>
      <c r="I51" s="1"/>
      <c r="J51" s="10" t="s">
        <v>15</v>
      </c>
      <c r="K51" s="9">
        <v>7</v>
      </c>
      <c r="L51" s="9">
        <v>7</v>
      </c>
      <c r="M51" s="9">
        <v>1</v>
      </c>
      <c r="N51" s="9">
        <v>0</v>
      </c>
      <c r="O51" s="8">
        <f>Ventes4[[#This Row],[Interventions réalisées]]-SUM(Ventes4[[#This Row],[GRIP]:[KO]])</f>
        <v>6</v>
      </c>
    </row>
    <row r="52" spans="2:15" ht="18.75" x14ac:dyDescent="0.3">
      <c r="B52" s="10" t="s">
        <v>15</v>
      </c>
      <c r="C52" s="9">
        <v>7</v>
      </c>
      <c r="D52" s="9">
        <v>7</v>
      </c>
      <c r="E52" s="9">
        <v>1</v>
      </c>
      <c r="F52" s="9">
        <v>0</v>
      </c>
      <c r="G52" s="8">
        <f>Ventes[[#This Row],[Interventions réalisées]]-SUM(Ventes[[#This Row],[GRIP]:[KO]])</f>
        <v>6</v>
      </c>
      <c r="I52" s="1"/>
      <c r="J52" s="10" t="s">
        <v>15</v>
      </c>
      <c r="K52" s="9">
        <v>7</v>
      </c>
      <c r="L52" s="9">
        <v>7</v>
      </c>
      <c r="M52" s="9">
        <v>1</v>
      </c>
      <c r="N52" s="9">
        <v>0</v>
      </c>
      <c r="O52" s="8">
        <f>Ventes4[[#This Row],[Interventions réalisées]]-SUM(Ventes4[[#This Row],[GRIP]:[KO]])</f>
        <v>6</v>
      </c>
    </row>
    <row r="53" spans="2:15" ht="18.75" x14ac:dyDescent="0.3">
      <c r="B53" s="10" t="s">
        <v>29</v>
      </c>
      <c r="C53" s="9"/>
      <c r="D53" s="9"/>
      <c r="E53" s="9"/>
      <c r="F53" s="9"/>
      <c r="G53" s="8">
        <f>Ventes[[#This Row],[Interventions réalisées]]-SUM(Ventes[[#This Row],[GRIP]:[KO]])</f>
        <v>0</v>
      </c>
      <c r="I53" s="1"/>
      <c r="J53" s="10" t="s">
        <v>29</v>
      </c>
      <c r="K53" s="9"/>
      <c r="L53" s="9"/>
      <c r="M53" s="9"/>
      <c r="N53" s="9"/>
      <c r="O53" s="8">
        <f>Ventes4[[#This Row],[Interventions réalisées]]-SUM(Ventes4[[#This Row],[GRIP]:[KO]])</f>
        <v>0</v>
      </c>
    </row>
    <row r="54" spans="2:15" ht="18.75" x14ac:dyDescent="0.3">
      <c r="B54" s="10" t="s">
        <v>14</v>
      </c>
      <c r="C54" s="9">
        <v>10</v>
      </c>
      <c r="D54" s="9">
        <v>9</v>
      </c>
      <c r="E54" s="9">
        <v>1</v>
      </c>
      <c r="F54" s="9">
        <v>0</v>
      </c>
      <c r="G54" s="8">
        <f>Ventes[[#This Row],[Interventions réalisées]]-SUM(Ventes[[#This Row],[GRIP]:[KO]])</f>
        <v>8</v>
      </c>
      <c r="J54" s="10" t="s">
        <v>14</v>
      </c>
      <c r="K54" s="9">
        <v>10</v>
      </c>
      <c r="L54" s="9">
        <v>9</v>
      </c>
      <c r="M54" s="9">
        <v>1</v>
      </c>
      <c r="N54" s="9">
        <v>0</v>
      </c>
      <c r="O54" s="8">
        <f>Ventes4[[#This Row],[Interventions réalisées]]-SUM(Ventes4[[#This Row],[GRIP]:[KO]])</f>
        <v>8</v>
      </c>
    </row>
    <row r="55" spans="2:15" ht="18.75" x14ac:dyDescent="0.3">
      <c r="B55" s="10" t="s">
        <v>20</v>
      </c>
      <c r="C55" s="9">
        <v>12</v>
      </c>
      <c r="D55" s="9">
        <v>12</v>
      </c>
      <c r="E55" s="9">
        <v>3</v>
      </c>
      <c r="F55" s="9">
        <v>2</v>
      </c>
      <c r="G55" s="8">
        <f>Ventes[[#This Row],[Interventions réalisées]]-SUM(Ventes[[#This Row],[GRIP]:[KO]])</f>
        <v>7</v>
      </c>
      <c r="J55" s="10" t="s">
        <v>20</v>
      </c>
      <c r="K55" s="9">
        <v>12</v>
      </c>
      <c r="L55" s="9">
        <v>12</v>
      </c>
      <c r="M55" s="9">
        <v>3</v>
      </c>
      <c r="N55" s="9">
        <v>2</v>
      </c>
      <c r="O55" s="8">
        <f>Ventes4[[#This Row],[Interventions réalisées]]-SUM(Ventes4[[#This Row],[GRIP]:[KO]])</f>
        <v>7</v>
      </c>
    </row>
    <row r="56" spans="2:15" ht="18.75" x14ac:dyDescent="0.3">
      <c r="B56" s="10" t="s">
        <v>17</v>
      </c>
      <c r="C56" s="9">
        <v>20</v>
      </c>
      <c r="D56" s="9"/>
      <c r="E56" s="9"/>
      <c r="F56" s="9"/>
      <c r="G56" s="8">
        <f>Ventes[[#This Row],[Interventions réalisées]]-SUM(Ventes[[#This Row],[GRIP]:[KO]])</f>
        <v>0</v>
      </c>
      <c r="J56" s="10" t="s">
        <v>17</v>
      </c>
      <c r="K56" s="9">
        <v>20</v>
      </c>
      <c r="L56" s="9"/>
      <c r="M56" s="9"/>
      <c r="N56" s="9"/>
      <c r="O56" s="8">
        <f>Ventes4[[#This Row],[Interventions réalisées]]-SUM(Ventes4[[#This Row],[GRIP]:[KO]])</f>
        <v>0</v>
      </c>
    </row>
    <row r="57" spans="2:15" ht="18.75" x14ac:dyDescent="0.3">
      <c r="B57" s="10" t="s">
        <v>11</v>
      </c>
      <c r="C57" s="9">
        <v>7</v>
      </c>
      <c r="D57" s="9">
        <v>7</v>
      </c>
      <c r="E57" s="9">
        <v>1</v>
      </c>
      <c r="F57" s="9">
        <v>2</v>
      </c>
      <c r="G57" s="8">
        <f>Ventes[[#This Row],[Interventions réalisées]]-SUM(Ventes[[#This Row],[GRIP]:[KO]])</f>
        <v>4</v>
      </c>
      <c r="J57" s="10" t="s">
        <v>11</v>
      </c>
      <c r="K57" s="9">
        <v>7</v>
      </c>
      <c r="L57" s="9">
        <v>7</v>
      </c>
      <c r="M57" s="9">
        <v>1</v>
      </c>
      <c r="N57" s="9">
        <v>2</v>
      </c>
      <c r="O57" s="8">
        <f>Ventes4[[#This Row],[Interventions réalisées]]-SUM(Ventes4[[#This Row],[GRIP]:[KO]])</f>
        <v>4</v>
      </c>
    </row>
    <row r="58" spans="2:15" ht="18.75" x14ac:dyDescent="0.3">
      <c r="B58" s="10" t="s">
        <v>25</v>
      </c>
      <c r="C58" s="9">
        <v>7</v>
      </c>
      <c r="D58" s="9">
        <v>7</v>
      </c>
      <c r="E58" s="9">
        <v>0</v>
      </c>
      <c r="F58" s="9">
        <v>1</v>
      </c>
      <c r="G58" s="8">
        <f>Ventes[[#This Row],[Interventions réalisées]]-SUM(Ventes[[#This Row],[GRIP]:[KO]])</f>
        <v>6</v>
      </c>
      <c r="J58" s="10" t="s">
        <v>25</v>
      </c>
      <c r="K58" s="9">
        <v>7</v>
      </c>
      <c r="L58" s="9">
        <v>7</v>
      </c>
      <c r="M58" s="9">
        <v>0</v>
      </c>
      <c r="N58" s="9">
        <v>1</v>
      </c>
      <c r="O58" s="8">
        <f>Ventes4[[#This Row],[Interventions réalisées]]-SUM(Ventes4[[#This Row],[GRIP]:[KO]])</f>
        <v>6</v>
      </c>
    </row>
    <row r="59" spans="2:15" ht="18.75" x14ac:dyDescent="0.3">
      <c r="B59" s="11" t="s">
        <v>13</v>
      </c>
      <c r="C59" s="9">
        <v>7</v>
      </c>
      <c r="D59" s="9">
        <v>7</v>
      </c>
      <c r="E59" s="9">
        <v>0</v>
      </c>
      <c r="F59" s="9">
        <v>0</v>
      </c>
      <c r="G59" s="8">
        <f>Ventes[[#This Row],[Interventions réalisées]]-SUM(Ventes[[#This Row],[GRIP]:[KO]])</f>
        <v>7</v>
      </c>
      <c r="J59" s="11" t="s">
        <v>13</v>
      </c>
      <c r="K59" s="9">
        <v>7</v>
      </c>
      <c r="L59" s="9">
        <v>7</v>
      </c>
      <c r="M59" s="9">
        <v>0</v>
      </c>
      <c r="N59" s="9">
        <v>0</v>
      </c>
      <c r="O59" s="8">
        <f>Ventes4[[#This Row],[Interventions réalisées]]-SUM(Ventes4[[#This Row],[GRIP]:[KO]])</f>
        <v>7</v>
      </c>
    </row>
    <row r="60" spans="2:15" ht="18.75" x14ac:dyDescent="0.3">
      <c r="B60" s="26">
        <f>SUBTOTAL(103,Ventes[Article])</f>
        <v>25</v>
      </c>
      <c r="C60" s="26">
        <f>SUM(Ventes[PREVISION])</f>
        <v>204</v>
      </c>
      <c r="D60" s="26">
        <f>SUM(Ventes[Interventions réalisées])</f>
        <v>183</v>
      </c>
      <c r="E60" s="26">
        <f>SUM(Ventes[KO])</f>
        <v>32</v>
      </c>
      <c r="F60" s="26">
        <f>SUM(Ventes[GRIP])</f>
        <v>18</v>
      </c>
      <c r="G60" s="27">
        <f>SUBTOTAL(103,Ventes[[Total réel Posés ]])</f>
        <v>25</v>
      </c>
      <c r="J60" s="26">
        <f>SUBTOTAL(103,Ventes4[Article])</f>
        <v>25</v>
      </c>
      <c r="K60" s="26">
        <f>SUM(Ventes4[PREVISION])</f>
        <v>204</v>
      </c>
      <c r="L60" s="26">
        <f>SUM(Ventes4[Interventions réalisées])</f>
        <v>183</v>
      </c>
      <c r="M60" s="26">
        <f>SUM(Ventes4[KO])</f>
        <v>32</v>
      </c>
      <c r="N60" s="26">
        <f>SUM(Ventes4[GRIP])</f>
        <v>18</v>
      </c>
      <c r="O60" s="27">
        <f>SUBTOTAL(103,Ventes4[[Total réel Posés ]])</f>
        <v>25</v>
      </c>
    </row>
    <row r="61" spans="2:15" ht="18.75" customHeight="1" x14ac:dyDescent="0.3">
      <c r="B61" s="30"/>
      <c r="C61" s="31"/>
      <c r="D61" s="31"/>
      <c r="E61" s="31"/>
      <c r="F61" s="31"/>
      <c r="G61" s="31"/>
      <c r="J61" s="30"/>
      <c r="K61" s="31"/>
      <c r="L61" s="31"/>
      <c r="M61" s="31"/>
      <c r="N61" s="31"/>
      <c r="O61" s="31"/>
    </row>
    <row r="62" spans="2:15" ht="27" customHeight="1" x14ac:dyDescent="0.3">
      <c r="B62" s="19"/>
    </row>
    <row r="63" spans="2:15" ht="27" customHeight="1" x14ac:dyDescent="0.3">
      <c r="B63" s="19"/>
    </row>
    <row r="64" spans="2:15" ht="27" customHeight="1" x14ac:dyDescent="0.3">
      <c r="B64" s="19"/>
    </row>
    <row r="65" spans="2:2" ht="27" customHeight="1" x14ac:dyDescent="0.3">
      <c r="B65" s="19"/>
    </row>
    <row r="66" spans="2:2" ht="27" customHeight="1" x14ac:dyDescent="0.3">
      <c r="B66" s="19"/>
    </row>
    <row r="67" spans="2:2" ht="27" customHeight="1" x14ac:dyDescent="0.3">
      <c r="B67" s="19"/>
    </row>
    <row r="68" spans="2:2" ht="27" customHeight="1" x14ac:dyDescent="0.3">
      <c r="B68" s="19"/>
    </row>
    <row r="69" spans="2:2" ht="27" customHeight="1" x14ac:dyDescent="0.3">
      <c r="B69" s="19"/>
    </row>
    <row r="70" spans="2:2" ht="27" customHeight="1" x14ac:dyDescent="0.3">
      <c r="B70" s="19"/>
    </row>
    <row r="71" spans="2:2" ht="27" customHeight="1" x14ac:dyDescent="0.3">
      <c r="B71" s="19"/>
    </row>
    <row r="72" spans="2:2" ht="27" customHeight="1" x14ac:dyDescent="0.3">
      <c r="B72" s="19"/>
    </row>
    <row r="73" spans="2:2" ht="27" customHeight="1" x14ac:dyDescent="0.3">
      <c r="B73" s="19"/>
    </row>
    <row r="74" spans="2:2" ht="27" customHeight="1" x14ac:dyDescent="0.3">
      <c r="B74" s="19"/>
    </row>
    <row r="75" spans="2:2" ht="27" customHeight="1" x14ac:dyDescent="0.3">
      <c r="B75" s="19"/>
    </row>
    <row r="76" spans="2:2" ht="27" customHeight="1" x14ac:dyDescent="0.3">
      <c r="B76" s="19"/>
    </row>
    <row r="77" spans="2:2" ht="27" customHeight="1" x14ac:dyDescent="0.3">
      <c r="B77" s="19"/>
    </row>
    <row r="78" spans="2:2" ht="27" customHeight="1" x14ac:dyDescent="0.3">
      <c r="B78" s="19"/>
    </row>
    <row r="79" spans="2:2" ht="27" customHeight="1" x14ac:dyDescent="0.3">
      <c r="B79" s="19"/>
    </row>
  </sheetData>
  <mergeCells count="4">
    <mergeCell ref="B33:G33"/>
    <mergeCell ref="B61:G61"/>
    <mergeCell ref="J33:O33"/>
    <mergeCell ref="J61:O61"/>
  </mergeCells>
  <dataValidations xWindow="131" yWindow="690" count="7">
    <dataValidation allowBlank="1" showInputMessage="1" showErrorMessage="1" prompt="Entrez les articles dans cette colonne" sqref="B34:C34 J34:K34"/>
    <dataValidation allowBlank="1" showInputMessage="1" showErrorMessage="1" prompt="Entrez le coût par article dans cette colonne" sqref="D34 L34"/>
    <dataValidation allowBlank="1" showInputMessage="1" showErrorMessage="1" prompt="Entrez le pourcentage de majoration dans cette colonne" sqref="F34 N34"/>
    <dataValidation allowBlank="1" showInputMessage="1" showErrorMessage="1" prompt="Entrez le nombre total d’articles vendus dans cette colonne" sqref="E34 M34"/>
    <dataValidation allowBlank="1" showInputMessage="1" showErrorMessage="1" prompt="La feuille Suivi des ventes en ligne propose une table pour détailler les articles, le prix, la majoration, le total vendu et le CA généré. Un histogramme montre les bénéfices du produit par article et un graphique en secteurs le % de revenus par produit." sqref="B15:B17"/>
    <dataValidation allowBlank="1" showInputMessage="1" showErrorMessage="1" prompt="Entrez le nombre de retours dans cette colonne" sqref="G34 O34"/>
    <dataValidation allowBlank="1" showInputMessage="1" showErrorMessage="1" prompt="Un graphique qui compare les bénéfices du produit par article occupe les colonnes B à F. Un autre graphique qui compare le % de revenus par produit commence dans la cellule G2." sqref="B33 C18:D32 J33"/>
  </dataValidations>
  <printOptions horizontalCentered="1"/>
  <pageMargins left="0.25" right="0.25" top="0.75" bottom="0.75" header="0.3" footer="0.3"/>
  <pageSetup paperSize="9" scale="69" fitToHeight="0" orientation="landscape" r:id="rId1"/>
  <headerFooter differentFirst="1">
    <oddFooter>&amp;CPage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Droite">
                <anchor moveWithCells="1" sizeWithCells="1">
                  <from>
                    <xdr:col>7</xdr:col>
                    <xdr:colOff>200025</xdr:colOff>
                    <xdr:row>58</xdr:row>
                    <xdr:rowOff>123825</xdr:rowOff>
                  </from>
                  <to>
                    <xdr:col>8</xdr:col>
                    <xdr:colOff>419100</xdr:colOff>
                    <xdr:row>61</xdr:row>
                    <xdr:rowOff>28575</xdr:rowOff>
                  </to>
                </anchor>
              </controlPr>
            </control>
          </mc:Choice>
        </mc:AlternateContent>
        <mc:AlternateContent xmlns:mc="http://schemas.openxmlformats.org/markup-compatibility/2006">
          <mc:Choice Requires="x14">
            <control shapeId="1034" r:id="rId5" name="Button 10">
              <controlPr defaultSize="0" print="0" autoFill="0" autoPict="0" macro="[0]!Gauche">
                <anchor moveWithCells="1" sizeWithCells="1">
                  <from>
                    <xdr:col>7</xdr:col>
                    <xdr:colOff>200025</xdr:colOff>
                    <xdr:row>55</xdr:row>
                    <xdr:rowOff>9525</xdr:rowOff>
                  </from>
                  <to>
                    <xdr:col>8</xdr:col>
                    <xdr:colOff>419100</xdr:colOff>
                    <xdr:row>57</xdr:row>
                    <xdr:rowOff>152400</xdr:rowOff>
                  </to>
                </anchor>
              </controlPr>
            </control>
          </mc:Choice>
        </mc:AlternateContent>
      </controls>
    </mc:Choice>
  </mc:AlternateContent>
  <tableParts count="2">
    <tablePart r:id="rId6"/>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28"/>
  <sheetViews>
    <sheetView tabSelected="1" zoomScale="90" zoomScaleNormal="90" workbookViewId="0">
      <selection activeCell="J6" sqref="J6"/>
    </sheetView>
    <sheetView workbookViewId="1"/>
  </sheetViews>
  <sheetFormatPr baseColWidth="10" defaultRowHeight="15.75" x14ac:dyDescent="0.25"/>
  <cols>
    <col min="1" max="1" width="8.375" bestFit="1" customWidth="1"/>
    <col min="2" max="2" width="5.625" bestFit="1" customWidth="1"/>
    <col min="3" max="3" width="7.875" bestFit="1" customWidth="1"/>
    <col min="4" max="4" width="10" bestFit="1" customWidth="1"/>
    <col min="5" max="5" width="2.875" bestFit="1" customWidth="1"/>
    <col min="6" max="6" width="4" bestFit="1" customWidth="1"/>
    <col min="7" max="7" width="7.5" bestFit="1" customWidth="1"/>
    <col min="9" max="9" width="8.375" bestFit="1" customWidth="1"/>
    <col min="10" max="10" width="5.625" bestFit="1" customWidth="1"/>
    <col min="11" max="11" width="7.875" bestFit="1" customWidth="1"/>
    <col min="12" max="12" width="10" bestFit="1" customWidth="1"/>
    <col min="13" max="13" width="2.875" bestFit="1" customWidth="1"/>
    <col min="14" max="14" width="4" bestFit="1" customWidth="1"/>
    <col min="15" max="15" width="7.5" bestFit="1" customWidth="1"/>
  </cols>
  <sheetData>
    <row r="1" spans="1:16" ht="39" customHeight="1" x14ac:dyDescent="0.3">
      <c r="A1" s="1"/>
      <c r="B1" s="1"/>
      <c r="C1" s="1"/>
      <c r="D1" s="1"/>
      <c r="E1" s="1"/>
      <c r="F1" s="1"/>
      <c r="G1" s="35" t="s">
        <v>33</v>
      </c>
      <c r="H1" s="35"/>
      <c r="I1" s="35"/>
      <c r="J1" s="35"/>
      <c r="K1" s="35"/>
      <c r="L1" s="35"/>
      <c r="M1" s="35"/>
      <c r="N1" s="35"/>
    </row>
    <row r="2" spans="1:16" ht="18.75" customHeight="1" x14ac:dyDescent="0.3">
      <c r="A2" s="36" t="s">
        <v>31</v>
      </c>
      <c r="B2" s="37"/>
      <c r="C2" s="37"/>
      <c r="D2" s="37"/>
      <c r="E2" s="37"/>
      <c r="F2" s="37"/>
      <c r="G2" s="37"/>
      <c r="H2" s="1"/>
      <c r="I2" s="32" t="s">
        <v>32</v>
      </c>
      <c r="J2" s="33"/>
      <c r="K2" s="33"/>
      <c r="L2" s="33"/>
      <c r="M2" s="33"/>
      <c r="N2" s="33"/>
      <c r="O2" s="34"/>
    </row>
    <row r="3" spans="1:16" ht="24" x14ac:dyDescent="0.3">
      <c r="A3" s="21"/>
      <c r="B3" s="23" t="s">
        <v>30</v>
      </c>
      <c r="C3" s="24" t="s">
        <v>24</v>
      </c>
      <c r="D3" s="25" t="s">
        <v>23</v>
      </c>
      <c r="E3" s="25" t="s">
        <v>2</v>
      </c>
      <c r="F3" s="25" t="s">
        <v>1</v>
      </c>
      <c r="G3" s="25" t="s">
        <v>3</v>
      </c>
      <c r="I3" s="40"/>
      <c r="J3" s="41" t="s">
        <v>30</v>
      </c>
      <c r="K3" s="42" t="s">
        <v>24</v>
      </c>
      <c r="L3" s="43" t="s">
        <v>23</v>
      </c>
      <c r="M3" s="43" t="s">
        <v>2</v>
      </c>
      <c r="N3" s="43" t="s">
        <v>1</v>
      </c>
      <c r="O3" s="43" t="s">
        <v>3</v>
      </c>
    </row>
    <row r="4" spans="1:16" x14ac:dyDescent="0.25">
      <c r="A4" s="20">
        <v>42961</v>
      </c>
      <c r="B4" s="38">
        <f>SUBTOTAL(103,Ventes[Article])</f>
        <v>25</v>
      </c>
      <c r="C4" s="38">
        <f>SUM(Ventes[PREVISION])</f>
        <v>204</v>
      </c>
      <c r="D4" s="38">
        <f>SUM(Ventes[Interventions réalisées])</f>
        <v>183</v>
      </c>
      <c r="E4" s="38">
        <f>SUM(Ventes[KO])</f>
        <v>32</v>
      </c>
      <c r="F4" s="38">
        <f>SUM(Ventes[GRIP])</f>
        <v>18</v>
      </c>
      <c r="G4" s="39">
        <f>SUBTOTAL(109,Ventes[[Total réel Posés ]])</f>
        <v>133</v>
      </c>
      <c r="I4" s="20">
        <v>42961</v>
      </c>
      <c r="J4" s="38">
        <f>SUBTOTAL(103,Ventes[Article])</f>
        <v>25</v>
      </c>
      <c r="K4" s="38">
        <f>SUM(Ventes[PREVISION])</f>
        <v>204</v>
      </c>
      <c r="L4" s="38">
        <f>SUM(Ventes[Interventions réalisées])</f>
        <v>183</v>
      </c>
      <c r="M4" s="38">
        <f>SUM(Ventes[KO])</f>
        <v>32</v>
      </c>
      <c r="N4" s="38">
        <f>SUM(Ventes[GRIP])</f>
        <v>18</v>
      </c>
      <c r="O4" s="39">
        <f>SUBTOTAL(109,Ventes[[Total réel Posés ]])</f>
        <v>133</v>
      </c>
    </row>
    <row r="5" spans="1:16" ht="18.75" x14ac:dyDescent="0.3">
      <c r="A5" s="20">
        <v>42963</v>
      </c>
      <c r="B5" s="20"/>
      <c r="C5" s="21"/>
      <c r="D5" s="21"/>
      <c r="E5" s="21"/>
      <c r="F5" s="21"/>
      <c r="G5" s="21"/>
      <c r="I5" s="20">
        <v>42963</v>
      </c>
      <c r="J5" s="20"/>
      <c r="K5" s="21"/>
      <c r="L5" s="21"/>
      <c r="M5" s="21"/>
      <c r="N5" s="21"/>
      <c r="O5" s="21"/>
      <c r="P5" s="1"/>
    </row>
    <row r="6" spans="1:16" ht="18.75" x14ac:dyDescent="0.3">
      <c r="A6" s="20">
        <v>42964</v>
      </c>
      <c r="B6" s="20"/>
      <c r="C6" s="21"/>
      <c r="D6" s="21"/>
      <c r="E6" s="21"/>
      <c r="F6" s="21"/>
      <c r="G6" s="21"/>
      <c r="I6" s="20">
        <v>42964</v>
      </c>
      <c r="J6" s="20"/>
      <c r="K6" s="21"/>
      <c r="L6" s="21"/>
      <c r="M6" s="21"/>
      <c r="N6" s="21"/>
      <c r="O6" s="21"/>
      <c r="P6" s="1"/>
    </row>
    <row r="7" spans="1:16" ht="18.75" x14ac:dyDescent="0.3">
      <c r="A7" s="20">
        <v>42965</v>
      </c>
      <c r="B7" s="20"/>
      <c r="C7" s="21"/>
      <c r="D7" s="21"/>
      <c r="E7" s="21"/>
      <c r="F7" s="21"/>
      <c r="G7" s="21"/>
      <c r="I7" s="20">
        <v>42965</v>
      </c>
      <c r="J7" s="20"/>
      <c r="K7" s="21"/>
      <c r="L7" s="21"/>
      <c r="M7" s="21"/>
      <c r="N7" s="21"/>
      <c r="O7" s="21"/>
      <c r="P7" s="1"/>
    </row>
    <row r="8" spans="1:16" ht="18.75" x14ac:dyDescent="0.3">
      <c r="A8" s="20">
        <v>42966</v>
      </c>
      <c r="B8" s="20"/>
      <c r="C8" s="21"/>
      <c r="D8" s="21"/>
      <c r="E8" s="21"/>
      <c r="F8" s="21"/>
      <c r="G8" s="21"/>
      <c r="I8" s="20">
        <v>42966</v>
      </c>
      <c r="J8" s="20"/>
      <c r="K8" s="21"/>
      <c r="L8" s="21"/>
      <c r="M8" s="21"/>
      <c r="N8" s="21"/>
      <c r="O8" s="21"/>
      <c r="P8" s="1"/>
    </row>
    <row r="9" spans="1:16" ht="18.75" x14ac:dyDescent="0.3">
      <c r="A9" s="20"/>
      <c r="B9" s="20"/>
      <c r="C9" s="21"/>
      <c r="D9" s="21"/>
      <c r="E9" s="21"/>
      <c r="F9" s="21"/>
      <c r="G9" s="21"/>
      <c r="I9" s="20"/>
      <c r="J9" s="20"/>
      <c r="K9" s="21"/>
      <c r="L9" s="21"/>
      <c r="M9" s="21"/>
      <c r="N9" s="21"/>
      <c r="O9" s="21"/>
      <c r="P9" s="1"/>
    </row>
    <row r="10" spans="1:16" ht="18.75" x14ac:dyDescent="0.3">
      <c r="A10" s="20">
        <v>42968</v>
      </c>
      <c r="B10" s="20"/>
      <c r="C10" s="21"/>
      <c r="D10" s="21"/>
      <c r="E10" s="21"/>
      <c r="F10" s="21"/>
      <c r="G10" s="21"/>
      <c r="I10" s="20">
        <v>42968</v>
      </c>
      <c r="J10" s="20"/>
      <c r="K10" s="21"/>
      <c r="L10" s="21"/>
      <c r="M10" s="21"/>
      <c r="N10" s="21"/>
      <c r="O10" s="21"/>
      <c r="P10" s="1"/>
    </row>
    <row r="11" spans="1:16" ht="18.75" x14ac:dyDescent="0.3">
      <c r="A11" s="20">
        <v>42969</v>
      </c>
      <c r="B11" s="20"/>
      <c r="C11" s="21"/>
      <c r="D11" s="21"/>
      <c r="E11" s="21"/>
      <c r="F11" s="21"/>
      <c r="G11" s="21"/>
      <c r="I11" s="20">
        <v>42969</v>
      </c>
      <c r="J11" s="20"/>
      <c r="K11" s="21"/>
      <c r="L11" s="21"/>
      <c r="M11" s="21"/>
      <c r="N11" s="21"/>
      <c r="O11" s="21"/>
      <c r="P11" s="1"/>
    </row>
    <row r="12" spans="1:16" ht="18.75" x14ac:dyDescent="0.3">
      <c r="A12" s="20">
        <v>42970</v>
      </c>
      <c r="B12" s="20"/>
      <c r="C12" s="21"/>
      <c r="D12" s="21"/>
      <c r="E12" s="21"/>
      <c r="F12" s="21"/>
      <c r="G12" s="21"/>
      <c r="I12" s="20">
        <v>42970</v>
      </c>
      <c r="J12" s="20"/>
      <c r="K12" s="21"/>
      <c r="L12" s="21"/>
      <c r="M12" s="21"/>
      <c r="N12" s="21"/>
      <c r="O12" s="21"/>
      <c r="P12" s="1"/>
    </row>
    <row r="13" spans="1:16" ht="18.75" x14ac:dyDescent="0.3">
      <c r="A13" s="20">
        <v>42971</v>
      </c>
      <c r="B13" s="20"/>
      <c r="C13" s="21"/>
      <c r="D13" s="21"/>
      <c r="E13" s="21"/>
      <c r="F13" s="21"/>
      <c r="G13" s="21"/>
      <c r="I13" s="20">
        <v>42971</v>
      </c>
      <c r="J13" s="20"/>
      <c r="K13" s="21"/>
      <c r="L13" s="21"/>
      <c r="M13" s="21"/>
      <c r="N13" s="21"/>
      <c r="O13" s="21"/>
    </row>
    <row r="14" spans="1:16" ht="18.75" x14ac:dyDescent="0.3">
      <c r="A14" s="20">
        <v>42972</v>
      </c>
      <c r="B14" s="20"/>
      <c r="C14" s="21"/>
      <c r="D14" s="21"/>
      <c r="E14" s="21"/>
      <c r="F14" s="21"/>
      <c r="G14" s="21"/>
      <c r="I14" s="20">
        <v>42972</v>
      </c>
      <c r="J14" s="20"/>
      <c r="K14" s="21"/>
      <c r="L14" s="21"/>
      <c r="M14" s="21"/>
      <c r="N14" s="21"/>
      <c r="O14" s="21"/>
    </row>
    <row r="15" spans="1:16" ht="18.75" x14ac:dyDescent="0.3">
      <c r="A15" s="20">
        <v>42973</v>
      </c>
      <c r="B15" s="20"/>
      <c r="C15" s="21"/>
      <c r="D15" s="21"/>
      <c r="E15" s="21"/>
      <c r="F15" s="21"/>
      <c r="G15" s="21"/>
      <c r="I15" s="20">
        <v>42973</v>
      </c>
      <c r="J15" s="20"/>
      <c r="K15" s="21"/>
      <c r="L15" s="21"/>
      <c r="M15" s="21"/>
      <c r="N15" s="21"/>
      <c r="O15" s="21"/>
    </row>
    <row r="16" spans="1:16" ht="18.75" x14ac:dyDescent="0.3">
      <c r="A16" s="20"/>
      <c r="B16" s="20"/>
      <c r="C16" s="21"/>
      <c r="D16" s="21"/>
      <c r="E16" s="21"/>
      <c r="F16" s="21"/>
      <c r="G16" s="21"/>
      <c r="I16" s="20"/>
      <c r="J16" s="20"/>
      <c r="K16" s="21"/>
      <c r="L16" s="21"/>
      <c r="M16" s="21"/>
      <c r="N16" s="21"/>
      <c r="O16" s="21"/>
    </row>
    <row r="17" spans="1:15" ht="18.75" x14ac:dyDescent="0.3">
      <c r="A17" s="20">
        <v>42975</v>
      </c>
      <c r="B17" s="20"/>
      <c r="C17" s="21"/>
      <c r="D17" s="21"/>
      <c r="E17" s="21"/>
      <c r="F17" s="21"/>
      <c r="G17" s="21"/>
      <c r="I17" s="20">
        <v>42975</v>
      </c>
      <c r="J17" s="20"/>
      <c r="K17" s="21"/>
      <c r="L17" s="21"/>
      <c r="M17" s="21"/>
      <c r="N17" s="21"/>
      <c r="O17" s="21"/>
    </row>
    <row r="18" spans="1:15" ht="18.75" x14ac:dyDescent="0.3">
      <c r="A18" s="20">
        <v>42976</v>
      </c>
      <c r="B18" s="20"/>
      <c r="C18" s="21"/>
      <c r="D18" s="21"/>
      <c r="E18" s="21"/>
      <c r="F18" s="21"/>
      <c r="G18" s="21"/>
      <c r="I18" s="20">
        <v>42976</v>
      </c>
      <c r="J18" s="20"/>
      <c r="K18" s="21"/>
      <c r="L18" s="21"/>
      <c r="M18" s="21"/>
      <c r="N18" s="21"/>
      <c r="O18" s="21"/>
    </row>
    <row r="19" spans="1:15" ht="18.75" x14ac:dyDescent="0.3">
      <c r="A19" s="20">
        <v>42977</v>
      </c>
      <c r="B19" s="20"/>
      <c r="C19" s="21"/>
      <c r="D19" s="21"/>
      <c r="E19" s="21"/>
      <c r="F19" s="21"/>
      <c r="G19" s="21"/>
      <c r="I19" s="20">
        <v>42977</v>
      </c>
      <c r="J19" s="20"/>
      <c r="K19" s="21"/>
      <c r="L19" s="21"/>
      <c r="M19" s="21"/>
      <c r="N19" s="21"/>
      <c r="O19" s="21"/>
    </row>
    <row r="20" spans="1:15" ht="18.75" x14ac:dyDescent="0.3">
      <c r="A20" s="20">
        <v>42978</v>
      </c>
      <c r="B20" s="20"/>
      <c r="C20" s="21"/>
      <c r="D20" s="21"/>
      <c r="E20" s="21"/>
      <c r="F20" s="21"/>
      <c r="G20" s="21"/>
      <c r="I20" s="20">
        <v>42978</v>
      </c>
      <c r="J20" s="20"/>
      <c r="K20" s="21"/>
      <c r="L20" s="21"/>
      <c r="M20" s="21"/>
      <c r="N20" s="21"/>
      <c r="O20" s="21"/>
    </row>
    <row r="21" spans="1:15" ht="18.75" x14ac:dyDescent="0.3">
      <c r="A21" s="20">
        <v>42979</v>
      </c>
      <c r="B21" s="20"/>
      <c r="C21" s="21"/>
      <c r="D21" s="21"/>
      <c r="E21" s="21"/>
      <c r="F21" s="21"/>
      <c r="G21" s="21"/>
      <c r="I21" s="20">
        <v>42979</v>
      </c>
      <c r="J21" s="20"/>
      <c r="K21" s="21"/>
      <c r="L21" s="21"/>
      <c r="M21" s="21"/>
      <c r="N21" s="21"/>
      <c r="O21" s="21"/>
    </row>
    <row r="22" spans="1:15" ht="18.75" x14ac:dyDescent="0.3">
      <c r="A22" s="20">
        <v>42980</v>
      </c>
      <c r="B22" s="20"/>
      <c r="C22" s="21"/>
      <c r="D22" s="21"/>
      <c r="E22" s="21"/>
      <c r="F22" s="21"/>
      <c r="G22" s="21"/>
      <c r="I22" s="20">
        <v>42980</v>
      </c>
      <c r="J22" s="20"/>
      <c r="K22" s="21"/>
      <c r="L22" s="21"/>
      <c r="M22" s="21"/>
      <c r="N22" s="21"/>
      <c r="O22" s="21"/>
    </row>
    <row r="23" spans="1:15" ht="18.75" x14ac:dyDescent="0.3">
      <c r="A23" s="20"/>
      <c r="B23" s="20"/>
      <c r="C23" s="21"/>
      <c r="D23" s="21"/>
      <c r="E23" s="21"/>
      <c r="F23" s="21"/>
      <c r="G23" s="21"/>
      <c r="I23" s="20"/>
      <c r="J23" s="20"/>
      <c r="K23" s="21"/>
      <c r="L23" s="21"/>
      <c r="M23" s="21"/>
      <c r="N23" s="21"/>
      <c r="O23" s="21"/>
    </row>
    <row r="24" spans="1:15" ht="18.75" x14ac:dyDescent="0.3">
      <c r="A24" s="20">
        <v>42982</v>
      </c>
      <c r="B24" s="20"/>
      <c r="C24" s="21"/>
      <c r="D24" s="21"/>
      <c r="E24" s="21"/>
      <c r="F24" s="21"/>
      <c r="G24" s="21"/>
      <c r="I24" s="20">
        <v>42982</v>
      </c>
      <c r="J24" s="20"/>
      <c r="K24" s="21"/>
      <c r="L24" s="21"/>
      <c r="M24" s="21"/>
      <c r="N24" s="21"/>
      <c r="O24" s="21"/>
    </row>
    <row r="25" spans="1:15" ht="18.75" x14ac:dyDescent="0.3">
      <c r="A25" s="20">
        <v>42983</v>
      </c>
      <c r="B25" s="20"/>
      <c r="C25" s="21"/>
      <c r="D25" s="21"/>
      <c r="E25" s="21"/>
      <c r="F25" s="21"/>
      <c r="G25" s="21"/>
      <c r="I25" s="20">
        <v>42983</v>
      </c>
      <c r="J25" s="20"/>
      <c r="K25" s="21"/>
      <c r="L25" s="21"/>
      <c r="M25" s="21"/>
      <c r="N25" s="21"/>
      <c r="O25" s="21"/>
    </row>
    <row r="26" spans="1:15" ht="18.75" x14ac:dyDescent="0.3">
      <c r="A26" s="20">
        <v>42984</v>
      </c>
      <c r="B26" s="20"/>
      <c r="C26" s="21"/>
      <c r="D26" s="21"/>
      <c r="E26" s="21"/>
      <c r="F26" s="21"/>
      <c r="G26" s="21"/>
      <c r="I26" s="20">
        <v>42984</v>
      </c>
      <c r="J26" s="20"/>
      <c r="K26" s="21"/>
      <c r="L26" s="21"/>
      <c r="M26" s="21"/>
      <c r="N26" s="21"/>
      <c r="O26" s="21"/>
    </row>
    <row r="27" spans="1:15" ht="18.75" x14ac:dyDescent="0.3">
      <c r="A27" s="20">
        <v>42985</v>
      </c>
      <c r="B27" s="20"/>
      <c r="C27" s="21"/>
      <c r="D27" s="21"/>
      <c r="E27" s="21"/>
      <c r="F27" s="21"/>
      <c r="G27" s="21"/>
      <c r="I27" s="20">
        <v>42985</v>
      </c>
      <c r="J27" s="20"/>
      <c r="K27" s="21"/>
      <c r="L27" s="21"/>
      <c r="M27" s="21"/>
      <c r="N27" s="21"/>
      <c r="O27" s="21"/>
    </row>
    <row r="28" spans="1:15" ht="18.75" x14ac:dyDescent="0.3">
      <c r="A28" s="20">
        <v>42986</v>
      </c>
      <c r="B28" s="20"/>
      <c r="C28" s="21"/>
      <c r="D28" s="21"/>
      <c r="E28" s="21"/>
      <c r="F28" s="21"/>
      <c r="G28" s="21"/>
      <c r="I28" s="20">
        <v>42986</v>
      </c>
      <c r="J28" s="20"/>
      <c r="K28" s="21"/>
      <c r="L28" s="21"/>
      <c r="M28" s="21"/>
      <c r="N28" s="21"/>
      <c r="O28" s="21"/>
    </row>
  </sheetData>
  <mergeCells count="3">
    <mergeCell ref="A2:G2"/>
    <mergeCell ref="I2:O2"/>
    <mergeCell ref="G1:N1"/>
  </mergeCells>
  <dataValidations count="6">
    <dataValidation allowBlank="1" showInputMessage="1" showErrorMessage="1" prompt="Entrez le nombre de retours dans cette colonne" sqref="G3 O3"/>
    <dataValidation allowBlank="1" showInputMessage="1" showErrorMessage="1" prompt="Entrez le nombre total d’articles vendus dans cette colonne" sqref="E3 M3"/>
    <dataValidation allowBlank="1" showInputMessage="1" showErrorMessage="1" prompt="Entrez le pourcentage de majoration dans cette colonne" sqref="F3 N3"/>
    <dataValidation allowBlank="1" showInputMessage="1" showErrorMessage="1" prompt="Entrez le coût par article dans cette colonne" sqref="D3 L3"/>
    <dataValidation allowBlank="1" showInputMessage="1" showErrorMessage="1" prompt="Entrez les articles dans cette colonne" sqref="C3 K3"/>
    <dataValidation allowBlank="1" showInputMessage="1" showErrorMessage="1" prompt="Un graphique qui compare les bénéfices du produit par article occupe les colonnes B à F. Un autre graphique qui compare le % de revenus par produit commence dans la cellule G2." sqref="A2 I2"/>
  </dataValidations>
  <hyperlinks>
    <hyperlink ref="G1"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COMPTEURS</vt:lpstr>
      <vt:lpstr>Recap</vt:lpstr>
      <vt:lpstr>COMPTEURS!Impression_des_titres</vt:lpstr>
      <vt:lpstr>TitreColonne1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loisphil</dc:creator>
  <cp:lastModifiedBy>PMK</cp:lastModifiedBy>
  <cp:lastPrinted>2017-08-13T09:28:05Z</cp:lastPrinted>
  <dcterms:created xsi:type="dcterms:W3CDTF">2016-09-12T19:55:41Z</dcterms:created>
  <dcterms:modified xsi:type="dcterms:W3CDTF">2017-08-15T17:28:39Z</dcterms:modified>
</cp:coreProperties>
</file>