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hidePivotFieldList="1" defaultThemeVersion="124226"/>
  <bookViews>
    <workbookView xWindow="240" yWindow="105" windowWidth="14805" windowHeight="8010"/>
  </bookViews>
  <sheets>
    <sheet name="1er trimestre 17" sheetId="3" r:id="rId1"/>
    <sheet name="2eme trimestre 17" sheetId="2" r:id="rId2"/>
    <sheet name="3ème trimstre 17" sheetId="4" r:id="rId3"/>
    <sheet name="4ème trimestre 17" sheetId="5" r:id="rId4"/>
    <sheet name="Feuil1" sheetId="6" r:id="rId5"/>
  </sheets>
  <calcPr calcId="145621" calcOnSave="0"/>
  <pivotCaches>
    <pivotCache cacheId="2" r:id="rId6"/>
  </pivotCaches>
</workbook>
</file>

<file path=xl/calcChain.xml><?xml version="1.0" encoding="utf-8"?>
<calcChain xmlns="http://schemas.openxmlformats.org/spreadsheetml/2006/main">
  <c r="I14" i="3" l="1"/>
  <c r="A30" i="3" l="1"/>
  <c r="K12" i="3" l="1"/>
  <c r="A16" i="5" l="1"/>
  <c r="K12" i="5"/>
  <c r="A16" i="4"/>
  <c r="K12" i="4"/>
  <c r="K12" i="2"/>
  <c r="A29" i="4" l="1"/>
  <c r="A16" i="2" l="1"/>
  <c r="B1" i="6" l="1"/>
  <c r="B2" i="6" s="1"/>
</calcChain>
</file>

<file path=xl/sharedStrings.xml><?xml version="1.0" encoding="utf-8"?>
<sst xmlns="http://schemas.openxmlformats.org/spreadsheetml/2006/main" count="135" uniqueCount="50">
  <si>
    <t>DATE</t>
  </si>
  <si>
    <t>QTT / ml</t>
  </si>
  <si>
    <t>cause</t>
  </si>
  <si>
    <t>ml</t>
  </si>
  <si>
    <t>Format</t>
  </si>
  <si>
    <t>Qtt</t>
  </si>
  <si>
    <t>case a remplir</t>
  </si>
  <si>
    <t>quantité total de papier gaché en ml</t>
  </si>
  <si>
    <t>mètre linéaire</t>
  </si>
  <si>
    <t>soit en bobine</t>
  </si>
  <si>
    <t>ref papier</t>
  </si>
  <si>
    <t>NEGBOB11FSC</t>
  </si>
  <si>
    <t>11 et 12 janvier</t>
  </si>
  <si>
    <t>Test Véolia</t>
  </si>
  <si>
    <t>code cause réédition</t>
  </si>
  <si>
    <t>panne</t>
  </si>
  <si>
    <t>test</t>
  </si>
  <si>
    <t xml:space="preserve">mauvaise qualité </t>
  </si>
  <si>
    <t>système calage</t>
  </si>
  <si>
    <t>erreur de fab.</t>
  </si>
  <si>
    <t>NEGBOB13FSC</t>
  </si>
  <si>
    <t>NEGBOB17</t>
  </si>
  <si>
    <t>problème fichier</t>
  </si>
  <si>
    <t>semaine 4</t>
  </si>
  <si>
    <t>calage et chgmnt bobine Jet</t>
  </si>
  <si>
    <t>calage et chgmnt bobine IP 5000</t>
  </si>
  <si>
    <t>calage / chgmnt bob</t>
  </si>
  <si>
    <t>Kit DCA refait,probleme applat noir sur IP 5000</t>
  </si>
  <si>
    <t>semaine 5 et 6</t>
  </si>
  <si>
    <t>Calage et chgmnt bobine Jet</t>
  </si>
  <si>
    <t>Calage et chgmnt bobine IP 5000</t>
  </si>
  <si>
    <t>test MSE fait sur bobine de prod</t>
  </si>
  <si>
    <t>PB synchro jet réédition Adrea - jetstream</t>
  </si>
  <si>
    <t>calage MSE Maquetting IP 5000</t>
  </si>
  <si>
    <t>PB police Maquetting - IP 5000</t>
  </si>
  <si>
    <t>calage couleur Bred - IP 5000</t>
  </si>
  <si>
    <t>reprise gache Agefos Maquetting MSP - IP 5000</t>
  </si>
  <si>
    <t>reprise SMSI 63577 / 4 pages 25'' - IP 5000</t>
  </si>
  <si>
    <t>calage micro perfo groupama + test sortie edition - Jetstream</t>
  </si>
  <si>
    <t>semaine 7</t>
  </si>
  <si>
    <t>Calage Hebdo Jetstream</t>
  </si>
  <si>
    <t>Calage Hebdo IP 5000</t>
  </si>
  <si>
    <t>calage + cadrage + reglage couleur + ajustement microperfo pour groupama 63328</t>
  </si>
  <si>
    <t>ml NEGBOB11FSC</t>
  </si>
  <si>
    <t>ml NEGBOB13FSC</t>
  </si>
  <si>
    <t>ml NEGBOB17</t>
  </si>
  <si>
    <t>Étiquettes de lignes</t>
  </si>
  <si>
    <t>Total général</t>
  </si>
  <si>
    <t>Nombre de cause</t>
  </si>
  <si>
    <t>Somme de QTT /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</si>
</sst>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C]mmmm\-yy;@"/>
  </numFmts>
  <fonts count="2" x14ac:knownFonts="1"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0" xfId="0" applyNumberFormat="1"/>
    <xf numFmtId="0" fontId="0" fillId="0" borderId="4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0" fillId="0" borderId="0" xfId="0" applyAlignment="1">
      <alignment horizontal="center" vertical="center" shrinkToFit="1"/>
    </xf>
    <xf numFmtId="0" fontId="0" fillId="0" borderId="9" xfId="0" applyBorder="1"/>
    <xf numFmtId="0" fontId="0" fillId="2" borderId="9" xfId="0" applyFill="1" applyBorder="1"/>
    <xf numFmtId="0" fontId="0" fillId="2" borderId="0" xfId="0" applyFill="1"/>
    <xf numFmtId="49" fontId="0" fillId="0" borderId="6" xfId="0" applyNumberFormat="1" applyBorder="1" applyAlignment="1">
      <alignment horizontal="center" vertical="center" shrinkToFit="1"/>
    </xf>
    <xf numFmtId="165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165" fontId="0" fillId="0" borderId="1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1" fillId="0" borderId="0" xfId="0" applyFont="1" applyAlignment="1"/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49" fontId="0" fillId="0" borderId="18" xfId="0" applyNumberFormat="1" applyBorder="1" applyAlignment="1">
      <alignment horizontal="center" vertical="center" shrinkToFi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/>
    <xf numFmtId="164" fontId="0" fillId="0" borderId="1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786.363197800929" createdVersion="4" refreshedVersion="4" minRefreshableVersion="3" recordCount="17">
  <cacheSource type="worksheet">
    <worksheetSource ref="A1:E18" sheet="1er trimestre 17"/>
  </cacheSource>
  <cacheFields count="5">
    <cacheField name="QTT / ml" numFmtId="0">
      <sharedItems containsSemiMixedTypes="0" containsString="0" containsNumber="1" containsInteger="1" minValue="50" maxValue="6900"/>
    </cacheField>
    <cacheField name="ref papier" numFmtId="0">
      <sharedItems count="2">
        <s v="NEGBOB11FSC"/>
        <s v="NEGBOB13FSC"/>
      </sharedItems>
    </cacheField>
    <cacheField name="DATE" numFmtId="0">
      <sharedItems containsDate="1" containsMixedTypes="1" minDate="2017-01-06T00:00:00" maxDate="2017-02-17T00:00:00"/>
    </cacheField>
    <cacheField name="cause" numFmtId="0">
      <sharedItems/>
    </cacheField>
    <cacheField name="cause2" numFmtId="0">
      <sharedItems containsSemiMixedTypes="0" containsString="0" containsNumber="1" containsInteger="1" minValue="2" maxValue="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n v="6900"/>
    <x v="0"/>
    <d v="2017-01-06T00:00:00"/>
    <s v="Kit DCA refait,probleme applat noir sur IP 5000"/>
    <n v="6"/>
  </r>
  <r>
    <n v="1000"/>
    <x v="0"/>
    <s v="11 et 12 janvier"/>
    <s v="test MSE fait sur bobine de prod"/>
    <n v="6"/>
  </r>
  <r>
    <n v="4000"/>
    <x v="0"/>
    <d v="2017-01-18T00:00:00"/>
    <s v="PB synchro jet réédition Adrea - jetstream"/>
    <n v="3"/>
  </r>
  <r>
    <n v="1000"/>
    <x v="0"/>
    <d v="2017-01-18T00:00:00"/>
    <s v="calage MSE Maquetting IP 5000"/>
    <n v="2"/>
  </r>
  <r>
    <n v="2000"/>
    <x v="0"/>
    <d v="2017-01-23T00:00:00"/>
    <s v="Test Véolia"/>
    <n v="2"/>
  </r>
  <r>
    <n v="1000"/>
    <x v="0"/>
    <d v="2017-01-24T00:00:00"/>
    <s v="PB police Maquetting - IP 5000"/>
    <n v="2"/>
  </r>
  <r>
    <n v="3000"/>
    <x v="0"/>
    <d v="2017-01-24T00:00:00"/>
    <s v="calage couleur Bred - IP 5000"/>
    <n v="2"/>
  </r>
  <r>
    <n v="250"/>
    <x v="0"/>
    <d v="2017-01-26T00:00:00"/>
    <s v="reprise gache Agefos Maquetting MSP - IP 5000"/>
    <n v="3"/>
  </r>
  <r>
    <n v="175"/>
    <x v="0"/>
    <s v="semaine 4"/>
    <s v="calage et chgmnt bobine Jet"/>
    <n v="7"/>
  </r>
  <r>
    <n v="850"/>
    <x v="0"/>
    <s v="semaine 4"/>
    <s v="calage et chgmnt bobine IP 5000"/>
    <n v="7"/>
  </r>
  <r>
    <n v="50"/>
    <x v="0"/>
    <d v="2017-02-02T00:00:00"/>
    <s v="reprise SMSI 63577 / 4 pages 25'' - IP 5000"/>
    <n v="4"/>
  </r>
  <r>
    <n v="750"/>
    <x v="0"/>
    <s v="semaine 5 et 6"/>
    <s v="calage et chgmnt bobine Jet"/>
    <n v="7"/>
  </r>
  <r>
    <n v="690"/>
    <x v="0"/>
    <d v="2017-02-08T00:00:00"/>
    <s v="calage micro perfo groupama + test sortie edition - Jetstream"/>
    <n v="2"/>
  </r>
  <r>
    <n v="1300"/>
    <x v="0"/>
    <s v="semaine 5 et 6"/>
    <s v="calage et chgmnt bobine IP 5000"/>
    <n v="7"/>
  </r>
  <r>
    <n v="350"/>
    <x v="0"/>
    <s v="semaine 7"/>
    <s v="Calage Hebdo Jetstream"/>
    <n v="7"/>
  </r>
  <r>
    <n v="580"/>
    <x v="0"/>
    <s v="semaine 7"/>
    <s v="Calage Hebdo IP 5000"/>
    <n v="7"/>
  </r>
  <r>
    <n v="430"/>
    <x v="1"/>
    <d v="2017-02-16T00:00:00"/>
    <s v="calage + cadrage + reglage couleur + ajustement microperfo pour groupama 63328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20:J23" firstHeaderRow="0" firstDataRow="1" firstDataCol="1"/>
  <pivotFields count="5">
    <pivotField dataField="1" showAll="0"/>
    <pivotField axis="axisRow" showAll="0">
      <items count="3">
        <item x="0"/>
        <item x="1"/>
        <item t="default"/>
      </items>
    </pivotField>
    <pivotField showAll="0"/>
    <pivotField dataField="1" showAll="0"/>
    <pivotField showAll="0"/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cause" fld="3" subtotal="count" baseField="0" baseItem="0"/>
    <dataField name="Somme de QTT / ml" fld="0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4"/>
  <sheetViews>
    <sheetView tabSelected="1" workbookViewId="0">
      <selection activeCell="H20" sqref="H20"/>
    </sheetView>
  </sheetViews>
  <sheetFormatPr baseColWidth="10" defaultRowHeight="15" x14ac:dyDescent="0.25"/>
  <cols>
    <col min="2" max="2" width="18.7109375" customWidth="1"/>
    <col min="3" max="3" width="18.85546875" bestFit="1" customWidth="1"/>
    <col min="4" max="4" width="43" style="9" customWidth="1"/>
    <col min="5" max="5" width="11.42578125" style="43"/>
    <col min="7" max="7" width="10.5703125" customWidth="1"/>
    <col min="8" max="8" width="21" customWidth="1"/>
    <col min="9" max="9" width="16.5703125" bestFit="1" customWidth="1"/>
    <col min="10" max="10" width="18.42578125" bestFit="1" customWidth="1"/>
    <col min="13" max="15" width="11.42578125" hidden="1" customWidth="1"/>
    <col min="16" max="16" width="13.5703125" hidden="1" customWidth="1"/>
  </cols>
  <sheetData>
    <row r="1" spans="1:16" x14ac:dyDescent="0.25">
      <c r="A1" s="1" t="s">
        <v>1</v>
      </c>
      <c r="B1" s="24" t="s">
        <v>10</v>
      </c>
      <c r="C1" s="4" t="s">
        <v>0</v>
      </c>
      <c r="D1" s="7" t="s">
        <v>2</v>
      </c>
      <c r="E1" s="42" t="s">
        <v>2</v>
      </c>
      <c r="G1" s="44" t="s">
        <v>14</v>
      </c>
      <c r="H1" s="44"/>
    </row>
    <row r="2" spans="1:16" x14ac:dyDescent="0.25">
      <c r="A2" s="2">
        <v>6900</v>
      </c>
      <c r="B2" s="25" t="s">
        <v>11</v>
      </c>
      <c r="C2" s="5">
        <v>42741</v>
      </c>
      <c r="D2" s="8" t="s">
        <v>27</v>
      </c>
      <c r="E2" s="42">
        <v>6</v>
      </c>
      <c r="H2" s="30"/>
      <c r="I2" s="30"/>
    </row>
    <row r="3" spans="1:16" x14ac:dyDescent="0.25">
      <c r="A3" s="2">
        <v>1000</v>
      </c>
      <c r="B3" s="25" t="s">
        <v>11</v>
      </c>
      <c r="C3" s="5" t="s">
        <v>12</v>
      </c>
      <c r="D3" s="8" t="s">
        <v>31</v>
      </c>
      <c r="E3" s="42">
        <v>6</v>
      </c>
      <c r="G3" s="27">
        <v>1</v>
      </c>
      <c r="H3" s="27" t="s">
        <v>15</v>
      </c>
    </row>
    <row r="4" spans="1:16" x14ac:dyDescent="0.25">
      <c r="A4" s="2">
        <v>4000</v>
      </c>
      <c r="B4" s="25" t="s">
        <v>11</v>
      </c>
      <c r="C4" s="5">
        <v>42753</v>
      </c>
      <c r="D4" s="8" t="s">
        <v>32</v>
      </c>
      <c r="E4" s="42">
        <v>3</v>
      </c>
      <c r="G4" s="27">
        <v>2</v>
      </c>
      <c r="H4" s="27" t="s">
        <v>16</v>
      </c>
    </row>
    <row r="5" spans="1:16" x14ac:dyDescent="0.25">
      <c r="A5" s="2">
        <v>1000</v>
      </c>
      <c r="B5" s="25" t="s">
        <v>11</v>
      </c>
      <c r="C5" s="5">
        <v>42753</v>
      </c>
      <c r="D5" s="8" t="s">
        <v>33</v>
      </c>
      <c r="E5" s="42">
        <v>2</v>
      </c>
      <c r="G5" s="27">
        <v>3</v>
      </c>
      <c r="H5" s="27" t="s">
        <v>17</v>
      </c>
    </row>
    <row r="6" spans="1:16" x14ac:dyDescent="0.25">
      <c r="A6" s="2">
        <v>2000</v>
      </c>
      <c r="B6" s="25" t="s">
        <v>11</v>
      </c>
      <c r="C6" s="5">
        <v>42758</v>
      </c>
      <c r="D6" s="8" t="s">
        <v>13</v>
      </c>
      <c r="E6" s="42">
        <v>2</v>
      </c>
      <c r="G6" s="27">
        <v>4</v>
      </c>
      <c r="H6" s="27" t="s">
        <v>18</v>
      </c>
    </row>
    <row r="7" spans="1:16" x14ac:dyDescent="0.25">
      <c r="A7" s="2">
        <v>1000</v>
      </c>
      <c r="B7" s="25" t="s">
        <v>11</v>
      </c>
      <c r="C7" s="5">
        <v>42759</v>
      </c>
      <c r="D7" s="8" t="s">
        <v>34</v>
      </c>
      <c r="E7" s="42">
        <v>2</v>
      </c>
      <c r="G7" s="27">
        <v>5</v>
      </c>
      <c r="H7" s="27" t="s">
        <v>19</v>
      </c>
    </row>
    <row r="8" spans="1:16" x14ac:dyDescent="0.25">
      <c r="A8" s="2">
        <v>3000</v>
      </c>
      <c r="B8" s="25" t="s">
        <v>11</v>
      </c>
      <c r="C8" s="5">
        <v>42759</v>
      </c>
      <c r="D8" s="8" t="s">
        <v>35</v>
      </c>
      <c r="E8" s="42">
        <v>2</v>
      </c>
      <c r="G8" s="27">
        <v>6</v>
      </c>
      <c r="H8" s="27" t="s">
        <v>22</v>
      </c>
    </row>
    <row r="9" spans="1:16" x14ac:dyDescent="0.25">
      <c r="A9" s="16">
        <v>250</v>
      </c>
      <c r="B9" s="25" t="s">
        <v>11</v>
      </c>
      <c r="C9" s="18">
        <v>42761</v>
      </c>
      <c r="D9" s="17" t="s">
        <v>36</v>
      </c>
      <c r="E9" s="42">
        <v>3</v>
      </c>
      <c r="G9" s="27">
        <v>7</v>
      </c>
      <c r="H9" s="27" t="s">
        <v>26</v>
      </c>
      <c r="I9" s="13" t="s">
        <v>6</v>
      </c>
    </row>
    <row r="10" spans="1:16" ht="15.75" thickBot="1" x14ac:dyDescent="0.3">
      <c r="A10" s="16">
        <v>175</v>
      </c>
      <c r="B10" s="25" t="s">
        <v>11</v>
      </c>
      <c r="C10" s="19" t="s">
        <v>23</v>
      </c>
      <c r="D10" s="17" t="s">
        <v>24</v>
      </c>
      <c r="E10" s="42">
        <v>7</v>
      </c>
    </row>
    <row r="11" spans="1:16" ht="15.75" thickBot="1" x14ac:dyDescent="0.3">
      <c r="A11" s="16">
        <v>850</v>
      </c>
      <c r="B11" s="25" t="s">
        <v>11</v>
      </c>
      <c r="C11" s="19" t="s">
        <v>23</v>
      </c>
      <c r="D11" s="17" t="s">
        <v>25</v>
      </c>
      <c r="E11" s="42">
        <v>7</v>
      </c>
      <c r="I11" s="11" t="s">
        <v>5</v>
      </c>
      <c r="J11" s="11" t="s">
        <v>4</v>
      </c>
      <c r="K11" s="11" t="s">
        <v>3</v>
      </c>
    </row>
    <row r="12" spans="1:16" ht="15.75" thickBot="1" x14ac:dyDescent="0.3">
      <c r="A12" s="16">
        <v>50</v>
      </c>
      <c r="B12" s="25" t="s">
        <v>11</v>
      </c>
      <c r="C12" s="19">
        <v>42768</v>
      </c>
      <c r="D12" s="17" t="s">
        <v>37</v>
      </c>
      <c r="E12" s="42">
        <v>4</v>
      </c>
      <c r="I12" s="12"/>
      <c r="J12" s="12">
        <v>12</v>
      </c>
      <c r="K12" s="11">
        <f>(I12*VLOOKUP($J$12,$M$11:$N$22,2,FALSE))</f>
        <v>0</v>
      </c>
      <c r="M12">
        <v>12</v>
      </c>
      <c r="N12">
        <v>0.30480000000000002</v>
      </c>
      <c r="P12" t="s">
        <v>11</v>
      </c>
    </row>
    <row r="13" spans="1:16" x14ac:dyDescent="0.25">
      <c r="A13" s="16">
        <v>750</v>
      </c>
      <c r="B13" s="25" t="s">
        <v>11</v>
      </c>
      <c r="C13" s="19" t="s">
        <v>28</v>
      </c>
      <c r="D13" s="17" t="s">
        <v>29</v>
      </c>
      <c r="E13" s="42">
        <v>7</v>
      </c>
      <c r="M13">
        <v>14</v>
      </c>
      <c r="N13">
        <v>0.35599999999999998</v>
      </c>
      <c r="P13" t="s">
        <v>20</v>
      </c>
    </row>
    <row r="14" spans="1:16" x14ac:dyDescent="0.25">
      <c r="A14" s="16">
        <v>690</v>
      </c>
      <c r="B14" s="25" t="s">
        <v>11</v>
      </c>
      <c r="C14" s="19">
        <v>42774</v>
      </c>
      <c r="D14" s="17" t="s">
        <v>38</v>
      </c>
      <c r="E14" s="42">
        <v>2</v>
      </c>
      <c r="I14">
        <f>SUMPRODUCT(($B$2:$B$27=B30)*($A$2:$A$27))</f>
        <v>0</v>
      </c>
      <c r="M14">
        <v>16</v>
      </c>
      <c r="N14">
        <v>0.40600000000000003</v>
      </c>
      <c r="P14" t="s">
        <v>21</v>
      </c>
    </row>
    <row r="15" spans="1:16" x14ac:dyDescent="0.25">
      <c r="A15" s="16">
        <v>1300</v>
      </c>
      <c r="B15" s="25" t="s">
        <v>11</v>
      </c>
      <c r="C15" s="19" t="s">
        <v>28</v>
      </c>
      <c r="D15" s="17" t="s">
        <v>30</v>
      </c>
      <c r="E15" s="42">
        <v>7</v>
      </c>
      <c r="M15">
        <v>17</v>
      </c>
      <c r="N15">
        <v>0.432</v>
      </c>
    </row>
    <row r="16" spans="1:16" x14ac:dyDescent="0.25">
      <c r="A16" s="16">
        <v>350</v>
      </c>
      <c r="B16" s="25" t="s">
        <v>11</v>
      </c>
      <c r="C16" s="19" t="s">
        <v>39</v>
      </c>
      <c r="D16" s="17" t="s">
        <v>40</v>
      </c>
      <c r="E16" s="42">
        <v>7</v>
      </c>
      <c r="M16">
        <v>18</v>
      </c>
      <c r="N16">
        <v>0.45800000000000002</v>
      </c>
    </row>
    <row r="17" spans="1:14" x14ac:dyDescent="0.25">
      <c r="A17" s="16">
        <v>580</v>
      </c>
      <c r="B17" s="25" t="s">
        <v>11</v>
      </c>
      <c r="C17" s="19" t="s">
        <v>39</v>
      </c>
      <c r="D17" s="17" t="s">
        <v>41</v>
      </c>
      <c r="E17" s="42">
        <v>7</v>
      </c>
      <c r="M17">
        <v>19</v>
      </c>
      <c r="N17">
        <v>0.48299999999999998</v>
      </c>
    </row>
    <row r="18" spans="1:14" ht="27" customHeight="1" x14ac:dyDescent="0.25">
      <c r="A18" s="16">
        <v>430</v>
      </c>
      <c r="B18" s="25" t="s">
        <v>20</v>
      </c>
      <c r="C18" s="40">
        <v>42782</v>
      </c>
      <c r="D18" s="41" t="s">
        <v>42</v>
      </c>
      <c r="E18" s="42">
        <v>7</v>
      </c>
      <c r="M18">
        <v>20</v>
      </c>
      <c r="N18">
        <v>0.50800000000000001</v>
      </c>
    </row>
    <row r="19" spans="1:14" x14ac:dyDescent="0.25">
      <c r="A19" s="16"/>
      <c r="B19" s="25"/>
      <c r="C19" s="19"/>
      <c r="D19" s="17"/>
      <c r="E19" s="42"/>
      <c r="M19">
        <v>22</v>
      </c>
      <c r="N19">
        <v>0.55900000000000005</v>
      </c>
    </row>
    <row r="20" spans="1:14" x14ac:dyDescent="0.25">
      <c r="A20" s="16"/>
      <c r="B20" s="25"/>
      <c r="C20" s="19"/>
      <c r="D20" s="17"/>
      <c r="E20" s="42"/>
      <c r="H20" s="45" t="s">
        <v>46</v>
      </c>
      <c r="I20" t="s">
        <v>48</v>
      </c>
      <c r="J20" t="s">
        <v>49</v>
      </c>
      <c r="M20">
        <v>24</v>
      </c>
      <c r="N20">
        <v>0.61</v>
      </c>
    </row>
    <row r="21" spans="1:14" x14ac:dyDescent="0.25">
      <c r="A21" s="16"/>
      <c r="B21" s="25"/>
      <c r="C21" s="19"/>
      <c r="D21" s="17"/>
      <c r="E21" s="42"/>
      <c r="H21" s="46" t="s">
        <v>11</v>
      </c>
      <c r="I21" s="47">
        <v>16</v>
      </c>
      <c r="J21" s="47">
        <v>23895</v>
      </c>
      <c r="M21">
        <v>26</v>
      </c>
      <c r="N21">
        <v>0.66</v>
      </c>
    </row>
    <row r="22" spans="1:14" x14ac:dyDescent="0.25">
      <c r="A22" s="16"/>
      <c r="B22" s="25"/>
      <c r="C22" s="19"/>
      <c r="D22" s="17"/>
      <c r="E22" s="42"/>
      <c r="H22" s="46" t="s">
        <v>20</v>
      </c>
      <c r="I22" s="47">
        <v>1</v>
      </c>
      <c r="J22" s="47">
        <v>430</v>
      </c>
      <c r="M22">
        <v>28</v>
      </c>
      <c r="N22">
        <v>0.71099999999999997</v>
      </c>
    </row>
    <row r="23" spans="1:14" x14ac:dyDescent="0.25">
      <c r="A23" s="16"/>
      <c r="B23" s="25"/>
      <c r="C23" s="19"/>
      <c r="D23" s="17"/>
      <c r="E23" s="42"/>
      <c r="H23" s="46" t="s">
        <v>47</v>
      </c>
      <c r="I23" s="47">
        <v>17</v>
      </c>
      <c r="J23" s="47">
        <v>24325</v>
      </c>
    </row>
    <row r="24" spans="1:14" x14ac:dyDescent="0.25">
      <c r="A24" s="16"/>
      <c r="B24" s="25"/>
      <c r="C24" s="19"/>
      <c r="D24" s="17"/>
      <c r="E24" s="42"/>
    </row>
    <row r="25" spans="1:14" x14ac:dyDescent="0.25">
      <c r="A25" s="16"/>
      <c r="B25" s="25"/>
      <c r="C25" s="19"/>
      <c r="D25" s="17"/>
      <c r="E25" s="42"/>
    </row>
    <row r="26" spans="1:14" x14ac:dyDescent="0.25">
      <c r="A26" s="16"/>
      <c r="B26" s="25"/>
      <c r="C26" s="19"/>
      <c r="D26" s="17"/>
      <c r="E26" s="42"/>
    </row>
    <row r="27" spans="1:14" x14ac:dyDescent="0.25">
      <c r="A27" s="2"/>
      <c r="B27" s="25"/>
      <c r="C27" s="18"/>
      <c r="D27" s="8"/>
      <c r="E27" s="42"/>
    </row>
    <row r="30" spans="1:14" x14ac:dyDescent="0.25">
      <c r="A30">
        <f>SUM(A2:A18)</f>
        <v>24325</v>
      </c>
      <c r="B30" t="s">
        <v>43</v>
      </c>
    </row>
    <row r="32" spans="1:14" x14ac:dyDescent="0.25">
      <c r="B32" t="s">
        <v>44</v>
      </c>
    </row>
    <row r="34" spans="2:2" x14ac:dyDescent="0.25">
      <c r="B34" t="s">
        <v>45</v>
      </c>
    </row>
  </sheetData>
  <mergeCells count="1">
    <mergeCell ref="G1:H1"/>
  </mergeCells>
  <dataValidations count="3">
    <dataValidation type="list" allowBlank="1" showInputMessage="1" showErrorMessage="1" sqref="J12">
      <formula1>$M$11:$M$22</formula1>
    </dataValidation>
    <dataValidation type="list" allowBlank="1" showInputMessage="1" showErrorMessage="1" sqref="B2:B27">
      <formula1>$P$11:$P$21</formula1>
    </dataValidation>
    <dataValidation type="list" allowBlank="1" showInputMessage="1" showErrorMessage="1" sqref="E2:E27">
      <formula1>$G$3:$G$9</formula1>
    </dataValidation>
  </dataValidation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2"/>
  <sheetViews>
    <sheetView topLeftCell="C1" workbookViewId="0">
      <selection activeCell="G9" sqref="G9:H9"/>
    </sheetView>
  </sheetViews>
  <sheetFormatPr baseColWidth="10" defaultRowHeight="15" x14ac:dyDescent="0.25"/>
  <cols>
    <col min="2" max="2" width="21.85546875" customWidth="1"/>
    <col min="3" max="3" width="18.85546875" bestFit="1" customWidth="1"/>
    <col min="4" max="4" width="58.5703125" style="9" bestFit="1" customWidth="1"/>
    <col min="8" max="8" width="16.7109375" customWidth="1"/>
    <col min="9" max="9" width="13.28515625" bestFit="1" customWidth="1"/>
    <col min="11" max="11" width="11.42578125" style="6"/>
    <col min="14" max="15" width="11.42578125" hidden="1" customWidth="1"/>
    <col min="16" max="16" width="13.5703125" hidden="1" customWidth="1"/>
  </cols>
  <sheetData>
    <row r="1" spans="1:16" x14ac:dyDescent="0.25">
      <c r="A1" s="1" t="s">
        <v>1</v>
      </c>
      <c r="B1" s="24" t="s">
        <v>10</v>
      </c>
      <c r="C1" s="4" t="s">
        <v>0</v>
      </c>
      <c r="D1" s="31" t="s">
        <v>2</v>
      </c>
      <c r="E1" s="34" t="s">
        <v>2</v>
      </c>
      <c r="G1" s="44" t="s">
        <v>14</v>
      </c>
      <c r="H1" s="44"/>
      <c r="I1" s="30"/>
      <c r="K1"/>
    </row>
    <row r="2" spans="1:16" x14ac:dyDescent="0.25">
      <c r="A2" s="2"/>
      <c r="B2" s="25"/>
      <c r="C2" s="5"/>
      <c r="D2" s="32"/>
      <c r="E2" s="35"/>
      <c r="H2" s="30"/>
      <c r="I2" s="30"/>
      <c r="K2"/>
    </row>
    <row r="3" spans="1:16" x14ac:dyDescent="0.25">
      <c r="A3" s="2"/>
      <c r="B3" s="25"/>
      <c r="C3" s="5"/>
      <c r="D3" s="32"/>
      <c r="E3" s="35"/>
      <c r="G3" s="27">
        <v>1</v>
      </c>
      <c r="H3" s="27" t="s">
        <v>15</v>
      </c>
      <c r="I3" s="27"/>
      <c r="K3"/>
    </row>
    <row r="4" spans="1:16" x14ac:dyDescent="0.25">
      <c r="A4" s="2"/>
      <c r="B4" s="25"/>
      <c r="C4" s="5"/>
      <c r="D4" s="32"/>
      <c r="E4" s="35"/>
      <c r="G4" s="27">
        <v>2</v>
      </c>
      <c r="H4" s="27" t="s">
        <v>16</v>
      </c>
      <c r="I4" s="27"/>
      <c r="K4"/>
    </row>
    <row r="5" spans="1:16" x14ac:dyDescent="0.25">
      <c r="A5" s="2"/>
      <c r="B5" s="25"/>
      <c r="C5" s="5"/>
      <c r="D5" s="32"/>
      <c r="E5" s="35"/>
      <c r="G5" s="27">
        <v>3</v>
      </c>
      <c r="H5" s="27" t="s">
        <v>17</v>
      </c>
      <c r="I5" s="27"/>
      <c r="K5"/>
    </row>
    <row r="6" spans="1:16" x14ac:dyDescent="0.25">
      <c r="A6" s="2"/>
      <c r="B6" s="25"/>
      <c r="C6" s="5"/>
      <c r="D6" s="32"/>
      <c r="E6" s="35"/>
      <c r="G6" s="27">
        <v>4</v>
      </c>
      <c r="H6" s="27" t="s">
        <v>18</v>
      </c>
      <c r="I6" s="27"/>
      <c r="K6"/>
    </row>
    <row r="7" spans="1:16" x14ac:dyDescent="0.25">
      <c r="A7" s="2"/>
      <c r="B7" s="25"/>
      <c r="C7" s="5"/>
      <c r="D7" s="32"/>
      <c r="E7" s="35"/>
      <c r="G7" s="27">
        <v>5</v>
      </c>
      <c r="H7" s="27" t="s">
        <v>19</v>
      </c>
      <c r="I7" s="27"/>
      <c r="K7"/>
    </row>
    <row r="8" spans="1:16" x14ac:dyDescent="0.25">
      <c r="A8" s="2"/>
      <c r="B8" s="25"/>
      <c r="C8" s="5"/>
      <c r="D8" s="32"/>
      <c r="E8" s="35"/>
      <c r="G8" s="27">
        <v>6</v>
      </c>
      <c r="H8" s="27" t="s">
        <v>22</v>
      </c>
      <c r="I8" s="27"/>
      <c r="K8"/>
    </row>
    <row r="9" spans="1:16" x14ac:dyDescent="0.25">
      <c r="A9" s="2"/>
      <c r="B9" s="25"/>
      <c r="C9" s="5"/>
      <c r="D9" s="32"/>
      <c r="E9" s="35"/>
      <c r="G9" s="27">
        <v>7</v>
      </c>
      <c r="H9" s="27" t="s">
        <v>26</v>
      </c>
      <c r="I9" s="13" t="s">
        <v>6</v>
      </c>
      <c r="K9"/>
    </row>
    <row r="10" spans="1:16" ht="15.75" thickBot="1" x14ac:dyDescent="0.3">
      <c r="A10" s="2"/>
      <c r="B10" s="25"/>
      <c r="C10" s="5"/>
      <c r="D10" s="32"/>
      <c r="E10" s="35"/>
      <c r="K10"/>
    </row>
    <row r="11" spans="1:16" ht="15.75" thickBot="1" x14ac:dyDescent="0.3">
      <c r="A11" s="2"/>
      <c r="B11" s="25"/>
      <c r="C11" s="5"/>
      <c r="D11" s="33"/>
      <c r="E11" s="35"/>
      <c r="I11" s="11" t="s">
        <v>5</v>
      </c>
      <c r="J11" s="11" t="s">
        <v>4</v>
      </c>
      <c r="K11" s="11" t="s">
        <v>3</v>
      </c>
    </row>
    <row r="12" spans="1:16" ht="15.75" thickBot="1" x14ac:dyDescent="0.3">
      <c r="A12" s="2"/>
      <c r="B12" s="25"/>
      <c r="C12" s="18"/>
      <c r="D12" s="28"/>
      <c r="E12" s="35"/>
      <c r="I12" s="12"/>
      <c r="J12" s="12">
        <v>12</v>
      </c>
      <c r="K12" s="11">
        <f>(I12*VLOOKUP($J$12,$N$11:$O$22,2,FALSE))</f>
        <v>0</v>
      </c>
      <c r="N12">
        <v>12</v>
      </c>
      <c r="O12">
        <v>0.30480000000000002</v>
      </c>
      <c r="P12" t="s">
        <v>11</v>
      </c>
    </row>
    <row r="13" spans="1:16" x14ac:dyDescent="0.25">
      <c r="A13" s="2"/>
      <c r="B13" s="25"/>
      <c r="C13" s="18"/>
      <c r="D13" s="28"/>
      <c r="E13" s="35"/>
      <c r="N13">
        <v>14</v>
      </c>
      <c r="O13">
        <v>0.35599999999999998</v>
      </c>
      <c r="P13" t="s">
        <v>20</v>
      </c>
    </row>
    <row r="14" spans="1:16" ht="15.75" thickBot="1" x14ac:dyDescent="0.3">
      <c r="A14" s="3"/>
      <c r="B14" s="25"/>
      <c r="C14" s="15"/>
      <c r="D14" s="29"/>
      <c r="E14" s="35"/>
      <c r="N14">
        <v>16</v>
      </c>
      <c r="O14">
        <v>0.40600000000000003</v>
      </c>
      <c r="P14" t="s">
        <v>21</v>
      </c>
    </row>
    <row r="15" spans="1:16" x14ac:dyDescent="0.25">
      <c r="N15">
        <v>17</v>
      </c>
      <c r="O15">
        <v>0.432</v>
      </c>
    </row>
    <row r="16" spans="1:16" x14ac:dyDescent="0.25">
      <c r="A16">
        <f>SUM(A2:A14)</f>
        <v>0</v>
      </c>
      <c r="B16" t="s">
        <v>8</v>
      </c>
      <c r="N16">
        <v>18</v>
      </c>
      <c r="O16">
        <v>0.45800000000000002</v>
      </c>
    </row>
    <row r="17" spans="14:15" x14ac:dyDescent="0.25">
      <c r="N17">
        <v>19</v>
      </c>
      <c r="O17">
        <v>0.48299999999999998</v>
      </c>
    </row>
    <row r="18" spans="14:15" x14ac:dyDescent="0.25">
      <c r="N18">
        <v>20</v>
      </c>
      <c r="O18">
        <v>0.50800000000000001</v>
      </c>
    </row>
    <row r="19" spans="14:15" x14ac:dyDescent="0.25">
      <c r="N19">
        <v>22</v>
      </c>
      <c r="O19">
        <v>0.55900000000000005</v>
      </c>
    </row>
    <row r="20" spans="14:15" x14ac:dyDescent="0.25">
      <c r="N20">
        <v>24</v>
      </c>
      <c r="O20">
        <v>0.61</v>
      </c>
    </row>
    <row r="21" spans="14:15" x14ac:dyDescent="0.25">
      <c r="N21">
        <v>26</v>
      </c>
      <c r="O21">
        <v>0.66</v>
      </c>
    </row>
    <row r="22" spans="14:15" x14ac:dyDescent="0.25">
      <c r="N22">
        <v>28</v>
      </c>
      <c r="O22">
        <v>0.71099999999999997</v>
      </c>
    </row>
  </sheetData>
  <mergeCells count="1">
    <mergeCell ref="G1:H1"/>
  </mergeCells>
  <dataValidations count="3">
    <dataValidation type="list" allowBlank="1" showInputMessage="1" showErrorMessage="1" sqref="J12">
      <formula1>$N$11:$N$22</formula1>
    </dataValidation>
    <dataValidation type="list" allowBlank="1" showInputMessage="1" showErrorMessage="1" sqref="B2:B14">
      <formula1>$P$11:$P$21</formula1>
    </dataValidation>
    <dataValidation type="list" allowBlank="1" showInputMessage="1" showErrorMessage="1" sqref="E2:E14">
      <formula1>$G$2:$G$9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9"/>
  <sheetViews>
    <sheetView workbookViewId="0">
      <selection activeCell="E3" sqref="E3"/>
    </sheetView>
  </sheetViews>
  <sheetFormatPr baseColWidth="10" defaultRowHeight="15" x14ac:dyDescent="0.25"/>
  <cols>
    <col min="1" max="1" width="11.42578125" style="23"/>
    <col min="2" max="2" width="17.5703125" style="23" customWidth="1"/>
    <col min="3" max="3" width="13.42578125" style="20" bestFit="1" customWidth="1"/>
    <col min="4" max="4" width="50.42578125" style="10" bestFit="1" customWidth="1"/>
    <col min="8" max="8" width="17.5703125" customWidth="1"/>
    <col min="9" max="9" width="13.28515625" bestFit="1" customWidth="1"/>
    <col min="14" max="15" width="11.42578125" hidden="1" customWidth="1"/>
    <col min="16" max="16" width="13.5703125" hidden="1" customWidth="1"/>
    <col min="18" max="19" width="11.42578125" customWidth="1"/>
  </cols>
  <sheetData>
    <row r="1" spans="1:16" x14ac:dyDescent="0.25">
      <c r="A1" s="1" t="s">
        <v>1</v>
      </c>
      <c r="B1" s="24" t="s">
        <v>10</v>
      </c>
      <c r="C1" s="4" t="s">
        <v>0</v>
      </c>
      <c r="D1" s="7" t="s">
        <v>2</v>
      </c>
      <c r="E1" s="26" t="s">
        <v>2</v>
      </c>
      <c r="G1" s="44" t="s">
        <v>14</v>
      </c>
      <c r="H1" s="44"/>
      <c r="I1" s="30"/>
    </row>
    <row r="2" spans="1:16" x14ac:dyDescent="0.25">
      <c r="A2" s="2"/>
      <c r="B2" s="25"/>
      <c r="C2" s="5"/>
      <c r="D2" s="8"/>
      <c r="E2" s="26"/>
      <c r="H2" s="30"/>
      <c r="I2" s="30"/>
    </row>
    <row r="3" spans="1:16" x14ac:dyDescent="0.25">
      <c r="A3" s="2"/>
      <c r="B3" s="25"/>
      <c r="C3" s="5"/>
      <c r="D3" s="8"/>
      <c r="E3" s="26"/>
      <c r="G3" s="27">
        <v>1</v>
      </c>
      <c r="H3" s="27" t="s">
        <v>15</v>
      </c>
      <c r="I3" s="27"/>
    </row>
    <row r="4" spans="1:16" x14ac:dyDescent="0.25">
      <c r="A4" s="2"/>
      <c r="B4" s="25"/>
      <c r="C4" s="5"/>
      <c r="D4" s="8"/>
      <c r="E4" s="26"/>
      <c r="G4" s="27">
        <v>2</v>
      </c>
      <c r="H4" s="27" t="s">
        <v>16</v>
      </c>
      <c r="I4" s="27"/>
    </row>
    <row r="5" spans="1:16" x14ac:dyDescent="0.25">
      <c r="A5" s="2"/>
      <c r="B5" s="25"/>
      <c r="C5" s="5"/>
      <c r="D5" s="8"/>
      <c r="E5" s="26"/>
      <c r="G5" s="27">
        <v>3</v>
      </c>
      <c r="H5" s="27" t="s">
        <v>17</v>
      </c>
      <c r="I5" s="27"/>
    </row>
    <row r="6" spans="1:16" x14ac:dyDescent="0.25">
      <c r="A6" s="2"/>
      <c r="B6" s="25"/>
      <c r="C6" s="5"/>
      <c r="D6" s="8"/>
      <c r="E6" s="26"/>
      <c r="G6" s="27">
        <v>4</v>
      </c>
      <c r="H6" s="27" t="s">
        <v>18</v>
      </c>
      <c r="I6" s="27"/>
    </row>
    <row r="7" spans="1:16" x14ac:dyDescent="0.25">
      <c r="A7" s="2"/>
      <c r="B7" s="25"/>
      <c r="C7" s="5"/>
      <c r="D7" s="8"/>
      <c r="E7" s="26"/>
      <c r="G7" s="27">
        <v>5</v>
      </c>
      <c r="H7" s="27" t="s">
        <v>19</v>
      </c>
      <c r="I7" s="27"/>
    </row>
    <row r="8" spans="1:16" x14ac:dyDescent="0.25">
      <c r="A8" s="2"/>
      <c r="B8" s="25"/>
      <c r="C8" s="5"/>
      <c r="D8" s="8"/>
      <c r="E8" s="26"/>
      <c r="G8" s="27">
        <v>6</v>
      </c>
      <c r="H8" s="27" t="s">
        <v>22</v>
      </c>
      <c r="I8" s="27"/>
    </row>
    <row r="9" spans="1:16" x14ac:dyDescent="0.25">
      <c r="A9" s="2"/>
      <c r="B9" s="25"/>
      <c r="C9" s="5"/>
      <c r="D9" s="8"/>
      <c r="E9" s="26"/>
      <c r="G9" s="27">
        <v>7</v>
      </c>
      <c r="H9" s="27" t="s">
        <v>26</v>
      </c>
      <c r="I9" s="13" t="s">
        <v>6</v>
      </c>
    </row>
    <row r="10" spans="1:16" ht="15.75" thickBot="1" x14ac:dyDescent="0.3">
      <c r="A10" s="2"/>
      <c r="B10" s="25"/>
      <c r="C10" s="5"/>
      <c r="D10" s="8"/>
      <c r="E10" s="26"/>
    </row>
    <row r="11" spans="1:16" ht="15.75" thickBot="1" x14ac:dyDescent="0.3">
      <c r="A11" s="2"/>
      <c r="B11" s="25"/>
      <c r="C11" s="5"/>
      <c r="D11" s="14"/>
      <c r="E11" s="26"/>
      <c r="I11" s="11" t="s">
        <v>5</v>
      </c>
      <c r="J11" s="11" t="s">
        <v>4</v>
      </c>
      <c r="K11" s="11" t="s">
        <v>3</v>
      </c>
    </row>
    <row r="12" spans="1:16" ht="15.75" thickBot="1" x14ac:dyDescent="0.3">
      <c r="A12" s="2"/>
      <c r="B12" s="25"/>
      <c r="C12" s="18"/>
      <c r="D12" s="28"/>
      <c r="E12" s="26"/>
      <c r="I12" s="12"/>
      <c r="J12" s="12"/>
      <c r="K12" s="11" t="e">
        <f>(I12*VLOOKUP($J$12,$N$11:$O$22,2,FALSE))</f>
        <v>#N/A</v>
      </c>
      <c r="N12">
        <v>12</v>
      </c>
      <c r="O12">
        <v>0.30480000000000002</v>
      </c>
      <c r="P12" t="s">
        <v>11</v>
      </c>
    </row>
    <row r="13" spans="1:16" x14ac:dyDescent="0.25">
      <c r="A13" s="2"/>
      <c r="B13" s="25"/>
      <c r="C13" s="18"/>
      <c r="D13" s="28"/>
      <c r="E13" s="26"/>
      <c r="K13" s="6"/>
      <c r="N13">
        <v>14</v>
      </c>
      <c r="O13">
        <v>0.35599999999999998</v>
      </c>
      <c r="P13" t="s">
        <v>20</v>
      </c>
    </row>
    <row r="14" spans="1:16" ht="15.75" thickBot="1" x14ac:dyDescent="0.3">
      <c r="A14" s="3"/>
      <c r="B14" s="25"/>
      <c r="C14" s="15"/>
      <c r="D14" s="29"/>
      <c r="E14" s="26"/>
      <c r="K14" s="6"/>
      <c r="N14">
        <v>16</v>
      </c>
      <c r="O14">
        <v>0.40600000000000003</v>
      </c>
      <c r="P14" t="s">
        <v>21</v>
      </c>
    </row>
    <row r="15" spans="1:16" x14ac:dyDescent="0.25">
      <c r="A15"/>
      <c r="B15"/>
      <c r="C15"/>
      <c r="D15" s="9"/>
      <c r="K15" s="6"/>
      <c r="N15">
        <v>17</v>
      </c>
      <c r="O15">
        <v>0.432</v>
      </c>
    </row>
    <row r="16" spans="1:16" x14ac:dyDescent="0.25">
      <c r="A16">
        <f>SUM(A2:A14)</f>
        <v>0</v>
      </c>
      <c r="B16" t="s">
        <v>8</v>
      </c>
      <c r="C16"/>
      <c r="D16" s="9"/>
      <c r="K16" s="6"/>
      <c r="N16">
        <v>18</v>
      </c>
      <c r="O16">
        <v>0.45800000000000002</v>
      </c>
    </row>
    <row r="17" spans="1:15" x14ac:dyDescent="0.25">
      <c r="A17"/>
      <c r="B17"/>
      <c r="C17"/>
      <c r="D17" s="9"/>
      <c r="K17" s="6"/>
      <c r="N17">
        <v>19</v>
      </c>
      <c r="O17">
        <v>0.48299999999999998</v>
      </c>
    </row>
    <row r="18" spans="1:15" x14ac:dyDescent="0.25">
      <c r="A18"/>
      <c r="B18"/>
      <c r="C18"/>
      <c r="D18" s="9"/>
      <c r="K18" s="6"/>
      <c r="N18">
        <v>20</v>
      </c>
      <c r="O18">
        <v>0.50800000000000001</v>
      </c>
    </row>
    <row r="19" spans="1:15" x14ac:dyDescent="0.25">
      <c r="A19"/>
      <c r="B19"/>
      <c r="C19"/>
      <c r="D19" s="9"/>
      <c r="K19" s="6"/>
      <c r="N19">
        <v>22</v>
      </c>
      <c r="O19">
        <v>0.55900000000000005</v>
      </c>
    </row>
    <row r="20" spans="1:15" x14ac:dyDescent="0.25">
      <c r="A20" s="36"/>
      <c r="B20" s="36"/>
      <c r="C20" s="37"/>
      <c r="D20" s="38"/>
      <c r="E20" s="39"/>
      <c r="N20">
        <v>24</v>
      </c>
      <c r="O20">
        <v>0.61</v>
      </c>
    </row>
    <row r="21" spans="1:15" x14ac:dyDescent="0.25">
      <c r="A21" s="36"/>
      <c r="B21" s="36"/>
      <c r="C21" s="37"/>
      <c r="D21" s="38"/>
      <c r="E21" s="39"/>
      <c r="N21">
        <v>26</v>
      </c>
      <c r="O21">
        <v>0.66</v>
      </c>
    </row>
    <row r="22" spans="1:15" x14ac:dyDescent="0.25">
      <c r="A22" s="36"/>
      <c r="B22" s="36"/>
      <c r="C22" s="37"/>
      <c r="D22" s="38"/>
      <c r="E22" s="39"/>
      <c r="N22">
        <v>28</v>
      </c>
      <c r="O22">
        <v>0.71099999999999997</v>
      </c>
    </row>
    <row r="23" spans="1:15" x14ac:dyDescent="0.25">
      <c r="A23" s="36"/>
      <c r="B23" s="36"/>
      <c r="C23" s="37"/>
      <c r="D23" s="38"/>
      <c r="E23" s="39"/>
    </row>
    <row r="24" spans="1:15" x14ac:dyDescent="0.25">
      <c r="A24" s="36"/>
      <c r="B24" s="36"/>
      <c r="C24" s="37"/>
      <c r="D24" s="38"/>
      <c r="E24" s="39"/>
    </row>
    <row r="25" spans="1:15" x14ac:dyDescent="0.25">
      <c r="A25" s="36"/>
      <c r="B25" s="36"/>
      <c r="C25" s="37"/>
      <c r="D25" s="38"/>
      <c r="E25" s="39"/>
    </row>
    <row r="26" spans="1:15" x14ac:dyDescent="0.25">
      <c r="A26" s="36"/>
      <c r="B26" s="36"/>
      <c r="C26" s="37"/>
      <c r="D26" s="38"/>
      <c r="E26" s="39"/>
    </row>
    <row r="27" spans="1:15" x14ac:dyDescent="0.25">
      <c r="A27" s="36"/>
      <c r="B27" s="36"/>
      <c r="C27" s="37"/>
      <c r="D27" s="38"/>
      <c r="E27" s="39"/>
    </row>
    <row r="28" spans="1:15" x14ac:dyDescent="0.25">
      <c r="A28" s="22"/>
      <c r="B28" s="22"/>
    </row>
    <row r="29" spans="1:15" x14ac:dyDescent="0.25">
      <c r="A29" s="23">
        <f>SUM(A2:A27)</f>
        <v>0</v>
      </c>
      <c r="C29" s="21"/>
    </row>
  </sheetData>
  <mergeCells count="1">
    <mergeCell ref="G1:H1"/>
  </mergeCells>
  <dataValidations count="3">
    <dataValidation type="list" allowBlank="1" showInputMessage="1" showErrorMessage="1" sqref="J12">
      <formula1>$N$11:$N$22</formula1>
    </dataValidation>
    <dataValidation type="list" allowBlank="1" showInputMessage="1" showErrorMessage="1" sqref="B2:B14">
      <formula1>$P$11:$P$21</formula1>
    </dataValidation>
    <dataValidation type="list" allowBlank="1" showInputMessage="1" showErrorMessage="1" sqref="E2:E14">
      <formula1>$G$2:$G$9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2"/>
  <sheetViews>
    <sheetView workbookViewId="0">
      <selection activeCell="E18" sqref="E18"/>
    </sheetView>
  </sheetViews>
  <sheetFormatPr baseColWidth="10" defaultRowHeight="15" x14ac:dyDescent="0.25"/>
  <cols>
    <col min="2" max="2" width="19" customWidth="1"/>
    <col min="3" max="3" width="16.42578125" style="23" bestFit="1" customWidth="1"/>
    <col min="4" max="4" width="38" style="9" customWidth="1"/>
    <col min="8" max="8" width="17.42578125" bestFit="1" customWidth="1"/>
    <col min="9" max="9" width="13.28515625" bestFit="1" customWidth="1"/>
    <col min="13" max="15" width="11.42578125" hidden="1" customWidth="1"/>
    <col min="16" max="16" width="13.5703125" hidden="1" customWidth="1"/>
    <col min="18" max="19" width="11.42578125" customWidth="1"/>
  </cols>
  <sheetData>
    <row r="1" spans="1:16" x14ac:dyDescent="0.25">
      <c r="A1" s="1" t="s">
        <v>1</v>
      </c>
      <c r="B1" s="24" t="s">
        <v>10</v>
      </c>
      <c r="C1" s="4" t="s">
        <v>0</v>
      </c>
      <c r="D1" s="7" t="s">
        <v>2</v>
      </c>
      <c r="E1" s="26" t="s">
        <v>2</v>
      </c>
      <c r="G1" s="44" t="s">
        <v>14</v>
      </c>
      <c r="H1" s="44"/>
      <c r="I1" s="30"/>
    </row>
    <row r="2" spans="1:16" x14ac:dyDescent="0.25">
      <c r="A2" s="2"/>
      <c r="B2" s="25"/>
      <c r="C2" s="5"/>
      <c r="D2" s="8"/>
      <c r="E2" s="26"/>
      <c r="H2" s="30"/>
      <c r="I2" s="30"/>
    </row>
    <row r="3" spans="1:16" x14ac:dyDescent="0.25">
      <c r="A3" s="2"/>
      <c r="B3" s="25"/>
      <c r="C3" s="5"/>
      <c r="D3" s="8"/>
      <c r="E3" s="26"/>
      <c r="G3" s="27">
        <v>1</v>
      </c>
      <c r="H3" s="27" t="s">
        <v>15</v>
      </c>
      <c r="I3" s="27"/>
    </row>
    <row r="4" spans="1:16" x14ac:dyDescent="0.25">
      <c r="A4" s="2"/>
      <c r="B4" s="25"/>
      <c r="C4" s="5"/>
      <c r="D4" s="8"/>
      <c r="E4" s="26"/>
      <c r="G4" s="27">
        <v>2</v>
      </c>
      <c r="H4" s="27" t="s">
        <v>16</v>
      </c>
      <c r="I4" s="27"/>
    </row>
    <row r="5" spans="1:16" x14ac:dyDescent="0.25">
      <c r="A5" s="2"/>
      <c r="B5" s="25"/>
      <c r="C5" s="5"/>
      <c r="D5" s="8"/>
      <c r="E5" s="26"/>
      <c r="G5" s="27">
        <v>3</v>
      </c>
      <c r="H5" s="27" t="s">
        <v>17</v>
      </c>
      <c r="I5" s="27"/>
    </row>
    <row r="6" spans="1:16" x14ac:dyDescent="0.25">
      <c r="A6" s="2"/>
      <c r="B6" s="25"/>
      <c r="C6" s="5"/>
      <c r="D6" s="8"/>
      <c r="E6" s="26"/>
      <c r="G6" s="27">
        <v>4</v>
      </c>
      <c r="H6" s="27" t="s">
        <v>18</v>
      </c>
      <c r="I6" s="27"/>
    </row>
    <row r="7" spans="1:16" x14ac:dyDescent="0.25">
      <c r="A7" s="2"/>
      <c r="B7" s="25"/>
      <c r="C7" s="5"/>
      <c r="D7" s="8"/>
      <c r="E7" s="26"/>
      <c r="G7" s="27">
        <v>5</v>
      </c>
      <c r="H7" s="27" t="s">
        <v>19</v>
      </c>
      <c r="I7" s="27"/>
    </row>
    <row r="8" spans="1:16" x14ac:dyDescent="0.25">
      <c r="A8" s="2"/>
      <c r="B8" s="25"/>
      <c r="C8" s="5"/>
      <c r="D8" s="8"/>
      <c r="E8" s="26"/>
      <c r="G8" s="27">
        <v>6</v>
      </c>
      <c r="H8" s="27" t="s">
        <v>22</v>
      </c>
      <c r="I8" s="27"/>
    </row>
    <row r="9" spans="1:16" x14ac:dyDescent="0.25">
      <c r="A9" s="2"/>
      <c r="B9" s="25"/>
      <c r="C9" s="5"/>
      <c r="D9" s="8"/>
      <c r="E9" s="26"/>
      <c r="G9" s="27">
        <v>7</v>
      </c>
      <c r="H9" s="27" t="s">
        <v>26</v>
      </c>
      <c r="I9" s="13" t="s">
        <v>6</v>
      </c>
    </row>
    <row r="10" spans="1:16" ht="15.75" thickBot="1" x14ac:dyDescent="0.3">
      <c r="A10" s="2"/>
      <c r="B10" s="25"/>
      <c r="C10" s="5"/>
      <c r="D10" s="8"/>
      <c r="E10" s="26"/>
    </row>
    <row r="11" spans="1:16" ht="15.75" thickBot="1" x14ac:dyDescent="0.3">
      <c r="A11" s="2"/>
      <c r="B11" s="25"/>
      <c r="C11" s="5"/>
      <c r="D11" s="14"/>
      <c r="E11" s="26"/>
      <c r="I11" s="11" t="s">
        <v>5</v>
      </c>
      <c r="J11" s="11" t="s">
        <v>4</v>
      </c>
      <c r="K11" s="11" t="s">
        <v>3</v>
      </c>
    </row>
    <row r="12" spans="1:16" ht="15.75" thickBot="1" x14ac:dyDescent="0.3">
      <c r="A12" s="2"/>
      <c r="B12" s="25"/>
      <c r="C12" s="18"/>
      <c r="D12" s="28"/>
      <c r="E12" s="26"/>
      <c r="I12" s="12"/>
      <c r="J12" s="12"/>
      <c r="K12" s="11" t="e">
        <f>(I12*VLOOKUP($J$12,$N$11:$O$22,2,FALSE))</f>
        <v>#N/A</v>
      </c>
      <c r="N12">
        <v>12</v>
      </c>
      <c r="O12">
        <v>0.30480000000000002</v>
      </c>
      <c r="P12" t="s">
        <v>11</v>
      </c>
    </row>
    <row r="13" spans="1:16" x14ac:dyDescent="0.25">
      <c r="A13" s="2"/>
      <c r="B13" s="25"/>
      <c r="C13" s="18"/>
      <c r="D13" s="28"/>
      <c r="E13" s="26"/>
      <c r="K13" s="6"/>
      <c r="N13">
        <v>14</v>
      </c>
      <c r="O13">
        <v>0.35599999999999998</v>
      </c>
      <c r="P13" t="s">
        <v>20</v>
      </c>
    </row>
    <row r="14" spans="1:16" ht="15.75" thickBot="1" x14ac:dyDescent="0.3">
      <c r="A14" s="3"/>
      <c r="B14" s="25"/>
      <c r="C14" s="15"/>
      <c r="D14" s="29"/>
      <c r="E14" s="26"/>
      <c r="K14" s="6"/>
      <c r="N14">
        <v>16</v>
      </c>
      <c r="O14">
        <v>0.40600000000000003</v>
      </c>
      <c r="P14" t="s">
        <v>21</v>
      </c>
    </row>
    <row r="15" spans="1:16" x14ac:dyDescent="0.25">
      <c r="C15"/>
      <c r="K15" s="6"/>
      <c r="N15">
        <v>17</v>
      </c>
      <c r="O15">
        <v>0.432</v>
      </c>
    </row>
    <row r="16" spans="1:16" x14ac:dyDescent="0.25">
      <c r="A16">
        <f>SUM(A2:A14)</f>
        <v>0</v>
      </c>
      <c r="B16" t="s">
        <v>8</v>
      </c>
      <c r="C16"/>
      <c r="K16" s="6"/>
      <c r="N16">
        <v>18</v>
      </c>
      <c r="O16">
        <v>0.45800000000000002</v>
      </c>
    </row>
    <row r="17" spans="1:15" x14ac:dyDescent="0.25">
      <c r="C17"/>
      <c r="K17" s="6"/>
      <c r="N17">
        <v>19</v>
      </c>
      <c r="O17">
        <v>0.48299999999999998</v>
      </c>
    </row>
    <row r="18" spans="1:15" x14ac:dyDescent="0.25">
      <c r="C18"/>
      <c r="K18" s="6"/>
      <c r="N18">
        <v>20</v>
      </c>
      <c r="O18">
        <v>0.50800000000000001</v>
      </c>
    </row>
    <row r="19" spans="1:15" x14ac:dyDescent="0.25">
      <c r="C19"/>
      <c r="K19" s="6"/>
      <c r="N19">
        <v>22</v>
      </c>
      <c r="O19">
        <v>0.55900000000000005</v>
      </c>
    </row>
    <row r="20" spans="1:15" x14ac:dyDescent="0.25">
      <c r="N20">
        <v>24</v>
      </c>
      <c r="O20">
        <v>0.61</v>
      </c>
    </row>
    <row r="21" spans="1:15" x14ac:dyDescent="0.25">
      <c r="A21" s="23"/>
      <c r="B21" s="9"/>
      <c r="C21"/>
      <c r="D21"/>
    </row>
    <row r="22" spans="1:15" x14ac:dyDescent="0.25">
      <c r="N22">
        <v>28</v>
      </c>
      <c r="O22">
        <v>0.71099999999999997</v>
      </c>
    </row>
  </sheetData>
  <mergeCells count="1">
    <mergeCell ref="G1:H1"/>
  </mergeCells>
  <dataValidations count="3">
    <dataValidation type="list" allowBlank="1" showInputMessage="1" showErrorMessage="1" sqref="J12">
      <formula1>$N$11:$N$22</formula1>
    </dataValidation>
    <dataValidation type="list" allowBlank="1" showInputMessage="1" showErrorMessage="1" sqref="B2:B14">
      <formula1>$P$11:$P$21</formula1>
    </dataValidation>
    <dataValidation type="list" allowBlank="1" showInputMessage="1" showErrorMessage="1" sqref="E2:E14">
      <formula1>$G$2:$G$9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"/>
  <sheetViews>
    <sheetView workbookViewId="0">
      <selection activeCell="B1" sqref="B1"/>
    </sheetView>
  </sheetViews>
  <sheetFormatPr baseColWidth="10" defaultRowHeight="15" x14ac:dyDescent="0.25"/>
  <cols>
    <col min="1" max="1" width="33.5703125" bestFit="1" customWidth="1"/>
  </cols>
  <sheetData>
    <row r="1" spans="1:2" x14ac:dyDescent="0.25">
      <c r="A1" t="s">
        <v>7</v>
      </c>
      <c r="B1" t="e">
        <f>'1er trimestre 17'!A30+'2eme trimestre 17'!A16+'3ème trimstre 17'!A29+'4ème trimestre 17'!#REF!</f>
        <v>#REF!</v>
      </c>
    </row>
    <row r="2" spans="1:2" x14ac:dyDescent="0.25">
      <c r="A2" t="s">
        <v>9</v>
      </c>
      <c r="B2" t="e">
        <f>B1/9000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1er trimestre 17</vt:lpstr>
      <vt:lpstr>2eme trimestre 17</vt:lpstr>
      <vt:lpstr>3ème trimstre 17</vt:lpstr>
      <vt:lpstr>4ème trimestre 17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2017-02-20T07:45:23Z</dcterms:modified>
</cp:coreProperties>
</file>