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2" windowWidth="18792" windowHeight="12012" activeTab="1"/>
  </bookViews>
  <sheets>
    <sheet name="VENTE" sheetId="1" r:id="rId1"/>
    <sheet name="ACHAT" sheetId="2" r:id="rId2"/>
    <sheet name="Listes" sheetId="3" r:id="rId3"/>
    <sheet name="Feuil4" sheetId="4" r:id="rId4"/>
  </sheets>
  <definedNames>
    <definedName name="LISTE">Listes!$B$2:$B$49</definedName>
    <definedName name="Millésimmes">Listes!$C$2:$C$49</definedName>
    <definedName name="NOM_DU_PRODUIT">Listes!$B$2:$B$49</definedName>
    <definedName name="PA_Unit">Listes!$D$2:$D$49</definedName>
  </definedNames>
  <calcPr calcId="125725"/>
</workbook>
</file>

<file path=xl/calcChain.xml><?xml version="1.0" encoding="utf-8"?>
<calcChain xmlns="http://schemas.openxmlformats.org/spreadsheetml/2006/main">
  <c r="E6" i="2"/>
  <c r="E7"/>
  <c r="E8"/>
  <c r="E9"/>
  <c r="E3"/>
  <c r="E4"/>
  <c r="E5"/>
  <c r="E2"/>
  <c r="G3"/>
  <c r="H3" s="1"/>
  <c r="J3" s="1"/>
  <c r="G4"/>
  <c r="G5"/>
  <c r="H5" s="1"/>
  <c r="J5" s="1"/>
  <c r="G6"/>
  <c r="G7"/>
  <c r="H7" s="1"/>
  <c r="J7" s="1"/>
  <c r="G8"/>
  <c r="G9"/>
  <c r="H9" s="1"/>
  <c r="J9" s="1"/>
  <c r="G10"/>
  <c r="G11"/>
  <c r="H11" s="1"/>
  <c r="J11" s="1"/>
  <c r="G12"/>
  <c r="G13"/>
  <c r="H13" s="1"/>
  <c r="J13" s="1"/>
  <c r="G14"/>
  <c r="G15"/>
  <c r="H15" s="1"/>
  <c r="J15" s="1"/>
  <c r="G16"/>
  <c r="G17"/>
  <c r="H17" s="1"/>
  <c r="J17" s="1"/>
  <c r="G18"/>
  <c r="G19"/>
  <c r="H19" s="1"/>
  <c r="J19" s="1"/>
  <c r="G20"/>
  <c r="G21"/>
  <c r="H21" s="1"/>
  <c r="J21" s="1"/>
  <c r="G22"/>
  <c r="G23"/>
  <c r="H23" s="1"/>
  <c r="J23" s="1"/>
  <c r="G24"/>
  <c r="G25"/>
  <c r="H25" s="1"/>
  <c r="J25" s="1"/>
  <c r="G26"/>
  <c r="G27"/>
  <c r="H27" s="1"/>
  <c r="J27" s="1"/>
  <c r="G28"/>
  <c r="G29"/>
  <c r="H29" s="1"/>
  <c r="J29" s="1"/>
  <c r="G30"/>
  <c r="G31"/>
  <c r="H31" s="1"/>
  <c r="J31" s="1"/>
  <c r="G32"/>
  <c r="G33"/>
  <c r="H33" s="1"/>
  <c r="J33" s="1"/>
  <c r="G34"/>
  <c r="G35"/>
  <c r="H35" s="1"/>
  <c r="J35" s="1"/>
  <c r="G36"/>
  <c r="G37"/>
  <c r="H37" s="1"/>
  <c r="J37" s="1"/>
  <c r="G38"/>
  <c r="G39"/>
  <c r="H39" s="1"/>
  <c r="J39" s="1"/>
  <c r="G40"/>
  <c r="G41"/>
  <c r="H41" s="1"/>
  <c r="J41" s="1"/>
  <c r="G42"/>
  <c r="G43"/>
  <c r="H43" s="1"/>
  <c r="J43" s="1"/>
  <c r="G44"/>
  <c r="G45"/>
  <c r="H45" s="1"/>
  <c r="J45" s="1"/>
  <c r="G46"/>
  <c r="G47"/>
  <c r="H47" s="1"/>
  <c r="J47" s="1"/>
  <c r="G48"/>
  <c r="G49"/>
  <c r="H49" s="1"/>
  <c r="J49" s="1"/>
  <c r="G50"/>
  <c r="G2"/>
  <c r="H2" s="1"/>
  <c r="I2" s="1"/>
  <c r="H4"/>
  <c r="J4" s="1"/>
  <c r="H6"/>
  <c r="J6" s="1"/>
  <c r="H8"/>
  <c r="J8" s="1"/>
  <c r="H10"/>
  <c r="J10" s="1"/>
  <c r="H12"/>
  <c r="J12" s="1"/>
  <c r="H14"/>
  <c r="J14" s="1"/>
  <c r="H16"/>
  <c r="J16" s="1"/>
  <c r="H18"/>
  <c r="J18" s="1"/>
  <c r="H20"/>
  <c r="J20" s="1"/>
  <c r="H22"/>
  <c r="J22" s="1"/>
  <c r="H24"/>
  <c r="J24" s="1"/>
  <c r="H26"/>
  <c r="J26" s="1"/>
  <c r="H28"/>
  <c r="J28" s="1"/>
  <c r="H30"/>
  <c r="J30" s="1"/>
  <c r="H32"/>
  <c r="J32" s="1"/>
  <c r="H34"/>
  <c r="J34" s="1"/>
  <c r="H36"/>
  <c r="J36" s="1"/>
  <c r="H38"/>
  <c r="J38" s="1"/>
  <c r="H40"/>
  <c r="J40" s="1"/>
  <c r="H42"/>
  <c r="J42" s="1"/>
  <c r="H44"/>
  <c r="J44" s="1"/>
  <c r="H46"/>
  <c r="J46" s="1"/>
  <c r="H48"/>
  <c r="J48" s="1"/>
  <c r="H50"/>
  <c r="J50" s="1"/>
  <c r="I49" l="1"/>
  <c r="I47"/>
  <c r="I45"/>
  <c r="I43"/>
  <c r="I41"/>
  <c r="I39"/>
  <c r="I37"/>
  <c r="I35"/>
  <c r="I33"/>
  <c r="I31"/>
  <c r="I29"/>
  <c r="I27"/>
  <c r="I25"/>
  <c r="I23"/>
  <c r="I21"/>
  <c r="I19"/>
  <c r="I17"/>
  <c r="I15"/>
  <c r="I13"/>
  <c r="I11"/>
  <c r="I9"/>
  <c r="I7"/>
  <c r="I5"/>
  <c r="I3"/>
  <c r="I50"/>
  <c r="I48"/>
  <c r="I46"/>
  <c r="I44"/>
  <c r="I42"/>
  <c r="I40"/>
  <c r="I38"/>
  <c r="I36"/>
  <c r="I34"/>
  <c r="I32"/>
  <c r="I30"/>
  <c r="I28"/>
  <c r="I26"/>
  <c r="I24"/>
  <c r="I22"/>
  <c r="I20"/>
  <c r="I18"/>
  <c r="I16"/>
  <c r="I14"/>
  <c r="I12"/>
  <c r="I10"/>
  <c r="I8"/>
  <c r="I6"/>
  <c r="I4"/>
  <c r="J2"/>
</calcChain>
</file>

<file path=xl/sharedStrings.xml><?xml version="1.0" encoding="utf-8"?>
<sst xmlns="http://schemas.openxmlformats.org/spreadsheetml/2006/main" count="165" uniqueCount="112">
  <si>
    <t>DATE</t>
  </si>
  <si>
    <t>NOM DU CLIENT</t>
  </si>
  <si>
    <t>N° FACTURE</t>
  </si>
  <si>
    <t>quantité</t>
  </si>
  <si>
    <t>TOTAL MENSUEL</t>
  </si>
  <si>
    <t>TOTAL TTC</t>
  </si>
  <si>
    <t>BOTT GEYL</t>
  </si>
  <si>
    <t>MARC TEMPE</t>
  </si>
  <si>
    <t>PIERRE FRICK</t>
  </si>
  <si>
    <t>Pinot Noir</t>
  </si>
  <si>
    <t>THIERRY ET SOPHIE HAREL</t>
  </si>
  <si>
    <t>Beaujolais Rosé</t>
  </si>
  <si>
    <t>FOILLARD JEAN</t>
  </si>
  <si>
    <t>Morgon classique</t>
  </si>
  <si>
    <t>MARTINE ET PIERRE-MARIE CHERMETTE</t>
  </si>
  <si>
    <t>Beaujolais Primeur Vieilles Vignes</t>
  </si>
  <si>
    <t>LILIAN ET SOPHIE BAUCHET</t>
  </si>
  <si>
    <t>Dazibao</t>
  </si>
  <si>
    <t>PU HT</t>
  </si>
  <si>
    <t>AUBRYON  LE HAUT DU BOIS DE LEYNES</t>
  </si>
  <si>
    <t>Beaujolais Rosé « Roseleynes »</t>
  </si>
  <si>
    <t>JONC BLANC</t>
  </si>
  <si>
    <t>Le Vin En Rose</t>
  </si>
  <si>
    <t>CHATEAU BRULESECAILLE</t>
  </si>
  <si>
    <t>AOC Cotes de Bourg Rouge</t>
  </si>
  <si>
    <t>LES TROIS PETIOTES</t>
  </si>
  <si>
    <t>Chaperon Rouge</t>
  </si>
  <si>
    <t>FRANCOIS DECOMBES</t>
  </si>
  <si>
    <t>AOC Blaye Cotes De Bordeaux Rouge</t>
  </si>
  <si>
    <t>CHATEAU GOMBAUDE-GUILLOT</t>
  </si>
  <si>
    <t>Château Gombaude –Guillot</t>
  </si>
  <si>
    <t>DOMAINE VALETTE</t>
  </si>
  <si>
    <t>Macon Villages Magnun</t>
  </si>
  <si>
    <t>JEAN-MARIE CHALLAND</t>
  </si>
  <si>
    <t>Viré-Cléssé Domaine Des Chazelles</t>
  </si>
  <si>
    <t>DOMAINE CASTERA</t>
  </si>
  <si>
    <t>Jurançon sec Tauzy</t>
  </si>
  <si>
    <t>DOMAINE DE LA BORDE</t>
  </si>
  <si>
    <t>Ploussard</t>
  </si>
  <si>
    <t>PU TTC</t>
  </si>
  <si>
    <t xml:space="preserve">Zellenberg Riesling </t>
  </si>
  <si>
    <t xml:space="preserve">Les Points Cardinaux "METIS " </t>
  </si>
  <si>
    <t>OLIVIER COHEN</t>
  </si>
  <si>
    <t>Rond Rouge</t>
  </si>
  <si>
    <t>CHATEAU D’OUPIA</t>
  </si>
  <si>
    <t>DOMAINE LE NOUVEAU MONDE</t>
  </si>
  <si>
    <t>Bib rosé VDF</t>
  </si>
  <si>
    <t>MAS JULLIEN</t>
  </si>
  <si>
    <t>« Les Etats D’Ame »</t>
  </si>
  <si>
    <t>DOMAINE  LES AURELLES</t>
  </si>
  <si>
    <t>Solen</t>
  </si>
  <si>
    <t>DOMAINE CROIX DE SAINT PRIVAT</t>
  </si>
  <si>
    <t>Cuvée Bastien</t>
  </si>
  <si>
    <t>LE MAS DE MON PERE</t>
  </si>
  <si>
    <t>L’Insolite VDF rouge</t>
  </si>
  <si>
    <t>DOMAINE LES TERRES PROMISES</t>
  </si>
  <si>
    <t>L’Apostrophe rosé</t>
  </si>
  <si>
    <t>LES DEPLAUDE DE TARTARAS</t>
  </si>
  <si>
    <t>Les Yeux Fermés</t>
  </si>
  <si>
    <t>DOMAINE LEDOGAR</t>
  </si>
  <si>
    <t>Maccabeu</t>
  </si>
  <si>
    <t>MATTHIEU DUMARCHER</t>
  </si>
  <si>
    <t>Vin Rouge</t>
  </si>
  <si>
    <t>MAS DES CLOTS</t>
  </si>
  <si>
    <t>Rigoletto</t>
  </si>
  <si>
    <t>COTEAUX DE COIFFY</t>
  </si>
  <si>
    <t>LA SOURCE DU RUAULT</t>
  </si>
  <si>
    <t>Saumur Champigny</t>
  </si>
  <si>
    <t>GOURDON PELTIER</t>
  </si>
  <si>
    <t>CATHERINE ET PIERRE BRETON</t>
  </si>
  <si>
    <t>Trinch</t>
  </si>
  <si>
    <t>DOMAINES DES DIMANCHES</t>
  </si>
  <si>
    <t>Grenache</t>
  </si>
  <si>
    <t>COTEAUX DU VENDOMOIS</t>
  </si>
  <si>
    <t>Verre Des Poetes rouge</t>
  </si>
  <si>
    <t>DOMAINE DES SABLONNETTES</t>
  </si>
  <si>
    <t>Saule</t>
  </si>
  <si>
    <t>DOMAINE DES COSTES ROUGES</t>
  </si>
  <si>
    <t>Cuvée Tamdem</t>
  </si>
  <si>
    <t>LE HAUT PLANTY</t>
  </si>
  <si>
    <t>Muskadig Breizh</t>
  </si>
  <si>
    <t>CLOS FANTINE</t>
  </si>
  <si>
    <t>Tradition AOC Faugeres</t>
  </si>
  <si>
    <t>LE DOMAINE D’EDOUARD</t>
  </si>
  <si>
    <t>Cotes d’Auxerre Chardonnay</t>
  </si>
  <si>
    <t>Bourgogne Aligoté</t>
  </si>
  <si>
    <t>SALADIN</t>
  </si>
  <si>
    <t>Cotes Du Rhone Loi</t>
  </si>
  <si>
    <t>THIERRY VALETTE</t>
  </si>
  <si>
    <t>Clos Puy Arnaud</t>
  </si>
  <si>
    <t>CHATEAU LAMERY</t>
  </si>
  <si>
    <t>Blanc De Noir</t>
  </si>
  <si>
    <t>DOMAINE DES POTIERS</t>
  </si>
  <si>
    <t>Cuvée Fou Du Chène</t>
  </si>
  <si>
    <t>DOMAINE CATHERINE ET CLAUDE MARECHAL</t>
  </si>
  <si>
    <t>SEXTANT</t>
  </si>
  <si>
    <t>Métisse (gamay)</t>
  </si>
  <si>
    <t>LES HAUTS DE RIQUETS</t>
  </si>
  <si>
    <t>Amourette</t>
  </si>
  <si>
    <t>PAUL BARRE</t>
  </si>
  <si>
    <t>Château La Grave</t>
  </si>
  <si>
    <t>Zéro Bulle Rosé</t>
  </si>
  <si>
    <t>Delcoeur  Blanc IGP Herault</t>
  </si>
  <si>
    <t>Rosé AOC Minervois</t>
  </si>
  <si>
    <t>Tarif pro.</t>
  </si>
  <si>
    <t>Tarif part.</t>
  </si>
  <si>
    <t>NOM DU DOMAINE</t>
  </si>
  <si>
    <t>NOM DU PRODUIT</t>
  </si>
  <si>
    <t>Millésime</t>
  </si>
  <si>
    <t>PA-Unit</t>
  </si>
  <si>
    <t>Millésimmes</t>
  </si>
  <si>
    <t>INSERER AU DESSUS DE CETTE LIGNE ROUGE (DANS LA ZONE GRISE !) POUR QUE LES NOUVEAUX PRODUITS SOIENT PRIS EN COMPTE !!!</t>
  </si>
</sst>
</file>

<file path=xl/styles.xml><?xml version="1.0" encoding="utf-8"?>
<styleSheet xmlns="http://schemas.openxmlformats.org/spreadsheetml/2006/main">
  <numFmts count="1">
    <numFmt numFmtId="164" formatCode="#,##0.00\ &quot;€&quot;"/>
  </numFmts>
  <fonts count="3">
    <font>
      <sz val="11"/>
      <color theme="1"/>
      <name val="Calibri"/>
      <family val="2"/>
      <scheme val="minor"/>
    </font>
    <font>
      <sz val="12"/>
      <color theme="1"/>
      <name val="Cooper Black"/>
      <family val="1"/>
    </font>
    <font>
      <i/>
      <sz val="12"/>
      <color theme="1"/>
      <name val="Cooper Black"/>
      <family val="1"/>
    </font>
  </fonts>
  <fills count="4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1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0" fontId="1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0" fillId="2" borderId="0" xfId="0" applyFill="1"/>
    <xf numFmtId="0" fontId="1" fillId="3" borderId="3" xfId="0" applyFont="1" applyFill="1" applyBorder="1" applyAlignment="1">
      <alignment horizontal="center"/>
    </xf>
    <xf numFmtId="0" fontId="0" fillId="3" borderId="3" xfId="0" applyFill="1" applyBorder="1"/>
    <xf numFmtId="0" fontId="0" fillId="0" borderId="0" xfId="0" applyFill="1"/>
    <xf numFmtId="0" fontId="0" fillId="0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26"/>
  <sheetViews>
    <sheetView workbookViewId="0">
      <selection activeCell="G4" sqref="G4"/>
    </sheetView>
  </sheetViews>
  <sheetFormatPr baseColWidth="10" defaultRowHeight="14.4"/>
  <cols>
    <col min="1" max="1" width="11.44140625" customWidth="1"/>
    <col min="2" max="2" width="35.88671875" customWidth="1"/>
    <col min="3" max="3" width="26.33203125" customWidth="1"/>
    <col min="4" max="4" width="17.109375" customWidth="1"/>
    <col min="5" max="5" width="18.33203125" customWidth="1"/>
    <col min="7" max="7" width="22.6640625" style="3" customWidth="1"/>
    <col min="8" max="8" width="21.6640625" style="3" customWidth="1"/>
  </cols>
  <sheetData>
    <row r="1" spans="1:8" ht="15" thickBot="1">
      <c r="A1" s="2" t="s">
        <v>0</v>
      </c>
      <c r="B1" s="1" t="s">
        <v>1</v>
      </c>
      <c r="C1" s="1" t="s">
        <v>2</v>
      </c>
      <c r="D1" s="1" t="s">
        <v>5</v>
      </c>
      <c r="E1" s="1" t="s">
        <v>4</v>
      </c>
      <c r="F1" s="1"/>
      <c r="G1" s="4"/>
      <c r="H1" s="4"/>
    </row>
    <row r="4" spans="1:8">
      <c r="C4" s="3"/>
      <c r="D4" s="3"/>
      <c r="G4"/>
      <c r="H4"/>
    </row>
    <row r="5" spans="1:8">
      <c r="C5" s="3"/>
      <c r="D5" s="3"/>
      <c r="G5"/>
      <c r="H5"/>
    </row>
    <row r="6" spans="1:8">
      <c r="C6" s="3"/>
      <c r="D6" s="3"/>
      <c r="G6"/>
      <c r="H6"/>
    </row>
    <row r="7" spans="1:8">
      <c r="C7" s="3"/>
      <c r="D7" s="3"/>
      <c r="G7"/>
      <c r="H7"/>
    </row>
    <row r="8" spans="1:8">
      <c r="C8" s="3"/>
      <c r="D8" s="3"/>
      <c r="G8"/>
      <c r="H8"/>
    </row>
    <row r="9" spans="1:8">
      <c r="C9" s="3"/>
      <c r="D9" s="3"/>
      <c r="G9"/>
      <c r="H9"/>
    </row>
    <row r="10" spans="1:8">
      <c r="C10" s="3"/>
      <c r="D10" s="3"/>
      <c r="G10"/>
      <c r="H10"/>
    </row>
    <row r="11" spans="1:8">
      <c r="C11" s="3"/>
      <c r="D11" s="3"/>
      <c r="G11"/>
      <c r="H11"/>
    </row>
    <row r="12" spans="1:8">
      <c r="C12" s="3"/>
      <c r="G12"/>
      <c r="H12"/>
    </row>
    <row r="13" spans="1:8">
      <c r="C13" s="3"/>
      <c r="G13"/>
      <c r="H13"/>
    </row>
    <row r="14" spans="1:8">
      <c r="C14" s="3"/>
      <c r="G14"/>
      <c r="H14"/>
    </row>
    <row r="15" spans="1:8">
      <c r="C15" s="3"/>
      <c r="G15"/>
      <c r="H15"/>
    </row>
    <row r="16" spans="1:8">
      <c r="C16" s="3"/>
      <c r="G16"/>
      <c r="H16"/>
    </row>
    <row r="17" spans="3:8">
      <c r="C17" s="3"/>
      <c r="G17"/>
      <c r="H17"/>
    </row>
    <row r="18" spans="3:8">
      <c r="C18" s="3"/>
      <c r="G18"/>
      <c r="H18"/>
    </row>
    <row r="19" spans="3:8">
      <c r="C19" s="3"/>
      <c r="G19"/>
      <c r="H19"/>
    </row>
    <row r="20" spans="3:8">
      <c r="C20" s="3"/>
      <c r="G20"/>
      <c r="H20"/>
    </row>
    <row r="21" spans="3:8">
      <c r="C21" s="3"/>
      <c r="D21" s="3"/>
      <c r="G21"/>
      <c r="H21"/>
    </row>
    <row r="22" spans="3:8">
      <c r="C22" s="3"/>
      <c r="D22" s="3"/>
      <c r="G22"/>
      <c r="H22"/>
    </row>
    <row r="23" spans="3:8">
      <c r="D23" s="3"/>
      <c r="E23" s="3"/>
      <c r="G23"/>
      <c r="H23"/>
    </row>
    <row r="24" spans="3:8">
      <c r="E24" s="3"/>
      <c r="F24" s="3"/>
      <c r="G24"/>
      <c r="H24"/>
    </row>
    <row r="25" spans="3:8">
      <c r="E25" s="3"/>
      <c r="F25" s="3"/>
      <c r="G25"/>
      <c r="H25"/>
    </row>
    <row r="26" spans="3:8">
      <c r="E26" s="3"/>
      <c r="F26" s="3"/>
      <c r="G26"/>
      <c r="H26"/>
    </row>
  </sheetData>
  <pageMargins left="0.70866141732283472" right="0.70866141732283472" top="0.74803149606299213" bottom="0.74803149606299213" header="0.31496062992125984" footer="0.31496062992125984"/>
  <pageSetup paperSize="9" scale="96" orientation="landscape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K52"/>
  <sheetViews>
    <sheetView tabSelected="1" zoomScale="80" zoomScaleNormal="80" workbookViewId="0">
      <pane ySplit="1" topLeftCell="A2" activePane="bottomLeft" state="frozenSplit"/>
      <selection pane="bottomLeft" activeCell="F3" sqref="F3"/>
    </sheetView>
  </sheetViews>
  <sheetFormatPr baseColWidth="10" defaultRowHeight="14.4"/>
  <cols>
    <col min="1" max="1" width="11.44140625" style="3"/>
    <col min="2" max="2" width="16.21875" style="3" bestFit="1" customWidth="1"/>
    <col min="3" max="3" width="42.5546875" style="3" customWidth="1"/>
    <col min="4" max="4" width="39.88671875" style="3" customWidth="1"/>
    <col min="5" max="6" width="12.88671875" style="3" customWidth="1"/>
    <col min="7" max="7" width="11.5546875" style="3" customWidth="1"/>
    <col min="8" max="8" width="14.44140625" style="3" customWidth="1"/>
    <col min="9" max="9" width="12.88671875" style="3" customWidth="1"/>
    <col min="10" max="10" width="13.33203125" style="3" bestFit="1" customWidth="1"/>
    <col min="11" max="11" width="14.33203125" customWidth="1"/>
  </cols>
  <sheetData>
    <row r="1" spans="1:11" ht="16.2" thickBot="1">
      <c r="A1" s="8" t="s">
        <v>0</v>
      </c>
      <c r="B1" s="8" t="s">
        <v>2</v>
      </c>
      <c r="C1" s="8" t="s">
        <v>106</v>
      </c>
      <c r="D1" s="8" t="s">
        <v>107</v>
      </c>
      <c r="E1" s="8" t="s">
        <v>108</v>
      </c>
      <c r="F1" s="8" t="s">
        <v>3</v>
      </c>
      <c r="G1" s="9" t="s">
        <v>18</v>
      </c>
      <c r="H1" s="8" t="s">
        <v>39</v>
      </c>
      <c r="I1" s="8" t="s">
        <v>104</v>
      </c>
      <c r="J1" s="8" t="s">
        <v>105</v>
      </c>
      <c r="K1" s="5"/>
    </row>
    <row r="2" spans="1:11">
      <c r="A2" s="6"/>
      <c r="C2" t="s">
        <v>7</v>
      </c>
      <c r="D2" t="s">
        <v>40</v>
      </c>
      <c r="E2" s="3">
        <f>INDEX(Millésimmes,MATCH(D2,NOM_DU_PRODUIT,0))</f>
        <v>2013</v>
      </c>
      <c r="G2" s="3">
        <f>INDEX(PA_Unit,MATCH(D2,NOM_DU_PRODUIT,0))</f>
        <v>1</v>
      </c>
      <c r="H2" s="7">
        <f>SUM(G2*1.2)</f>
        <v>1.2</v>
      </c>
      <c r="I2" s="7">
        <f>SUM(H2*1.3)+1</f>
        <v>2.56</v>
      </c>
      <c r="J2" s="7">
        <f>SUM(H2*1.5)+1</f>
        <v>2.8</v>
      </c>
    </row>
    <row r="3" spans="1:11">
      <c r="C3" t="s">
        <v>6</v>
      </c>
      <c r="D3" t="s">
        <v>41</v>
      </c>
      <c r="E3" s="3">
        <f>INDEX(Millésimmes,MATCH(D3,NOM_DU_PRODUIT,0))</f>
        <v>2013</v>
      </c>
      <c r="F3"/>
      <c r="G3" s="3">
        <f>INDEX(PA_Unit,MATCH(D3,NOM_DU_PRODUIT,0))</f>
        <v>2</v>
      </c>
      <c r="H3" s="7">
        <f t="shared" ref="H3:H50" si="0">SUM(G3*1.2)</f>
        <v>2.4</v>
      </c>
      <c r="I3" s="7">
        <f t="shared" ref="I3:I50" si="1">SUM(H3*1.3)+1</f>
        <v>4.12</v>
      </c>
      <c r="J3" s="7">
        <f t="shared" ref="J3:J50" si="2">SUM(H3*1.5)+1</f>
        <v>4.5999999999999996</v>
      </c>
    </row>
    <row r="4" spans="1:11">
      <c r="C4" t="s">
        <v>8</v>
      </c>
      <c r="D4" t="s">
        <v>9</v>
      </c>
      <c r="E4" s="3">
        <f>INDEX(Millésimmes,MATCH(D4,NOM_DU_PRODUIT,0))</f>
        <v>2014</v>
      </c>
      <c r="F4"/>
      <c r="G4" s="3">
        <f>INDEX(PA_Unit,MATCH(D4,NOM_DU_PRODUIT,0))</f>
        <v>3</v>
      </c>
      <c r="H4" s="7">
        <f t="shared" si="0"/>
        <v>3.5999999999999996</v>
      </c>
      <c r="I4" s="7">
        <f t="shared" si="1"/>
        <v>5.68</v>
      </c>
      <c r="J4" s="7">
        <f t="shared" si="2"/>
        <v>6.3999999999999995</v>
      </c>
    </row>
    <row r="5" spans="1:11">
      <c r="C5" t="s">
        <v>10</v>
      </c>
      <c r="D5" t="s">
        <v>11</v>
      </c>
      <c r="E5" s="3">
        <f>INDEX(Millésimmes,MATCH(D5,NOM_DU_PRODUIT,0))</f>
        <v>2010</v>
      </c>
      <c r="F5"/>
      <c r="G5" s="3">
        <f>INDEX(PA_Unit,MATCH(D5,NOM_DU_PRODUIT,0))</f>
        <v>4</v>
      </c>
      <c r="H5" s="7">
        <f t="shared" si="0"/>
        <v>4.8</v>
      </c>
      <c r="I5" s="7">
        <f t="shared" si="1"/>
        <v>7.24</v>
      </c>
      <c r="J5" s="7">
        <f t="shared" si="2"/>
        <v>8.1999999999999993</v>
      </c>
    </row>
    <row r="6" spans="1:11">
      <c r="C6" t="s">
        <v>12</v>
      </c>
      <c r="D6" t="s">
        <v>13</v>
      </c>
      <c r="E6" s="3">
        <f>INDEX(Millésimmes,MATCH(D6,NOM_DU_PRODUIT,0))</f>
        <v>0</v>
      </c>
      <c r="F6"/>
      <c r="G6" s="3">
        <f>INDEX(PA_Unit,MATCH(D6,NOM_DU_PRODUIT,0))</f>
        <v>5</v>
      </c>
      <c r="H6" s="7">
        <f t="shared" si="0"/>
        <v>6</v>
      </c>
      <c r="I6" s="7">
        <f t="shared" si="1"/>
        <v>8.8000000000000007</v>
      </c>
      <c r="J6" s="7">
        <f t="shared" si="2"/>
        <v>10</v>
      </c>
    </row>
    <row r="7" spans="1:11">
      <c r="C7" t="s">
        <v>14</v>
      </c>
      <c r="D7" t="s">
        <v>15</v>
      </c>
      <c r="E7" s="3">
        <f>INDEX(Millésimmes,MATCH(D7,NOM_DU_PRODUIT,0))</f>
        <v>0</v>
      </c>
      <c r="F7"/>
      <c r="G7" s="3">
        <f>INDEX(PA_Unit,MATCH(D7,NOM_DU_PRODUIT,0))</f>
        <v>6</v>
      </c>
      <c r="H7" s="7">
        <f t="shared" si="0"/>
        <v>7.1999999999999993</v>
      </c>
      <c r="I7" s="7">
        <f t="shared" si="1"/>
        <v>10.36</v>
      </c>
      <c r="J7" s="7">
        <f t="shared" si="2"/>
        <v>11.799999999999999</v>
      </c>
    </row>
    <row r="8" spans="1:11">
      <c r="C8" t="s">
        <v>16</v>
      </c>
      <c r="D8" t="s">
        <v>17</v>
      </c>
      <c r="E8" s="3">
        <f>INDEX(Millésimmes,MATCH(D8,NOM_DU_PRODUIT,0))</f>
        <v>0</v>
      </c>
      <c r="F8"/>
      <c r="G8" s="3">
        <f>INDEX(PA_Unit,MATCH(D8,NOM_DU_PRODUIT,0))</f>
        <v>7</v>
      </c>
      <c r="H8" s="7">
        <f t="shared" si="0"/>
        <v>8.4</v>
      </c>
      <c r="I8" s="7">
        <f t="shared" si="1"/>
        <v>11.920000000000002</v>
      </c>
      <c r="J8" s="7">
        <f t="shared" si="2"/>
        <v>13.600000000000001</v>
      </c>
    </row>
    <row r="9" spans="1:11">
      <c r="C9" t="s">
        <v>19</v>
      </c>
      <c r="D9" t="s">
        <v>20</v>
      </c>
      <c r="E9" s="3">
        <f>INDEX(Millésimmes,MATCH(D9,NOM_DU_PRODUIT,0))</f>
        <v>0</v>
      </c>
      <c r="F9"/>
      <c r="G9" s="3">
        <f>INDEX(PA_Unit,MATCH(D9,NOM_DU_PRODUIT,0))</f>
        <v>8</v>
      </c>
      <c r="H9" s="7">
        <f t="shared" si="0"/>
        <v>9.6</v>
      </c>
      <c r="I9" s="7">
        <f t="shared" si="1"/>
        <v>13.48</v>
      </c>
      <c r="J9" s="7">
        <f t="shared" si="2"/>
        <v>15.399999999999999</v>
      </c>
    </row>
    <row r="10" spans="1:11">
      <c r="C10" t="s">
        <v>21</v>
      </c>
      <c r="D10" t="s">
        <v>22</v>
      </c>
      <c r="E10"/>
      <c r="F10"/>
      <c r="G10" s="3">
        <f>INDEX(PA_Unit,MATCH(D10,NOM_DU_PRODUIT,0))</f>
        <v>9</v>
      </c>
      <c r="H10" s="7">
        <f t="shared" si="0"/>
        <v>10.799999999999999</v>
      </c>
      <c r="I10" s="7">
        <f t="shared" si="1"/>
        <v>15.04</v>
      </c>
      <c r="J10" s="7">
        <f t="shared" si="2"/>
        <v>17.2</v>
      </c>
    </row>
    <row r="11" spans="1:11">
      <c r="C11" t="s">
        <v>23</v>
      </c>
      <c r="D11" t="s">
        <v>24</v>
      </c>
      <c r="G11" s="3">
        <f>INDEX(PA_Unit,MATCH(D11,NOM_DU_PRODUIT,0))</f>
        <v>10</v>
      </c>
      <c r="H11" s="7">
        <f t="shared" si="0"/>
        <v>12</v>
      </c>
      <c r="I11" s="7">
        <f t="shared" si="1"/>
        <v>16.600000000000001</v>
      </c>
      <c r="J11" s="7">
        <f t="shared" si="2"/>
        <v>19</v>
      </c>
    </row>
    <row r="12" spans="1:11">
      <c r="C12" t="s">
        <v>25</v>
      </c>
      <c r="D12" t="s">
        <v>26</v>
      </c>
      <c r="E12"/>
      <c r="F12"/>
      <c r="G12" s="3">
        <f>INDEX(PA_Unit,MATCH(D12,NOM_DU_PRODUIT,0))</f>
        <v>11</v>
      </c>
      <c r="H12" s="7">
        <f t="shared" si="0"/>
        <v>13.2</v>
      </c>
      <c r="I12" s="7">
        <f t="shared" si="1"/>
        <v>18.16</v>
      </c>
      <c r="J12" s="7">
        <f t="shared" si="2"/>
        <v>20.799999999999997</v>
      </c>
    </row>
    <row r="13" spans="1:11">
      <c r="C13" t="s">
        <v>27</v>
      </c>
      <c r="D13" t="s">
        <v>28</v>
      </c>
      <c r="E13"/>
      <c r="F13"/>
      <c r="G13" s="3">
        <f>INDEX(PA_Unit,MATCH(D13,NOM_DU_PRODUIT,0))</f>
        <v>12</v>
      </c>
      <c r="H13" s="7">
        <f t="shared" si="0"/>
        <v>14.399999999999999</v>
      </c>
      <c r="I13" s="7">
        <f t="shared" si="1"/>
        <v>19.72</v>
      </c>
      <c r="J13" s="7">
        <f t="shared" si="2"/>
        <v>22.599999999999998</v>
      </c>
    </row>
    <row r="14" spans="1:11">
      <c r="C14" t="s">
        <v>29</v>
      </c>
      <c r="D14" t="s">
        <v>30</v>
      </c>
      <c r="E14"/>
      <c r="F14"/>
      <c r="G14" s="3">
        <f>INDEX(PA_Unit,MATCH(D14,NOM_DU_PRODUIT,0))</f>
        <v>13</v>
      </c>
      <c r="H14" s="7">
        <f t="shared" si="0"/>
        <v>15.6</v>
      </c>
      <c r="I14" s="7">
        <f t="shared" si="1"/>
        <v>21.28</v>
      </c>
      <c r="J14" s="7">
        <f t="shared" si="2"/>
        <v>24.4</v>
      </c>
    </row>
    <row r="15" spans="1:11">
      <c r="C15" t="s">
        <v>31</v>
      </c>
      <c r="D15" t="s">
        <v>32</v>
      </c>
      <c r="E15"/>
      <c r="F15"/>
      <c r="G15" s="3">
        <f>INDEX(PA_Unit,MATCH(D15,NOM_DU_PRODUIT,0))</f>
        <v>14</v>
      </c>
      <c r="H15" s="7">
        <f t="shared" si="0"/>
        <v>16.8</v>
      </c>
      <c r="I15" s="7">
        <f t="shared" si="1"/>
        <v>22.840000000000003</v>
      </c>
      <c r="J15" s="7">
        <f t="shared" si="2"/>
        <v>26.200000000000003</v>
      </c>
    </row>
    <row r="16" spans="1:11">
      <c r="C16" t="s">
        <v>33</v>
      </c>
      <c r="D16" t="s">
        <v>34</v>
      </c>
      <c r="E16"/>
      <c r="F16"/>
      <c r="G16" s="3">
        <f>INDEX(PA_Unit,MATCH(D16,NOM_DU_PRODUIT,0))</f>
        <v>15</v>
      </c>
      <c r="H16" s="7">
        <f t="shared" si="0"/>
        <v>18</v>
      </c>
      <c r="I16" s="7">
        <f t="shared" si="1"/>
        <v>24.400000000000002</v>
      </c>
      <c r="J16" s="7">
        <f t="shared" si="2"/>
        <v>28</v>
      </c>
    </row>
    <row r="17" spans="3:10">
      <c r="C17" t="s">
        <v>35</v>
      </c>
      <c r="D17" t="s">
        <v>36</v>
      </c>
      <c r="E17"/>
      <c r="F17"/>
      <c r="G17" s="3">
        <f>INDEX(PA_Unit,MATCH(D17,NOM_DU_PRODUIT,0))</f>
        <v>16</v>
      </c>
      <c r="H17" s="7">
        <f t="shared" si="0"/>
        <v>19.2</v>
      </c>
      <c r="I17" s="7">
        <f t="shared" si="1"/>
        <v>25.96</v>
      </c>
      <c r="J17" s="7">
        <f t="shared" si="2"/>
        <v>29.799999999999997</v>
      </c>
    </row>
    <row r="18" spans="3:10">
      <c r="C18" t="s">
        <v>37</v>
      </c>
      <c r="D18" t="s">
        <v>38</v>
      </c>
      <c r="E18"/>
      <c r="F18"/>
      <c r="G18" s="3">
        <f>INDEX(PA_Unit,MATCH(D18,NOM_DU_PRODUIT,0))</f>
        <v>17</v>
      </c>
      <c r="H18" s="7">
        <f t="shared" si="0"/>
        <v>20.399999999999999</v>
      </c>
      <c r="I18" s="7">
        <f t="shared" si="1"/>
        <v>27.52</v>
      </c>
      <c r="J18" s="7">
        <f t="shared" si="2"/>
        <v>31.599999999999998</v>
      </c>
    </row>
    <row r="19" spans="3:10">
      <c r="C19" t="s">
        <v>42</v>
      </c>
      <c r="D19" t="s">
        <v>43</v>
      </c>
      <c r="G19" s="3">
        <f>INDEX(PA_Unit,MATCH(D19,NOM_DU_PRODUIT,0))</f>
        <v>18</v>
      </c>
      <c r="H19" s="7">
        <f t="shared" si="0"/>
        <v>21.599999999999998</v>
      </c>
      <c r="I19" s="7">
        <f t="shared" si="1"/>
        <v>29.08</v>
      </c>
      <c r="J19" s="7">
        <f t="shared" si="2"/>
        <v>33.4</v>
      </c>
    </row>
    <row r="20" spans="3:10">
      <c r="C20" t="s">
        <v>45</v>
      </c>
      <c r="D20" t="s">
        <v>46</v>
      </c>
      <c r="E20"/>
      <c r="G20" s="3">
        <f>INDEX(PA_Unit,MATCH(D20,NOM_DU_PRODUIT,0))</f>
        <v>19</v>
      </c>
      <c r="H20" s="7">
        <f t="shared" si="0"/>
        <v>22.8</v>
      </c>
      <c r="I20" s="7">
        <f t="shared" si="1"/>
        <v>30.64</v>
      </c>
      <c r="J20" s="7">
        <f t="shared" si="2"/>
        <v>35.200000000000003</v>
      </c>
    </row>
    <row r="21" spans="3:10">
      <c r="C21" t="s">
        <v>47</v>
      </c>
      <c r="D21" t="s">
        <v>48</v>
      </c>
      <c r="E21"/>
      <c r="G21" s="3">
        <f>INDEX(PA_Unit,MATCH(D21,NOM_DU_PRODUIT,0))</f>
        <v>20</v>
      </c>
      <c r="H21" s="7">
        <f t="shared" si="0"/>
        <v>24</v>
      </c>
      <c r="I21" s="7">
        <f t="shared" si="1"/>
        <v>32.200000000000003</v>
      </c>
      <c r="J21" s="7">
        <f t="shared" si="2"/>
        <v>37</v>
      </c>
    </row>
    <row r="22" spans="3:10">
      <c r="C22" t="s">
        <v>49</v>
      </c>
      <c r="D22" t="s">
        <v>50</v>
      </c>
      <c r="E22"/>
      <c r="G22" s="3">
        <f>INDEX(PA_Unit,MATCH(D22,NOM_DU_PRODUIT,0))</f>
        <v>21</v>
      </c>
      <c r="H22" s="7">
        <f t="shared" si="0"/>
        <v>25.2</v>
      </c>
      <c r="I22" s="7">
        <f t="shared" si="1"/>
        <v>33.76</v>
      </c>
      <c r="J22" s="7">
        <f t="shared" si="2"/>
        <v>38.799999999999997</v>
      </c>
    </row>
    <row r="23" spans="3:10">
      <c r="C23" t="s">
        <v>51</v>
      </c>
      <c r="D23" t="s">
        <v>52</v>
      </c>
      <c r="E23"/>
      <c r="G23" s="3">
        <f>INDEX(PA_Unit,MATCH(D23,NOM_DU_PRODUIT,0))</f>
        <v>22</v>
      </c>
      <c r="H23" s="7">
        <f t="shared" si="0"/>
        <v>26.4</v>
      </c>
      <c r="I23" s="7">
        <f t="shared" si="1"/>
        <v>35.32</v>
      </c>
      <c r="J23" s="7">
        <f t="shared" si="2"/>
        <v>40.599999999999994</v>
      </c>
    </row>
    <row r="24" spans="3:10">
      <c r="C24" t="s">
        <v>53</v>
      </c>
      <c r="D24" t="s">
        <v>54</v>
      </c>
      <c r="E24"/>
      <c r="G24" s="3">
        <f>INDEX(PA_Unit,MATCH(D24,NOM_DU_PRODUIT,0))</f>
        <v>23</v>
      </c>
      <c r="H24" s="7">
        <f t="shared" si="0"/>
        <v>27.599999999999998</v>
      </c>
      <c r="I24" s="7">
        <f t="shared" si="1"/>
        <v>36.879999999999995</v>
      </c>
      <c r="J24" s="7">
        <f t="shared" si="2"/>
        <v>42.4</v>
      </c>
    </row>
    <row r="25" spans="3:10">
      <c r="C25" t="s">
        <v>55</v>
      </c>
      <c r="D25" t="s">
        <v>56</v>
      </c>
      <c r="E25"/>
      <c r="G25" s="3">
        <f>INDEX(PA_Unit,MATCH(D25,NOM_DU_PRODUIT,0))</f>
        <v>24</v>
      </c>
      <c r="H25" s="7">
        <f t="shared" si="0"/>
        <v>28.799999999999997</v>
      </c>
      <c r="I25" s="7">
        <f t="shared" si="1"/>
        <v>38.44</v>
      </c>
      <c r="J25" s="7">
        <f t="shared" si="2"/>
        <v>44.199999999999996</v>
      </c>
    </row>
    <row r="26" spans="3:10">
      <c r="C26" t="s">
        <v>57</v>
      </c>
      <c r="D26" t="s">
        <v>58</v>
      </c>
      <c r="E26"/>
      <c r="G26" s="3">
        <f>INDEX(PA_Unit,MATCH(D26,NOM_DU_PRODUIT,0))</f>
        <v>25</v>
      </c>
      <c r="H26" s="7">
        <f t="shared" si="0"/>
        <v>30</v>
      </c>
      <c r="I26" s="7">
        <f t="shared" si="1"/>
        <v>40</v>
      </c>
      <c r="J26" s="7">
        <f t="shared" si="2"/>
        <v>46</v>
      </c>
    </row>
    <row r="27" spans="3:10">
      <c r="C27" t="s">
        <v>59</v>
      </c>
      <c r="D27" t="s">
        <v>60</v>
      </c>
      <c r="E27"/>
      <c r="G27" s="3">
        <f>INDEX(PA_Unit,MATCH(D27,NOM_DU_PRODUIT,0))</f>
        <v>26</v>
      </c>
      <c r="H27" s="7">
        <f t="shared" si="0"/>
        <v>31.2</v>
      </c>
      <c r="I27" s="7">
        <f t="shared" si="1"/>
        <v>41.56</v>
      </c>
      <c r="J27" s="7">
        <f t="shared" si="2"/>
        <v>47.8</v>
      </c>
    </row>
    <row r="28" spans="3:10">
      <c r="C28" t="s">
        <v>61</v>
      </c>
      <c r="D28" t="s">
        <v>62</v>
      </c>
      <c r="E28"/>
      <c r="G28" s="3">
        <f>INDEX(PA_Unit,MATCH(D28,NOM_DU_PRODUIT,0))</f>
        <v>27</v>
      </c>
      <c r="H28" s="7">
        <f t="shared" si="0"/>
        <v>32.4</v>
      </c>
      <c r="I28" s="7">
        <f t="shared" si="1"/>
        <v>43.12</v>
      </c>
      <c r="J28" s="7">
        <f t="shared" si="2"/>
        <v>49.599999999999994</v>
      </c>
    </row>
    <row r="29" spans="3:10">
      <c r="C29" t="s">
        <v>63</v>
      </c>
      <c r="D29" t="s">
        <v>64</v>
      </c>
      <c r="E29"/>
      <c r="G29" s="3">
        <f>INDEX(PA_Unit,MATCH(D29,NOM_DU_PRODUIT,0))</f>
        <v>28</v>
      </c>
      <c r="H29" s="7">
        <f t="shared" si="0"/>
        <v>33.6</v>
      </c>
      <c r="I29" s="7">
        <f t="shared" si="1"/>
        <v>44.680000000000007</v>
      </c>
      <c r="J29" s="7">
        <f t="shared" si="2"/>
        <v>51.400000000000006</v>
      </c>
    </row>
    <row r="30" spans="3:10">
      <c r="C30" t="s">
        <v>65</v>
      </c>
      <c r="D30" t="s">
        <v>9</v>
      </c>
      <c r="G30" s="3">
        <f>INDEX(PA_Unit,MATCH(D30,NOM_DU_PRODUIT,0))</f>
        <v>3</v>
      </c>
      <c r="H30" s="7">
        <f t="shared" si="0"/>
        <v>3.5999999999999996</v>
      </c>
      <c r="I30" s="7">
        <f t="shared" si="1"/>
        <v>5.68</v>
      </c>
      <c r="J30" s="7">
        <f t="shared" si="2"/>
        <v>6.3999999999999995</v>
      </c>
    </row>
    <row r="31" spans="3:10">
      <c r="C31" t="s">
        <v>66</v>
      </c>
      <c r="D31" t="s">
        <v>67</v>
      </c>
      <c r="E31"/>
      <c r="G31" s="3">
        <f>INDEX(PA_Unit,MATCH(D31,NOM_DU_PRODUIT,0))</f>
        <v>29</v>
      </c>
      <c r="H31" s="7">
        <f t="shared" si="0"/>
        <v>34.799999999999997</v>
      </c>
      <c r="I31" s="7">
        <f t="shared" si="1"/>
        <v>46.239999999999995</v>
      </c>
      <c r="J31" s="7">
        <f t="shared" si="2"/>
        <v>53.199999999999996</v>
      </c>
    </row>
    <row r="32" spans="3:10">
      <c r="C32" t="s">
        <v>68</v>
      </c>
      <c r="D32" t="s">
        <v>101</v>
      </c>
      <c r="E32"/>
      <c r="G32" s="3">
        <f>INDEX(PA_Unit,MATCH(D32,NOM_DU_PRODUIT,0))</f>
        <v>30</v>
      </c>
      <c r="H32" s="7">
        <f t="shared" si="0"/>
        <v>36</v>
      </c>
      <c r="I32" s="7">
        <f t="shared" si="1"/>
        <v>47.800000000000004</v>
      </c>
      <c r="J32" s="7">
        <f t="shared" si="2"/>
        <v>55</v>
      </c>
    </row>
    <row r="33" spans="3:10">
      <c r="C33" t="s">
        <v>69</v>
      </c>
      <c r="D33" t="s">
        <v>70</v>
      </c>
      <c r="E33"/>
      <c r="G33" s="3">
        <f>INDEX(PA_Unit,MATCH(D33,NOM_DU_PRODUIT,0))</f>
        <v>31</v>
      </c>
      <c r="H33" s="7">
        <f t="shared" si="0"/>
        <v>37.199999999999996</v>
      </c>
      <c r="I33" s="7">
        <f t="shared" si="1"/>
        <v>49.36</v>
      </c>
      <c r="J33" s="7">
        <f t="shared" si="2"/>
        <v>56.8</v>
      </c>
    </row>
    <row r="34" spans="3:10">
      <c r="C34" t="s">
        <v>71</v>
      </c>
      <c r="D34" t="s">
        <v>72</v>
      </c>
      <c r="E34"/>
      <c r="G34" s="3">
        <f>INDEX(PA_Unit,MATCH(D34,NOM_DU_PRODUIT,0))</f>
        <v>32</v>
      </c>
      <c r="H34" s="7">
        <f t="shared" si="0"/>
        <v>38.4</v>
      </c>
      <c r="I34" s="7">
        <f t="shared" si="1"/>
        <v>50.92</v>
      </c>
      <c r="J34" s="7">
        <f t="shared" si="2"/>
        <v>58.599999999999994</v>
      </c>
    </row>
    <row r="35" spans="3:10">
      <c r="C35" t="s">
        <v>73</v>
      </c>
      <c r="D35" t="s">
        <v>74</v>
      </c>
      <c r="E35"/>
      <c r="G35" s="3">
        <f>INDEX(PA_Unit,MATCH(D35,NOM_DU_PRODUIT,0))</f>
        <v>33</v>
      </c>
      <c r="H35" s="7">
        <f t="shared" si="0"/>
        <v>39.6</v>
      </c>
      <c r="I35" s="7">
        <f t="shared" si="1"/>
        <v>52.480000000000004</v>
      </c>
      <c r="J35" s="7">
        <f t="shared" si="2"/>
        <v>60.400000000000006</v>
      </c>
    </row>
    <row r="36" spans="3:10">
      <c r="C36" t="s">
        <v>75</v>
      </c>
      <c r="D36" t="s">
        <v>76</v>
      </c>
      <c r="E36"/>
      <c r="G36" s="3">
        <f>INDEX(PA_Unit,MATCH(D36,NOM_DU_PRODUIT,0))</f>
        <v>34</v>
      </c>
      <c r="H36" s="7">
        <f t="shared" si="0"/>
        <v>40.799999999999997</v>
      </c>
      <c r="I36" s="7">
        <f t="shared" si="1"/>
        <v>54.04</v>
      </c>
      <c r="J36" s="7">
        <f t="shared" si="2"/>
        <v>62.199999999999996</v>
      </c>
    </row>
    <row r="37" spans="3:10">
      <c r="C37" t="s">
        <v>77</v>
      </c>
      <c r="D37" t="s">
        <v>78</v>
      </c>
      <c r="E37"/>
      <c r="G37" s="3">
        <f>INDEX(PA_Unit,MATCH(D37,NOM_DU_PRODUIT,0))</f>
        <v>35</v>
      </c>
      <c r="H37" s="7">
        <f t="shared" si="0"/>
        <v>42</v>
      </c>
      <c r="I37" s="7">
        <f t="shared" si="1"/>
        <v>55.6</v>
      </c>
      <c r="J37" s="7">
        <f t="shared" si="2"/>
        <v>64</v>
      </c>
    </row>
    <row r="38" spans="3:10">
      <c r="C38" t="s">
        <v>79</v>
      </c>
      <c r="D38" t="s">
        <v>80</v>
      </c>
      <c r="E38"/>
      <c r="G38" s="3">
        <f>INDEX(PA_Unit,MATCH(D38,NOM_DU_PRODUIT,0))</f>
        <v>36</v>
      </c>
      <c r="H38" s="7">
        <f t="shared" si="0"/>
        <v>43.199999999999996</v>
      </c>
      <c r="I38" s="7">
        <f t="shared" si="1"/>
        <v>57.16</v>
      </c>
      <c r="J38" s="7">
        <f t="shared" si="2"/>
        <v>65.8</v>
      </c>
    </row>
    <row r="39" spans="3:10">
      <c r="C39" t="s">
        <v>81</v>
      </c>
      <c r="D39" t="s">
        <v>82</v>
      </c>
      <c r="E39"/>
      <c r="G39" s="3">
        <f>INDEX(PA_Unit,MATCH(D39,NOM_DU_PRODUIT,0))</f>
        <v>37</v>
      </c>
      <c r="H39" s="7">
        <f t="shared" si="0"/>
        <v>44.4</v>
      </c>
      <c r="I39" s="7">
        <f t="shared" si="1"/>
        <v>58.72</v>
      </c>
      <c r="J39" s="7">
        <f t="shared" si="2"/>
        <v>67.599999999999994</v>
      </c>
    </row>
    <row r="40" spans="3:10">
      <c r="C40" t="s">
        <v>83</v>
      </c>
      <c r="D40" t="s">
        <v>84</v>
      </c>
      <c r="E40"/>
      <c r="G40" s="3">
        <f>INDEX(PA_Unit,MATCH(D40,NOM_DU_PRODUIT,0))</f>
        <v>38</v>
      </c>
      <c r="H40" s="7">
        <f t="shared" si="0"/>
        <v>45.6</v>
      </c>
      <c r="I40" s="7">
        <f t="shared" si="1"/>
        <v>60.28</v>
      </c>
      <c r="J40" s="7">
        <f t="shared" si="2"/>
        <v>69.400000000000006</v>
      </c>
    </row>
    <row r="41" spans="3:10">
      <c r="C41" t="s">
        <v>86</v>
      </c>
      <c r="D41" t="s">
        <v>87</v>
      </c>
      <c r="E41"/>
      <c r="G41" s="3">
        <f>INDEX(PA_Unit,MATCH(D41,NOM_DU_PRODUIT,0))</f>
        <v>39</v>
      </c>
      <c r="H41" s="7">
        <f t="shared" si="0"/>
        <v>46.8</v>
      </c>
      <c r="I41" s="7">
        <f t="shared" si="1"/>
        <v>61.839999999999996</v>
      </c>
      <c r="J41" s="7">
        <f t="shared" si="2"/>
        <v>71.199999999999989</v>
      </c>
    </row>
    <row r="42" spans="3:10">
      <c r="C42" t="s">
        <v>88</v>
      </c>
      <c r="D42" t="s">
        <v>89</v>
      </c>
      <c r="G42" s="3">
        <f>INDEX(PA_Unit,MATCH(D42,NOM_DU_PRODUIT,0))</f>
        <v>40</v>
      </c>
      <c r="H42" s="7">
        <f t="shared" si="0"/>
        <v>48</v>
      </c>
      <c r="I42" s="7">
        <f t="shared" si="1"/>
        <v>63.400000000000006</v>
      </c>
      <c r="J42" s="7">
        <f t="shared" si="2"/>
        <v>73</v>
      </c>
    </row>
    <row r="43" spans="3:10">
      <c r="C43" t="s">
        <v>90</v>
      </c>
      <c r="D43" t="s">
        <v>91</v>
      </c>
      <c r="E43"/>
      <c r="G43" s="3">
        <f>INDEX(PA_Unit,MATCH(D43,NOM_DU_PRODUIT,0))</f>
        <v>41</v>
      </c>
      <c r="H43" s="7">
        <f t="shared" si="0"/>
        <v>49.199999999999996</v>
      </c>
      <c r="I43" s="7">
        <f t="shared" si="1"/>
        <v>64.959999999999994</v>
      </c>
      <c r="J43" s="7">
        <f t="shared" si="2"/>
        <v>74.8</v>
      </c>
    </row>
    <row r="44" spans="3:10">
      <c r="C44" t="s">
        <v>92</v>
      </c>
      <c r="D44" t="s">
        <v>93</v>
      </c>
      <c r="G44" s="3">
        <f>INDEX(PA_Unit,MATCH(D44,NOM_DU_PRODUIT,0))</f>
        <v>42</v>
      </c>
      <c r="H44" s="7">
        <f t="shared" si="0"/>
        <v>50.4</v>
      </c>
      <c r="I44" s="7">
        <f t="shared" si="1"/>
        <v>66.52</v>
      </c>
      <c r="J44" s="7">
        <f t="shared" si="2"/>
        <v>76.599999999999994</v>
      </c>
    </row>
    <row r="45" spans="3:10">
      <c r="C45" t="s">
        <v>94</v>
      </c>
      <c r="D45" t="s">
        <v>85</v>
      </c>
      <c r="E45"/>
      <c r="G45" s="3">
        <f>INDEX(PA_Unit,MATCH(D45,NOM_DU_PRODUIT,0))</f>
        <v>43</v>
      </c>
      <c r="H45" s="7">
        <f t="shared" si="0"/>
        <v>51.6</v>
      </c>
      <c r="I45" s="7">
        <f t="shared" si="1"/>
        <v>68.08</v>
      </c>
      <c r="J45" s="7">
        <f t="shared" si="2"/>
        <v>78.400000000000006</v>
      </c>
    </row>
    <row r="46" spans="3:10">
      <c r="C46" t="s">
        <v>95</v>
      </c>
      <c r="D46" t="s">
        <v>96</v>
      </c>
      <c r="E46"/>
      <c r="G46" s="3">
        <f>INDEX(PA_Unit,MATCH(D46,NOM_DU_PRODUIT,0))</f>
        <v>44</v>
      </c>
      <c r="H46" s="7">
        <f t="shared" si="0"/>
        <v>52.8</v>
      </c>
      <c r="I46" s="7">
        <f t="shared" si="1"/>
        <v>69.64</v>
      </c>
      <c r="J46" s="7">
        <f t="shared" si="2"/>
        <v>80.199999999999989</v>
      </c>
    </row>
    <row r="47" spans="3:10">
      <c r="C47" t="s">
        <v>97</v>
      </c>
      <c r="D47" t="s">
        <v>98</v>
      </c>
      <c r="E47"/>
      <c r="G47" s="3">
        <f>INDEX(PA_Unit,MATCH(D47,NOM_DU_PRODUIT,0))</f>
        <v>45</v>
      </c>
      <c r="H47" s="7">
        <f t="shared" si="0"/>
        <v>54</v>
      </c>
      <c r="I47" s="7">
        <f t="shared" si="1"/>
        <v>71.2</v>
      </c>
      <c r="J47" s="7">
        <f t="shared" si="2"/>
        <v>82</v>
      </c>
    </row>
    <row r="48" spans="3:10">
      <c r="C48" t="s">
        <v>99</v>
      </c>
      <c r="D48" t="s">
        <v>100</v>
      </c>
      <c r="E48"/>
      <c r="G48" s="3">
        <f>INDEX(PA_Unit,MATCH(D48,NOM_DU_PRODUIT,0))</f>
        <v>46</v>
      </c>
      <c r="H48" s="7">
        <f t="shared" si="0"/>
        <v>55.199999999999996</v>
      </c>
      <c r="I48" s="7">
        <f t="shared" si="1"/>
        <v>72.759999999999991</v>
      </c>
      <c r="J48" s="7">
        <f t="shared" si="2"/>
        <v>83.8</v>
      </c>
    </row>
    <row r="49" spans="3:10">
      <c r="C49" t="s">
        <v>44</v>
      </c>
      <c r="D49" t="s">
        <v>103</v>
      </c>
      <c r="E49"/>
      <c r="G49" s="3">
        <f>INDEX(PA_Unit,MATCH(D49,NOM_DU_PRODUIT,0))</f>
        <v>47</v>
      </c>
      <c r="H49" s="7">
        <f t="shared" si="0"/>
        <v>56.4</v>
      </c>
      <c r="I49" s="7">
        <f t="shared" si="1"/>
        <v>74.320000000000007</v>
      </c>
      <c r="J49" s="7">
        <f t="shared" si="2"/>
        <v>85.6</v>
      </c>
    </row>
    <row r="50" spans="3:10">
      <c r="C50" t="s">
        <v>44</v>
      </c>
      <c r="D50" t="s">
        <v>102</v>
      </c>
      <c r="G50" s="3">
        <f>INDEX(PA_Unit,MATCH(D50,NOM_DU_PRODUIT,0))</f>
        <v>48</v>
      </c>
      <c r="H50" s="7">
        <f t="shared" si="0"/>
        <v>57.599999999999994</v>
      </c>
      <c r="I50" s="7">
        <f t="shared" si="1"/>
        <v>75.88</v>
      </c>
      <c r="J50" s="7">
        <f t="shared" si="2"/>
        <v>87.399999999999991</v>
      </c>
    </row>
    <row r="52" spans="3:10">
      <c r="J52"/>
    </row>
  </sheetData>
  <dataConsolidate/>
  <dataValidations count="2">
    <dataValidation type="list" allowBlank="1" showInputMessage="1" showErrorMessage="1" sqref="K38:XFD38 A38:C38 E38:F38">
      <formula1>"Muskadig Breizh , Les Yonnieres , Tradition , Sweet Lenora , Cuvée Mathilde , Abouriou"</formula1>
    </dataValidation>
    <dataValidation type="list" allowBlank="1" showInputMessage="1" showErrorMessage="1" sqref="D2:D50">
      <formula1>NOM_DU_PRODUIT</formula1>
    </dataValidation>
  </dataValidations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D51"/>
  <sheetViews>
    <sheetView workbookViewId="0">
      <pane ySplit="1" topLeftCell="A2" activePane="bottomLeft" state="frozenSplit"/>
      <selection pane="bottomLeft" activeCell="A2" sqref="A2"/>
    </sheetView>
  </sheetViews>
  <sheetFormatPr baseColWidth="10" defaultRowHeight="14.4"/>
  <cols>
    <col min="1" max="1" width="7.6640625" customWidth="1"/>
    <col min="2" max="2" width="31.44140625" bestFit="1" customWidth="1"/>
    <col min="3" max="3" width="31.44140625" customWidth="1"/>
  </cols>
  <sheetData>
    <row r="1" spans="2:4" ht="15.6">
      <c r="B1" s="11" t="s">
        <v>107</v>
      </c>
      <c r="C1" s="11" t="s">
        <v>110</v>
      </c>
      <c r="D1" s="12" t="s">
        <v>109</v>
      </c>
    </row>
    <row r="2" spans="2:4">
      <c r="B2" s="12" t="s">
        <v>40</v>
      </c>
      <c r="C2" s="12">
        <v>2013</v>
      </c>
      <c r="D2" s="12">
        <v>1</v>
      </c>
    </row>
    <row r="3" spans="2:4">
      <c r="B3" s="12" t="s">
        <v>41</v>
      </c>
      <c r="C3" s="12">
        <v>2013</v>
      </c>
      <c r="D3" s="12">
        <v>2</v>
      </c>
    </row>
    <row r="4" spans="2:4">
      <c r="B4" s="12" t="s">
        <v>9</v>
      </c>
      <c r="C4" s="12">
        <v>2014</v>
      </c>
      <c r="D4" s="12">
        <v>3</v>
      </c>
    </row>
    <row r="5" spans="2:4">
      <c r="B5" s="12" t="s">
        <v>11</v>
      </c>
      <c r="C5" s="12">
        <v>2010</v>
      </c>
      <c r="D5" s="12">
        <v>4</v>
      </c>
    </row>
    <row r="6" spans="2:4">
      <c r="B6" s="12" t="s">
        <v>13</v>
      </c>
      <c r="C6" s="12"/>
      <c r="D6" s="12">
        <v>5</v>
      </c>
    </row>
    <row r="7" spans="2:4">
      <c r="B7" s="12" t="s">
        <v>15</v>
      </c>
      <c r="C7" s="12"/>
      <c r="D7" s="12">
        <v>6</v>
      </c>
    </row>
    <row r="8" spans="2:4">
      <c r="B8" s="12" t="s">
        <v>17</v>
      </c>
      <c r="C8" s="12"/>
      <c r="D8" s="12">
        <v>7</v>
      </c>
    </row>
    <row r="9" spans="2:4">
      <c r="B9" s="12" t="s">
        <v>20</v>
      </c>
      <c r="C9" s="12"/>
      <c r="D9" s="12">
        <v>8</v>
      </c>
    </row>
    <row r="10" spans="2:4">
      <c r="B10" s="12" t="s">
        <v>22</v>
      </c>
      <c r="C10" s="12"/>
      <c r="D10" s="12">
        <v>9</v>
      </c>
    </row>
    <row r="11" spans="2:4">
      <c r="B11" s="12" t="s">
        <v>24</v>
      </c>
      <c r="C11" s="12"/>
      <c r="D11" s="12">
        <v>10</v>
      </c>
    </row>
    <row r="12" spans="2:4">
      <c r="B12" s="12" t="s">
        <v>26</v>
      </c>
      <c r="C12" s="12"/>
      <c r="D12" s="12">
        <v>11</v>
      </c>
    </row>
    <row r="13" spans="2:4">
      <c r="B13" s="12" t="s">
        <v>28</v>
      </c>
      <c r="C13" s="12"/>
      <c r="D13" s="12">
        <v>12</v>
      </c>
    </row>
    <row r="14" spans="2:4">
      <c r="B14" s="12" t="s">
        <v>30</v>
      </c>
      <c r="C14" s="12"/>
      <c r="D14" s="12">
        <v>13</v>
      </c>
    </row>
    <row r="15" spans="2:4">
      <c r="B15" s="12" t="s">
        <v>32</v>
      </c>
      <c r="C15" s="12"/>
      <c r="D15" s="12">
        <v>14</v>
      </c>
    </row>
    <row r="16" spans="2:4">
      <c r="B16" s="12" t="s">
        <v>34</v>
      </c>
      <c r="C16" s="12"/>
      <c r="D16" s="12">
        <v>15</v>
      </c>
    </row>
    <row r="17" spans="2:4">
      <c r="B17" s="12" t="s">
        <v>36</v>
      </c>
      <c r="C17" s="12"/>
      <c r="D17" s="12">
        <v>16</v>
      </c>
    </row>
    <row r="18" spans="2:4">
      <c r="B18" s="12" t="s">
        <v>38</v>
      </c>
      <c r="C18" s="12"/>
      <c r="D18" s="12">
        <v>17</v>
      </c>
    </row>
    <row r="19" spans="2:4">
      <c r="B19" s="12" t="s">
        <v>43</v>
      </c>
      <c r="C19" s="12"/>
      <c r="D19" s="12">
        <v>18</v>
      </c>
    </row>
    <row r="20" spans="2:4">
      <c r="B20" s="12" t="s">
        <v>46</v>
      </c>
      <c r="C20" s="12"/>
      <c r="D20" s="12">
        <v>19</v>
      </c>
    </row>
    <row r="21" spans="2:4">
      <c r="B21" s="12" t="s">
        <v>48</v>
      </c>
      <c r="C21" s="12"/>
      <c r="D21" s="12">
        <v>20</v>
      </c>
    </row>
    <row r="22" spans="2:4">
      <c r="B22" s="12" t="s">
        <v>50</v>
      </c>
      <c r="C22" s="12"/>
      <c r="D22" s="12">
        <v>21</v>
      </c>
    </row>
    <row r="23" spans="2:4">
      <c r="B23" s="12" t="s">
        <v>52</v>
      </c>
      <c r="C23" s="12"/>
      <c r="D23" s="12">
        <v>22</v>
      </c>
    </row>
    <row r="24" spans="2:4">
      <c r="B24" s="12" t="s">
        <v>54</v>
      </c>
      <c r="C24" s="12"/>
      <c r="D24" s="12">
        <v>23</v>
      </c>
    </row>
    <row r="25" spans="2:4">
      <c r="B25" s="12" t="s">
        <v>56</v>
      </c>
      <c r="C25" s="12"/>
      <c r="D25" s="12">
        <v>24</v>
      </c>
    </row>
    <row r="26" spans="2:4">
      <c r="B26" s="12" t="s">
        <v>58</v>
      </c>
      <c r="C26" s="12"/>
      <c r="D26" s="12">
        <v>25</v>
      </c>
    </row>
    <row r="27" spans="2:4">
      <c r="B27" s="12" t="s">
        <v>60</v>
      </c>
      <c r="C27" s="12"/>
      <c r="D27" s="12">
        <v>26</v>
      </c>
    </row>
    <row r="28" spans="2:4">
      <c r="B28" s="12" t="s">
        <v>62</v>
      </c>
      <c r="C28" s="12"/>
      <c r="D28" s="12">
        <v>27</v>
      </c>
    </row>
    <row r="29" spans="2:4">
      <c r="B29" s="12" t="s">
        <v>64</v>
      </c>
      <c r="C29" s="12"/>
      <c r="D29" s="12">
        <v>28</v>
      </c>
    </row>
    <row r="30" spans="2:4">
      <c r="B30" s="12" t="s">
        <v>67</v>
      </c>
      <c r="C30" s="12"/>
      <c r="D30" s="12">
        <v>29</v>
      </c>
    </row>
    <row r="31" spans="2:4">
      <c r="B31" s="12" t="s">
        <v>101</v>
      </c>
      <c r="C31" s="12"/>
      <c r="D31" s="12">
        <v>30</v>
      </c>
    </row>
    <row r="32" spans="2:4">
      <c r="B32" s="12" t="s">
        <v>70</v>
      </c>
      <c r="C32" s="12"/>
      <c r="D32" s="12">
        <v>31</v>
      </c>
    </row>
    <row r="33" spans="2:4">
      <c r="B33" s="12" t="s">
        <v>72</v>
      </c>
      <c r="C33" s="12"/>
      <c r="D33" s="12">
        <v>32</v>
      </c>
    </row>
    <row r="34" spans="2:4">
      <c r="B34" s="12" t="s">
        <v>74</v>
      </c>
      <c r="C34" s="12"/>
      <c r="D34" s="12">
        <v>33</v>
      </c>
    </row>
    <row r="35" spans="2:4">
      <c r="B35" s="12" t="s">
        <v>76</v>
      </c>
      <c r="C35" s="12"/>
      <c r="D35" s="12">
        <v>34</v>
      </c>
    </row>
    <row r="36" spans="2:4">
      <c r="B36" s="12" t="s">
        <v>78</v>
      </c>
      <c r="C36" s="12"/>
      <c r="D36" s="12">
        <v>35</v>
      </c>
    </row>
    <row r="37" spans="2:4">
      <c r="B37" s="12" t="s">
        <v>80</v>
      </c>
      <c r="C37" s="12"/>
      <c r="D37" s="12">
        <v>36</v>
      </c>
    </row>
    <row r="38" spans="2:4">
      <c r="B38" s="12" t="s">
        <v>82</v>
      </c>
      <c r="C38" s="12"/>
      <c r="D38" s="12">
        <v>37</v>
      </c>
    </row>
    <row r="39" spans="2:4">
      <c r="B39" s="12" t="s">
        <v>84</v>
      </c>
      <c r="C39" s="12"/>
      <c r="D39" s="12">
        <v>38</v>
      </c>
    </row>
    <row r="40" spans="2:4">
      <c r="B40" s="12" t="s">
        <v>87</v>
      </c>
      <c r="C40" s="12"/>
      <c r="D40" s="12">
        <v>39</v>
      </c>
    </row>
    <row r="41" spans="2:4">
      <c r="B41" s="12" t="s">
        <v>89</v>
      </c>
      <c r="C41" s="12"/>
      <c r="D41" s="12">
        <v>40</v>
      </c>
    </row>
    <row r="42" spans="2:4">
      <c r="B42" s="12" t="s">
        <v>91</v>
      </c>
      <c r="C42" s="12"/>
      <c r="D42" s="12">
        <v>41</v>
      </c>
    </row>
    <row r="43" spans="2:4">
      <c r="B43" s="12" t="s">
        <v>93</v>
      </c>
      <c r="C43" s="12"/>
      <c r="D43" s="12">
        <v>42</v>
      </c>
    </row>
    <row r="44" spans="2:4">
      <c r="B44" s="12" t="s">
        <v>85</v>
      </c>
      <c r="C44" s="12"/>
      <c r="D44" s="12">
        <v>43</v>
      </c>
    </row>
    <row r="45" spans="2:4">
      <c r="B45" s="12" t="s">
        <v>96</v>
      </c>
      <c r="C45" s="12"/>
      <c r="D45" s="12">
        <v>44</v>
      </c>
    </row>
    <row r="46" spans="2:4">
      <c r="B46" s="12" t="s">
        <v>98</v>
      </c>
      <c r="C46" s="12"/>
      <c r="D46" s="12">
        <v>45</v>
      </c>
    </row>
    <row r="47" spans="2:4">
      <c r="B47" s="12" t="s">
        <v>100</v>
      </c>
      <c r="C47" s="12"/>
      <c r="D47" s="12">
        <v>46</v>
      </c>
    </row>
    <row r="48" spans="2:4">
      <c r="B48" s="12" t="s">
        <v>103</v>
      </c>
      <c r="C48" s="12"/>
      <c r="D48" s="12">
        <v>47</v>
      </c>
    </row>
    <row r="49" spans="1:4">
      <c r="B49" s="12" t="s">
        <v>102</v>
      </c>
      <c r="C49" s="12"/>
      <c r="D49" s="12">
        <v>48</v>
      </c>
    </row>
    <row r="50" spans="1:4" s="13" customFormat="1">
      <c r="B50" s="14"/>
      <c r="C50" s="14"/>
      <c r="D50" s="14"/>
    </row>
    <row r="51" spans="1:4" s="10" customFormat="1">
      <c r="A51" s="10" t="s">
        <v>111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4</vt:i4>
      </vt:variant>
    </vt:vector>
  </HeadingPairs>
  <TitlesOfParts>
    <vt:vector size="8" baseType="lpstr">
      <vt:lpstr>VENTE</vt:lpstr>
      <vt:lpstr>ACHAT</vt:lpstr>
      <vt:lpstr>Listes</vt:lpstr>
      <vt:lpstr>Feuil4</vt:lpstr>
      <vt:lpstr>LISTE</vt:lpstr>
      <vt:lpstr>Millésimmes</vt:lpstr>
      <vt:lpstr>NOM_DU_PRODUIT</vt:lpstr>
      <vt:lpstr>PA_Unit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 familial</dc:creator>
  <cp:lastModifiedBy>Pat</cp:lastModifiedBy>
  <cp:lastPrinted>2015-11-23T15:03:39Z</cp:lastPrinted>
  <dcterms:created xsi:type="dcterms:W3CDTF">2015-11-23T13:30:51Z</dcterms:created>
  <dcterms:modified xsi:type="dcterms:W3CDTF">2015-11-27T09:30:14Z</dcterms:modified>
</cp:coreProperties>
</file>