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G:\Téléchargements\"/>
    </mc:Choice>
  </mc:AlternateContent>
  <xr:revisionPtr revIDLastSave="0" documentId="13_ncr:1_{5A236A65-75F0-4E9A-80C9-F97B51F53F78}" xr6:coauthVersionLast="47" xr6:coauthVersionMax="47" xr10:uidLastSave="{00000000-0000-0000-0000-000000000000}"/>
  <bookViews>
    <workbookView xWindow="-120" yWindow="-120" windowWidth="29040" windowHeight="15720" xr2:uid="{EAE8AE0B-618D-4FCC-920E-EC3D4E376B43}"/>
  </bookViews>
  <sheets>
    <sheet name="Mesures TA" sheetId="1" r:id="rId1"/>
    <sheet name="Détail du calcul" sheetId="2" r:id="rId2"/>
  </sheets>
  <calcPr calcId="191029"/>
  <pivotCaches>
    <pivotCache cacheId="18" r:id="rId3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L2" i="1" l="1" a="1"/>
  <c r="L2" i="1" s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300" i="1"/>
  <c r="I301" i="1"/>
  <c r="I302" i="1"/>
  <c r="I303" i="1"/>
  <c r="I304" i="1"/>
  <c r="I305" i="1"/>
  <c r="I306" i="1"/>
  <c r="I307" i="1"/>
  <c r="I308" i="1"/>
  <c r="I309" i="1"/>
  <c r="I310" i="1"/>
  <c r="I311" i="1"/>
  <c r="I312" i="1"/>
  <c r="I313" i="1"/>
  <c r="I314" i="1"/>
  <c r="I315" i="1"/>
  <c r="I316" i="1"/>
  <c r="I317" i="1"/>
  <c r="I318" i="1"/>
  <c r="I319" i="1"/>
  <c r="I320" i="1"/>
  <c r="I321" i="1"/>
  <c r="I322" i="1"/>
  <c r="I323" i="1"/>
  <c r="I324" i="1"/>
  <c r="I325" i="1"/>
  <c r="I326" i="1"/>
  <c r="I327" i="1"/>
  <c r="I328" i="1"/>
  <c r="I329" i="1"/>
  <c r="I330" i="1"/>
  <c r="I331" i="1"/>
  <c r="I332" i="1"/>
  <c r="I333" i="1"/>
  <c r="I334" i="1"/>
  <c r="I335" i="1"/>
  <c r="I336" i="1"/>
  <c r="I337" i="1"/>
  <c r="I338" i="1"/>
  <c r="I339" i="1"/>
  <c r="I340" i="1"/>
  <c r="I341" i="1"/>
  <c r="I342" i="1"/>
  <c r="I343" i="1"/>
  <c r="I344" i="1"/>
  <c r="I345" i="1"/>
  <c r="I346" i="1"/>
  <c r="I347" i="1"/>
  <c r="I348" i="1"/>
  <c r="I349" i="1"/>
  <c r="I350" i="1"/>
  <c r="I351" i="1"/>
  <c r="I352" i="1"/>
  <c r="I353" i="1"/>
  <c r="I354" i="1"/>
  <c r="I355" i="1"/>
  <c r="I356" i="1"/>
  <c r="I357" i="1"/>
  <c r="I358" i="1"/>
  <c r="I359" i="1"/>
  <c r="I360" i="1"/>
  <c r="I361" i="1"/>
  <c r="I362" i="1"/>
  <c r="I363" i="1"/>
  <c r="I364" i="1"/>
  <c r="I365" i="1"/>
  <c r="I366" i="1"/>
  <c r="I367" i="1"/>
  <c r="I368" i="1"/>
  <c r="I369" i="1"/>
  <c r="I370" i="1"/>
  <c r="I371" i="1"/>
  <c r="I372" i="1"/>
  <c r="I373" i="1"/>
  <c r="I374" i="1"/>
  <c r="I375" i="1"/>
  <c r="I376" i="1"/>
  <c r="I377" i="1"/>
  <c r="I378" i="1"/>
  <c r="I379" i="1"/>
  <c r="I380" i="1"/>
  <c r="I381" i="1"/>
  <c r="I382" i="1"/>
  <c r="I383" i="1"/>
  <c r="I384" i="1"/>
  <c r="I385" i="1"/>
  <c r="I386" i="1"/>
  <c r="I387" i="1"/>
  <c r="I388" i="1"/>
  <c r="I389" i="1"/>
  <c r="I390" i="1"/>
  <c r="I391" i="1"/>
  <c r="I392" i="1"/>
  <c r="I393" i="1"/>
  <c r="I394" i="1"/>
  <c r="I395" i="1"/>
  <c r="I396" i="1"/>
  <c r="I397" i="1"/>
  <c r="I398" i="1"/>
  <c r="I399" i="1"/>
  <c r="I400" i="1"/>
  <c r="I401" i="1"/>
  <c r="I402" i="1"/>
  <c r="I403" i="1"/>
  <c r="I404" i="1"/>
  <c r="I405" i="1"/>
  <c r="I406" i="1"/>
  <c r="I407" i="1"/>
  <c r="I408" i="1"/>
  <c r="I409" i="1"/>
  <c r="I410" i="1"/>
  <c r="I411" i="1"/>
  <c r="I412" i="1"/>
  <c r="I413" i="1"/>
  <c r="I414" i="1"/>
  <c r="I415" i="1"/>
  <c r="I416" i="1"/>
  <c r="I417" i="1"/>
  <c r="I418" i="1"/>
  <c r="I419" i="1"/>
  <c r="I420" i="1"/>
  <c r="I421" i="1"/>
  <c r="I422" i="1"/>
  <c r="I423" i="1"/>
  <c r="I424" i="1"/>
  <c r="I425" i="1"/>
  <c r="I426" i="1"/>
  <c r="I427" i="1"/>
  <c r="I428" i="1"/>
  <c r="I429" i="1"/>
  <c r="I430" i="1"/>
  <c r="I431" i="1"/>
  <c r="I432" i="1"/>
  <c r="I433" i="1"/>
  <c r="I434" i="1"/>
  <c r="I435" i="1"/>
  <c r="I436" i="1"/>
  <c r="I437" i="1"/>
  <c r="I438" i="1"/>
  <c r="I439" i="1"/>
  <c r="I440" i="1"/>
  <c r="I441" i="1"/>
  <c r="I442" i="1"/>
  <c r="I443" i="1"/>
  <c r="I444" i="1"/>
  <c r="I445" i="1"/>
  <c r="I446" i="1"/>
  <c r="I447" i="1"/>
  <c r="I448" i="1"/>
  <c r="I449" i="1"/>
  <c r="I450" i="1"/>
  <c r="I451" i="1"/>
  <c r="I452" i="1"/>
  <c r="I453" i="1"/>
  <c r="I454" i="1"/>
  <c r="I455" i="1"/>
  <c r="I456" i="1"/>
  <c r="I457" i="1"/>
  <c r="I458" i="1"/>
  <c r="I459" i="1"/>
  <c r="I460" i="1"/>
  <c r="I461" i="1"/>
  <c r="I462" i="1"/>
  <c r="I463" i="1"/>
  <c r="I464" i="1"/>
  <c r="I465" i="1"/>
  <c r="I466" i="1"/>
  <c r="I467" i="1"/>
  <c r="I468" i="1"/>
  <c r="I469" i="1"/>
  <c r="I470" i="1"/>
  <c r="I471" i="1"/>
  <c r="I472" i="1"/>
  <c r="I473" i="1"/>
  <c r="I474" i="1"/>
  <c r="I475" i="1"/>
  <c r="I476" i="1"/>
  <c r="I477" i="1"/>
  <c r="I478" i="1"/>
  <c r="I479" i="1"/>
  <c r="I480" i="1"/>
  <c r="I481" i="1"/>
  <c r="I482" i="1"/>
  <c r="I483" i="1"/>
  <c r="I484" i="1"/>
  <c r="I485" i="1"/>
  <c r="I486" i="1"/>
  <c r="I487" i="1"/>
  <c r="I488" i="1"/>
  <c r="I489" i="1"/>
  <c r="I490" i="1"/>
  <c r="I491" i="1"/>
  <c r="I492" i="1"/>
  <c r="I493" i="1"/>
  <c r="I494" i="1"/>
  <c r="I495" i="1"/>
  <c r="I496" i="1"/>
  <c r="I497" i="1"/>
  <c r="I498" i="1"/>
  <c r="I499" i="1"/>
  <c r="I500" i="1"/>
  <c r="I501" i="1"/>
  <c r="I502" i="1"/>
  <c r="I503" i="1"/>
  <c r="I504" i="1"/>
  <c r="I505" i="1"/>
  <c r="I506" i="1"/>
  <c r="I507" i="1"/>
  <c r="I508" i="1"/>
  <c r="I509" i="1"/>
  <c r="I510" i="1"/>
  <c r="I511" i="1"/>
  <c r="I512" i="1"/>
  <c r="I513" i="1"/>
  <c r="I514" i="1"/>
  <c r="I515" i="1"/>
  <c r="I516" i="1"/>
  <c r="I517" i="1"/>
  <c r="I518" i="1"/>
  <c r="I519" i="1"/>
  <c r="I520" i="1"/>
  <c r="I521" i="1"/>
  <c r="I522" i="1"/>
  <c r="I523" i="1"/>
  <c r="I524" i="1"/>
  <c r="I525" i="1"/>
  <c r="I526" i="1"/>
  <c r="I527" i="1"/>
  <c r="I528" i="1"/>
  <c r="I529" i="1"/>
  <c r="I530" i="1"/>
  <c r="I531" i="1"/>
  <c r="I532" i="1"/>
  <c r="I533" i="1"/>
  <c r="I534" i="1"/>
  <c r="I535" i="1"/>
  <c r="I536" i="1"/>
  <c r="I537" i="1"/>
  <c r="I538" i="1"/>
  <c r="I539" i="1"/>
  <c r="I540" i="1"/>
  <c r="I541" i="1"/>
  <c r="I542" i="1"/>
  <c r="I543" i="1"/>
  <c r="I544" i="1"/>
  <c r="I545" i="1"/>
  <c r="I546" i="1"/>
  <c r="I547" i="1"/>
  <c r="I548" i="1"/>
  <c r="I549" i="1"/>
  <c r="I550" i="1"/>
  <c r="I551" i="1"/>
  <c r="I552" i="1"/>
  <c r="I553" i="1"/>
  <c r="I554" i="1"/>
  <c r="I555" i="1"/>
  <c r="I556" i="1"/>
  <c r="I557" i="1"/>
  <c r="I558" i="1"/>
  <c r="I559" i="1"/>
  <c r="I560" i="1"/>
  <c r="I561" i="1"/>
  <c r="I562" i="1"/>
  <c r="I563" i="1"/>
  <c r="I564" i="1"/>
  <c r="I565" i="1"/>
  <c r="I566" i="1"/>
  <c r="I567" i="1"/>
  <c r="I568" i="1"/>
  <c r="I569" i="1"/>
  <c r="I570" i="1"/>
  <c r="I571" i="1"/>
  <c r="I572" i="1"/>
  <c r="I573" i="1"/>
  <c r="I574" i="1"/>
  <c r="I575" i="1"/>
  <c r="I576" i="1"/>
  <c r="I577" i="1"/>
  <c r="I578" i="1"/>
  <c r="I579" i="1"/>
  <c r="I580" i="1"/>
  <c r="I581" i="1"/>
  <c r="I582" i="1"/>
  <c r="I583" i="1"/>
  <c r="I584" i="1"/>
  <c r="I585" i="1"/>
  <c r="I586" i="1"/>
  <c r="I587" i="1"/>
  <c r="I588" i="1"/>
  <c r="I589" i="1"/>
  <c r="I590" i="1"/>
  <c r="I591" i="1"/>
  <c r="I592" i="1"/>
  <c r="I593" i="1"/>
  <c r="I594" i="1"/>
  <c r="I595" i="1"/>
  <c r="I596" i="1"/>
  <c r="I597" i="1"/>
  <c r="I598" i="1"/>
  <c r="I599" i="1"/>
  <c r="I600" i="1"/>
  <c r="I601" i="1"/>
  <c r="I602" i="1"/>
  <c r="I603" i="1"/>
  <c r="I604" i="1"/>
  <c r="I605" i="1"/>
  <c r="I606" i="1"/>
  <c r="I607" i="1"/>
  <c r="I608" i="1"/>
  <c r="I609" i="1"/>
  <c r="I610" i="1"/>
  <c r="I611" i="1"/>
  <c r="I612" i="1"/>
  <c r="I613" i="1"/>
  <c r="I614" i="1"/>
  <c r="I615" i="1"/>
  <c r="I616" i="1"/>
  <c r="I617" i="1"/>
  <c r="I618" i="1"/>
  <c r="I619" i="1"/>
  <c r="I620" i="1"/>
  <c r="I621" i="1"/>
  <c r="I622" i="1"/>
  <c r="I623" i="1"/>
  <c r="I624" i="1"/>
  <c r="I625" i="1"/>
  <c r="I626" i="1"/>
  <c r="I627" i="1"/>
  <c r="I628" i="1"/>
  <c r="I629" i="1"/>
  <c r="I630" i="1"/>
  <c r="I631" i="1"/>
  <c r="I632" i="1"/>
  <c r="I633" i="1"/>
  <c r="I634" i="1"/>
  <c r="I635" i="1"/>
  <c r="I636" i="1"/>
  <c r="I637" i="1"/>
  <c r="I638" i="1"/>
  <c r="I639" i="1"/>
  <c r="I640" i="1"/>
  <c r="I641" i="1"/>
  <c r="I642" i="1"/>
  <c r="I643" i="1"/>
  <c r="I644" i="1"/>
  <c r="I645" i="1"/>
  <c r="I646" i="1"/>
  <c r="I647" i="1"/>
  <c r="I648" i="1"/>
  <c r="I649" i="1"/>
  <c r="I650" i="1"/>
  <c r="I651" i="1"/>
  <c r="I652" i="1"/>
  <c r="I653" i="1"/>
  <c r="I654" i="1"/>
  <c r="I655" i="1"/>
  <c r="I656" i="1"/>
  <c r="I657" i="1"/>
  <c r="I658" i="1"/>
  <c r="I659" i="1"/>
  <c r="I660" i="1"/>
  <c r="I661" i="1"/>
  <c r="I662" i="1"/>
  <c r="I663" i="1"/>
  <c r="I664" i="1"/>
  <c r="I665" i="1"/>
  <c r="I666" i="1"/>
  <c r="I667" i="1"/>
  <c r="I668" i="1"/>
  <c r="I669" i="1"/>
  <c r="I670" i="1"/>
  <c r="I671" i="1"/>
  <c r="I672" i="1"/>
  <c r="I673" i="1"/>
  <c r="I674" i="1"/>
  <c r="I675" i="1"/>
  <c r="I676" i="1"/>
  <c r="I677" i="1"/>
  <c r="I678" i="1"/>
  <c r="I679" i="1"/>
  <c r="I680" i="1"/>
  <c r="I681" i="1"/>
  <c r="I682" i="1"/>
  <c r="I683" i="1"/>
  <c r="I684" i="1"/>
  <c r="I685" i="1"/>
  <c r="I686" i="1"/>
  <c r="I687" i="1"/>
  <c r="I688" i="1"/>
  <c r="I689" i="1"/>
  <c r="I690" i="1"/>
  <c r="I691" i="1"/>
  <c r="I692" i="1"/>
  <c r="I693" i="1"/>
  <c r="I694" i="1"/>
  <c r="I695" i="1"/>
  <c r="I696" i="1"/>
  <c r="I697" i="1"/>
  <c r="I698" i="1"/>
  <c r="I699" i="1"/>
  <c r="I700" i="1"/>
  <c r="I701" i="1"/>
  <c r="I702" i="1"/>
  <c r="I703" i="1"/>
  <c r="I704" i="1"/>
  <c r="I705" i="1"/>
  <c r="I706" i="1"/>
  <c r="I707" i="1"/>
  <c r="I708" i="1"/>
  <c r="I709" i="1"/>
  <c r="I710" i="1"/>
  <c r="I711" i="1"/>
  <c r="I712" i="1"/>
  <c r="I713" i="1"/>
  <c r="I714" i="1"/>
  <c r="I715" i="1"/>
  <c r="I716" i="1"/>
  <c r="I717" i="1"/>
  <c r="I718" i="1"/>
  <c r="I719" i="1"/>
  <c r="I720" i="1"/>
  <c r="I721" i="1"/>
  <c r="I722" i="1"/>
  <c r="I723" i="1"/>
  <c r="I724" i="1"/>
  <c r="I725" i="1"/>
  <c r="I726" i="1"/>
  <c r="I727" i="1"/>
  <c r="I728" i="1"/>
  <c r="I729" i="1"/>
  <c r="I730" i="1"/>
  <c r="I731" i="1"/>
  <c r="I732" i="1"/>
  <c r="I733" i="1"/>
  <c r="I734" i="1"/>
  <c r="I735" i="1"/>
  <c r="I736" i="1"/>
  <c r="I737" i="1"/>
  <c r="I738" i="1"/>
  <c r="I739" i="1"/>
  <c r="I740" i="1"/>
  <c r="I741" i="1"/>
  <c r="I742" i="1"/>
  <c r="I743" i="1"/>
  <c r="I744" i="1"/>
  <c r="I745" i="1"/>
  <c r="I746" i="1"/>
  <c r="I747" i="1"/>
  <c r="I748" i="1"/>
  <c r="I749" i="1"/>
  <c r="I750" i="1"/>
  <c r="I751" i="1"/>
  <c r="I752" i="1"/>
  <c r="I753" i="1"/>
  <c r="I754" i="1"/>
  <c r="I755" i="1"/>
  <c r="I756" i="1"/>
  <c r="I757" i="1"/>
  <c r="I758" i="1"/>
  <c r="I759" i="1"/>
  <c r="I760" i="1"/>
  <c r="I761" i="1"/>
  <c r="I762" i="1"/>
  <c r="I763" i="1"/>
  <c r="I764" i="1"/>
  <c r="I765" i="1"/>
  <c r="I766" i="1"/>
  <c r="I767" i="1"/>
  <c r="I768" i="1"/>
  <c r="I769" i="1"/>
  <c r="I770" i="1"/>
  <c r="I771" i="1"/>
  <c r="I772" i="1"/>
  <c r="I773" i="1"/>
  <c r="I774" i="1"/>
  <c r="I775" i="1"/>
  <c r="I776" i="1"/>
  <c r="I777" i="1"/>
  <c r="I778" i="1"/>
  <c r="I779" i="1"/>
  <c r="I780" i="1"/>
  <c r="I781" i="1"/>
  <c r="I782" i="1"/>
  <c r="I783" i="1"/>
  <c r="I784" i="1"/>
  <c r="I785" i="1"/>
  <c r="I786" i="1"/>
  <c r="I787" i="1"/>
  <c r="I788" i="1"/>
  <c r="I789" i="1"/>
  <c r="I790" i="1"/>
  <c r="I791" i="1"/>
  <c r="I792" i="1"/>
  <c r="I793" i="1"/>
  <c r="I794" i="1"/>
  <c r="I795" i="1"/>
  <c r="I796" i="1"/>
  <c r="I797" i="1"/>
  <c r="I798" i="1"/>
  <c r="I799" i="1"/>
  <c r="I800" i="1"/>
  <c r="I801" i="1"/>
  <c r="I802" i="1"/>
  <c r="I803" i="1"/>
  <c r="I804" i="1"/>
  <c r="I805" i="1"/>
  <c r="I806" i="1"/>
  <c r="I807" i="1"/>
  <c r="I808" i="1"/>
  <c r="I809" i="1"/>
  <c r="I810" i="1"/>
  <c r="I811" i="1"/>
  <c r="I812" i="1"/>
  <c r="I813" i="1"/>
  <c r="I814" i="1"/>
  <c r="I815" i="1"/>
  <c r="I816" i="1"/>
  <c r="I817" i="1"/>
  <c r="I818" i="1"/>
  <c r="I819" i="1"/>
  <c r="I820" i="1"/>
  <c r="I821" i="1"/>
  <c r="I822" i="1"/>
  <c r="I823" i="1"/>
  <c r="I824" i="1"/>
  <c r="I825" i="1"/>
  <c r="I826" i="1"/>
  <c r="I827" i="1"/>
  <c r="I828" i="1"/>
  <c r="I829" i="1"/>
  <c r="I830" i="1"/>
  <c r="I831" i="1"/>
  <c r="I832" i="1"/>
  <c r="I833" i="1"/>
  <c r="I834" i="1"/>
  <c r="I835" i="1"/>
  <c r="I836" i="1"/>
  <c r="I837" i="1"/>
  <c r="I838" i="1"/>
  <c r="I839" i="1"/>
  <c r="I840" i="1"/>
  <c r="I841" i="1"/>
  <c r="I842" i="1"/>
  <c r="I843" i="1"/>
  <c r="I844" i="1"/>
  <c r="I2" i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317" i="1"/>
  <c r="H318" i="1"/>
  <c r="H319" i="1"/>
  <c r="H320" i="1"/>
  <c r="H321" i="1"/>
  <c r="H322" i="1"/>
  <c r="H323" i="1"/>
  <c r="H324" i="1"/>
  <c r="H325" i="1"/>
  <c r="H326" i="1"/>
  <c r="H327" i="1"/>
  <c r="H328" i="1"/>
  <c r="H329" i="1"/>
  <c r="H330" i="1"/>
  <c r="H331" i="1"/>
  <c r="H332" i="1"/>
  <c r="H333" i="1"/>
  <c r="H334" i="1"/>
  <c r="H335" i="1"/>
  <c r="H336" i="1"/>
  <c r="H337" i="1"/>
  <c r="H338" i="1"/>
  <c r="H339" i="1"/>
  <c r="H340" i="1"/>
  <c r="H341" i="1"/>
  <c r="H342" i="1"/>
  <c r="H343" i="1"/>
  <c r="H344" i="1"/>
  <c r="H345" i="1"/>
  <c r="H346" i="1"/>
  <c r="H347" i="1"/>
  <c r="H348" i="1"/>
  <c r="H349" i="1"/>
  <c r="H350" i="1"/>
  <c r="H351" i="1"/>
  <c r="H352" i="1"/>
  <c r="H353" i="1"/>
  <c r="H354" i="1"/>
  <c r="H355" i="1"/>
  <c r="H356" i="1"/>
  <c r="H357" i="1"/>
  <c r="H358" i="1"/>
  <c r="H359" i="1"/>
  <c r="H360" i="1"/>
  <c r="H361" i="1"/>
  <c r="H362" i="1"/>
  <c r="H363" i="1"/>
  <c r="H364" i="1"/>
  <c r="H365" i="1"/>
  <c r="H366" i="1"/>
  <c r="H367" i="1"/>
  <c r="H368" i="1"/>
  <c r="H369" i="1"/>
  <c r="H370" i="1"/>
  <c r="H371" i="1"/>
  <c r="H372" i="1"/>
  <c r="H373" i="1"/>
  <c r="H374" i="1"/>
  <c r="H375" i="1"/>
  <c r="H376" i="1"/>
  <c r="H377" i="1"/>
  <c r="H378" i="1"/>
  <c r="H379" i="1"/>
  <c r="H380" i="1"/>
  <c r="H381" i="1"/>
  <c r="H382" i="1"/>
  <c r="H383" i="1"/>
  <c r="H384" i="1"/>
  <c r="H385" i="1"/>
  <c r="H386" i="1"/>
  <c r="H387" i="1"/>
  <c r="H388" i="1"/>
  <c r="H389" i="1"/>
  <c r="H390" i="1"/>
  <c r="H391" i="1"/>
  <c r="H392" i="1"/>
  <c r="H393" i="1"/>
  <c r="H394" i="1"/>
  <c r="H395" i="1"/>
  <c r="H396" i="1"/>
  <c r="H397" i="1"/>
  <c r="H398" i="1"/>
  <c r="H399" i="1"/>
  <c r="H400" i="1"/>
  <c r="H401" i="1"/>
  <c r="H402" i="1"/>
  <c r="H403" i="1"/>
  <c r="H404" i="1"/>
  <c r="H405" i="1"/>
  <c r="H406" i="1"/>
  <c r="H407" i="1"/>
  <c r="H408" i="1"/>
  <c r="H409" i="1"/>
  <c r="H410" i="1"/>
  <c r="H411" i="1"/>
  <c r="H412" i="1"/>
  <c r="H413" i="1"/>
  <c r="H414" i="1"/>
  <c r="H415" i="1"/>
  <c r="H416" i="1"/>
  <c r="H417" i="1"/>
  <c r="H418" i="1"/>
  <c r="H419" i="1"/>
  <c r="H420" i="1"/>
  <c r="H421" i="1"/>
  <c r="H422" i="1"/>
  <c r="H423" i="1"/>
  <c r="H424" i="1"/>
  <c r="H425" i="1"/>
  <c r="H426" i="1"/>
  <c r="H427" i="1"/>
  <c r="H428" i="1"/>
  <c r="H429" i="1"/>
  <c r="H430" i="1"/>
  <c r="H431" i="1"/>
  <c r="H432" i="1"/>
  <c r="H433" i="1"/>
  <c r="H434" i="1"/>
  <c r="H435" i="1"/>
  <c r="H436" i="1"/>
  <c r="H437" i="1"/>
  <c r="H438" i="1"/>
  <c r="H439" i="1"/>
  <c r="H440" i="1"/>
  <c r="H441" i="1"/>
  <c r="H442" i="1"/>
  <c r="H443" i="1"/>
  <c r="H444" i="1"/>
  <c r="H445" i="1"/>
  <c r="H446" i="1"/>
  <c r="H447" i="1"/>
  <c r="H448" i="1"/>
  <c r="H449" i="1"/>
  <c r="H450" i="1"/>
  <c r="H451" i="1"/>
  <c r="H452" i="1"/>
  <c r="H453" i="1"/>
  <c r="H454" i="1"/>
  <c r="H455" i="1"/>
  <c r="H456" i="1"/>
  <c r="H457" i="1"/>
  <c r="H458" i="1"/>
  <c r="H459" i="1"/>
  <c r="H460" i="1"/>
  <c r="H461" i="1"/>
  <c r="H462" i="1"/>
  <c r="H463" i="1"/>
  <c r="H464" i="1"/>
  <c r="H465" i="1"/>
  <c r="H466" i="1"/>
  <c r="H467" i="1"/>
  <c r="H468" i="1"/>
  <c r="H469" i="1"/>
  <c r="H470" i="1"/>
  <c r="H471" i="1"/>
  <c r="H472" i="1"/>
  <c r="H473" i="1"/>
  <c r="H474" i="1"/>
  <c r="H475" i="1"/>
  <c r="H476" i="1"/>
  <c r="H477" i="1"/>
  <c r="H478" i="1"/>
  <c r="H479" i="1"/>
  <c r="H480" i="1"/>
  <c r="H481" i="1"/>
  <c r="H482" i="1"/>
  <c r="H483" i="1"/>
  <c r="H484" i="1"/>
  <c r="H485" i="1"/>
  <c r="H486" i="1"/>
  <c r="H487" i="1"/>
  <c r="H488" i="1"/>
  <c r="H489" i="1"/>
  <c r="H490" i="1"/>
  <c r="H491" i="1"/>
  <c r="H492" i="1"/>
  <c r="H493" i="1"/>
  <c r="H494" i="1"/>
  <c r="H495" i="1"/>
  <c r="H496" i="1"/>
  <c r="H497" i="1"/>
  <c r="H498" i="1"/>
  <c r="H499" i="1"/>
  <c r="H500" i="1"/>
  <c r="H501" i="1"/>
  <c r="H502" i="1"/>
  <c r="H503" i="1"/>
  <c r="H504" i="1"/>
  <c r="H505" i="1"/>
  <c r="H506" i="1"/>
  <c r="H507" i="1"/>
  <c r="H508" i="1"/>
  <c r="H509" i="1"/>
  <c r="H510" i="1"/>
  <c r="H511" i="1"/>
  <c r="H512" i="1"/>
  <c r="H513" i="1"/>
  <c r="H514" i="1"/>
  <c r="H515" i="1"/>
  <c r="H516" i="1"/>
  <c r="H517" i="1"/>
  <c r="H518" i="1"/>
  <c r="H519" i="1"/>
  <c r="H520" i="1"/>
  <c r="H521" i="1"/>
  <c r="H522" i="1"/>
  <c r="H523" i="1"/>
  <c r="H524" i="1"/>
  <c r="H525" i="1"/>
  <c r="H526" i="1"/>
  <c r="H527" i="1"/>
  <c r="H528" i="1"/>
  <c r="H529" i="1"/>
  <c r="H530" i="1"/>
  <c r="H531" i="1"/>
  <c r="H532" i="1"/>
  <c r="H533" i="1"/>
  <c r="H534" i="1"/>
  <c r="H535" i="1"/>
  <c r="H536" i="1"/>
  <c r="H537" i="1"/>
  <c r="H538" i="1"/>
  <c r="H539" i="1"/>
  <c r="H540" i="1"/>
  <c r="H541" i="1"/>
  <c r="H542" i="1"/>
  <c r="H543" i="1"/>
  <c r="H544" i="1"/>
  <c r="H545" i="1"/>
  <c r="H546" i="1"/>
  <c r="H547" i="1"/>
  <c r="H548" i="1"/>
  <c r="H549" i="1"/>
  <c r="H550" i="1"/>
  <c r="H551" i="1"/>
  <c r="H552" i="1"/>
  <c r="H553" i="1"/>
  <c r="H554" i="1"/>
  <c r="H555" i="1"/>
  <c r="H556" i="1"/>
  <c r="H557" i="1"/>
  <c r="H558" i="1"/>
  <c r="H559" i="1"/>
  <c r="H560" i="1"/>
  <c r="H561" i="1"/>
  <c r="H562" i="1"/>
  <c r="H563" i="1"/>
  <c r="H564" i="1"/>
  <c r="H565" i="1"/>
  <c r="H566" i="1"/>
  <c r="H567" i="1"/>
  <c r="H568" i="1"/>
  <c r="H569" i="1"/>
  <c r="H570" i="1"/>
  <c r="H571" i="1"/>
  <c r="H572" i="1"/>
  <c r="H573" i="1"/>
  <c r="H574" i="1"/>
  <c r="H575" i="1"/>
  <c r="H576" i="1"/>
  <c r="H577" i="1"/>
  <c r="H578" i="1"/>
  <c r="H579" i="1"/>
  <c r="H580" i="1"/>
  <c r="H581" i="1"/>
  <c r="H582" i="1"/>
  <c r="H583" i="1"/>
  <c r="H584" i="1"/>
  <c r="H585" i="1"/>
  <c r="H586" i="1"/>
  <c r="H587" i="1"/>
  <c r="H588" i="1"/>
  <c r="H589" i="1"/>
  <c r="H590" i="1"/>
  <c r="H591" i="1"/>
  <c r="H592" i="1"/>
  <c r="H593" i="1"/>
  <c r="H594" i="1"/>
  <c r="H595" i="1"/>
  <c r="H596" i="1"/>
  <c r="H597" i="1"/>
  <c r="H598" i="1"/>
  <c r="H599" i="1"/>
  <c r="H600" i="1"/>
  <c r="H601" i="1"/>
  <c r="H602" i="1"/>
  <c r="H603" i="1"/>
  <c r="H604" i="1"/>
  <c r="H605" i="1"/>
  <c r="H606" i="1"/>
  <c r="H607" i="1"/>
  <c r="H608" i="1"/>
  <c r="H609" i="1"/>
  <c r="H610" i="1"/>
  <c r="H611" i="1"/>
  <c r="H612" i="1"/>
  <c r="H613" i="1"/>
  <c r="H614" i="1"/>
  <c r="H615" i="1"/>
  <c r="H616" i="1"/>
  <c r="H617" i="1"/>
  <c r="H618" i="1"/>
  <c r="H619" i="1"/>
  <c r="H620" i="1"/>
  <c r="H621" i="1"/>
  <c r="H622" i="1"/>
  <c r="H623" i="1"/>
  <c r="H624" i="1"/>
  <c r="H625" i="1"/>
  <c r="H626" i="1"/>
  <c r="H627" i="1"/>
  <c r="H628" i="1"/>
  <c r="H629" i="1"/>
  <c r="H630" i="1"/>
  <c r="H631" i="1"/>
  <c r="H632" i="1"/>
  <c r="H633" i="1"/>
  <c r="H634" i="1"/>
  <c r="H635" i="1"/>
  <c r="H636" i="1"/>
  <c r="H637" i="1"/>
  <c r="H638" i="1"/>
  <c r="H639" i="1"/>
  <c r="H640" i="1"/>
  <c r="H641" i="1"/>
  <c r="H642" i="1"/>
  <c r="H643" i="1"/>
  <c r="H644" i="1"/>
  <c r="H645" i="1"/>
  <c r="H646" i="1"/>
  <c r="H647" i="1"/>
  <c r="H648" i="1"/>
  <c r="H649" i="1"/>
  <c r="H650" i="1"/>
  <c r="H651" i="1"/>
  <c r="H652" i="1"/>
  <c r="H653" i="1"/>
  <c r="H654" i="1"/>
  <c r="H655" i="1"/>
  <c r="H656" i="1"/>
  <c r="H657" i="1"/>
  <c r="H658" i="1"/>
  <c r="H659" i="1"/>
  <c r="H660" i="1"/>
  <c r="H661" i="1"/>
  <c r="H662" i="1"/>
  <c r="H663" i="1"/>
  <c r="H664" i="1"/>
  <c r="H665" i="1"/>
  <c r="H666" i="1"/>
  <c r="H667" i="1"/>
  <c r="H668" i="1"/>
  <c r="H669" i="1"/>
  <c r="H670" i="1"/>
  <c r="H671" i="1"/>
  <c r="H672" i="1"/>
  <c r="H673" i="1"/>
  <c r="H674" i="1"/>
  <c r="H675" i="1"/>
  <c r="H676" i="1"/>
  <c r="H677" i="1"/>
  <c r="H678" i="1"/>
  <c r="H679" i="1"/>
  <c r="H680" i="1"/>
  <c r="H681" i="1"/>
  <c r="H682" i="1"/>
  <c r="H683" i="1"/>
  <c r="H684" i="1"/>
  <c r="H685" i="1"/>
  <c r="H686" i="1"/>
  <c r="H687" i="1"/>
  <c r="H688" i="1"/>
  <c r="H689" i="1"/>
  <c r="H690" i="1"/>
  <c r="H691" i="1"/>
  <c r="H692" i="1"/>
  <c r="H693" i="1"/>
  <c r="H694" i="1"/>
  <c r="H695" i="1"/>
  <c r="H696" i="1"/>
  <c r="H697" i="1"/>
  <c r="H698" i="1"/>
  <c r="H699" i="1"/>
  <c r="H700" i="1"/>
  <c r="H701" i="1"/>
  <c r="H702" i="1"/>
  <c r="H703" i="1"/>
  <c r="H704" i="1"/>
  <c r="H705" i="1"/>
  <c r="H706" i="1"/>
  <c r="H707" i="1"/>
  <c r="H708" i="1"/>
  <c r="H709" i="1"/>
  <c r="H710" i="1"/>
  <c r="H711" i="1"/>
  <c r="H712" i="1"/>
  <c r="H713" i="1"/>
  <c r="H714" i="1"/>
  <c r="H715" i="1"/>
  <c r="H716" i="1"/>
  <c r="H717" i="1"/>
  <c r="H718" i="1"/>
  <c r="H719" i="1"/>
  <c r="H720" i="1"/>
  <c r="H721" i="1"/>
  <c r="H722" i="1"/>
  <c r="H723" i="1"/>
  <c r="H724" i="1"/>
  <c r="H725" i="1"/>
  <c r="H726" i="1"/>
  <c r="H727" i="1"/>
  <c r="H728" i="1"/>
  <c r="H729" i="1"/>
  <c r="H730" i="1"/>
  <c r="H731" i="1"/>
  <c r="H732" i="1"/>
  <c r="H733" i="1"/>
  <c r="H734" i="1"/>
  <c r="H735" i="1"/>
  <c r="H736" i="1"/>
  <c r="H737" i="1"/>
  <c r="H738" i="1"/>
  <c r="H739" i="1"/>
  <c r="H740" i="1"/>
  <c r="H741" i="1"/>
  <c r="H742" i="1"/>
  <c r="H743" i="1"/>
  <c r="H744" i="1"/>
  <c r="H745" i="1"/>
  <c r="H746" i="1"/>
  <c r="H747" i="1"/>
  <c r="H748" i="1"/>
  <c r="H749" i="1"/>
  <c r="H750" i="1"/>
  <c r="H751" i="1"/>
  <c r="H752" i="1"/>
  <c r="H753" i="1"/>
  <c r="H754" i="1"/>
  <c r="H755" i="1"/>
  <c r="H756" i="1"/>
  <c r="H757" i="1"/>
  <c r="H758" i="1"/>
  <c r="H759" i="1"/>
  <c r="H760" i="1"/>
  <c r="H761" i="1"/>
  <c r="H762" i="1"/>
  <c r="H763" i="1"/>
  <c r="H764" i="1"/>
  <c r="H765" i="1"/>
  <c r="H766" i="1"/>
  <c r="H767" i="1"/>
  <c r="H768" i="1"/>
  <c r="H769" i="1"/>
  <c r="H770" i="1"/>
  <c r="H771" i="1"/>
  <c r="H772" i="1"/>
  <c r="H773" i="1"/>
  <c r="H774" i="1"/>
  <c r="H775" i="1"/>
  <c r="H776" i="1"/>
  <c r="H777" i="1"/>
  <c r="H778" i="1"/>
  <c r="H779" i="1"/>
  <c r="H780" i="1"/>
  <c r="H781" i="1"/>
  <c r="H782" i="1"/>
  <c r="H783" i="1"/>
  <c r="H784" i="1"/>
  <c r="H785" i="1"/>
  <c r="H786" i="1"/>
  <c r="H787" i="1"/>
  <c r="H788" i="1"/>
  <c r="H789" i="1"/>
  <c r="H790" i="1"/>
  <c r="H791" i="1"/>
  <c r="H792" i="1"/>
  <c r="H793" i="1"/>
  <c r="H794" i="1"/>
  <c r="H795" i="1"/>
  <c r="H796" i="1"/>
  <c r="H797" i="1"/>
  <c r="H798" i="1"/>
  <c r="H799" i="1"/>
  <c r="H800" i="1"/>
  <c r="H801" i="1"/>
  <c r="H802" i="1"/>
  <c r="H803" i="1"/>
  <c r="H804" i="1"/>
  <c r="H805" i="1"/>
  <c r="H806" i="1"/>
  <c r="H807" i="1"/>
  <c r="H808" i="1"/>
  <c r="H809" i="1"/>
  <c r="H810" i="1"/>
  <c r="H811" i="1"/>
  <c r="H812" i="1"/>
  <c r="H813" i="1"/>
  <c r="H814" i="1"/>
  <c r="H815" i="1"/>
  <c r="H816" i="1"/>
  <c r="H817" i="1"/>
  <c r="H818" i="1"/>
  <c r="H819" i="1"/>
  <c r="H820" i="1"/>
  <c r="H821" i="1"/>
  <c r="H822" i="1"/>
  <c r="H823" i="1"/>
  <c r="H824" i="1"/>
  <c r="H825" i="1"/>
  <c r="H826" i="1"/>
  <c r="H827" i="1"/>
  <c r="H828" i="1"/>
  <c r="H829" i="1"/>
  <c r="H830" i="1"/>
  <c r="H831" i="1"/>
  <c r="H832" i="1"/>
  <c r="H833" i="1"/>
  <c r="H834" i="1"/>
  <c r="H835" i="1"/>
  <c r="H836" i="1"/>
  <c r="H837" i="1"/>
  <c r="H838" i="1"/>
  <c r="H839" i="1"/>
  <c r="H840" i="1"/>
  <c r="H841" i="1"/>
  <c r="H842" i="1"/>
  <c r="H843" i="1"/>
  <c r="H844" i="1"/>
  <c r="H2" i="1"/>
  <c r="F2" i="1"/>
  <c r="G2" i="1"/>
  <c r="J2" i="1"/>
  <c r="F3" i="1"/>
  <c r="G3" i="1"/>
  <c r="J3" i="1"/>
  <c r="F4" i="1"/>
  <c r="G4" i="1"/>
  <c r="J4" i="1"/>
  <c r="F5" i="1"/>
  <c r="G5" i="1"/>
  <c r="J5" i="1"/>
  <c r="F6" i="1"/>
  <c r="G6" i="1"/>
  <c r="J6" i="1"/>
  <c r="F7" i="1"/>
  <c r="G7" i="1"/>
  <c r="J7" i="1"/>
  <c r="F8" i="1"/>
  <c r="G8" i="1"/>
  <c r="J8" i="1"/>
  <c r="F9" i="1"/>
  <c r="G9" i="1"/>
  <c r="J9" i="1"/>
  <c r="F10" i="1"/>
  <c r="G10" i="1"/>
  <c r="J10" i="1"/>
  <c r="F11" i="1"/>
  <c r="G11" i="1"/>
  <c r="J11" i="1"/>
  <c r="F12" i="1"/>
  <c r="G12" i="1"/>
  <c r="J12" i="1"/>
  <c r="F13" i="1"/>
  <c r="G13" i="1"/>
  <c r="J13" i="1"/>
  <c r="F14" i="1"/>
  <c r="G14" i="1"/>
  <c r="J14" i="1"/>
  <c r="F15" i="1"/>
  <c r="G15" i="1"/>
  <c r="J15" i="1"/>
  <c r="F16" i="1"/>
  <c r="G16" i="1"/>
  <c r="J16" i="1"/>
  <c r="F17" i="1"/>
  <c r="G17" i="1"/>
  <c r="J17" i="1"/>
  <c r="F18" i="1"/>
  <c r="G18" i="1"/>
  <c r="J18" i="1"/>
  <c r="F19" i="1"/>
  <c r="G19" i="1"/>
  <c r="J19" i="1"/>
  <c r="F20" i="1"/>
  <c r="G20" i="1"/>
  <c r="J20" i="1"/>
  <c r="F21" i="1"/>
  <c r="G21" i="1"/>
  <c r="J21" i="1"/>
  <c r="F22" i="1"/>
  <c r="G22" i="1"/>
  <c r="J22" i="1"/>
  <c r="F23" i="1"/>
  <c r="G23" i="1"/>
  <c r="J23" i="1"/>
  <c r="F24" i="1"/>
  <c r="G24" i="1"/>
  <c r="J24" i="1"/>
  <c r="F25" i="1"/>
  <c r="G25" i="1"/>
  <c r="J25" i="1"/>
  <c r="F26" i="1"/>
  <c r="G26" i="1"/>
  <c r="J26" i="1"/>
  <c r="F27" i="1"/>
  <c r="G27" i="1"/>
  <c r="J27" i="1"/>
  <c r="F28" i="1"/>
  <c r="G28" i="1"/>
  <c r="J28" i="1"/>
  <c r="F29" i="1"/>
  <c r="G29" i="1"/>
  <c r="J29" i="1"/>
  <c r="F30" i="1"/>
  <c r="G30" i="1"/>
  <c r="J30" i="1"/>
  <c r="F31" i="1"/>
  <c r="G31" i="1"/>
  <c r="J31" i="1"/>
  <c r="F32" i="1"/>
  <c r="G32" i="1"/>
  <c r="J32" i="1"/>
  <c r="F33" i="1"/>
  <c r="G33" i="1"/>
  <c r="J33" i="1"/>
  <c r="F34" i="1"/>
  <c r="G34" i="1"/>
  <c r="J34" i="1"/>
  <c r="F35" i="1"/>
  <c r="G35" i="1"/>
  <c r="J35" i="1"/>
  <c r="F36" i="1"/>
  <c r="G36" i="1"/>
  <c r="J36" i="1"/>
  <c r="F37" i="1"/>
  <c r="G37" i="1"/>
  <c r="J37" i="1"/>
  <c r="F38" i="1"/>
  <c r="G38" i="1"/>
  <c r="J38" i="1"/>
  <c r="F39" i="1"/>
  <c r="G39" i="1"/>
  <c r="J39" i="1"/>
  <c r="F40" i="1"/>
  <c r="G40" i="1"/>
  <c r="J40" i="1"/>
  <c r="F41" i="1"/>
  <c r="G41" i="1"/>
  <c r="J41" i="1"/>
  <c r="F42" i="1"/>
  <c r="G42" i="1"/>
  <c r="J42" i="1"/>
  <c r="F43" i="1"/>
  <c r="G43" i="1"/>
  <c r="J43" i="1"/>
  <c r="F44" i="1"/>
  <c r="G44" i="1"/>
  <c r="J44" i="1"/>
  <c r="F45" i="1"/>
  <c r="G45" i="1"/>
  <c r="J45" i="1"/>
  <c r="F46" i="1"/>
  <c r="G46" i="1"/>
  <c r="J46" i="1"/>
  <c r="F47" i="1"/>
  <c r="G47" i="1"/>
  <c r="J47" i="1"/>
  <c r="F48" i="1"/>
  <c r="G48" i="1"/>
  <c r="J48" i="1"/>
  <c r="F49" i="1"/>
  <c r="G49" i="1"/>
  <c r="J49" i="1"/>
  <c r="F50" i="1"/>
  <c r="G50" i="1"/>
  <c r="J50" i="1"/>
  <c r="F51" i="1"/>
  <c r="G51" i="1"/>
  <c r="J51" i="1"/>
  <c r="F52" i="1"/>
  <c r="G52" i="1"/>
  <c r="J52" i="1"/>
  <c r="F53" i="1"/>
  <c r="G53" i="1"/>
  <c r="J53" i="1"/>
  <c r="F54" i="1"/>
  <c r="G54" i="1"/>
  <c r="J54" i="1"/>
  <c r="F55" i="1"/>
  <c r="G55" i="1"/>
  <c r="J55" i="1"/>
  <c r="F56" i="1"/>
  <c r="G56" i="1"/>
  <c r="J56" i="1"/>
  <c r="F57" i="1"/>
  <c r="G57" i="1"/>
  <c r="J57" i="1"/>
  <c r="F58" i="1"/>
  <c r="G58" i="1"/>
  <c r="J58" i="1"/>
  <c r="F59" i="1"/>
  <c r="G59" i="1"/>
  <c r="J59" i="1"/>
  <c r="F60" i="1"/>
  <c r="G60" i="1"/>
  <c r="J60" i="1"/>
  <c r="F61" i="1"/>
  <c r="G61" i="1"/>
  <c r="J61" i="1"/>
  <c r="F62" i="1"/>
  <c r="G62" i="1"/>
  <c r="J62" i="1"/>
  <c r="F63" i="1"/>
  <c r="G63" i="1"/>
  <c r="J63" i="1"/>
  <c r="F64" i="1"/>
  <c r="G64" i="1"/>
  <c r="J64" i="1"/>
  <c r="F65" i="1"/>
  <c r="G65" i="1"/>
  <c r="J65" i="1"/>
  <c r="F66" i="1"/>
  <c r="G66" i="1"/>
  <c r="J66" i="1"/>
  <c r="F67" i="1"/>
  <c r="G67" i="1"/>
  <c r="J67" i="1"/>
  <c r="F68" i="1"/>
  <c r="G68" i="1"/>
  <c r="J68" i="1"/>
  <c r="F69" i="1"/>
  <c r="G69" i="1"/>
  <c r="J69" i="1"/>
  <c r="F70" i="1"/>
  <c r="G70" i="1"/>
  <c r="J70" i="1"/>
  <c r="F71" i="1"/>
  <c r="G71" i="1"/>
  <c r="J71" i="1"/>
  <c r="F72" i="1"/>
  <c r="G72" i="1"/>
  <c r="J72" i="1"/>
  <c r="F73" i="1"/>
  <c r="G73" i="1"/>
  <c r="J73" i="1"/>
  <c r="F74" i="1"/>
  <c r="G74" i="1"/>
  <c r="J74" i="1"/>
  <c r="F75" i="1"/>
  <c r="G75" i="1"/>
  <c r="J75" i="1"/>
  <c r="F76" i="1"/>
  <c r="G76" i="1"/>
  <c r="J76" i="1"/>
  <c r="F77" i="1"/>
  <c r="G77" i="1"/>
  <c r="J77" i="1"/>
  <c r="F78" i="1"/>
  <c r="G78" i="1"/>
  <c r="J78" i="1"/>
  <c r="F79" i="1"/>
  <c r="G79" i="1"/>
  <c r="J79" i="1"/>
  <c r="F80" i="1"/>
  <c r="G80" i="1"/>
  <c r="J80" i="1"/>
  <c r="F81" i="1"/>
  <c r="G81" i="1"/>
  <c r="J81" i="1"/>
  <c r="F82" i="1"/>
  <c r="G82" i="1"/>
  <c r="J82" i="1"/>
  <c r="F83" i="1"/>
  <c r="G83" i="1"/>
  <c r="J83" i="1"/>
  <c r="F84" i="1"/>
  <c r="G84" i="1"/>
  <c r="J84" i="1"/>
  <c r="F85" i="1"/>
  <c r="G85" i="1"/>
  <c r="J85" i="1"/>
  <c r="F86" i="1"/>
  <c r="G86" i="1"/>
  <c r="J86" i="1"/>
  <c r="F87" i="1"/>
  <c r="G87" i="1"/>
  <c r="J87" i="1"/>
  <c r="F88" i="1"/>
  <c r="G88" i="1"/>
  <c r="J88" i="1"/>
  <c r="F89" i="1"/>
  <c r="G89" i="1"/>
  <c r="J89" i="1"/>
  <c r="F90" i="1"/>
  <c r="G90" i="1"/>
  <c r="J90" i="1"/>
  <c r="F91" i="1"/>
  <c r="G91" i="1"/>
  <c r="J91" i="1"/>
  <c r="F92" i="1"/>
  <c r="G92" i="1"/>
  <c r="J92" i="1"/>
  <c r="F93" i="1"/>
  <c r="G93" i="1"/>
  <c r="J93" i="1"/>
  <c r="F94" i="1"/>
  <c r="G94" i="1"/>
  <c r="J94" i="1"/>
  <c r="F95" i="1"/>
  <c r="G95" i="1"/>
  <c r="J95" i="1"/>
  <c r="F96" i="1"/>
  <c r="G96" i="1"/>
  <c r="J96" i="1"/>
  <c r="F97" i="1"/>
  <c r="G97" i="1"/>
  <c r="J97" i="1"/>
  <c r="F98" i="1"/>
  <c r="G98" i="1"/>
  <c r="J98" i="1"/>
  <c r="F99" i="1"/>
  <c r="G99" i="1"/>
  <c r="J99" i="1"/>
  <c r="F100" i="1"/>
  <c r="G100" i="1"/>
  <c r="J100" i="1"/>
  <c r="F101" i="1"/>
  <c r="G101" i="1"/>
  <c r="J101" i="1"/>
  <c r="F102" i="1"/>
  <c r="G102" i="1"/>
  <c r="J102" i="1"/>
  <c r="F103" i="1"/>
  <c r="G103" i="1"/>
  <c r="J103" i="1"/>
  <c r="F104" i="1"/>
  <c r="G104" i="1"/>
  <c r="J104" i="1"/>
  <c r="F105" i="1"/>
  <c r="G105" i="1"/>
  <c r="J105" i="1"/>
  <c r="F106" i="1"/>
  <c r="G106" i="1"/>
  <c r="J106" i="1"/>
  <c r="F107" i="1"/>
  <c r="G107" i="1"/>
  <c r="J107" i="1"/>
  <c r="F108" i="1"/>
  <c r="G108" i="1"/>
  <c r="J108" i="1"/>
  <c r="F109" i="1"/>
  <c r="G109" i="1"/>
  <c r="J109" i="1"/>
  <c r="F110" i="1"/>
  <c r="G110" i="1"/>
  <c r="J110" i="1"/>
  <c r="F111" i="1"/>
  <c r="G111" i="1"/>
  <c r="J111" i="1"/>
  <c r="F112" i="1"/>
  <c r="G112" i="1"/>
  <c r="J112" i="1"/>
  <c r="F113" i="1"/>
  <c r="G113" i="1"/>
  <c r="J113" i="1"/>
  <c r="F114" i="1"/>
  <c r="G114" i="1"/>
  <c r="J114" i="1"/>
  <c r="F115" i="1"/>
  <c r="G115" i="1"/>
  <c r="J115" i="1"/>
  <c r="F116" i="1"/>
  <c r="G116" i="1"/>
  <c r="J116" i="1"/>
  <c r="F117" i="1"/>
  <c r="G117" i="1"/>
  <c r="J117" i="1"/>
  <c r="F118" i="1"/>
  <c r="G118" i="1"/>
  <c r="J118" i="1"/>
  <c r="F119" i="1"/>
  <c r="G119" i="1"/>
  <c r="J119" i="1"/>
  <c r="F120" i="1"/>
  <c r="G120" i="1"/>
  <c r="J120" i="1"/>
  <c r="F121" i="1"/>
  <c r="G121" i="1"/>
  <c r="J121" i="1"/>
  <c r="F122" i="1"/>
  <c r="G122" i="1"/>
  <c r="J122" i="1"/>
  <c r="F123" i="1"/>
  <c r="G123" i="1"/>
  <c r="J123" i="1"/>
  <c r="F124" i="1"/>
  <c r="G124" i="1"/>
  <c r="J124" i="1"/>
  <c r="F125" i="1"/>
  <c r="G125" i="1"/>
  <c r="J125" i="1"/>
  <c r="F126" i="1"/>
  <c r="G126" i="1"/>
  <c r="J126" i="1"/>
  <c r="F127" i="1"/>
  <c r="G127" i="1"/>
  <c r="J127" i="1"/>
  <c r="F128" i="1"/>
  <c r="G128" i="1"/>
  <c r="J128" i="1"/>
  <c r="F129" i="1"/>
  <c r="G129" i="1"/>
  <c r="J129" i="1"/>
  <c r="F130" i="1"/>
  <c r="G130" i="1"/>
  <c r="J130" i="1"/>
  <c r="F131" i="1"/>
  <c r="G131" i="1"/>
  <c r="J131" i="1"/>
  <c r="F132" i="1"/>
  <c r="G132" i="1"/>
  <c r="J132" i="1"/>
  <c r="F133" i="1"/>
  <c r="G133" i="1"/>
  <c r="J133" i="1"/>
  <c r="F134" i="1"/>
  <c r="G134" i="1"/>
  <c r="J134" i="1"/>
  <c r="F135" i="1"/>
  <c r="G135" i="1"/>
  <c r="J135" i="1"/>
  <c r="F136" i="1"/>
  <c r="G136" i="1"/>
  <c r="J136" i="1"/>
  <c r="F137" i="1"/>
  <c r="G137" i="1"/>
  <c r="J137" i="1"/>
  <c r="F138" i="1"/>
  <c r="G138" i="1"/>
  <c r="J138" i="1"/>
  <c r="F139" i="1"/>
  <c r="G139" i="1"/>
  <c r="J139" i="1"/>
  <c r="F140" i="1"/>
  <c r="G140" i="1"/>
  <c r="J140" i="1"/>
  <c r="F141" i="1"/>
  <c r="G141" i="1"/>
  <c r="J141" i="1"/>
  <c r="F142" i="1"/>
  <c r="G142" i="1"/>
  <c r="J142" i="1"/>
  <c r="F143" i="1"/>
  <c r="G143" i="1"/>
  <c r="J143" i="1"/>
  <c r="F144" i="1"/>
  <c r="G144" i="1"/>
  <c r="J144" i="1"/>
  <c r="F145" i="1"/>
  <c r="G145" i="1"/>
  <c r="J145" i="1"/>
  <c r="F146" i="1"/>
  <c r="G146" i="1"/>
  <c r="J146" i="1"/>
  <c r="F147" i="1"/>
  <c r="G147" i="1"/>
  <c r="J147" i="1"/>
  <c r="F148" i="1"/>
  <c r="G148" i="1"/>
  <c r="J148" i="1"/>
  <c r="F149" i="1"/>
  <c r="G149" i="1"/>
  <c r="J149" i="1"/>
  <c r="F150" i="1"/>
  <c r="G150" i="1"/>
  <c r="J150" i="1"/>
  <c r="F151" i="1"/>
  <c r="G151" i="1"/>
  <c r="J151" i="1"/>
  <c r="F152" i="1"/>
  <c r="G152" i="1"/>
  <c r="J152" i="1"/>
  <c r="F153" i="1"/>
  <c r="G153" i="1"/>
  <c r="J153" i="1"/>
  <c r="F154" i="1"/>
  <c r="G154" i="1"/>
  <c r="J154" i="1"/>
  <c r="F155" i="1"/>
  <c r="G155" i="1"/>
  <c r="J155" i="1"/>
  <c r="F156" i="1"/>
  <c r="G156" i="1"/>
  <c r="J156" i="1"/>
  <c r="F157" i="1"/>
  <c r="G157" i="1"/>
  <c r="J157" i="1"/>
  <c r="F158" i="1"/>
  <c r="G158" i="1"/>
  <c r="J158" i="1"/>
  <c r="F159" i="1"/>
  <c r="G159" i="1"/>
  <c r="J159" i="1"/>
  <c r="F160" i="1"/>
  <c r="G160" i="1"/>
  <c r="J160" i="1"/>
  <c r="F161" i="1"/>
  <c r="G161" i="1"/>
  <c r="J161" i="1"/>
  <c r="F162" i="1"/>
  <c r="G162" i="1"/>
  <c r="J162" i="1"/>
  <c r="F163" i="1"/>
  <c r="G163" i="1"/>
  <c r="J163" i="1"/>
  <c r="F164" i="1"/>
  <c r="G164" i="1"/>
  <c r="J164" i="1"/>
  <c r="F165" i="1"/>
  <c r="G165" i="1"/>
  <c r="J165" i="1"/>
  <c r="F166" i="1"/>
  <c r="G166" i="1"/>
  <c r="J166" i="1"/>
  <c r="F167" i="1"/>
  <c r="G167" i="1"/>
  <c r="J167" i="1"/>
  <c r="F168" i="1"/>
  <c r="G168" i="1"/>
  <c r="J168" i="1"/>
  <c r="F169" i="1"/>
  <c r="G169" i="1"/>
  <c r="J169" i="1"/>
  <c r="F170" i="1"/>
  <c r="G170" i="1"/>
  <c r="J170" i="1"/>
  <c r="F171" i="1"/>
  <c r="G171" i="1"/>
  <c r="J171" i="1"/>
  <c r="F172" i="1"/>
  <c r="G172" i="1"/>
  <c r="J172" i="1"/>
  <c r="F173" i="1"/>
  <c r="G173" i="1"/>
  <c r="J173" i="1"/>
  <c r="F174" i="1"/>
  <c r="G174" i="1"/>
  <c r="J174" i="1"/>
  <c r="F175" i="1"/>
  <c r="G175" i="1"/>
  <c r="J175" i="1"/>
  <c r="F176" i="1"/>
  <c r="G176" i="1"/>
  <c r="J176" i="1"/>
  <c r="F177" i="1"/>
  <c r="G177" i="1"/>
  <c r="J177" i="1"/>
  <c r="F178" i="1"/>
  <c r="G178" i="1"/>
  <c r="J178" i="1"/>
  <c r="F179" i="1"/>
  <c r="G179" i="1"/>
  <c r="J179" i="1"/>
  <c r="F180" i="1"/>
  <c r="G180" i="1"/>
  <c r="J180" i="1"/>
  <c r="F181" i="1"/>
  <c r="G181" i="1"/>
  <c r="J181" i="1"/>
  <c r="F182" i="1"/>
  <c r="G182" i="1"/>
  <c r="J182" i="1"/>
  <c r="F183" i="1"/>
  <c r="G183" i="1"/>
  <c r="J183" i="1"/>
  <c r="F184" i="1"/>
  <c r="G184" i="1"/>
  <c r="J184" i="1"/>
  <c r="F185" i="1"/>
  <c r="G185" i="1"/>
  <c r="J185" i="1"/>
  <c r="F186" i="1"/>
  <c r="G186" i="1"/>
  <c r="J186" i="1"/>
  <c r="F187" i="1"/>
  <c r="G187" i="1"/>
  <c r="J187" i="1"/>
  <c r="F188" i="1"/>
  <c r="G188" i="1"/>
  <c r="J188" i="1"/>
  <c r="F189" i="1"/>
  <c r="G189" i="1"/>
  <c r="J189" i="1"/>
  <c r="F190" i="1"/>
  <c r="G190" i="1"/>
  <c r="J190" i="1"/>
  <c r="F191" i="1"/>
  <c r="G191" i="1"/>
  <c r="J191" i="1"/>
  <c r="F192" i="1"/>
  <c r="G192" i="1"/>
  <c r="J192" i="1"/>
  <c r="F193" i="1"/>
  <c r="G193" i="1"/>
  <c r="J193" i="1"/>
  <c r="F194" i="1"/>
  <c r="G194" i="1"/>
  <c r="J194" i="1"/>
  <c r="F195" i="1"/>
  <c r="G195" i="1"/>
  <c r="J195" i="1"/>
  <c r="F196" i="1"/>
  <c r="G196" i="1"/>
  <c r="J196" i="1"/>
  <c r="F197" i="1"/>
  <c r="G197" i="1"/>
  <c r="J197" i="1"/>
  <c r="F198" i="1"/>
  <c r="G198" i="1"/>
  <c r="J198" i="1"/>
  <c r="F199" i="1"/>
  <c r="G199" i="1"/>
  <c r="J199" i="1"/>
  <c r="F200" i="1"/>
  <c r="G200" i="1"/>
  <c r="J200" i="1"/>
  <c r="F201" i="1"/>
  <c r="G201" i="1"/>
  <c r="J201" i="1"/>
  <c r="F202" i="1"/>
  <c r="G202" i="1"/>
  <c r="J202" i="1"/>
  <c r="F203" i="1"/>
  <c r="G203" i="1"/>
  <c r="J203" i="1"/>
  <c r="F204" i="1"/>
  <c r="G204" i="1"/>
  <c r="J204" i="1"/>
  <c r="F205" i="1"/>
  <c r="G205" i="1"/>
  <c r="J205" i="1"/>
  <c r="F206" i="1"/>
  <c r="G206" i="1"/>
  <c r="J206" i="1"/>
  <c r="F207" i="1"/>
  <c r="G207" i="1"/>
  <c r="J207" i="1"/>
  <c r="F208" i="1"/>
  <c r="G208" i="1"/>
  <c r="J208" i="1"/>
  <c r="F209" i="1"/>
  <c r="G209" i="1"/>
  <c r="J209" i="1"/>
  <c r="F210" i="1"/>
  <c r="G210" i="1"/>
  <c r="J210" i="1"/>
  <c r="F211" i="1"/>
  <c r="G211" i="1"/>
  <c r="J211" i="1"/>
  <c r="F212" i="1"/>
  <c r="G212" i="1"/>
  <c r="J212" i="1"/>
  <c r="F213" i="1"/>
  <c r="G213" i="1"/>
  <c r="J213" i="1"/>
  <c r="F214" i="1"/>
  <c r="G214" i="1"/>
  <c r="J214" i="1"/>
  <c r="F215" i="1"/>
  <c r="G215" i="1"/>
  <c r="J215" i="1"/>
  <c r="F216" i="1"/>
  <c r="G216" i="1"/>
  <c r="J216" i="1"/>
  <c r="F217" i="1"/>
  <c r="G217" i="1"/>
  <c r="J217" i="1"/>
  <c r="F218" i="1"/>
  <c r="G218" i="1"/>
  <c r="J218" i="1"/>
  <c r="F219" i="1"/>
  <c r="G219" i="1"/>
  <c r="J219" i="1"/>
  <c r="F220" i="1"/>
  <c r="G220" i="1"/>
  <c r="J220" i="1"/>
  <c r="F221" i="1"/>
  <c r="G221" i="1"/>
  <c r="J221" i="1"/>
  <c r="F222" i="1"/>
  <c r="G222" i="1"/>
  <c r="J222" i="1"/>
  <c r="F223" i="1"/>
  <c r="G223" i="1"/>
  <c r="J223" i="1"/>
  <c r="F224" i="1"/>
  <c r="G224" i="1"/>
  <c r="J224" i="1"/>
  <c r="F225" i="1"/>
  <c r="G225" i="1"/>
  <c r="J225" i="1"/>
  <c r="F226" i="1"/>
  <c r="G226" i="1"/>
  <c r="J226" i="1"/>
  <c r="F227" i="1"/>
  <c r="G227" i="1"/>
  <c r="J227" i="1"/>
  <c r="F228" i="1"/>
  <c r="G228" i="1"/>
  <c r="J228" i="1"/>
  <c r="F229" i="1"/>
  <c r="G229" i="1"/>
  <c r="J229" i="1"/>
  <c r="F230" i="1"/>
  <c r="G230" i="1"/>
  <c r="J230" i="1"/>
  <c r="F231" i="1"/>
  <c r="G231" i="1"/>
  <c r="J231" i="1"/>
  <c r="F232" i="1"/>
  <c r="G232" i="1"/>
  <c r="J232" i="1"/>
  <c r="F233" i="1"/>
  <c r="G233" i="1"/>
  <c r="J233" i="1"/>
  <c r="F234" i="1"/>
  <c r="G234" i="1"/>
  <c r="J234" i="1"/>
  <c r="F235" i="1"/>
  <c r="G235" i="1"/>
  <c r="J235" i="1"/>
  <c r="F236" i="1"/>
  <c r="G236" i="1"/>
  <c r="J236" i="1"/>
  <c r="F237" i="1"/>
  <c r="G237" i="1"/>
  <c r="J237" i="1"/>
  <c r="F238" i="1"/>
  <c r="G238" i="1"/>
  <c r="J238" i="1"/>
  <c r="F239" i="1"/>
  <c r="G239" i="1"/>
  <c r="J239" i="1"/>
  <c r="F240" i="1"/>
  <c r="G240" i="1"/>
  <c r="J240" i="1"/>
  <c r="F241" i="1"/>
  <c r="G241" i="1"/>
  <c r="J241" i="1"/>
  <c r="F242" i="1"/>
  <c r="G242" i="1"/>
  <c r="J242" i="1"/>
  <c r="F243" i="1"/>
  <c r="G243" i="1"/>
  <c r="J243" i="1"/>
  <c r="F244" i="1"/>
  <c r="G244" i="1"/>
  <c r="J244" i="1"/>
  <c r="F245" i="1"/>
  <c r="G245" i="1"/>
  <c r="J245" i="1"/>
  <c r="F246" i="1"/>
  <c r="G246" i="1"/>
  <c r="J246" i="1"/>
  <c r="F247" i="1"/>
  <c r="G247" i="1"/>
  <c r="J247" i="1"/>
  <c r="F248" i="1"/>
  <c r="G248" i="1"/>
  <c r="J248" i="1"/>
  <c r="F249" i="1"/>
  <c r="G249" i="1"/>
  <c r="J249" i="1"/>
  <c r="F250" i="1"/>
  <c r="G250" i="1"/>
  <c r="J250" i="1"/>
  <c r="F251" i="1"/>
  <c r="G251" i="1"/>
  <c r="J251" i="1"/>
  <c r="F252" i="1"/>
  <c r="G252" i="1"/>
  <c r="J252" i="1"/>
  <c r="F253" i="1"/>
  <c r="G253" i="1"/>
  <c r="J253" i="1"/>
  <c r="F254" i="1"/>
  <c r="G254" i="1"/>
  <c r="J254" i="1"/>
  <c r="F255" i="1"/>
  <c r="G255" i="1"/>
  <c r="J255" i="1"/>
  <c r="F256" i="1"/>
  <c r="G256" i="1"/>
  <c r="J256" i="1"/>
  <c r="F257" i="1"/>
  <c r="G257" i="1"/>
  <c r="J257" i="1"/>
  <c r="F258" i="1"/>
  <c r="G258" i="1"/>
  <c r="J258" i="1"/>
  <c r="F259" i="1"/>
  <c r="G259" i="1"/>
  <c r="J259" i="1"/>
  <c r="F260" i="1"/>
  <c r="G260" i="1"/>
  <c r="J260" i="1"/>
  <c r="F261" i="1"/>
  <c r="G261" i="1"/>
  <c r="J261" i="1"/>
  <c r="F262" i="1"/>
  <c r="G262" i="1"/>
  <c r="J262" i="1"/>
  <c r="F263" i="1"/>
  <c r="G263" i="1"/>
  <c r="J263" i="1"/>
  <c r="F264" i="1"/>
  <c r="G264" i="1"/>
  <c r="J264" i="1"/>
  <c r="F265" i="1"/>
  <c r="G265" i="1"/>
  <c r="J265" i="1"/>
  <c r="F266" i="1"/>
  <c r="G266" i="1"/>
  <c r="J266" i="1"/>
  <c r="F267" i="1"/>
  <c r="G267" i="1"/>
  <c r="J267" i="1"/>
  <c r="F268" i="1"/>
  <c r="G268" i="1"/>
  <c r="J268" i="1"/>
  <c r="F269" i="1"/>
  <c r="G269" i="1"/>
  <c r="J269" i="1"/>
  <c r="F270" i="1"/>
  <c r="G270" i="1"/>
  <c r="J270" i="1"/>
  <c r="F271" i="1"/>
  <c r="G271" i="1"/>
  <c r="J271" i="1"/>
  <c r="F272" i="1"/>
  <c r="G272" i="1"/>
  <c r="J272" i="1"/>
  <c r="F273" i="1"/>
  <c r="G273" i="1"/>
  <c r="J273" i="1"/>
  <c r="F274" i="1"/>
  <c r="G274" i="1"/>
  <c r="J274" i="1"/>
  <c r="F275" i="1"/>
  <c r="G275" i="1"/>
  <c r="J275" i="1"/>
  <c r="F276" i="1"/>
  <c r="G276" i="1"/>
  <c r="J276" i="1"/>
  <c r="F277" i="1"/>
  <c r="G277" i="1"/>
  <c r="J277" i="1"/>
  <c r="F278" i="1"/>
  <c r="G278" i="1"/>
  <c r="J278" i="1"/>
  <c r="F279" i="1"/>
  <c r="G279" i="1"/>
  <c r="J279" i="1"/>
  <c r="F280" i="1"/>
  <c r="G280" i="1"/>
  <c r="J280" i="1"/>
  <c r="F281" i="1"/>
  <c r="G281" i="1"/>
  <c r="J281" i="1"/>
  <c r="F282" i="1"/>
  <c r="G282" i="1"/>
  <c r="J282" i="1"/>
  <c r="F283" i="1"/>
  <c r="G283" i="1"/>
  <c r="J283" i="1"/>
  <c r="F284" i="1"/>
  <c r="G284" i="1"/>
  <c r="J284" i="1"/>
  <c r="F285" i="1"/>
  <c r="G285" i="1"/>
  <c r="J285" i="1"/>
  <c r="F286" i="1"/>
  <c r="G286" i="1"/>
  <c r="J286" i="1"/>
  <c r="F287" i="1"/>
  <c r="G287" i="1"/>
  <c r="J287" i="1"/>
  <c r="F288" i="1"/>
  <c r="G288" i="1"/>
  <c r="J288" i="1"/>
  <c r="F289" i="1"/>
  <c r="G289" i="1"/>
  <c r="J289" i="1"/>
  <c r="F290" i="1"/>
  <c r="G290" i="1"/>
  <c r="J290" i="1"/>
  <c r="F291" i="1"/>
  <c r="G291" i="1"/>
  <c r="J291" i="1"/>
  <c r="F292" i="1"/>
  <c r="G292" i="1"/>
  <c r="J292" i="1"/>
  <c r="F293" i="1"/>
  <c r="G293" i="1"/>
  <c r="J293" i="1"/>
  <c r="F294" i="1"/>
  <c r="G294" i="1"/>
  <c r="J294" i="1"/>
  <c r="F295" i="1"/>
  <c r="G295" i="1"/>
  <c r="J295" i="1"/>
  <c r="F296" i="1"/>
  <c r="G296" i="1"/>
  <c r="J296" i="1"/>
  <c r="F297" i="1"/>
  <c r="G297" i="1"/>
  <c r="J297" i="1"/>
  <c r="F298" i="1"/>
  <c r="G298" i="1"/>
  <c r="J298" i="1"/>
  <c r="F299" i="1"/>
  <c r="G299" i="1"/>
  <c r="J299" i="1"/>
  <c r="F300" i="1"/>
  <c r="G300" i="1"/>
  <c r="J300" i="1"/>
  <c r="F301" i="1"/>
  <c r="G301" i="1"/>
  <c r="J301" i="1"/>
  <c r="F302" i="1"/>
  <c r="G302" i="1"/>
  <c r="J302" i="1"/>
  <c r="F303" i="1"/>
  <c r="G303" i="1"/>
  <c r="J303" i="1"/>
  <c r="F304" i="1"/>
  <c r="G304" i="1"/>
  <c r="J304" i="1"/>
  <c r="F305" i="1"/>
  <c r="G305" i="1"/>
  <c r="J305" i="1"/>
  <c r="F306" i="1"/>
  <c r="G306" i="1"/>
  <c r="J306" i="1"/>
  <c r="F307" i="1"/>
  <c r="G307" i="1"/>
  <c r="J307" i="1"/>
  <c r="F308" i="1"/>
  <c r="G308" i="1"/>
  <c r="J308" i="1"/>
  <c r="F309" i="1"/>
  <c r="G309" i="1"/>
  <c r="J309" i="1"/>
  <c r="F310" i="1"/>
  <c r="G310" i="1"/>
  <c r="J310" i="1"/>
  <c r="F311" i="1"/>
  <c r="G311" i="1"/>
  <c r="J311" i="1"/>
  <c r="F312" i="1"/>
  <c r="G312" i="1"/>
  <c r="J312" i="1"/>
  <c r="F313" i="1"/>
  <c r="G313" i="1"/>
  <c r="J313" i="1"/>
  <c r="F314" i="1"/>
  <c r="G314" i="1"/>
  <c r="J314" i="1"/>
  <c r="F315" i="1"/>
  <c r="G315" i="1"/>
  <c r="J315" i="1"/>
  <c r="F316" i="1"/>
  <c r="G316" i="1"/>
  <c r="J316" i="1"/>
  <c r="F317" i="1"/>
  <c r="G317" i="1"/>
  <c r="J317" i="1"/>
  <c r="F318" i="1"/>
  <c r="G318" i="1"/>
  <c r="J318" i="1"/>
  <c r="F319" i="1"/>
  <c r="G319" i="1"/>
  <c r="J319" i="1"/>
  <c r="F320" i="1"/>
  <c r="G320" i="1"/>
  <c r="J320" i="1"/>
  <c r="F321" i="1"/>
  <c r="G321" i="1"/>
  <c r="J321" i="1"/>
  <c r="F322" i="1"/>
  <c r="G322" i="1"/>
  <c r="J322" i="1"/>
  <c r="F323" i="1"/>
  <c r="G323" i="1"/>
  <c r="J323" i="1"/>
  <c r="F324" i="1"/>
  <c r="G324" i="1"/>
  <c r="J324" i="1"/>
  <c r="F325" i="1"/>
  <c r="G325" i="1"/>
  <c r="J325" i="1"/>
  <c r="F326" i="1"/>
  <c r="G326" i="1"/>
  <c r="J326" i="1"/>
  <c r="F327" i="1"/>
  <c r="G327" i="1"/>
  <c r="J327" i="1"/>
  <c r="F328" i="1"/>
  <c r="G328" i="1"/>
  <c r="J328" i="1"/>
  <c r="F329" i="1"/>
  <c r="G329" i="1"/>
  <c r="J329" i="1"/>
  <c r="F330" i="1"/>
  <c r="G330" i="1"/>
  <c r="J330" i="1"/>
  <c r="F331" i="1"/>
  <c r="G331" i="1"/>
  <c r="J331" i="1"/>
  <c r="F332" i="1"/>
  <c r="G332" i="1"/>
  <c r="J332" i="1"/>
  <c r="F333" i="1"/>
  <c r="G333" i="1"/>
  <c r="J333" i="1"/>
  <c r="F334" i="1"/>
  <c r="G334" i="1"/>
  <c r="J334" i="1"/>
  <c r="F335" i="1"/>
  <c r="G335" i="1"/>
  <c r="J335" i="1"/>
  <c r="F336" i="1"/>
  <c r="G336" i="1"/>
  <c r="J336" i="1"/>
  <c r="F337" i="1"/>
  <c r="G337" i="1"/>
  <c r="J337" i="1"/>
  <c r="F338" i="1"/>
  <c r="G338" i="1"/>
  <c r="J338" i="1"/>
  <c r="F339" i="1"/>
  <c r="G339" i="1"/>
  <c r="J339" i="1"/>
  <c r="F340" i="1"/>
  <c r="G340" i="1"/>
  <c r="J340" i="1"/>
  <c r="F341" i="1"/>
  <c r="G341" i="1"/>
  <c r="J341" i="1"/>
  <c r="F342" i="1"/>
  <c r="G342" i="1"/>
  <c r="J342" i="1"/>
  <c r="F343" i="1"/>
  <c r="G343" i="1"/>
  <c r="J343" i="1"/>
  <c r="F344" i="1"/>
  <c r="G344" i="1"/>
  <c r="J344" i="1"/>
  <c r="F345" i="1"/>
  <c r="G345" i="1"/>
  <c r="J345" i="1"/>
  <c r="F346" i="1"/>
  <c r="G346" i="1"/>
  <c r="J346" i="1"/>
  <c r="F347" i="1"/>
  <c r="G347" i="1"/>
  <c r="J347" i="1"/>
  <c r="F348" i="1"/>
  <c r="G348" i="1"/>
  <c r="J348" i="1"/>
  <c r="F349" i="1"/>
  <c r="G349" i="1"/>
  <c r="J349" i="1"/>
  <c r="F350" i="1"/>
  <c r="G350" i="1"/>
  <c r="J350" i="1"/>
  <c r="F351" i="1"/>
  <c r="G351" i="1"/>
  <c r="J351" i="1"/>
  <c r="F352" i="1"/>
  <c r="G352" i="1"/>
  <c r="J352" i="1"/>
  <c r="F353" i="1"/>
  <c r="G353" i="1"/>
  <c r="J353" i="1"/>
  <c r="F354" i="1"/>
  <c r="G354" i="1"/>
  <c r="J354" i="1"/>
  <c r="F355" i="1"/>
  <c r="G355" i="1"/>
  <c r="J355" i="1"/>
  <c r="F356" i="1"/>
  <c r="G356" i="1"/>
  <c r="J356" i="1"/>
  <c r="F357" i="1"/>
  <c r="G357" i="1"/>
  <c r="J357" i="1"/>
  <c r="F358" i="1"/>
  <c r="G358" i="1"/>
  <c r="J358" i="1"/>
  <c r="F359" i="1"/>
  <c r="G359" i="1"/>
  <c r="J359" i="1"/>
  <c r="F360" i="1"/>
  <c r="G360" i="1"/>
  <c r="J360" i="1"/>
  <c r="F361" i="1"/>
  <c r="G361" i="1"/>
  <c r="J361" i="1"/>
  <c r="F362" i="1"/>
  <c r="G362" i="1"/>
  <c r="J362" i="1"/>
  <c r="F363" i="1"/>
  <c r="G363" i="1"/>
  <c r="J363" i="1"/>
  <c r="F364" i="1"/>
  <c r="G364" i="1"/>
  <c r="J364" i="1"/>
  <c r="F365" i="1"/>
  <c r="G365" i="1"/>
  <c r="J365" i="1"/>
  <c r="F366" i="1"/>
  <c r="G366" i="1"/>
  <c r="J366" i="1"/>
  <c r="F367" i="1"/>
  <c r="G367" i="1"/>
  <c r="J367" i="1"/>
  <c r="F368" i="1"/>
  <c r="G368" i="1"/>
  <c r="J368" i="1"/>
  <c r="F369" i="1"/>
  <c r="G369" i="1"/>
  <c r="J369" i="1"/>
  <c r="F370" i="1"/>
  <c r="G370" i="1"/>
  <c r="J370" i="1"/>
  <c r="F371" i="1"/>
  <c r="G371" i="1"/>
  <c r="J371" i="1"/>
  <c r="F372" i="1"/>
  <c r="G372" i="1"/>
  <c r="J372" i="1"/>
  <c r="F373" i="1"/>
  <c r="G373" i="1"/>
  <c r="J373" i="1"/>
  <c r="F374" i="1"/>
  <c r="G374" i="1"/>
  <c r="J374" i="1"/>
  <c r="F375" i="1"/>
  <c r="G375" i="1"/>
  <c r="J375" i="1"/>
  <c r="F376" i="1"/>
  <c r="G376" i="1"/>
  <c r="J376" i="1"/>
  <c r="F377" i="1"/>
  <c r="G377" i="1"/>
  <c r="J377" i="1"/>
  <c r="F378" i="1"/>
  <c r="G378" i="1"/>
  <c r="J378" i="1"/>
  <c r="F379" i="1"/>
  <c r="G379" i="1"/>
  <c r="J379" i="1"/>
  <c r="F380" i="1"/>
  <c r="G380" i="1"/>
  <c r="J380" i="1"/>
  <c r="F381" i="1"/>
  <c r="G381" i="1"/>
  <c r="J381" i="1"/>
  <c r="F382" i="1"/>
  <c r="G382" i="1"/>
  <c r="J382" i="1"/>
  <c r="F383" i="1"/>
  <c r="G383" i="1"/>
  <c r="J383" i="1"/>
  <c r="F384" i="1"/>
  <c r="G384" i="1"/>
  <c r="J384" i="1"/>
  <c r="F385" i="1"/>
  <c r="G385" i="1"/>
  <c r="J385" i="1"/>
  <c r="F386" i="1"/>
  <c r="G386" i="1"/>
  <c r="J386" i="1"/>
  <c r="F387" i="1"/>
  <c r="G387" i="1"/>
  <c r="J387" i="1"/>
  <c r="F388" i="1"/>
  <c r="G388" i="1"/>
  <c r="J388" i="1"/>
  <c r="F389" i="1"/>
  <c r="G389" i="1"/>
  <c r="J389" i="1"/>
  <c r="F390" i="1"/>
  <c r="G390" i="1"/>
  <c r="J390" i="1"/>
  <c r="F391" i="1"/>
  <c r="G391" i="1"/>
  <c r="J391" i="1"/>
  <c r="F392" i="1"/>
  <c r="G392" i="1"/>
  <c r="J392" i="1"/>
  <c r="F393" i="1"/>
  <c r="G393" i="1"/>
  <c r="J393" i="1"/>
  <c r="F394" i="1"/>
  <c r="G394" i="1"/>
  <c r="J394" i="1"/>
  <c r="F395" i="1"/>
  <c r="G395" i="1"/>
  <c r="J395" i="1"/>
  <c r="F396" i="1"/>
  <c r="G396" i="1"/>
  <c r="J396" i="1"/>
  <c r="F397" i="1"/>
  <c r="G397" i="1"/>
  <c r="J397" i="1"/>
  <c r="F398" i="1"/>
  <c r="G398" i="1"/>
  <c r="J398" i="1"/>
  <c r="F399" i="1"/>
  <c r="G399" i="1"/>
  <c r="J399" i="1"/>
  <c r="F400" i="1"/>
  <c r="G400" i="1"/>
  <c r="J400" i="1"/>
  <c r="F401" i="1"/>
  <c r="G401" i="1"/>
  <c r="J401" i="1"/>
  <c r="F402" i="1"/>
  <c r="G402" i="1"/>
  <c r="J402" i="1"/>
  <c r="F403" i="1"/>
  <c r="G403" i="1"/>
  <c r="J403" i="1"/>
  <c r="F404" i="1"/>
  <c r="G404" i="1"/>
  <c r="J404" i="1"/>
  <c r="F405" i="1"/>
  <c r="G405" i="1"/>
  <c r="J405" i="1"/>
  <c r="F406" i="1"/>
  <c r="G406" i="1"/>
  <c r="J406" i="1"/>
  <c r="F407" i="1"/>
  <c r="G407" i="1"/>
  <c r="J407" i="1"/>
  <c r="F408" i="1"/>
  <c r="G408" i="1"/>
  <c r="J408" i="1"/>
  <c r="F409" i="1"/>
  <c r="G409" i="1"/>
  <c r="J409" i="1"/>
  <c r="F410" i="1"/>
  <c r="G410" i="1"/>
  <c r="J410" i="1"/>
  <c r="F411" i="1"/>
  <c r="G411" i="1"/>
  <c r="J411" i="1"/>
  <c r="F412" i="1"/>
  <c r="G412" i="1"/>
  <c r="J412" i="1"/>
  <c r="F413" i="1"/>
  <c r="G413" i="1"/>
  <c r="J413" i="1"/>
  <c r="F414" i="1"/>
  <c r="G414" i="1"/>
  <c r="J414" i="1"/>
  <c r="F415" i="1"/>
  <c r="G415" i="1"/>
  <c r="J415" i="1"/>
  <c r="F416" i="1"/>
  <c r="G416" i="1"/>
  <c r="J416" i="1"/>
  <c r="F417" i="1"/>
  <c r="G417" i="1"/>
  <c r="J417" i="1"/>
  <c r="F418" i="1"/>
  <c r="G418" i="1"/>
  <c r="J418" i="1"/>
  <c r="F419" i="1"/>
  <c r="G419" i="1"/>
  <c r="J419" i="1"/>
  <c r="F420" i="1"/>
  <c r="G420" i="1"/>
  <c r="J420" i="1"/>
  <c r="F421" i="1"/>
  <c r="G421" i="1"/>
  <c r="J421" i="1"/>
  <c r="F422" i="1"/>
  <c r="G422" i="1"/>
  <c r="J422" i="1"/>
  <c r="F423" i="1"/>
  <c r="G423" i="1"/>
  <c r="J423" i="1"/>
  <c r="F424" i="1"/>
  <c r="G424" i="1"/>
  <c r="J424" i="1"/>
  <c r="F425" i="1"/>
  <c r="G425" i="1"/>
  <c r="J425" i="1"/>
  <c r="F426" i="1"/>
  <c r="G426" i="1"/>
  <c r="J426" i="1"/>
  <c r="F427" i="1"/>
  <c r="G427" i="1"/>
  <c r="J427" i="1"/>
  <c r="F428" i="1"/>
  <c r="G428" i="1"/>
  <c r="J428" i="1"/>
  <c r="F429" i="1"/>
  <c r="G429" i="1"/>
  <c r="J429" i="1"/>
  <c r="F430" i="1"/>
  <c r="G430" i="1"/>
  <c r="J430" i="1"/>
  <c r="F431" i="1"/>
  <c r="G431" i="1"/>
  <c r="J431" i="1"/>
  <c r="F432" i="1"/>
  <c r="G432" i="1"/>
  <c r="J432" i="1"/>
  <c r="F433" i="1"/>
  <c r="G433" i="1"/>
  <c r="J433" i="1"/>
  <c r="F434" i="1"/>
  <c r="G434" i="1"/>
  <c r="J434" i="1"/>
  <c r="F435" i="1"/>
  <c r="G435" i="1"/>
  <c r="J435" i="1"/>
  <c r="F436" i="1"/>
  <c r="G436" i="1"/>
  <c r="J436" i="1"/>
  <c r="F437" i="1"/>
  <c r="G437" i="1"/>
  <c r="J437" i="1"/>
  <c r="F438" i="1"/>
  <c r="G438" i="1"/>
  <c r="J438" i="1"/>
  <c r="F439" i="1"/>
  <c r="G439" i="1"/>
  <c r="J439" i="1"/>
  <c r="F440" i="1"/>
  <c r="G440" i="1"/>
  <c r="J440" i="1"/>
  <c r="F441" i="1"/>
  <c r="G441" i="1"/>
  <c r="J441" i="1"/>
  <c r="F442" i="1"/>
  <c r="G442" i="1"/>
  <c r="J442" i="1"/>
  <c r="F443" i="1"/>
  <c r="G443" i="1"/>
  <c r="J443" i="1"/>
  <c r="F444" i="1"/>
  <c r="G444" i="1"/>
  <c r="J444" i="1"/>
  <c r="F445" i="1"/>
  <c r="G445" i="1"/>
  <c r="J445" i="1"/>
  <c r="F446" i="1"/>
  <c r="G446" i="1"/>
  <c r="J446" i="1"/>
  <c r="F447" i="1"/>
  <c r="G447" i="1"/>
  <c r="J447" i="1"/>
  <c r="F448" i="1"/>
  <c r="G448" i="1"/>
  <c r="J448" i="1"/>
  <c r="F449" i="1"/>
  <c r="G449" i="1"/>
  <c r="J449" i="1"/>
  <c r="F450" i="1"/>
  <c r="G450" i="1"/>
  <c r="J450" i="1"/>
  <c r="F451" i="1"/>
  <c r="G451" i="1"/>
  <c r="J451" i="1"/>
  <c r="F452" i="1"/>
  <c r="G452" i="1"/>
  <c r="J452" i="1"/>
  <c r="F453" i="1"/>
  <c r="G453" i="1"/>
  <c r="J453" i="1"/>
  <c r="F454" i="1"/>
  <c r="G454" i="1"/>
  <c r="J454" i="1"/>
  <c r="F455" i="1"/>
  <c r="G455" i="1"/>
  <c r="J455" i="1"/>
  <c r="F456" i="1"/>
  <c r="G456" i="1"/>
  <c r="J456" i="1"/>
  <c r="F457" i="1"/>
  <c r="G457" i="1"/>
  <c r="J457" i="1"/>
  <c r="F458" i="1"/>
  <c r="G458" i="1"/>
  <c r="J458" i="1"/>
  <c r="F459" i="1"/>
  <c r="G459" i="1"/>
  <c r="J459" i="1"/>
  <c r="F460" i="1"/>
  <c r="G460" i="1"/>
  <c r="J460" i="1"/>
  <c r="F461" i="1"/>
  <c r="G461" i="1"/>
  <c r="J461" i="1"/>
  <c r="F462" i="1"/>
  <c r="G462" i="1"/>
  <c r="J462" i="1"/>
  <c r="F463" i="1"/>
  <c r="G463" i="1"/>
  <c r="J463" i="1"/>
  <c r="F464" i="1"/>
  <c r="G464" i="1"/>
  <c r="J464" i="1"/>
  <c r="F465" i="1"/>
  <c r="G465" i="1"/>
  <c r="J465" i="1"/>
  <c r="F466" i="1"/>
  <c r="G466" i="1"/>
  <c r="J466" i="1"/>
  <c r="F467" i="1"/>
  <c r="G467" i="1"/>
  <c r="J467" i="1"/>
  <c r="F468" i="1"/>
  <c r="G468" i="1"/>
  <c r="J468" i="1"/>
  <c r="F469" i="1"/>
  <c r="G469" i="1"/>
  <c r="J469" i="1"/>
  <c r="F470" i="1"/>
  <c r="G470" i="1"/>
  <c r="J470" i="1"/>
  <c r="F471" i="1"/>
  <c r="G471" i="1"/>
  <c r="J471" i="1"/>
  <c r="F472" i="1"/>
  <c r="G472" i="1"/>
  <c r="J472" i="1"/>
  <c r="F473" i="1"/>
  <c r="G473" i="1"/>
  <c r="J473" i="1"/>
  <c r="F474" i="1"/>
  <c r="G474" i="1"/>
  <c r="J474" i="1"/>
  <c r="F475" i="1"/>
  <c r="G475" i="1"/>
  <c r="J475" i="1"/>
  <c r="F476" i="1"/>
  <c r="G476" i="1"/>
  <c r="J476" i="1"/>
  <c r="F477" i="1"/>
  <c r="G477" i="1"/>
  <c r="J477" i="1"/>
  <c r="F478" i="1"/>
  <c r="G478" i="1"/>
  <c r="J478" i="1"/>
  <c r="F479" i="1"/>
  <c r="G479" i="1"/>
  <c r="J479" i="1"/>
  <c r="F480" i="1"/>
  <c r="G480" i="1"/>
  <c r="J480" i="1"/>
  <c r="F481" i="1"/>
  <c r="G481" i="1"/>
  <c r="J481" i="1"/>
  <c r="F482" i="1"/>
  <c r="G482" i="1"/>
  <c r="J482" i="1"/>
  <c r="F483" i="1"/>
  <c r="G483" i="1"/>
  <c r="J483" i="1"/>
  <c r="F484" i="1"/>
  <c r="G484" i="1"/>
  <c r="J484" i="1"/>
  <c r="F485" i="1"/>
  <c r="G485" i="1"/>
  <c r="J485" i="1"/>
  <c r="F486" i="1"/>
  <c r="G486" i="1"/>
  <c r="J486" i="1"/>
  <c r="F487" i="1"/>
  <c r="G487" i="1"/>
  <c r="J487" i="1"/>
  <c r="F488" i="1"/>
  <c r="G488" i="1"/>
  <c r="J488" i="1"/>
  <c r="F489" i="1"/>
  <c r="G489" i="1"/>
  <c r="J489" i="1"/>
  <c r="F490" i="1"/>
  <c r="G490" i="1"/>
  <c r="J490" i="1"/>
  <c r="F491" i="1"/>
  <c r="G491" i="1"/>
  <c r="J491" i="1"/>
  <c r="F492" i="1"/>
  <c r="G492" i="1"/>
  <c r="J492" i="1"/>
  <c r="F493" i="1"/>
  <c r="G493" i="1"/>
  <c r="J493" i="1"/>
  <c r="F494" i="1"/>
  <c r="G494" i="1"/>
  <c r="J494" i="1"/>
  <c r="F495" i="1"/>
  <c r="G495" i="1"/>
  <c r="J495" i="1"/>
  <c r="F496" i="1"/>
  <c r="G496" i="1"/>
  <c r="J496" i="1"/>
  <c r="F497" i="1"/>
  <c r="G497" i="1"/>
  <c r="J497" i="1"/>
  <c r="F498" i="1"/>
  <c r="G498" i="1"/>
  <c r="J498" i="1"/>
  <c r="F499" i="1"/>
  <c r="G499" i="1"/>
  <c r="J499" i="1"/>
  <c r="F500" i="1"/>
  <c r="G500" i="1"/>
  <c r="J500" i="1"/>
  <c r="F501" i="1"/>
  <c r="G501" i="1"/>
  <c r="J501" i="1"/>
  <c r="F502" i="1"/>
  <c r="G502" i="1"/>
  <c r="J502" i="1"/>
  <c r="F503" i="1"/>
  <c r="G503" i="1"/>
  <c r="J503" i="1"/>
  <c r="F504" i="1"/>
  <c r="G504" i="1"/>
  <c r="J504" i="1"/>
  <c r="F505" i="1"/>
  <c r="G505" i="1"/>
  <c r="J505" i="1"/>
  <c r="F506" i="1"/>
  <c r="G506" i="1"/>
  <c r="J506" i="1"/>
  <c r="F507" i="1"/>
  <c r="G507" i="1"/>
  <c r="J507" i="1"/>
  <c r="F508" i="1"/>
  <c r="G508" i="1"/>
  <c r="J508" i="1"/>
  <c r="F509" i="1"/>
  <c r="G509" i="1"/>
  <c r="J509" i="1"/>
  <c r="F510" i="1"/>
  <c r="G510" i="1"/>
  <c r="J510" i="1"/>
  <c r="F511" i="1"/>
  <c r="G511" i="1"/>
  <c r="J511" i="1"/>
  <c r="F512" i="1"/>
  <c r="G512" i="1"/>
  <c r="J512" i="1"/>
  <c r="F513" i="1"/>
  <c r="G513" i="1"/>
  <c r="J513" i="1"/>
  <c r="F514" i="1"/>
  <c r="G514" i="1"/>
  <c r="J514" i="1"/>
  <c r="F515" i="1"/>
  <c r="G515" i="1"/>
  <c r="J515" i="1"/>
  <c r="F516" i="1"/>
  <c r="G516" i="1"/>
  <c r="J516" i="1"/>
  <c r="F517" i="1"/>
  <c r="G517" i="1"/>
  <c r="J517" i="1"/>
  <c r="F518" i="1"/>
  <c r="G518" i="1"/>
  <c r="J518" i="1"/>
  <c r="F519" i="1"/>
  <c r="G519" i="1"/>
  <c r="J519" i="1"/>
  <c r="F520" i="1"/>
  <c r="G520" i="1"/>
  <c r="J520" i="1"/>
  <c r="F521" i="1"/>
  <c r="G521" i="1"/>
  <c r="J521" i="1"/>
  <c r="F522" i="1"/>
  <c r="G522" i="1"/>
  <c r="J522" i="1"/>
  <c r="F523" i="1"/>
  <c r="G523" i="1"/>
  <c r="J523" i="1"/>
  <c r="F524" i="1"/>
  <c r="G524" i="1"/>
  <c r="J524" i="1"/>
  <c r="F525" i="1"/>
  <c r="G525" i="1"/>
  <c r="J525" i="1"/>
  <c r="F526" i="1"/>
  <c r="G526" i="1"/>
  <c r="J526" i="1"/>
  <c r="F527" i="1"/>
  <c r="G527" i="1"/>
  <c r="J527" i="1"/>
  <c r="F528" i="1"/>
  <c r="G528" i="1"/>
  <c r="J528" i="1"/>
  <c r="F529" i="1"/>
  <c r="G529" i="1"/>
  <c r="J529" i="1"/>
  <c r="F530" i="1"/>
  <c r="G530" i="1"/>
  <c r="J530" i="1"/>
  <c r="F531" i="1"/>
  <c r="G531" i="1"/>
  <c r="J531" i="1"/>
  <c r="F532" i="1"/>
  <c r="G532" i="1"/>
  <c r="J532" i="1"/>
  <c r="F533" i="1"/>
  <c r="G533" i="1"/>
  <c r="J533" i="1"/>
  <c r="F534" i="1"/>
  <c r="G534" i="1"/>
  <c r="J534" i="1"/>
  <c r="F535" i="1"/>
  <c r="G535" i="1"/>
  <c r="J535" i="1"/>
  <c r="F536" i="1"/>
  <c r="G536" i="1"/>
  <c r="J536" i="1"/>
  <c r="F537" i="1"/>
  <c r="G537" i="1"/>
  <c r="J537" i="1"/>
  <c r="F538" i="1"/>
  <c r="G538" i="1"/>
  <c r="J538" i="1"/>
  <c r="F539" i="1"/>
  <c r="G539" i="1"/>
  <c r="J539" i="1"/>
  <c r="F540" i="1"/>
  <c r="G540" i="1"/>
  <c r="J540" i="1"/>
  <c r="F541" i="1"/>
  <c r="G541" i="1"/>
  <c r="J541" i="1"/>
  <c r="F542" i="1"/>
  <c r="G542" i="1"/>
  <c r="J542" i="1"/>
  <c r="F543" i="1"/>
  <c r="G543" i="1"/>
  <c r="J543" i="1"/>
  <c r="F544" i="1"/>
  <c r="G544" i="1"/>
  <c r="J544" i="1"/>
  <c r="F545" i="1"/>
  <c r="G545" i="1"/>
  <c r="J545" i="1"/>
  <c r="F546" i="1"/>
  <c r="G546" i="1"/>
  <c r="J546" i="1"/>
  <c r="F547" i="1"/>
  <c r="G547" i="1"/>
  <c r="J547" i="1"/>
  <c r="F548" i="1"/>
  <c r="G548" i="1"/>
  <c r="J548" i="1"/>
  <c r="F549" i="1"/>
  <c r="G549" i="1"/>
  <c r="J549" i="1"/>
  <c r="F550" i="1"/>
  <c r="G550" i="1"/>
  <c r="J550" i="1"/>
  <c r="F551" i="1"/>
  <c r="G551" i="1"/>
  <c r="J551" i="1"/>
  <c r="F552" i="1"/>
  <c r="G552" i="1"/>
  <c r="J552" i="1"/>
  <c r="F553" i="1"/>
  <c r="G553" i="1"/>
  <c r="J553" i="1"/>
  <c r="F554" i="1"/>
  <c r="G554" i="1"/>
  <c r="J554" i="1"/>
  <c r="F555" i="1"/>
  <c r="G555" i="1"/>
  <c r="J555" i="1"/>
  <c r="F556" i="1"/>
  <c r="G556" i="1"/>
  <c r="J556" i="1"/>
  <c r="F557" i="1"/>
  <c r="G557" i="1"/>
  <c r="J557" i="1"/>
  <c r="F558" i="1"/>
  <c r="G558" i="1"/>
  <c r="J558" i="1"/>
  <c r="F559" i="1"/>
  <c r="G559" i="1"/>
  <c r="J559" i="1"/>
  <c r="F560" i="1"/>
  <c r="G560" i="1"/>
  <c r="J560" i="1"/>
  <c r="F561" i="1"/>
  <c r="G561" i="1"/>
  <c r="J561" i="1"/>
  <c r="F562" i="1"/>
  <c r="G562" i="1"/>
  <c r="J562" i="1"/>
  <c r="F563" i="1"/>
  <c r="G563" i="1"/>
  <c r="J563" i="1"/>
  <c r="F564" i="1"/>
  <c r="G564" i="1"/>
  <c r="J564" i="1"/>
  <c r="F565" i="1"/>
  <c r="G565" i="1"/>
  <c r="J565" i="1"/>
  <c r="F566" i="1"/>
  <c r="G566" i="1"/>
  <c r="J566" i="1"/>
  <c r="F567" i="1"/>
  <c r="G567" i="1"/>
  <c r="J567" i="1"/>
  <c r="F568" i="1"/>
  <c r="G568" i="1"/>
  <c r="J568" i="1"/>
  <c r="F569" i="1"/>
  <c r="G569" i="1"/>
  <c r="J569" i="1"/>
  <c r="F570" i="1"/>
  <c r="G570" i="1"/>
  <c r="J570" i="1"/>
  <c r="F571" i="1"/>
  <c r="G571" i="1"/>
  <c r="J571" i="1"/>
  <c r="F572" i="1"/>
  <c r="G572" i="1"/>
  <c r="J572" i="1"/>
  <c r="F573" i="1"/>
  <c r="G573" i="1"/>
  <c r="J573" i="1"/>
  <c r="F574" i="1"/>
  <c r="G574" i="1"/>
  <c r="J574" i="1"/>
  <c r="F575" i="1"/>
  <c r="G575" i="1"/>
  <c r="J575" i="1"/>
  <c r="F576" i="1"/>
  <c r="G576" i="1"/>
  <c r="J576" i="1"/>
  <c r="F577" i="1"/>
  <c r="G577" i="1"/>
  <c r="J577" i="1"/>
  <c r="F578" i="1"/>
  <c r="G578" i="1"/>
  <c r="J578" i="1"/>
  <c r="F579" i="1"/>
  <c r="G579" i="1"/>
  <c r="J579" i="1"/>
  <c r="F580" i="1"/>
  <c r="G580" i="1"/>
  <c r="J580" i="1"/>
  <c r="F581" i="1"/>
  <c r="G581" i="1"/>
  <c r="J581" i="1"/>
  <c r="F582" i="1"/>
  <c r="G582" i="1"/>
  <c r="J582" i="1"/>
  <c r="F583" i="1"/>
  <c r="G583" i="1"/>
  <c r="J583" i="1"/>
  <c r="F584" i="1"/>
  <c r="G584" i="1"/>
  <c r="J584" i="1"/>
  <c r="F585" i="1"/>
  <c r="G585" i="1"/>
  <c r="J585" i="1"/>
  <c r="F586" i="1"/>
  <c r="G586" i="1"/>
  <c r="J586" i="1"/>
  <c r="F587" i="1"/>
  <c r="G587" i="1"/>
  <c r="J587" i="1"/>
  <c r="F588" i="1"/>
  <c r="G588" i="1"/>
  <c r="J588" i="1"/>
  <c r="F589" i="1"/>
  <c r="G589" i="1"/>
  <c r="J589" i="1"/>
  <c r="F590" i="1"/>
  <c r="G590" i="1"/>
  <c r="J590" i="1"/>
  <c r="F591" i="1"/>
  <c r="G591" i="1"/>
  <c r="J591" i="1"/>
  <c r="F592" i="1"/>
  <c r="G592" i="1"/>
  <c r="J592" i="1"/>
  <c r="F593" i="1"/>
  <c r="G593" i="1"/>
  <c r="J593" i="1"/>
  <c r="F594" i="1"/>
  <c r="G594" i="1"/>
  <c r="J594" i="1"/>
  <c r="F595" i="1"/>
  <c r="G595" i="1"/>
  <c r="J595" i="1"/>
  <c r="F596" i="1"/>
  <c r="G596" i="1"/>
  <c r="J596" i="1"/>
  <c r="F597" i="1"/>
  <c r="G597" i="1"/>
  <c r="J597" i="1"/>
  <c r="F598" i="1"/>
  <c r="G598" i="1"/>
  <c r="J598" i="1"/>
  <c r="F599" i="1"/>
  <c r="G599" i="1"/>
  <c r="J599" i="1"/>
  <c r="F600" i="1"/>
  <c r="G600" i="1"/>
  <c r="J600" i="1"/>
  <c r="F601" i="1"/>
  <c r="G601" i="1"/>
  <c r="J601" i="1"/>
  <c r="F602" i="1"/>
  <c r="G602" i="1"/>
  <c r="J602" i="1"/>
  <c r="F603" i="1"/>
  <c r="G603" i="1"/>
  <c r="J603" i="1"/>
  <c r="F604" i="1"/>
  <c r="G604" i="1"/>
  <c r="J604" i="1"/>
  <c r="F605" i="1"/>
  <c r="G605" i="1"/>
  <c r="J605" i="1"/>
  <c r="F606" i="1"/>
  <c r="G606" i="1"/>
  <c r="J606" i="1"/>
  <c r="F607" i="1"/>
  <c r="G607" i="1"/>
  <c r="J607" i="1"/>
  <c r="F608" i="1"/>
  <c r="G608" i="1"/>
  <c r="J608" i="1"/>
  <c r="F609" i="1"/>
  <c r="G609" i="1"/>
  <c r="J609" i="1"/>
  <c r="F610" i="1"/>
  <c r="G610" i="1"/>
  <c r="J610" i="1"/>
  <c r="F611" i="1"/>
  <c r="G611" i="1"/>
  <c r="J611" i="1"/>
  <c r="F612" i="1"/>
  <c r="G612" i="1"/>
  <c r="J612" i="1"/>
  <c r="F613" i="1"/>
  <c r="G613" i="1"/>
  <c r="J613" i="1"/>
  <c r="F614" i="1"/>
  <c r="G614" i="1"/>
  <c r="J614" i="1"/>
  <c r="F615" i="1"/>
  <c r="G615" i="1"/>
  <c r="J615" i="1"/>
  <c r="F616" i="1"/>
  <c r="G616" i="1"/>
  <c r="J616" i="1"/>
  <c r="F617" i="1"/>
  <c r="G617" i="1"/>
  <c r="J617" i="1"/>
  <c r="F618" i="1"/>
  <c r="G618" i="1"/>
  <c r="J618" i="1"/>
  <c r="F619" i="1"/>
  <c r="G619" i="1"/>
  <c r="J619" i="1"/>
  <c r="F620" i="1"/>
  <c r="G620" i="1"/>
  <c r="J620" i="1"/>
  <c r="F621" i="1"/>
  <c r="G621" i="1"/>
  <c r="J621" i="1"/>
  <c r="F622" i="1"/>
  <c r="G622" i="1"/>
  <c r="J622" i="1"/>
  <c r="F623" i="1"/>
  <c r="G623" i="1"/>
  <c r="J623" i="1"/>
  <c r="F624" i="1"/>
  <c r="G624" i="1"/>
  <c r="J624" i="1"/>
  <c r="F625" i="1"/>
  <c r="G625" i="1"/>
  <c r="J625" i="1"/>
  <c r="F626" i="1"/>
  <c r="G626" i="1"/>
  <c r="J626" i="1"/>
  <c r="F627" i="1"/>
  <c r="G627" i="1"/>
  <c r="J627" i="1"/>
  <c r="F628" i="1"/>
  <c r="G628" i="1"/>
  <c r="J628" i="1"/>
  <c r="F629" i="1"/>
  <c r="G629" i="1"/>
  <c r="J629" i="1"/>
  <c r="F630" i="1"/>
  <c r="G630" i="1"/>
  <c r="J630" i="1"/>
  <c r="F631" i="1"/>
  <c r="G631" i="1"/>
  <c r="J631" i="1"/>
  <c r="F632" i="1"/>
  <c r="G632" i="1"/>
  <c r="J632" i="1"/>
  <c r="F633" i="1"/>
  <c r="G633" i="1"/>
  <c r="J633" i="1"/>
  <c r="F634" i="1"/>
  <c r="G634" i="1"/>
  <c r="J634" i="1"/>
  <c r="F635" i="1"/>
  <c r="G635" i="1"/>
  <c r="J635" i="1"/>
  <c r="F636" i="1"/>
  <c r="G636" i="1"/>
  <c r="J636" i="1"/>
  <c r="F637" i="1"/>
  <c r="G637" i="1"/>
  <c r="J637" i="1"/>
  <c r="F638" i="1"/>
  <c r="G638" i="1"/>
  <c r="J638" i="1"/>
  <c r="F639" i="1"/>
  <c r="G639" i="1"/>
  <c r="J639" i="1"/>
  <c r="F640" i="1"/>
  <c r="G640" i="1"/>
  <c r="J640" i="1"/>
  <c r="F641" i="1"/>
  <c r="G641" i="1"/>
  <c r="J641" i="1"/>
  <c r="F642" i="1"/>
  <c r="G642" i="1"/>
  <c r="J642" i="1"/>
  <c r="F643" i="1"/>
  <c r="G643" i="1"/>
  <c r="J643" i="1"/>
  <c r="F644" i="1"/>
  <c r="G644" i="1"/>
  <c r="J644" i="1"/>
  <c r="F645" i="1"/>
  <c r="G645" i="1"/>
  <c r="J645" i="1"/>
  <c r="F646" i="1"/>
  <c r="G646" i="1"/>
  <c r="J646" i="1"/>
  <c r="F647" i="1"/>
  <c r="G647" i="1"/>
  <c r="J647" i="1"/>
  <c r="F648" i="1"/>
  <c r="G648" i="1"/>
  <c r="J648" i="1"/>
  <c r="F649" i="1"/>
  <c r="G649" i="1"/>
  <c r="J649" i="1"/>
  <c r="F650" i="1"/>
  <c r="G650" i="1"/>
  <c r="J650" i="1"/>
  <c r="F651" i="1"/>
  <c r="G651" i="1"/>
  <c r="J651" i="1"/>
  <c r="F652" i="1"/>
  <c r="G652" i="1"/>
  <c r="J652" i="1"/>
  <c r="F653" i="1"/>
  <c r="G653" i="1"/>
  <c r="J653" i="1"/>
  <c r="F654" i="1"/>
  <c r="G654" i="1"/>
  <c r="J654" i="1"/>
  <c r="F655" i="1"/>
  <c r="G655" i="1"/>
  <c r="J655" i="1"/>
  <c r="F656" i="1"/>
  <c r="G656" i="1"/>
  <c r="J656" i="1"/>
  <c r="F657" i="1"/>
  <c r="G657" i="1"/>
  <c r="J657" i="1"/>
  <c r="F658" i="1"/>
  <c r="G658" i="1"/>
  <c r="J658" i="1"/>
  <c r="F659" i="1"/>
  <c r="G659" i="1"/>
  <c r="J659" i="1"/>
  <c r="F660" i="1"/>
  <c r="G660" i="1"/>
  <c r="J660" i="1"/>
  <c r="F661" i="1"/>
  <c r="G661" i="1"/>
  <c r="J661" i="1"/>
  <c r="F662" i="1"/>
  <c r="G662" i="1"/>
  <c r="J662" i="1"/>
  <c r="F663" i="1"/>
  <c r="G663" i="1"/>
  <c r="J663" i="1"/>
  <c r="F664" i="1"/>
  <c r="G664" i="1"/>
  <c r="J664" i="1"/>
  <c r="F665" i="1"/>
  <c r="G665" i="1"/>
  <c r="J665" i="1"/>
  <c r="F666" i="1"/>
  <c r="G666" i="1"/>
  <c r="J666" i="1"/>
  <c r="F667" i="1"/>
  <c r="G667" i="1"/>
  <c r="J667" i="1"/>
  <c r="F668" i="1"/>
  <c r="G668" i="1"/>
  <c r="J668" i="1"/>
  <c r="F669" i="1"/>
  <c r="G669" i="1"/>
  <c r="J669" i="1"/>
  <c r="F670" i="1"/>
  <c r="G670" i="1"/>
  <c r="J670" i="1"/>
  <c r="F671" i="1"/>
  <c r="G671" i="1"/>
  <c r="J671" i="1"/>
  <c r="F672" i="1"/>
  <c r="G672" i="1"/>
  <c r="J672" i="1"/>
  <c r="F673" i="1"/>
  <c r="G673" i="1"/>
  <c r="J673" i="1"/>
  <c r="F674" i="1"/>
  <c r="G674" i="1"/>
  <c r="J674" i="1"/>
  <c r="F675" i="1"/>
  <c r="G675" i="1"/>
  <c r="J675" i="1"/>
  <c r="F676" i="1"/>
  <c r="G676" i="1"/>
  <c r="J676" i="1"/>
  <c r="F677" i="1"/>
  <c r="G677" i="1"/>
  <c r="J677" i="1"/>
  <c r="F678" i="1"/>
  <c r="G678" i="1"/>
  <c r="J678" i="1"/>
  <c r="F679" i="1"/>
  <c r="G679" i="1"/>
  <c r="J679" i="1"/>
  <c r="F680" i="1"/>
  <c r="G680" i="1"/>
  <c r="J680" i="1"/>
  <c r="F681" i="1"/>
  <c r="G681" i="1"/>
  <c r="J681" i="1"/>
  <c r="F682" i="1"/>
  <c r="G682" i="1"/>
  <c r="J682" i="1"/>
  <c r="F683" i="1"/>
  <c r="G683" i="1"/>
  <c r="J683" i="1"/>
  <c r="F684" i="1"/>
  <c r="G684" i="1"/>
  <c r="J684" i="1"/>
  <c r="F685" i="1"/>
  <c r="G685" i="1"/>
  <c r="J685" i="1"/>
  <c r="F686" i="1"/>
  <c r="G686" i="1"/>
  <c r="J686" i="1"/>
  <c r="F687" i="1"/>
  <c r="G687" i="1"/>
  <c r="J687" i="1"/>
  <c r="F688" i="1"/>
  <c r="G688" i="1"/>
  <c r="J688" i="1"/>
  <c r="F689" i="1"/>
  <c r="G689" i="1"/>
  <c r="J689" i="1"/>
  <c r="F690" i="1"/>
  <c r="G690" i="1"/>
  <c r="J690" i="1"/>
  <c r="F691" i="1"/>
  <c r="G691" i="1"/>
  <c r="J691" i="1"/>
  <c r="F692" i="1"/>
  <c r="G692" i="1"/>
  <c r="J692" i="1"/>
  <c r="F693" i="1"/>
  <c r="G693" i="1"/>
  <c r="J693" i="1"/>
  <c r="F694" i="1"/>
  <c r="G694" i="1"/>
  <c r="J694" i="1"/>
  <c r="F695" i="1"/>
  <c r="G695" i="1"/>
  <c r="J695" i="1"/>
  <c r="F696" i="1"/>
  <c r="G696" i="1"/>
  <c r="J696" i="1"/>
  <c r="F697" i="1"/>
  <c r="G697" i="1"/>
  <c r="J697" i="1"/>
  <c r="F698" i="1"/>
  <c r="G698" i="1"/>
  <c r="J698" i="1"/>
  <c r="F699" i="1"/>
  <c r="G699" i="1"/>
  <c r="J699" i="1"/>
  <c r="F700" i="1"/>
  <c r="G700" i="1"/>
  <c r="J700" i="1"/>
  <c r="F701" i="1"/>
  <c r="G701" i="1"/>
  <c r="J701" i="1"/>
  <c r="F702" i="1"/>
  <c r="G702" i="1"/>
  <c r="J702" i="1"/>
  <c r="F703" i="1"/>
  <c r="G703" i="1"/>
  <c r="J703" i="1"/>
  <c r="F704" i="1"/>
  <c r="G704" i="1"/>
  <c r="J704" i="1"/>
  <c r="F705" i="1"/>
  <c r="G705" i="1"/>
  <c r="J705" i="1"/>
  <c r="F706" i="1"/>
  <c r="G706" i="1"/>
  <c r="J706" i="1"/>
  <c r="F707" i="1"/>
  <c r="G707" i="1"/>
  <c r="J707" i="1"/>
  <c r="F708" i="1"/>
  <c r="G708" i="1"/>
  <c r="J708" i="1"/>
  <c r="F709" i="1"/>
  <c r="G709" i="1"/>
  <c r="J709" i="1"/>
  <c r="F710" i="1"/>
  <c r="G710" i="1"/>
  <c r="J710" i="1"/>
  <c r="F711" i="1"/>
  <c r="G711" i="1"/>
  <c r="J711" i="1"/>
  <c r="F712" i="1"/>
  <c r="G712" i="1"/>
  <c r="J712" i="1"/>
  <c r="F713" i="1"/>
  <c r="G713" i="1"/>
  <c r="J713" i="1"/>
  <c r="F714" i="1"/>
  <c r="G714" i="1"/>
  <c r="J714" i="1"/>
  <c r="F715" i="1"/>
  <c r="G715" i="1"/>
  <c r="J715" i="1"/>
  <c r="F716" i="1"/>
  <c r="G716" i="1"/>
  <c r="J716" i="1"/>
  <c r="F717" i="1"/>
  <c r="G717" i="1"/>
  <c r="J717" i="1"/>
  <c r="F718" i="1"/>
  <c r="G718" i="1"/>
  <c r="J718" i="1"/>
  <c r="F719" i="1"/>
  <c r="G719" i="1"/>
  <c r="J719" i="1"/>
  <c r="F720" i="1"/>
  <c r="G720" i="1"/>
  <c r="J720" i="1"/>
  <c r="F721" i="1"/>
  <c r="G721" i="1"/>
  <c r="J721" i="1"/>
  <c r="F722" i="1"/>
  <c r="G722" i="1"/>
  <c r="J722" i="1"/>
  <c r="F723" i="1"/>
  <c r="G723" i="1"/>
  <c r="J723" i="1"/>
  <c r="F724" i="1"/>
  <c r="G724" i="1"/>
  <c r="J724" i="1"/>
  <c r="F725" i="1"/>
  <c r="G725" i="1"/>
  <c r="J725" i="1"/>
  <c r="F726" i="1"/>
  <c r="G726" i="1"/>
  <c r="J726" i="1"/>
  <c r="F727" i="1"/>
  <c r="G727" i="1"/>
  <c r="J727" i="1"/>
  <c r="F728" i="1"/>
  <c r="G728" i="1"/>
  <c r="J728" i="1"/>
  <c r="F729" i="1"/>
  <c r="G729" i="1"/>
  <c r="J729" i="1"/>
  <c r="F730" i="1"/>
  <c r="G730" i="1"/>
  <c r="J730" i="1"/>
  <c r="F731" i="1"/>
  <c r="G731" i="1"/>
  <c r="J731" i="1"/>
  <c r="F732" i="1"/>
  <c r="G732" i="1"/>
  <c r="J732" i="1"/>
  <c r="F733" i="1"/>
  <c r="G733" i="1"/>
  <c r="J733" i="1"/>
  <c r="F734" i="1"/>
  <c r="G734" i="1"/>
  <c r="J734" i="1"/>
  <c r="F735" i="1"/>
  <c r="G735" i="1"/>
  <c r="J735" i="1"/>
  <c r="F736" i="1"/>
  <c r="G736" i="1"/>
  <c r="J736" i="1"/>
  <c r="F737" i="1"/>
  <c r="G737" i="1"/>
  <c r="J737" i="1"/>
  <c r="F738" i="1"/>
  <c r="G738" i="1"/>
  <c r="J738" i="1"/>
  <c r="F739" i="1"/>
  <c r="G739" i="1"/>
  <c r="J739" i="1"/>
  <c r="F740" i="1"/>
  <c r="G740" i="1"/>
  <c r="J740" i="1"/>
  <c r="F741" i="1"/>
  <c r="G741" i="1"/>
  <c r="J741" i="1"/>
  <c r="F742" i="1"/>
  <c r="G742" i="1"/>
  <c r="J742" i="1"/>
  <c r="F743" i="1"/>
  <c r="G743" i="1"/>
  <c r="J743" i="1"/>
  <c r="F744" i="1"/>
  <c r="G744" i="1"/>
  <c r="J744" i="1"/>
  <c r="F745" i="1"/>
  <c r="G745" i="1"/>
  <c r="J745" i="1"/>
  <c r="F746" i="1"/>
  <c r="G746" i="1"/>
  <c r="J746" i="1"/>
  <c r="F747" i="1"/>
  <c r="G747" i="1"/>
  <c r="J747" i="1"/>
  <c r="F748" i="1"/>
  <c r="G748" i="1"/>
  <c r="J748" i="1"/>
  <c r="F749" i="1"/>
  <c r="G749" i="1"/>
  <c r="J749" i="1"/>
  <c r="F750" i="1"/>
  <c r="G750" i="1"/>
  <c r="J750" i="1"/>
  <c r="F751" i="1"/>
  <c r="G751" i="1"/>
  <c r="J751" i="1"/>
  <c r="F752" i="1"/>
  <c r="G752" i="1"/>
  <c r="J752" i="1"/>
  <c r="F753" i="1"/>
  <c r="G753" i="1"/>
  <c r="J753" i="1"/>
  <c r="F754" i="1"/>
  <c r="G754" i="1"/>
  <c r="J754" i="1"/>
  <c r="F755" i="1"/>
  <c r="G755" i="1"/>
  <c r="J755" i="1"/>
  <c r="F756" i="1"/>
  <c r="G756" i="1"/>
  <c r="J756" i="1"/>
  <c r="F757" i="1"/>
  <c r="G757" i="1"/>
  <c r="J757" i="1"/>
  <c r="F758" i="1"/>
  <c r="G758" i="1"/>
  <c r="J758" i="1"/>
  <c r="F759" i="1"/>
  <c r="G759" i="1"/>
  <c r="J759" i="1"/>
  <c r="F760" i="1"/>
  <c r="G760" i="1"/>
  <c r="J760" i="1"/>
  <c r="F761" i="1"/>
  <c r="G761" i="1"/>
  <c r="J761" i="1"/>
  <c r="F762" i="1"/>
  <c r="G762" i="1"/>
  <c r="J762" i="1"/>
  <c r="F763" i="1"/>
  <c r="G763" i="1"/>
  <c r="J763" i="1"/>
  <c r="F764" i="1"/>
  <c r="G764" i="1"/>
  <c r="J764" i="1"/>
  <c r="F765" i="1"/>
  <c r="G765" i="1"/>
  <c r="J765" i="1"/>
  <c r="F766" i="1"/>
  <c r="G766" i="1"/>
  <c r="J766" i="1"/>
  <c r="F767" i="1"/>
  <c r="G767" i="1"/>
  <c r="J767" i="1"/>
  <c r="F768" i="1"/>
  <c r="G768" i="1"/>
  <c r="J768" i="1"/>
  <c r="F769" i="1"/>
  <c r="G769" i="1"/>
  <c r="J769" i="1"/>
  <c r="F770" i="1"/>
  <c r="G770" i="1"/>
  <c r="J770" i="1"/>
  <c r="F771" i="1"/>
  <c r="G771" i="1"/>
  <c r="J771" i="1"/>
  <c r="F772" i="1"/>
  <c r="G772" i="1"/>
  <c r="J772" i="1"/>
  <c r="F773" i="1"/>
  <c r="G773" i="1"/>
  <c r="J773" i="1"/>
  <c r="F774" i="1"/>
  <c r="G774" i="1"/>
  <c r="J774" i="1"/>
  <c r="F775" i="1"/>
  <c r="G775" i="1"/>
  <c r="J775" i="1"/>
  <c r="F776" i="1"/>
  <c r="G776" i="1"/>
  <c r="J776" i="1"/>
  <c r="F777" i="1"/>
  <c r="G777" i="1"/>
  <c r="J777" i="1"/>
  <c r="F778" i="1"/>
  <c r="G778" i="1"/>
  <c r="J778" i="1"/>
  <c r="F779" i="1"/>
  <c r="G779" i="1"/>
  <c r="J779" i="1"/>
  <c r="F780" i="1"/>
  <c r="G780" i="1"/>
  <c r="J780" i="1"/>
  <c r="F781" i="1"/>
  <c r="G781" i="1"/>
  <c r="J781" i="1"/>
  <c r="F782" i="1"/>
  <c r="G782" i="1"/>
  <c r="J782" i="1"/>
  <c r="F783" i="1"/>
  <c r="G783" i="1"/>
  <c r="J783" i="1"/>
  <c r="F784" i="1"/>
  <c r="G784" i="1"/>
  <c r="J784" i="1"/>
  <c r="F785" i="1"/>
  <c r="G785" i="1"/>
  <c r="J785" i="1"/>
  <c r="F786" i="1"/>
  <c r="G786" i="1"/>
  <c r="J786" i="1"/>
  <c r="F787" i="1"/>
  <c r="G787" i="1"/>
  <c r="J787" i="1"/>
  <c r="F788" i="1"/>
  <c r="G788" i="1"/>
  <c r="J788" i="1"/>
  <c r="F789" i="1"/>
  <c r="G789" i="1"/>
  <c r="J789" i="1"/>
  <c r="F790" i="1"/>
  <c r="G790" i="1"/>
  <c r="J790" i="1"/>
  <c r="F791" i="1"/>
  <c r="G791" i="1"/>
  <c r="J791" i="1"/>
  <c r="F792" i="1"/>
  <c r="G792" i="1"/>
  <c r="J792" i="1"/>
  <c r="F793" i="1"/>
  <c r="G793" i="1"/>
  <c r="J793" i="1"/>
  <c r="F794" i="1"/>
  <c r="G794" i="1"/>
  <c r="J794" i="1"/>
  <c r="F795" i="1"/>
  <c r="G795" i="1"/>
  <c r="J795" i="1"/>
  <c r="F796" i="1"/>
  <c r="G796" i="1"/>
  <c r="J796" i="1"/>
  <c r="F797" i="1"/>
  <c r="G797" i="1"/>
  <c r="J797" i="1"/>
  <c r="F798" i="1"/>
  <c r="G798" i="1"/>
  <c r="J798" i="1"/>
  <c r="F799" i="1"/>
  <c r="G799" i="1"/>
  <c r="J799" i="1"/>
  <c r="F800" i="1"/>
  <c r="G800" i="1"/>
  <c r="J800" i="1"/>
  <c r="F801" i="1"/>
  <c r="G801" i="1"/>
  <c r="J801" i="1"/>
  <c r="F802" i="1"/>
  <c r="G802" i="1"/>
  <c r="J802" i="1"/>
  <c r="F803" i="1"/>
  <c r="G803" i="1"/>
  <c r="J803" i="1"/>
  <c r="F804" i="1"/>
  <c r="G804" i="1"/>
  <c r="J804" i="1"/>
  <c r="F805" i="1"/>
  <c r="G805" i="1"/>
  <c r="J805" i="1"/>
  <c r="F806" i="1"/>
  <c r="G806" i="1"/>
  <c r="J806" i="1"/>
  <c r="F807" i="1"/>
  <c r="G807" i="1"/>
  <c r="J807" i="1"/>
  <c r="F808" i="1"/>
  <c r="G808" i="1"/>
  <c r="J808" i="1"/>
  <c r="F809" i="1"/>
  <c r="G809" i="1"/>
  <c r="J809" i="1"/>
  <c r="F810" i="1"/>
  <c r="G810" i="1"/>
  <c r="J810" i="1"/>
  <c r="F811" i="1"/>
  <c r="G811" i="1"/>
  <c r="J811" i="1"/>
  <c r="F812" i="1"/>
  <c r="G812" i="1"/>
  <c r="J812" i="1"/>
  <c r="F813" i="1"/>
  <c r="G813" i="1"/>
  <c r="J813" i="1"/>
  <c r="F814" i="1"/>
  <c r="G814" i="1"/>
  <c r="J814" i="1"/>
  <c r="F815" i="1"/>
  <c r="G815" i="1"/>
  <c r="J815" i="1"/>
  <c r="F816" i="1"/>
  <c r="G816" i="1"/>
  <c r="J816" i="1"/>
  <c r="F817" i="1"/>
  <c r="G817" i="1"/>
  <c r="J817" i="1"/>
  <c r="F818" i="1"/>
  <c r="G818" i="1"/>
  <c r="J818" i="1"/>
  <c r="F819" i="1"/>
  <c r="G819" i="1"/>
  <c r="J819" i="1"/>
  <c r="F820" i="1"/>
  <c r="G820" i="1"/>
  <c r="J820" i="1"/>
  <c r="F821" i="1"/>
  <c r="G821" i="1"/>
  <c r="J821" i="1"/>
  <c r="F822" i="1"/>
  <c r="G822" i="1"/>
  <c r="J822" i="1"/>
  <c r="F823" i="1"/>
  <c r="G823" i="1"/>
  <c r="J823" i="1"/>
  <c r="F824" i="1"/>
  <c r="G824" i="1"/>
  <c r="J824" i="1"/>
  <c r="F825" i="1"/>
  <c r="G825" i="1"/>
  <c r="J825" i="1"/>
  <c r="F826" i="1"/>
  <c r="G826" i="1"/>
  <c r="J826" i="1"/>
  <c r="F827" i="1"/>
  <c r="G827" i="1"/>
  <c r="J827" i="1"/>
  <c r="F828" i="1"/>
  <c r="G828" i="1"/>
  <c r="J828" i="1"/>
  <c r="F829" i="1"/>
  <c r="G829" i="1"/>
  <c r="J829" i="1"/>
  <c r="F830" i="1"/>
  <c r="G830" i="1"/>
  <c r="J830" i="1"/>
  <c r="F831" i="1"/>
  <c r="G831" i="1"/>
  <c r="J831" i="1"/>
  <c r="F832" i="1"/>
  <c r="G832" i="1"/>
  <c r="J832" i="1"/>
  <c r="F833" i="1"/>
  <c r="G833" i="1"/>
  <c r="J833" i="1"/>
  <c r="F834" i="1"/>
  <c r="G834" i="1"/>
  <c r="J834" i="1"/>
  <c r="F835" i="1"/>
  <c r="G835" i="1"/>
  <c r="J835" i="1"/>
  <c r="F836" i="1"/>
  <c r="G836" i="1"/>
  <c r="J836" i="1"/>
  <c r="F837" i="1"/>
  <c r="G837" i="1"/>
  <c r="J837" i="1"/>
  <c r="F838" i="1"/>
  <c r="G838" i="1"/>
  <c r="J838" i="1"/>
  <c r="F839" i="1"/>
  <c r="G839" i="1"/>
  <c r="J839" i="1"/>
  <c r="F840" i="1"/>
  <c r="G840" i="1"/>
  <c r="J840" i="1"/>
  <c r="F841" i="1"/>
  <c r="G841" i="1"/>
  <c r="J841" i="1"/>
  <c r="F842" i="1"/>
  <c r="G842" i="1"/>
  <c r="J842" i="1"/>
  <c r="F843" i="1"/>
  <c r="G843" i="1"/>
  <c r="J843" i="1"/>
  <c r="F844" i="1"/>
  <c r="G844" i="1"/>
  <c r="J844" i="1"/>
  <c r="N63" i="1" l="1"/>
  <c r="O64" i="1" l="1"/>
  <c r="O181" i="1"/>
  <c r="O74" i="1"/>
  <c r="O102" i="1"/>
  <c r="N126" i="1"/>
  <c r="O252" i="1"/>
  <c r="O110" i="1"/>
  <c r="M72" i="1"/>
  <c r="O119" i="1"/>
  <c r="O191" i="1"/>
  <c r="M114" i="1"/>
  <c r="O218" i="1"/>
  <c r="O247" i="1"/>
  <c r="N113" i="1"/>
  <c r="N7" i="1"/>
  <c r="M247" i="1"/>
  <c r="N35" i="1"/>
  <c r="O213" i="1"/>
  <c r="N54" i="1"/>
  <c r="O41" i="1"/>
  <c r="O16" i="1"/>
  <c r="N153" i="1"/>
  <c r="O78" i="1"/>
  <c r="O43" i="1"/>
  <c r="O161" i="1"/>
  <c r="O115" i="1"/>
  <c r="O169" i="1"/>
  <c r="O89" i="1"/>
  <c r="M202" i="1"/>
  <c r="O143" i="1"/>
  <c r="O49" i="1"/>
  <c r="O196" i="1"/>
  <c r="M69" i="1"/>
  <c r="M189" i="1"/>
  <c r="M96" i="1"/>
  <c r="N140" i="1"/>
  <c r="M105" i="1"/>
  <c r="N109" i="1"/>
  <c r="O122" i="1"/>
  <c r="O75" i="1"/>
  <c r="O76" i="1"/>
  <c r="M201" i="1"/>
  <c r="N14" i="1"/>
  <c r="M214" i="1"/>
  <c r="M219" i="1"/>
  <c r="M275" i="1"/>
  <c r="M154" i="1"/>
  <c r="O82" i="1"/>
  <c r="M174" i="1"/>
  <c r="M13" i="1"/>
  <c r="O234" i="1"/>
  <c r="O232" i="1"/>
  <c r="O136" i="1"/>
  <c r="O237" i="1"/>
  <c r="N39" i="1"/>
  <c r="O253" i="1"/>
  <c r="M130" i="1"/>
  <c r="N24" i="1"/>
  <c r="N50" i="1"/>
  <c r="N9" i="1"/>
  <c r="O244" i="1"/>
  <c r="N52" i="1"/>
  <c r="O273" i="1"/>
  <c r="N79" i="1"/>
  <c r="M254" i="1"/>
  <c r="O5" i="1"/>
  <c r="M274" i="1"/>
  <c r="O33" i="1"/>
  <c r="O53" i="1"/>
  <c r="M132" i="1"/>
  <c r="O188" i="1"/>
  <c r="N188" i="1"/>
  <c r="O87" i="1"/>
  <c r="N117" i="1"/>
  <c r="O71" i="1"/>
  <c r="M167" i="1"/>
  <c r="O124" i="1"/>
  <c r="O99" i="1"/>
  <c r="O29" i="1"/>
  <c r="O151" i="1"/>
  <c r="O59" i="1"/>
  <c r="M95" i="1"/>
  <c r="O77" i="1"/>
  <c r="M261" i="1"/>
  <c r="M134" i="1"/>
  <c r="M149" i="1"/>
  <c r="N210" i="1"/>
  <c r="M142" i="1"/>
  <c r="N262" i="1"/>
  <c r="M195" i="1"/>
  <c r="N236" i="1"/>
  <c r="N87" i="1"/>
  <c r="N84" i="1"/>
  <c r="M75" i="1"/>
  <c r="N44" i="1"/>
  <c r="M256" i="1"/>
  <c r="M206" i="1"/>
  <c r="O217" i="1"/>
  <c r="O264" i="1"/>
  <c r="O88" i="1"/>
  <c r="O108" i="1"/>
  <c r="M22" i="1"/>
  <c r="O129" i="1"/>
  <c r="M86" i="1"/>
  <c r="M103" i="1"/>
  <c r="M123" i="1"/>
  <c r="N40" i="1"/>
  <c r="O269" i="1"/>
  <c r="M148" i="1"/>
  <c r="M177" i="1"/>
  <c r="N60" i="1"/>
  <c r="N18" i="1"/>
  <c r="N122" i="1"/>
  <c r="N16" i="1"/>
  <c r="N141" i="1"/>
  <c r="M252" i="1"/>
  <c r="N176" i="1"/>
  <c r="N135" i="1"/>
  <c r="O65" i="1"/>
  <c r="N211" i="1"/>
  <c r="M150" i="1"/>
  <c r="O130" i="1"/>
  <c r="N205" i="1"/>
  <c r="N159" i="1"/>
  <c r="N136" i="1"/>
  <c r="N146" i="1"/>
  <c r="M5" i="1"/>
  <c r="N76" i="1"/>
  <c r="O275" i="1"/>
  <c r="M145" i="1"/>
  <c r="O38" i="1"/>
  <c r="O215" i="1"/>
  <c r="O48" i="1"/>
  <c r="M131" i="1"/>
  <c r="O58" i="1"/>
  <c r="O233" i="1"/>
  <c r="M133" i="1"/>
  <c r="M210" i="1"/>
  <c r="O141" i="1"/>
  <c r="N219" i="1"/>
  <c r="O176" i="1"/>
  <c r="O197" i="1"/>
  <c r="M160" i="1"/>
  <c r="O185" i="1"/>
  <c r="O201" i="1"/>
  <c r="N97" i="1"/>
  <c r="M203" i="1"/>
  <c r="O9" i="1"/>
  <c r="O229" i="1"/>
  <c r="N94" i="1"/>
  <c r="M216" i="1"/>
  <c r="M117" i="1"/>
  <c r="O8" i="1"/>
  <c r="O3" i="1"/>
  <c r="N185" i="1"/>
  <c r="O106" i="1"/>
  <c r="O103" i="1"/>
  <c r="O134" i="1"/>
  <c r="N91" i="1"/>
  <c r="M159" i="1"/>
  <c r="O148" i="1"/>
  <c r="N167" i="1"/>
  <c r="O39" i="1"/>
  <c r="N190" i="1"/>
  <c r="M33" i="1"/>
  <c r="M67" i="1"/>
  <c r="M70" i="1"/>
  <c r="N121" i="1"/>
  <c r="M106" i="1"/>
  <c r="O240" i="1"/>
  <c r="N184" i="1"/>
  <c r="M169" i="1"/>
  <c r="N164" i="1"/>
  <c r="O111" i="1"/>
  <c r="M151" i="1"/>
  <c r="M54" i="1"/>
  <c r="N265" i="1"/>
  <c r="M232" i="1"/>
  <c r="N194" i="1"/>
  <c r="O30" i="1"/>
  <c r="O18" i="1"/>
  <c r="O36" i="1"/>
  <c r="M83" i="1"/>
  <c r="M225" i="1"/>
  <c r="O236" i="1"/>
  <c r="O63" i="1"/>
  <c r="O193" i="1"/>
  <c r="N239" i="1"/>
  <c r="M271" i="1"/>
  <c r="N89" i="1"/>
  <c r="O274" i="1"/>
  <c r="O92" i="1"/>
  <c r="N30" i="1"/>
  <c r="N162" i="1"/>
  <c r="O147" i="1"/>
  <c r="O250" i="1"/>
  <c r="N49" i="1"/>
  <c r="O138" i="1"/>
  <c r="N59" i="1"/>
  <c r="N42" i="1"/>
  <c r="M157" i="1"/>
  <c r="M186" i="1"/>
  <c r="M200" i="1"/>
  <c r="M230" i="1"/>
  <c r="M266" i="1"/>
  <c r="N88" i="1"/>
  <c r="N90" i="1"/>
  <c r="N72" i="1"/>
  <c r="O51" i="1"/>
  <c r="N80" i="1"/>
  <c r="O25" i="1"/>
  <c r="N108" i="1"/>
  <c r="N247" i="1"/>
  <c r="N118" i="1"/>
  <c r="N260" i="1"/>
  <c r="O177" i="1"/>
  <c r="O259" i="1"/>
  <c r="M30" i="1"/>
  <c r="N112" i="1"/>
  <c r="O178" i="1"/>
  <c r="O224" i="1"/>
  <c r="O113" i="1"/>
  <c r="M25" i="1"/>
  <c r="O66" i="1"/>
  <c r="M158" i="1"/>
  <c r="M98" i="1"/>
  <c r="O68" i="1"/>
  <c r="O120" i="1"/>
  <c r="M246" i="1"/>
  <c r="N23" i="1"/>
  <c r="O139" i="1"/>
  <c r="M168" i="1"/>
  <c r="N213" i="1"/>
  <c r="O101" i="1"/>
  <c r="O35" i="1"/>
  <c r="O46" i="1"/>
  <c r="M93" i="1"/>
  <c r="M242" i="1"/>
  <c r="O245" i="1"/>
  <c r="O81" i="1"/>
  <c r="N55" i="1"/>
  <c r="M7" i="1"/>
  <c r="N170" i="1"/>
  <c r="O157" i="1"/>
  <c r="N256" i="1"/>
  <c r="M204" i="1"/>
  <c r="N266" i="1"/>
  <c r="O187" i="1"/>
  <c r="N100" i="1"/>
  <c r="O37" i="1"/>
  <c r="N171" i="1"/>
  <c r="N85" i="1"/>
  <c r="M42" i="1"/>
  <c r="M58" i="1"/>
  <c r="N78" i="1"/>
  <c r="N226" i="1"/>
  <c r="M47" i="1"/>
  <c r="N106" i="1"/>
  <c r="O85" i="1"/>
  <c r="N225" i="1"/>
  <c r="O251" i="1"/>
  <c r="N111" i="1"/>
  <c r="O4" i="1"/>
  <c r="M91" i="1"/>
  <c r="N34" i="1"/>
  <c r="M84" i="1"/>
  <c r="O209" i="1"/>
  <c r="M49" i="1"/>
  <c r="M99" i="1"/>
  <c r="M171" i="1"/>
  <c r="N133" i="1"/>
  <c r="O73" i="1"/>
  <c r="N41" i="1"/>
  <c r="N134" i="1"/>
  <c r="O195" i="1"/>
  <c r="M51" i="1"/>
  <c r="O256" i="1"/>
  <c r="M144" i="1"/>
  <c r="M71" i="1"/>
  <c r="N242" i="1"/>
  <c r="N253" i="1"/>
  <c r="O186" i="1"/>
  <c r="O222" i="1"/>
  <c r="N120" i="1"/>
  <c r="O32" i="1"/>
  <c r="M118" i="1"/>
  <c r="N102" i="1"/>
  <c r="M94" i="1"/>
  <c r="M121" i="1"/>
  <c r="N8" i="1"/>
  <c r="M59" i="1"/>
  <c r="M126" i="1"/>
  <c r="O31" i="1"/>
  <c r="M187" i="1"/>
  <c r="O163" i="1"/>
  <c r="O260" i="1"/>
  <c r="O112" i="1"/>
  <c r="O214" i="1"/>
  <c r="N154" i="1"/>
  <c r="N83" i="1"/>
  <c r="O165" i="1"/>
  <c r="O159" i="1"/>
  <c r="O20" i="1"/>
  <c r="O121" i="1"/>
  <c r="M223" i="1"/>
  <c r="O192" i="1"/>
  <c r="N155" i="1"/>
  <c r="N4" i="1"/>
  <c r="O149" i="1"/>
  <c r="N127" i="1"/>
  <c r="M199" i="1"/>
  <c r="M48" i="1"/>
  <c r="O210" i="1"/>
  <c r="N217" i="1"/>
  <c r="N207" i="1"/>
  <c r="N69" i="1"/>
  <c r="O246" i="1"/>
  <c r="O166" i="1"/>
  <c r="M79" i="1"/>
  <c r="O180" i="1"/>
  <c r="M227" i="1"/>
  <c r="N138" i="1"/>
  <c r="O194" i="1"/>
  <c r="M76" i="1"/>
  <c r="O255" i="1"/>
  <c r="O220" i="1"/>
  <c r="M41" i="1"/>
  <c r="M125" i="1"/>
  <c r="N261" i="1"/>
  <c r="N235" i="1"/>
  <c r="O203" i="1"/>
  <c r="M112" i="1"/>
  <c r="N142" i="1"/>
  <c r="O91" i="1"/>
  <c r="N51" i="1"/>
  <c r="N152" i="1"/>
  <c r="O272" i="1"/>
  <c r="M78" i="1"/>
  <c r="N25" i="1"/>
  <c r="M152" i="1"/>
  <c r="M107" i="1"/>
  <c r="N271" i="1"/>
  <c r="N272" i="1"/>
  <c r="N103" i="1"/>
  <c r="O248" i="1"/>
  <c r="N139" i="1"/>
  <c r="O69" i="1"/>
  <c r="M146" i="1"/>
  <c r="N129" i="1"/>
  <c r="M175" i="1"/>
  <c r="M140" i="1"/>
  <c r="N13" i="1"/>
  <c r="M77" i="1"/>
  <c r="M251" i="1"/>
  <c r="O167" i="1"/>
  <c r="N151" i="1"/>
  <c r="O109" i="1"/>
  <c r="N115" i="1"/>
  <c r="N161" i="1"/>
  <c r="N98" i="1"/>
  <c r="M115" i="1"/>
  <c r="N99" i="1"/>
  <c r="M161" i="1"/>
  <c r="M116" i="1"/>
  <c r="M16" i="1"/>
  <c r="M8" i="1"/>
  <c r="N130" i="1"/>
  <c r="N67" i="1"/>
  <c r="N209" i="1"/>
  <c r="O105" i="1"/>
  <c r="M172" i="1"/>
  <c r="N156" i="1"/>
  <c r="M255" i="1"/>
  <c r="O23" i="1"/>
  <c r="N22" i="1"/>
  <c r="M113" i="1"/>
  <c r="M270" i="1"/>
  <c r="O221" i="1"/>
  <c r="M238" i="1"/>
  <c r="N125" i="1"/>
  <c r="N145" i="1"/>
  <c r="O241" i="1"/>
  <c r="M111" i="1"/>
  <c r="N12" i="1"/>
  <c r="O231" i="1"/>
  <c r="O95" i="1"/>
  <c r="N173" i="1"/>
  <c r="O261" i="1"/>
  <c r="N114" i="1"/>
  <c r="O243" i="1"/>
  <c r="N251" i="1"/>
  <c r="O270" i="1"/>
  <c r="O211" i="1"/>
  <c r="N177" i="1"/>
  <c r="O204" i="1"/>
  <c r="M259" i="1"/>
  <c r="M173" i="1"/>
  <c r="N92" i="1"/>
  <c r="N234" i="1"/>
  <c r="O158" i="1"/>
  <c r="N197" i="1"/>
  <c r="M218" i="1"/>
  <c r="N267" i="1"/>
  <c r="N206" i="1"/>
  <c r="M136" i="1"/>
  <c r="N160" i="1"/>
  <c r="N169" i="1"/>
  <c r="N196" i="1"/>
  <c r="M26" i="1"/>
  <c r="N27" i="1"/>
  <c r="M180" i="1"/>
  <c r="N168" i="1"/>
  <c r="N187" i="1"/>
  <c r="N215" i="1"/>
  <c r="M63" i="1"/>
  <c r="M92" i="1"/>
  <c r="O34" i="1"/>
  <c r="O107" i="1"/>
  <c r="N178" i="1"/>
  <c r="M231" i="1"/>
  <c r="M196" i="1"/>
  <c r="N212" i="1"/>
  <c r="M14" i="1"/>
  <c r="M100" i="1"/>
  <c r="N158" i="1"/>
  <c r="N243" i="1"/>
  <c r="O96" i="1"/>
  <c r="O97" i="1"/>
  <c r="O62" i="1"/>
  <c r="N68" i="1"/>
  <c r="N238" i="1"/>
  <c r="M185" i="1"/>
  <c r="O135" i="1"/>
  <c r="O104" i="1"/>
  <c r="N17" i="1"/>
  <c r="O83" i="1"/>
  <c r="O11" i="1"/>
  <c r="N180" i="1"/>
  <c r="N21" i="1"/>
  <c r="N163" i="1"/>
  <c r="N58" i="1"/>
  <c r="O140" i="1"/>
  <c r="N198" i="1"/>
  <c r="O84" i="1"/>
  <c r="N70" i="1"/>
  <c r="O80" i="1"/>
  <c r="O94" i="1"/>
  <c r="O21" i="1"/>
  <c r="N75" i="1"/>
  <c r="O175" i="1"/>
  <c r="N124" i="1"/>
  <c r="M135" i="1"/>
  <c r="M74" i="1"/>
  <c r="O26" i="1"/>
  <c r="N96" i="1"/>
  <c r="N214" i="1"/>
  <c r="M89" i="1"/>
  <c r="N101" i="1"/>
  <c r="N123" i="1"/>
  <c r="N222" i="1"/>
  <c r="N224" i="1"/>
  <c r="N149" i="1"/>
  <c r="O225" i="1"/>
  <c r="M176" i="1"/>
  <c r="M3" i="1"/>
  <c r="O98" i="1"/>
  <c r="M23" i="1"/>
  <c r="M224" i="1"/>
  <c r="N166" i="1"/>
  <c r="O40" i="1"/>
  <c r="O93" i="1"/>
  <c r="O206" i="1"/>
  <c r="N104" i="1"/>
  <c r="M12" i="1"/>
  <c r="M192" i="1"/>
  <c r="O153" i="1"/>
  <c r="O150" i="1"/>
  <c r="O67" i="1"/>
  <c r="N82" i="1"/>
  <c r="O132" i="1"/>
  <c r="N86" i="1"/>
  <c r="M257" i="1"/>
  <c r="N26" i="1"/>
  <c r="M120" i="1"/>
  <c r="O249" i="1"/>
  <c r="O131" i="1"/>
  <c r="N182" i="1"/>
  <c r="N74" i="1"/>
  <c r="N181" i="1"/>
  <c r="O208" i="1"/>
  <c r="N270" i="1"/>
  <c r="O133" i="1"/>
  <c r="M73" i="1"/>
  <c r="N186" i="1"/>
  <c r="N32" i="1"/>
  <c r="O12" i="1"/>
  <c r="O219" i="1"/>
  <c r="N252" i="1"/>
  <c r="N269" i="1"/>
  <c r="O168" i="1"/>
  <c r="M39" i="1"/>
  <c r="O265" i="1"/>
  <c r="N195" i="1"/>
  <c r="M179" i="1"/>
  <c r="N148" i="1"/>
  <c r="M190" i="1"/>
  <c r="O6" i="1"/>
  <c r="N143" i="1"/>
  <c r="M269" i="1"/>
  <c r="N157" i="1"/>
  <c r="M198" i="1"/>
  <c r="M62" i="1"/>
  <c r="N204" i="1"/>
  <c r="O79" i="1"/>
  <c r="M81" i="1"/>
  <c r="M119" i="1"/>
  <c r="N128" i="1"/>
  <c r="O54" i="1"/>
  <c r="N31" i="1"/>
  <c r="O116" i="1"/>
  <c r="N268" i="1"/>
  <c r="N233" i="1"/>
  <c r="M182" i="1"/>
  <c r="M31" i="1"/>
  <c r="O262" i="1"/>
  <c r="M4" i="1"/>
  <c r="N53" i="1"/>
  <c r="N241" i="1"/>
  <c r="M188" i="1"/>
  <c r="M127" i="1"/>
  <c r="M102" i="1"/>
  <c r="M17" i="1"/>
  <c r="O152" i="1"/>
  <c r="M50" i="1"/>
  <c r="M32" i="1"/>
  <c r="M87" i="1"/>
  <c r="N107" i="1"/>
  <c r="M15" i="1"/>
  <c r="O144" i="1"/>
  <c r="M205" i="1"/>
  <c r="M233" i="1"/>
  <c r="M181" i="1"/>
  <c r="M129" i="1"/>
  <c r="N255" i="1"/>
  <c r="O50" i="1"/>
  <c r="M90" i="1"/>
  <c r="O242" i="1"/>
  <c r="N45" i="1"/>
  <c r="O271" i="1"/>
  <c r="N132" i="1"/>
  <c r="M21" i="1"/>
  <c r="M220" i="1"/>
  <c r="O162" i="1"/>
  <c r="N77" i="1"/>
  <c r="M156" i="1"/>
  <c r="O202" i="1"/>
  <c r="M237" i="1"/>
  <c r="M264" i="1"/>
  <c r="O55" i="1"/>
  <c r="O27" i="1"/>
  <c r="N81" i="1"/>
  <c r="O156" i="1"/>
  <c r="N203" i="1"/>
  <c r="O238" i="1"/>
  <c r="N264" i="1"/>
  <c r="M55" i="1"/>
  <c r="M27" i="1"/>
  <c r="M82" i="1"/>
  <c r="M164" i="1"/>
  <c r="M207" i="1"/>
  <c r="M239" i="1"/>
  <c r="M265" i="1"/>
  <c r="M53" i="1"/>
  <c r="O24" i="1"/>
  <c r="O86" i="1"/>
  <c r="M165" i="1"/>
  <c r="O207" i="1"/>
  <c r="O239" i="1"/>
  <c r="M267" i="1"/>
  <c r="O52" i="1"/>
  <c r="M24" i="1"/>
  <c r="O90" i="1"/>
  <c r="N165" i="1"/>
  <c r="M208" i="1"/>
  <c r="M240" i="1"/>
  <c r="O267" i="1"/>
  <c r="M52" i="1"/>
  <c r="N20" i="1"/>
  <c r="M97" i="1"/>
  <c r="M166" i="1"/>
  <c r="N208" i="1"/>
  <c r="M243" i="1"/>
  <c r="M268" i="1"/>
  <c r="N48" i="1"/>
  <c r="O19" i="1"/>
  <c r="O100" i="1"/>
  <c r="O171" i="1"/>
  <c r="M209" i="1"/>
  <c r="M244" i="1"/>
  <c r="O268" i="1"/>
  <c r="O47" i="1"/>
  <c r="N19" i="1"/>
  <c r="M109" i="1"/>
  <c r="O173" i="1"/>
  <c r="M211" i="1"/>
  <c r="N244" i="1"/>
  <c r="M272" i="1"/>
  <c r="N47" i="1"/>
  <c r="M19" i="1"/>
  <c r="M110" i="1"/>
  <c r="N174" i="1"/>
  <c r="M212" i="1"/>
  <c r="M245" i="1"/>
  <c r="M273" i="1"/>
  <c r="N46" i="1"/>
  <c r="M18" i="1"/>
  <c r="O114" i="1"/>
  <c r="O174" i="1"/>
  <c r="O212" i="1"/>
  <c r="N245" i="1"/>
  <c r="N273" i="1"/>
  <c r="O45" i="1"/>
  <c r="O17" i="1"/>
  <c r="O117" i="1"/>
  <c r="N175" i="1"/>
  <c r="M217" i="1"/>
  <c r="N246" i="1"/>
  <c r="N274" i="1"/>
  <c r="M45" i="1"/>
  <c r="O15" i="1"/>
  <c r="M124" i="1"/>
  <c r="M184" i="1"/>
  <c r="N221" i="1"/>
  <c r="N249" i="1"/>
  <c r="N66" i="1"/>
  <c r="N38" i="1"/>
  <c r="M11" i="1"/>
  <c r="M128" i="1"/>
  <c r="N191" i="1"/>
  <c r="O226" i="1"/>
  <c r="N254" i="1"/>
  <c r="M65" i="1"/>
  <c r="M37" i="1"/>
  <c r="M10" i="1"/>
  <c r="M137" i="1"/>
  <c r="O227" i="1"/>
  <c r="N257" i="1"/>
  <c r="M64" i="1"/>
  <c r="M36" i="1"/>
  <c r="O7" i="1"/>
  <c r="M138" i="1"/>
  <c r="N193" i="1"/>
  <c r="N228" i="1"/>
  <c r="O257" i="1"/>
  <c r="N62" i="1"/>
  <c r="M35" i="1"/>
  <c r="N6" i="1"/>
  <c r="O145" i="1"/>
  <c r="O258" i="1"/>
  <c r="O57" i="1"/>
  <c r="N33" i="1"/>
  <c r="N5" i="1"/>
  <c r="O128" i="1"/>
  <c r="N192" i="1"/>
  <c r="N227" i="1"/>
  <c r="O254" i="1"/>
  <c r="N64" i="1"/>
  <c r="N36" i="1"/>
  <c r="M9" i="1"/>
  <c r="M193" i="1"/>
  <c r="N230" i="1"/>
  <c r="O142" i="1"/>
  <c r="M194" i="1"/>
  <c r="N229" i="1"/>
  <c r="N258" i="1"/>
  <c r="N61" i="1"/>
  <c r="M34" i="1"/>
  <c r="M6" i="1"/>
  <c r="O118" i="1"/>
  <c r="M235" i="1"/>
  <c r="N29" i="1"/>
  <c r="M236" i="1"/>
  <c r="N248" i="1"/>
  <c r="M249" i="1"/>
  <c r="N119" i="1"/>
  <c r="O235" i="1"/>
  <c r="M29" i="1"/>
  <c r="O123" i="1"/>
  <c r="O28" i="1"/>
  <c r="M28" i="1"/>
  <c r="N15" i="1"/>
  <c r="N43" i="1"/>
  <c r="O127" i="1"/>
  <c r="O146" i="1"/>
  <c r="O126" i="1"/>
  <c r="M248" i="1"/>
  <c r="N28" i="1"/>
  <c r="N147" i="1"/>
  <c r="M250" i="1"/>
  <c r="O14" i="1"/>
  <c r="O154" i="1"/>
  <c r="M253" i="1"/>
  <c r="N11" i="1"/>
  <c r="M155" i="1"/>
  <c r="N259" i="1"/>
  <c r="O10" i="1"/>
  <c r="O155" i="1"/>
  <c r="M262" i="1"/>
  <c r="N10" i="1"/>
  <c r="O182" i="1"/>
  <c r="M263" i="1"/>
  <c r="M183" i="1"/>
  <c r="N263" i="1"/>
  <c r="M38" i="1"/>
  <c r="O183" i="1"/>
  <c r="O263" i="1"/>
  <c r="O184" i="1"/>
  <c r="O72" i="1"/>
  <c r="M191" i="1"/>
  <c r="N71" i="1"/>
  <c r="M66" i="1"/>
  <c r="N65" i="1"/>
  <c r="N57" i="1"/>
  <c r="M57" i="1"/>
  <c r="O56" i="1"/>
  <c r="M221" i="1"/>
  <c r="M222" i="1"/>
  <c r="M226" i="1"/>
  <c r="O230" i="1"/>
  <c r="N231" i="1"/>
  <c r="O198" i="1"/>
  <c r="O70" i="1"/>
  <c r="N199" i="1"/>
  <c r="O199" i="1"/>
  <c r="N200" i="1"/>
  <c r="N201" i="1"/>
  <c r="N202" i="1"/>
  <c r="N220" i="1"/>
  <c r="O44" i="1"/>
  <c r="N37" i="1"/>
  <c r="N218" i="1"/>
  <c r="N56" i="1"/>
  <c r="M56" i="1"/>
  <c r="O42" i="1"/>
  <c r="N144" i="1"/>
  <c r="O189" i="1"/>
  <c r="N137" i="1"/>
  <c r="N179" i="1"/>
  <c r="N93" i="1"/>
  <c r="M139" i="1"/>
  <c r="M20" i="1"/>
  <c r="N240" i="1"/>
  <c r="O200" i="1"/>
  <c r="N172" i="1"/>
  <c r="O223" i="1"/>
  <c r="N250" i="1"/>
  <c r="N189" i="1"/>
  <c r="O160" i="1"/>
  <c r="N110" i="1"/>
  <c r="O216" i="1"/>
  <c r="N237" i="1"/>
  <c r="O228" i="1"/>
  <c r="N216" i="1"/>
  <c r="M80" i="1"/>
  <c r="N105" i="1"/>
  <c r="O137" i="1"/>
  <c r="M143" i="1"/>
  <c r="M43" i="1"/>
  <c r="N95" i="1"/>
  <c r="M101" i="1"/>
  <c r="M44" i="1"/>
  <c r="M122" i="1"/>
  <c r="O164" i="1"/>
  <c r="M178" i="1"/>
  <c r="M153" i="1"/>
  <c r="N131" i="1"/>
  <c r="O13" i="1"/>
  <c r="N3" i="1"/>
  <c r="M141" i="1"/>
  <c r="O172" i="1"/>
  <c r="N232" i="1"/>
  <c r="M162" i="1"/>
  <c r="N183" i="1"/>
  <c r="O22" i="1"/>
  <c r="M163" i="1"/>
  <c r="O190" i="1"/>
  <c r="N223" i="1"/>
  <c r="M258" i="1"/>
  <c r="M170" i="1"/>
  <c r="M215" i="1"/>
  <c r="M46" i="1"/>
  <c r="M40" i="1"/>
  <c r="O125" i="1"/>
  <c r="O170" i="1"/>
  <c r="M68" i="1"/>
  <c r="M104" i="1"/>
  <c r="O266" i="1"/>
  <c r="M60" i="1"/>
  <c r="M61" i="1"/>
  <c r="M213" i="1"/>
  <c r="N116" i="1"/>
  <c r="M88" i="1"/>
  <c r="O179" i="1"/>
  <c r="M260" i="1"/>
  <c r="M241" i="1"/>
  <c r="M234" i="1"/>
  <c r="M147" i="1"/>
  <c r="N275" i="1"/>
  <c r="O60" i="1"/>
  <c r="M197" i="1"/>
  <c r="O61" i="1"/>
  <c r="M228" i="1"/>
  <c r="M108" i="1"/>
  <c r="N150" i="1"/>
  <c r="M85" i="1"/>
  <c r="M229" i="1"/>
  <c r="O205" i="1"/>
  <c r="N73" i="1"/>
  <c r="N2" i="1" l="1"/>
  <c r="O2" i="1"/>
  <c r="M2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<sst xmlns="http://schemas.openxmlformats.org/spreadsheetml/2006/main" count="1102" uniqueCount="266">
  <si>
    <t>Date</t>
  </si>
  <si>
    <t>Heure</t>
  </si>
  <si>
    <t>Systolique (mmHg)</t>
  </si>
  <si>
    <t>Diastolique (mmHg)</t>
  </si>
  <si>
    <t>Pouls (bpm)</t>
  </si>
  <si>
    <t>17 mai 2026</t>
  </si>
  <si>
    <t>22:14</t>
  </si>
  <si>
    <t>145</t>
  </si>
  <si>
    <t>66</t>
  </si>
  <si>
    <t>50</t>
  </si>
  <si>
    <t>22:13</t>
  </si>
  <si>
    <t>140</t>
  </si>
  <si>
    <t>65</t>
  </si>
  <si>
    <t>22:12</t>
  </si>
  <si>
    <t>142</t>
  </si>
  <si>
    <t>67</t>
  </si>
  <si>
    <t>09:17</t>
  </si>
  <si>
    <t>124</t>
  </si>
  <si>
    <t>56</t>
  </si>
  <si>
    <t>51</t>
  </si>
  <si>
    <t>09:16</t>
  </si>
  <si>
    <t>127</t>
  </si>
  <si>
    <t>58</t>
  </si>
  <si>
    <t>130</t>
  </si>
  <si>
    <t>62</t>
  </si>
  <si>
    <t>52</t>
  </si>
  <si>
    <t>16 mai 2026</t>
  </si>
  <si>
    <t>21:49</t>
  </si>
  <si>
    <t>21:48</t>
  </si>
  <si>
    <t>21:47</t>
  </si>
  <si>
    <t>15 mai 2026</t>
  </si>
  <si>
    <t>21:45</t>
  </si>
  <si>
    <t>21:44</t>
  </si>
  <si>
    <t>21:43</t>
  </si>
  <si>
    <t>09:00</t>
  </si>
  <si>
    <t>14 mai 2026</t>
  </si>
  <si>
    <t>21:51</t>
  </si>
  <si>
    <t>21:50</t>
  </si>
  <si>
    <t>09:09</t>
  </si>
  <si>
    <t>09:08</t>
  </si>
  <si>
    <t>13 mai 2026</t>
  </si>
  <si>
    <t>09:01</t>
  </si>
  <si>
    <t>08:59</t>
  </si>
  <si>
    <t>12 mai 2026</t>
  </si>
  <si>
    <t>21:46</t>
  </si>
  <si>
    <t>11 mai 2026</t>
  </si>
  <si>
    <t>09:18</t>
  </si>
  <si>
    <t>10 mai 2026</t>
  </si>
  <si>
    <t>21:42</t>
  </si>
  <si>
    <t>21:41</t>
  </si>
  <si>
    <t>21:40</t>
  </si>
  <si>
    <t>08 mai 2026</t>
  </si>
  <si>
    <t>09:32</t>
  </si>
  <si>
    <t>09:31</t>
  </si>
  <si>
    <t>09:30</t>
  </si>
  <si>
    <t>07 mai 2026</t>
  </si>
  <si>
    <t>09:11</t>
  </si>
  <si>
    <t>09:10</t>
  </si>
  <si>
    <t>06 mai 2026</t>
  </si>
  <si>
    <t>09:41</t>
  </si>
  <si>
    <t>09:40</t>
  </si>
  <si>
    <t>05 mai 2026</t>
  </si>
  <si>
    <t>21:33</t>
  </si>
  <si>
    <t>21:32</t>
  </si>
  <si>
    <t>21:30</t>
  </si>
  <si>
    <t>04 mai 2026</t>
  </si>
  <si>
    <t>09:23</t>
  </si>
  <si>
    <t>09:22</t>
  </si>
  <si>
    <t>03 mai 2026</t>
  </si>
  <si>
    <t>09:27</t>
  </si>
  <si>
    <t>09:26</t>
  </si>
  <si>
    <t>09:25</t>
  </si>
  <si>
    <t>02 mai 2026</t>
  </si>
  <si>
    <t>08:47</t>
  </si>
  <si>
    <t>08:46</t>
  </si>
  <si>
    <t>01 mai 2026</t>
  </si>
  <si>
    <t>09:39</t>
  </si>
  <si>
    <t>09:38</t>
  </si>
  <si>
    <t>08:44</t>
  </si>
  <si>
    <t>08:43</t>
  </si>
  <si>
    <t>08:42</t>
  </si>
  <si>
    <t>21:36</t>
  </si>
  <si>
    <t>21:35</t>
  </si>
  <si>
    <t>09:04</t>
  </si>
  <si>
    <t>09:03</t>
  </si>
  <si>
    <t>09:02</t>
  </si>
  <si>
    <t>21:37</t>
  </si>
  <si>
    <t>09:21</t>
  </si>
  <si>
    <t>09:20</t>
  </si>
  <si>
    <t>09:19</t>
  </si>
  <si>
    <t>21:54</t>
  </si>
  <si>
    <t>21:53</t>
  </si>
  <si>
    <t>21:52</t>
  </si>
  <si>
    <t>22:29</t>
  </si>
  <si>
    <t>22:28</t>
  </si>
  <si>
    <t>22:27</t>
  </si>
  <si>
    <t>10:10</t>
  </si>
  <si>
    <t>10:09</t>
  </si>
  <si>
    <t>10:08</t>
  </si>
  <si>
    <t>10:07</t>
  </si>
  <si>
    <t>22:15</t>
  </si>
  <si>
    <t>09:24</t>
  </si>
  <si>
    <t>09:07</t>
  </si>
  <si>
    <t>09:06</t>
  </si>
  <si>
    <t>09:05</t>
  </si>
  <si>
    <t>21:34</t>
  </si>
  <si>
    <t>09:34</t>
  </si>
  <si>
    <t>09:33</t>
  </si>
  <si>
    <t>21:28</t>
  </si>
  <si>
    <t>21:27</t>
  </si>
  <si>
    <t>08:54</t>
  </si>
  <si>
    <t>08:53</t>
  </si>
  <si>
    <t>22:10</t>
  </si>
  <si>
    <t>22:09</t>
  </si>
  <si>
    <t>22:08</t>
  </si>
  <si>
    <t>09:44</t>
  </si>
  <si>
    <t>09:43</t>
  </si>
  <si>
    <t>09:42</t>
  </si>
  <si>
    <t>09:13</t>
  </si>
  <si>
    <t>09:12</t>
  </si>
  <si>
    <t>21:31</t>
  </si>
  <si>
    <t>08:52</t>
  </si>
  <si>
    <t>21:26</t>
  </si>
  <si>
    <t>21:25</t>
  </si>
  <si>
    <t>21:24</t>
  </si>
  <si>
    <t>21:18</t>
  </si>
  <si>
    <t>21:17</t>
  </si>
  <si>
    <t>21:16</t>
  </si>
  <si>
    <t>22:24</t>
  </si>
  <si>
    <t>22:23</t>
  </si>
  <si>
    <t>22:22</t>
  </si>
  <si>
    <t>09:57</t>
  </si>
  <si>
    <t>09:56</t>
  </si>
  <si>
    <t>09:55</t>
  </si>
  <si>
    <t>21:19</t>
  </si>
  <si>
    <t>08:30</t>
  </si>
  <si>
    <t>08:29</t>
  </si>
  <si>
    <t>23:47</t>
  </si>
  <si>
    <t>23:43</t>
  </si>
  <si>
    <t>23:39</t>
  </si>
  <si>
    <t>22:56</t>
  </si>
  <si>
    <t>22:53</t>
  </si>
  <si>
    <t>08:27</t>
  </si>
  <si>
    <t>08:26</t>
  </si>
  <si>
    <t>08:19</t>
  </si>
  <si>
    <t>08:13</t>
  </si>
  <si>
    <t>22:06</t>
  </si>
  <si>
    <t>09:37</t>
  </si>
  <si>
    <t>09:36</t>
  </si>
  <si>
    <t>09:35</t>
  </si>
  <si>
    <t>08:58</t>
  </si>
  <si>
    <t>08:57</t>
  </si>
  <si>
    <t>31 mars 2026</t>
  </si>
  <si>
    <t>08:22</t>
  </si>
  <si>
    <t>08:21</t>
  </si>
  <si>
    <t>30 mars 2026</t>
  </si>
  <si>
    <t>29 mars 2026</t>
  </si>
  <si>
    <t>21:29</t>
  </si>
  <si>
    <t>08:28</t>
  </si>
  <si>
    <t>28 mars 2026</t>
  </si>
  <si>
    <t>10:03</t>
  </si>
  <si>
    <t>10:02</t>
  </si>
  <si>
    <t>10:01</t>
  </si>
  <si>
    <t>27 mars 2026</t>
  </si>
  <si>
    <t>26 mars 2026</t>
  </si>
  <si>
    <t>08:56</t>
  </si>
  <si>
    <t>25 mars 2026</t>
  </si>
  <si>
    <t>24 mars 2026</t>
  </si>
  <si>
    <t>21:38</t>
  </si>
  <si>
    <t>23 mars 2026</t>
  </si>
  <si>
    <t>09:15</t>
  </si>
  <si>
    <t>09:14</t>
  </si>
  <si>
    <t>22 mars 2026</t>
  </si>
  <si>
    <t>22:25</t>
  </si>
  <si>
    <t>21 mars 2026</t>
  </si>
  <si>
    <t>22:04</t>
  </si>
  <si>
    <t>22:03</t>
  </si>
  <si>
    <t>22:02</t>
  </si>
  <si>
    <t>20 mars 2026</t>
  </si>
  <si>
    <t>19 mars 2026</t>
  </si>
  <si>
    <t>18 mars 2026</t>
  </si>
  <si>
    <t>16 mars 2026</t>
  </si>
  <si>
    <t>15 mars 2026</t>
  </si>
  <si>
    <t>21:57</t>
  </si>
  <si>
    <t>21:56</t>
  </si>
  <si>
    <t>14 mars 2026</t>
  </si>
  <si>
    <t>22:07</t>
  </si>
  <si>
    <t>13 mars 2026</t>
  </si>
  <si>
    <t>12 mars 2026</t>
  </si>
  <si>
    <t>11 mars 2026</t>
  </si>
  <si>
    <t>10 mars 2026</t>
  </si>
  <si>
    <t>09 mars 2026</t>
  </si>
  <si>
    <t>21:39</t>
  </si>
  <si>
    <t>09:29</t>
  </si>
  <si>
    <t>08 mars 2026</t>
  </si>
  <si>
    <t>07 mars 2026</t>
  </si>
  <si>
    <t>08:50</t>
  </si>
  <si>
    <t>08:49</t>
  </si>
  <si>
    <t>08:48</t>
  </si>
  <si>
    <t>06 mars 2026</t>
  </si>
  <si>
    <t>22:21</t>
  </si>
  <si>
    <t>22:18</t>
  </si>
  <si>
    <t>05 mars 2026</t>
  </si>
  <si>
    <t>04 mars 2026</t>
  </si>
  <si>
    <t>08:45</t>
  </si>
  <si>
    <t>02 mars 2026</t>
  </si>
  <si>
    <t>01 mars 2026</t>
  </si>
  <si>
    <t>22:26</t>
  </si>
  <si>
    <t>08:51</t>
  </si>
  <si>
    <t>08:55</t>
  </si>
  <si>
    <t>21:59</t>
  </si>
  <si>
    <t>09:47</t>
  </si>
  <si>
    <t>09:46</t>
  </si>
  <si>
    <t>22:05</t>
  </si>
  <si>
    <t>22:45</t>
  </si>
  <si>
    <t>22:44</t>
  </si>
  <si>
    <t>22:17</t>
  </si>
  <si>
    <t>22:16</t>
  </si>
  <si>
    <t>10:17</t>
  </si>
  <si>
    <t>10:16</t>
  </si>
  <si>
    <t>10:15</t>
  </si>
  <si>
    <t>21:23</t>
  </si>
  <si>
    <t>21:22</t>
  </si>
  <si>
    <t>09:48</t>
  </si>
  <si>
    <t>19:59</t>
  </si>
  <si>
    <t>19:58</t>
  </si>
  <si>
    <t>10:19</t>
  </si>
  <si>
    <t>22:20</t>
  </si>
  <si>
    <t>09:45</t>
  </si>
  <si>
    <t>21:58</t>
  </si>
  <si>
    <t>21:55</t>
  </si>
  <si>
    <t>08:32</t>
  </si>
  <si>
    <t>08:31</t>
  </si>
  <si>
    <t>08:41</t>
  </si>
  <si>
    <t>07:40</t>
  </si>
  <si>
    <t>07:39</t>
  </si>
  <si>
    <t>07:38</t>
  </si>
  <si>
    <t>22:50</t>
  </si>
  <si>
    <t>22:49</t>
  </si>
  <si>
    <t>22:48</t>
  </si>
  <si>
    <t>09:54</t>
  </si>
  <si>
    <t>10:28</t>
  </si>
  <si>
    <t>10:26</t>
  </si>
  <si>
    <t>10:25</t>
  </si>
  <si>
    <t>09:28</t>
  </si>
  <si>
    <t>08:39</t>
  </si>
  <si>
    <t>08:38</t>
  </si>
  <si>
    <t>08:37</t>
  </si>
  <si>
    <t>08:36</t>
  </si>
  <si>
    <t>21:21</t>
  </si>
  <si>
    <t>21:20</t>
  </si>
  <si>
    <t>22:11</t>
  </si>
  <si>
    <t>08:40</t>
  </si>
  <si>
    <t>Résultat souhaité</t>
  </si>
  <si>
    <t>Date2</t>
  </si>
  <si>
    <t>Heure2</t>
  </si>
  <si>
    <t>Systolique (mmHg)2</t>
  </si>
  <si>
    <t>Diastolique (mmHg)2</t>
  </si>
  <si>
    <t>Pouls  (bpm)2</t>
  </si>
  <si>
    <t>JJ_MM_HH_MM</t>
  </si>
  <si>
    <t>Moyenne Systolique</t>
  </si>
  <si>
    <t>Moyenne Diastolique</t>
  </si>
  <si>
    <t>Moyenne Pouls</t>
  </si>
  <si>
    <t>Étiquettes de lignes</t>
  </si>
  <si>
    <t>Moyenne de Systolique (mmHg)2</t>
  </si>
  <si>
    <t>Moyenne de Diastolique (mmHg)2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</si>
</sst>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h:mm;@"/>
    <numFmt numFmtId="168" formatCode="yyyy/mm/dd;@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8">
    <xf numFmtId="0" fontId="0" fillId="0" borderId="0" xfId="0"/>
    <xf numFmtId="22" fontId="0" fillId="0" borderId="0" xfId="0" applyNumberFormat="1"/>
    <xf numFmtId="164" fontId="0" fillId="0" borderId="0" xfId="0" applyNumberFormat="1"/>
    <xf numFmtId="164" fontId="0" fillId="2" borderId="0" xfId="0" applyNumberFormat="1" applyFill="1"/>
    <xf numFmtId="0" fontId="0" fillId="2" borderId="0" xfId="0" applyFill="1"/>
    <xf numFmtId="22" fontId="0" fillId="2" borderId="0" xfId="0" applyNumberFormat="1" applyFill="1"/>
    <xf numFmtId="0" fontId="0" fillId="3" borderId="0" xfId="0" applyFill="1"/>
    <xf numFmtId="2" fontId="0" fillId="0" borderId="0" xfId="0" applyNumberFormat="1"/>
    <xf numFmtId="14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22" fontId="0" fillId="0" borderId="0" xfId="0" applyNumberFormat="1" applyAlignment="1">
      <alignment horizontal="center" vertical="center" wrapText="1"/>
    </xf>
    <xf numFmtId="164" fontId="0" fillId="0" borderId="0" xfId="0" applyNumberFormat="1" applyAlignment="1">
      <alignment horizontal="center" vertical="center" wrapText="1"/>
    </xf>
    <xf numFmtId="1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pivotButton="1"/>
    <xf numFmtId="43" fontId="0" fillId="0" borderId="0" xfId="1" applyFont="1" applyAlignment="1">
      <alignment horizontal="center" vertical="center" wrapText="1"/>
    </xf>
    <xf numFmtId="43" fontId="0" fillId="2" borderId="0" xfId="1" applyFont="1" applyFill="1"/>
    <xf numFmtId="43" fontId="0" fillId="0" borderId="0" xfId="1" applyFont="1"/>
    <xf numFmtId="0" fontId="2" fillId="0" borderId="0" xfId="0" applyFont="1"/>
    <xf numFmtId="22" fontId="2" fillId="2" borderId="0" xfId="0" applyNumberFormat="1" applyFont="1" applyFill="1"/>
    <xf numFmtId="164" fontId="2" fillId="2" borderId="0" xfId="0" applyNumberFormat="1" applyFont="1" applyFill="1"/>
    <xf numFmtId="43" fontId="2" fillId="2" borderId="0" xfId="1" applyFont="1" applyFill="1"/>
    <xf numFmtId="2" fontId="0" fillId="3" borderId="0" xfId="0" applyNumberFormat="1" applyFill="1"/>
    <xf numFmtId="2" fontId="0" fillId="2" borderId="0" xfId="0" applyNumberFormat="1" applyFill="1"/>
    <xf numFmtId="22" fontId="0" fillId="0" borderId="0" xfId="0" applyNumberFormat="1" applyAlignment="1">
      <alignment horizontal="left"/>
    </xf>
    <xf numFmtId="168" fontId="0" fillId="0" borderId="0" xfId="0" applyNumberFormat="1"/>
    <xf numFmtId="168" fontId="2" fillId="0" borderId="0" xfId="0" applyNumberFormat="1" applyFont="1"/>
  </cellXfs>
  <cellStyles count="2">
    <cellStyle name="Milliers" xfId="1" builtinId="3"/>
    <cellStyle name="Normal" xfId="0" builtinId="0"/>
  </cellStyles>
  <dxfs count="286"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fill>
        <patternFill patternType="solid">
          <fgColor indexed="64"/>
          <bgColor theme="4" tint="0.79998168889431442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 patternType="solid">
          <fgColor indexed="64"/>
          <bgColor theme="4" tint="0.79998168889431442"/>
        </patternFill>
      </fill>
    </dxf>
    <dxf>
      <numFmt numFmtId="164" formatCode="h:mm;@"/>
      <fill>
        <patternFill patternType="solid">
          <fgColor indexed="64"/>
          <bgColor theme="4" tint="0.79998168889431442"/>
        </patternFill>
      </fill>
    </dxf>
    <dxf>
      <numFmt numFmtId="166" formatCode="dd/mm/yyyy\ hh:mm"/>
      <fill>
        <patternFill patternType="solid">
          <fgColor indexed="64"/>
          <bgColor theme="4" tint="0.79998168889431442"/>
        </patternFill>
      </fill>
    </dxf>
    <dxf>
      <numFmt numFmtId="165" formatCode="dd/mm/yyyy"/>
    </dxf>
    <dxf>
      <numFmt numFmtId="165" formatCode="dd/mm/yyyy"/>
    </dxf>
    <dxf>
      <fill>
        <patternFill patternType="solid">
          <fgColor indexed="64"/>
          <bgColor theme="4" tint="0.79998168889431442"/>
        </patternFill>
      </fill>
    </dxf>
    <dxf>
      <alignment horizontal="center" vertical="center" textRotation="0" wrapText="1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pivotCacheDefinition" Target="pivotCache/pivotCacheDefinition1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638175</xdr:colOff>
      <xdr:row>4</xdr:row>
      <xdr:rowOff>123825</xdr:rowOff>
    </xdr:from>
    <xdr:to>
      <xdr:col>8</xdr:col>
      <xdr:colOff>352425</xdr:colOff>
      <xdr:row>4</xdr:row>
      <xdr:rowOff>133350</xdr:rowOff>
    </xdr:to>
    <xdr:cxnSp macro="">
      <xdr:nvCxnSpPr>
        <xdr:cNvPr id="2" name="Connecteur droit avec flèche 1">
          <a:extLst>
            <a:ext uri="{FF2B5EF4-FFF2-40B4-BE49-F238E27FC236}">
              <a16:creationId xmlns:a16="http://schemas.microsoft.com/office/drawing/2014/main" id="{95C8307D-6677-4FE0-B067-D5B82CFDC96A}"/>
            </a:ext>
          </a:extLst>
        </xdr:cNvPr>
        <xdr:cNvCxnSpPr/>
      </xdr:nvCxnSpPr>
      <xdr:spPr>
        <a:xfrm>
          <a:off x="3686175" y="885825"/>
          <a:ext cx="2762250" cy="9525"/>
        </a:xfrm>
        <a:prstGeom prst="straightConnector1">
          <a:avLst/>
        </a:prstGeom>
        <a:ln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619125</xdr:colOff>
      <xdr:row>3</xdr:row>
      <xdr:rowOff>66675</xdr:rowOff>
    </xdr:from>
    <xdr:to>
      <xdr:col>8</xdr:col>
      <xdr:colOff>314325</xdr:colOff>
      <xdr:row>7</xdr:row>
      <xdr:rowOff>161925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913AAAE1-802B-47F9-9C81-5219090ED0EF}"/>
            </a:ext>
          </a:extLst>
        </xdr:cNvPr>
        <xdr:cNvCxnSpPr/>
      </xdr:nvCxnSpPr>
      <xdr:spPr>
        <a:xfrm flipV="1">
          <a:off x="3667125" y="638175"/>
          <a:ext cx="2743200" cy="857250"/>
        </a:xfrm>
        <a:prstGeom prst="straightConnector1">
          <a:avLst/>
        </a:prstGeom>
        <a:ln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Patrick" refreshedDate="46164.722078935185" createdVersion="8" refreshedVersion="8" minRefreshableVersion="3" recordCount="843" xr:uid="{ECCC4A1C-6BBE-4097-AFE3-D2F00B21A336}">
  <cacheSource type="worksheet">
    <worksheetSource name="Tableau1"/>
  </cacheSource>
  <cacheFields count="15">
    <cacheField name="Date" numFmtId="0">
      <sharedItems containsDate="1" containsMixedTypes="1" minDate="2025-11-17T00:00:00" maxDate="2026-05-18T00:00:00"/>
    </cacheField>
    <cacheField name="Heure" numFmtId="0">
      <sharedItems/>
    </cacheField>
    <cacheField name="Systolique (mmHg)" numFmtId="0">
      <sharedItems containsSemiMixedTypes="0" containsString="0" containsNumber="1" containsInteger="1" minValue="85" maxValue="185"/>
    </cacheField>
    <cacheField name="Diastolique (mmHg)" numFmtId="0">
      <sharedItems containsSemiMixedTypes="0" containsString="0" containsNumber="1" containsInteger="1" minValue="46" maxValue="88"/>
    </cacheField>
    <cacheField name="Pouls (bpm)" numFmtId="0">
      <sharedItems containsSemiMixedTypes="0" containsString="0" containsNumber="1" containsInteger="1" minValue="45" maxValue="71"/>
    </cacheField>
    <cacheField name="Date2" numFmtId="22">
      <sharedItems containsSemiMixedTypes="0" containsNonDate="0" containsDate="1" containsString="0" minDate="2025-11-17T01:00:00" maxDate="2026-05-17T15:00:00" count="274">
        <d v="2026-05-17T15:00:00"/>
        <d v="2026-05-17T01:00:00"/>
        <d v="2026-05-16T15:00:00"/>
        <d v="2026-05-15T15:00:00"/>
        <d v="2026-05-15T01:00:00"/>
        <d v="2026-05-14T15:00:00"/>
        <d v="2026-05-14T01:00:00"/>
        <d v="2026-05-13T15:00:00"/>
        <d v="2026-05-13T01:00:00"/>
        <d v="2026-05-12T15:00:00"/>
        <d v="2026-05-11T15:00:00"/>
        <d v="2026-05-11T01:00:00"/>
        <d v="2026-05-10T15:00:00"/>
        <d v="2026-05-08T01:00:00"/>
        <d v="2026-05-07T01:00:00"/>
        <d v="2026-05-06T15:00:00"/>
        <d v="2026-05-06T01:00:00"/>
        <d v="2026-05-05T15:00:00"/>
        <d v="2026-05-04T15:00:00"/>
        <d v="2026-05-04T01:00:00"/>
        <d v="2026-05-03T15:00:00"/>
        <d v="2026-05-03T01:00:00"/>
        <d v="2026-05-02T15:00:00"/>
        <d v="2026-05-02T01:00:00"/>
        <d v="2026-05-01T01:00:00"/>
        <d v="2026-04-30T01:00:00"/>
        <d v="2026-04-29T15:00:00"/>
        <d v="2026-04-29T01:00:00"/>
        <d v="2026-04-28T15:00:00"/>
        <d v="2026-04-28T01:00:00"/>
        <d v="2026-04-27T15:00:00"/>
        <d v="2026-04-26T15:00:00"/>
        <d v="2026-04-25T15:00:00"/>
        <d v="2026-04-25T01:00:00"/>
        <d v="2026-04-24T15:00:00"/>
        <d v="2026-04-24T01:00:00"/>
        <d v="2026-04-23T15:00:00"/>
        <d v="2026-04-23T01:00:00"/>
        <d v="2026-04-22T15:00:00"/>
        <d v="2026-04-22T01:00:00"/>
        <d v="2026-04-21T15:00:00"/>
        <d v="2026-04-20T01:00:00"/>
        <d v="2026-04-18T15:00:00"/>
        <d v="2026-04-18T01:00:00"/>
        <d v="2026-04-16T15:00:00"/>
        <d v="2026-04-15T01:00:00"/>
        <d v="2026-04-14T15:00:00"/>
        <d v="2026-04-14T01:00:00"/>
        <d v="2026-04-13T15:00:00"/>
        <d v="2026-04-13T01:00:00"/>
        <d v="2026-04-12T15:00:00"/>
        <d v="2026-04-12T01:00:00"/>
        <d v="2026-04-11T15:00:00"/>
        <d v="2026-04-11T01:00:00"/>
        <d v="2026-04-10T15:00:00"/>
        <d v="2026-04-10T01:00:00"/>
        <d v="2026-04-09T15:00:00"/>
        <d v="2026-04-09T01:00:00"/>
        <d v="2026-04-08T01:00:00"/>
        <d v="2026-04-07T15:00:00"/>
        <d v="2026-04-06T15:00:00"/>
        <d v="2026-04-06T01:00:00"/>
        <d v="2026-04-05T15:00:00"/>
        <d v="2026-04-05T01:00:00"/>
        <d v="2026-04-03T15:00:00"/>
        <d v="2026-04-03T01:00:00"/>
        <d v="2026-04-02T15:00:00"/>
        <d v="2026-04-02T01:00:00"/>
        <d v="2026-04-01T15:00:00"/>
        <d v="2026-04-01T01:00:00"/>
        <d v="2026-03-31T15:00:00"/>
        <d v="2026-03-31T01:00:00"/>
        <d v="2026-03-30T15:00:00"/>
        <d v="2026-03-29T15:00:00"/>
        <d v="2026-03-29T01:00:00"/>
        <d v="2026-03-28T15:00:00"/>
        <d v="2026-03-27T15:00:00"/>
        <d v="2026-03-27T01:00:00"/>
        <d v="2026-03-26T15:00:00"/>
        <d v="2026-03-26T01:00:00"/>
        <d v="2026-03-25T15:00:00"/>
        <d v="2026-03-24T15:00:00"/>
        <d v="2026-03-23T01:00:00"/>
        <d v="2026-03-22T15:00:00"/>
        <d v="2026-03-21T15:00:00"/>
        <d v="2026-03-20T15:00:00"/>
        <d v="2026-03-20T01:00:00"/>
        <d v="2026-03-19T15:00:00"/>
        <d v="2026-03-18T15:00:00"/>
        <d v="2026-03-18T01:00:00"/>
        <d v="2026-03-16T15:00:00"/>
        <d v="2026-03-16T01:00:00"/>
        <d v="2026-03-15T15:00:00"/>
        <d v="2026-03-14T15:00:00"/>
        <d v="2026-03-14T01:00:00"/>
        <d v="2026-03-13T01:00:00"/>
        <d v="2026-03-12T01:00:00"/>
        <d v="2026-03-11T15:00:00"/>
        <d v="2026-03-11T01:00:00"/>
        <d v="2026-03-10T15:00:00"/>
        <d v="2026-03-09T15:00:00"/>
        <d v="2026-03-09T01:00:00"/>
        <d v="2026-03-08T15:00:00"/>
        <d v="2026-03-08T01:00:00"/>
        <d v="2026-03-07T15:00:00"/>
        <d v="2026-03-07T01:00:00"/>
        <d v="2026-03-06T15:00:00"/>
        <d v="2026-03-05T15:00:00"/>
        <d v="2026-03-05T01:00:00"/>
        <d v="2026-03-04T15:00:00"/>
        <d v="2026-03-04T01:00:00"/>
        <d v="2026-03-02T15:00:00"/>
        <d v="2026-03-02T01:00:00"/>
        <d v="2026-03-01T15:00:00"/>
        <d v="2026-03-01T01:00:00"/>
        <d v="2026-02-28T15:00:00"/>
        <d v="2026-02-28T01:00:00"/>
        <d v="2026-02-27T15:00:00"/>
        <d v="2026-02-27T01:00:00"/>
        <d v="2026-02-26T01:00:00"/>
        <d v="2026-02-25T01:00:00"/>
        <d v="2026-02-24T15:00:00"/>
        <d v="2026-02-23T15:00:00"/>
        <d v="2026-02-23T01:00:00"/>
        <d v="2026-02-22T15:00:00"/>
        <d v="2026-02-22T01:00:00"/>
        <d v="2026-02-21T15:00:00"/>
        <d v="2026-02-20T15:00:00"/>
        <d v="2026-02-20T01:00:00"/>
        <d v="2026-02-19T15:00:00"/>
        <d v="2026-02-19T01:00:00"/>
        <d v="2026-02-18T15:00:00"/>
        <d v="2026-02-18T01:00:00"/>
        <d v="2026-02-17T15:00:00"/>
        <d v="2026-02-17T01:00:00"/>
        <d v="2026-02-16T15:00:00"/>
        <d v="2026-02-16T01:00:00"/>
        <d v="2026-02-15T15:00:00"/>
        <d v="2026-02-15T01:00:00"/>
        <d v="2026-02-14T15:00:00"/>
        <d v="2026-02-14T01:00:00"/>
        <d v="2026-02-13T15:00:00"/>
        <d v="2026-02-13T01:00:00"/>
        <d v="2026-02-12T15:00:00"/>
        <d v="2026-02-11T15:00:00"/>
        <d v="2026-02-11T01:00:00"/>
        <d v="2026-02-10T15:00:00"/>
        <d v="2026-02-09T15:00:00"/>
        <d v="2026-02-09T01:00:00"/>
        <d v="2026-02-08T15:00:00"/>
        <d v="2026-02-08T01:00:00"/>
        <d v="2026-02-07T15:00:00"/>
        <d v="2026-02-07T01:00:00"/>
        <d v="2026-02-06T15:00:00"/>
        <d v="2026-02-06T01:00:00"/>
        <d v="2026-02-05T15:00:00"/>
        <d v="2026-02-05T01:00:00"/>
        <d v="2026-02-04T15:00:00"/>
        <d v="2026-02-04T01:00:00"/>
        <d v="2026-02-03T15:00:00"/>
        <d v="2026-02-02T15:00:00"/>
        <d v="2026-02-02T01:00:00"/>
        <d v="2026-02-01T15:00:00"/>
        <d v="2026-01-31T15:00:00"/>
        <d v="2026-01-30T15:00:00"/>
        <d v="2026-01-30T01:00:00"/>
        <d v="2026-01-29T15:00:00"/>
        <d v="2026-01-28T15:00:00"/>
        <d v="2026-01-28T01:00:00"/>
        <d v="2026-01-27T15:00:00"/>
        <d v="2026-01-26T15:00:00"/>
        <d v="2026-01-26T01:00:00"/>
        <d v="2026-01-25T01:00:00"/>
        <d v="2026-01-24T15:00:00"/>
        <d v="2026-01-24T01:00:00"/>
        <d v="2026-01-23T15:00:00"/>
        <d v="2026-01-23T01:00:00"/>
        <d v="2026-01-22T15:00:00"/>
        <d v="2026-01-22T01:00:00"/>
        <d v="2026-01-21T15:00:00"/>
        <d v="2026-01-21T01:00:00"/>
        <d v="2026-01-20T15:00:00"/>
        <d v="2026-01-19T15:00:00"/>
        <d v="2026-01-19T01:00:00"/>
        <d v="2026-01-15T15:00:00"/>
        <d v="2026-01-15T01:00:00"/>
        <d v="2026-01-14T15:00:00"/>
        <d v="2026-01-14T01:00:00"/>
        <d v="2026-01-13T15:00:00"/>
        <d v="2026-01-12T01:00:00"/>
        <d v="2026-01-11T15:00:00"/>
        <d v="2026-01-10T15:00:00"/>
        <d v="2026-01-10T01:00:00"/>
        <d v="2026-01-09T15:00:00"/>
        <d v="2026-01-09T01:00:00"/>
        <d v="2026-01-08T15:00:00"/>
        <d v="2026-01-08T01:00:00"/>
        <d v="2026-01-07T15:00:00"/>
        <d v="2026-01-06T15:00:00"/>
        <d v="2026-01-06T01:00:00"/>
        <d v="2026-01-05T15:00:00"/>
        <d v="2026-01-05T01:00:00"/>
        <d v="2026-01-04T01:00:00"/>
        <d v="2026-01-03T15:00:00"/>
        <d v="2026-01-03T01:00:00"/>
        <d v="2026-01-02T15:00:00"/>
        <d v="2026-01-02T01:00:00"/>
        <d v="2026-01-01T15:00:00"/>
        <d v="2025-12-30T15:00:00"/>
        <d v="2025-12-29T15:00:00"/>
        <d v="2025-12-29T01:00:00"/>
        <d v="2025-12-28T15:00:00"/>
        <d v="2025-12-27T15:00:00"/>
        <d v="2025-12-26T15:00:00"/>
        <d v="2025-12-24T01:00:00"/>
        <d v="2025-12-23T15:00:00"/>
        <d v="2025-12-22T15:00:00"/>
        <d v="2025-12-22T01:00:00"/>
        <d v="2025-12-21T01:00:00"/>
        <d v="2025-12-20T01:00:00"/>
        <d v="2025-12-19T15:00:00"/>
        <d v="2025-12-19T01:00:00"/>
        <d v="2025-12-18T15:00:00"/>
        <d v="2025-12-18T01:00:00"/>
        <d v="2025-12-17T15:00:00"/>
        <d v="2025-12-17T01:00:00"/>
        <d v="2025-12-16T15:00:00"/>
        <d v="2025-12-15T15:00:00"/>
        <d v="2025-12-15T01:00:00"/>
        <d v="2025-12-14T01:00:00"/>
        <d v="2025-12-13T01:00:00"/>
        <d v="2025-12-12T01:00:00"/>
        <d v="2025-12-11T15:00:00"/>
        <d v="2025-12-11T01:00:00"/>
        <d v="2025-12-10T15:00:00"/>
        <d v="2025-12-10T01:00:00"/>
        <d v="2025-12-09T15:00:00"/>
        <d v="2025-12-08T15:00:00"/>
        <d v="2025-12-08T01:00:00"/>
        <d v="2025-12-07T15:00:00"/>
        <d v="2025-12-07T01:00:00"/>
        <d v="2025-12-06T15:00:00"/>
        <d v="2025-12-06T01:00:00"/>
        <d v="2025-12-05T15:00:00"/>
        <d v="2025-12-05T01:00:00"/>
        <d v="2025-12-04T15:00:00"/>
        <d v="2025-12-04T01:00:00"/>
        <d v="2025-12-03T15:00:00"/>
        <d v="2025-12-03T01:00:00"/>
        <d v="2025-12-02T15:00:00"/>
        <d v="2025-12-01T15:00:00"/>
        <d v="2025-12-01T01:00:00"/>
        <d v="2025-11-30T15:00:00"/>
        <d v="2025-11-30T01:00:00"/>
        <d v="2025-11-29T01:00:00"/>
        <d v="2025-11-28T15:00:00"/>
        <d v="2025-11-28T01:00:00"/>
        <d v="2025-11-27T15:00:00"/>
        <d v="2025-11-27T01:00:00"/>
        <d v="2025-11-26T15:00:00"/>
        <d v="2025-11-26T01:00:00"/>
        <d v="2025-11-25T15:00:00"/>
        <d v="2025-11-25T01:00:00"/>
        <d v="2025-11-24T15:00:00"/>
        <d v="2025-11-24T01:00:00"/>
        <d v="2025-11-23T15:00:00"/>
        <d v="2025-11-23T01:00:00"/>
        <d v="2025-11-22T15:00:00"/>
        <d v="2025-11-22T01:00:00"/>
        <d v="2025-11-21T15:00:00"/>
        <d v="2025-11-19T15:00:00"/>
        <d v="2025-11-19T01:00:00"/>
        <d v="2025-11-18T15:00:00"/>
        <d v="2025-11-17T01:00:00"/>
      </sharedItems>
      <fieldGroup par="12"/>
    </cacheField>
    <cacheField name="Heure2" numFmtId="164">
      <sharedItems containsSemiMixedTypes="0" containsNonDate="0" containsDate="1" containsString="0" minDate="1899-12-30T07:38:00" maxDate="1899-12-30T23:47:00" count="188">
        <d v="1899-12-30T22:14:00"/>
        <d v="1899-12-30T22:13:00"/>
        <d v="1899-12-30T22:12:00"/>
        <d v="1899-12-30T09:17:00"/>
        <d v="1899-12-30T09:16:00"/>
        <d v="1899-12-30T21:49:00"/>
        <d v="1899-12-30T21:48:00"/>
        <d v="1899-12-30T21:47:00"/>
        <d v="1899-12-30T21:45:00"/>
        <d v="1899-12-30T21:44:00"/>
        <d v="1899-12-30T21:43:00"/>
        <d v="1899-12-30T09:00:00"/>
        <d v="1899-12-30T21:51:00"/>
        <d v="1899-12-30T21:50:00"/>
        <d v="1899-12-30T09:09:00"/>
        <d v="1899-12-30T09:08:00"/>
        <d v="1899-12-30T09:01:00"/>
        <d v="1899-12-30T08:59:00"/>
        <d v="1899-12-30T21:46:00"/>
        <d v="1899-12-30T09:18:00"/>
        <d v="1899-12-30T21:42:00"/>
        <d v="1899-12-30T21:41:00"/>
        <d v="1899-12-30T21:40:00"/>
        <d v="1899-12-30T09:32:00"/>
        <d v="1899-12-30T09:31:00"/>
        <d v="1899-12-30T09:30:00"/>
        <d v="1899-12-30T09:11:00"/>
        <d v="1899-12-30T09:10:00"/>
        <d v="1899-12-30T09:41:00"/>
        <d v="1899-12-30T09:40:00"/>
        <d v="1899-12-30T21:33:00"/>
        <d v="1899-12-30T21:32:00"/>
        <d v="1899-12-30T21:30:00"/>
        <d v="1899-12-30T09:23:00"/>
        <d v="1899-12-30T09:22:00"/>
        <d v="1899-12-30T09:27:00"/>
        <d v="1899-12-30T09:26:00"/>
        <d v="1899-12-30T09:25:00"/>
        <d v="1899-12-30T08:47:00"/>
        <d v="1899-12-30T08:46:00"/>
        <d v="1899-12-30T09:39:00"/>
        <d v="1899-12-30T09:38:00"/>
        <d v="1899-12-30T08:44:00"/>
        <d v="1899-12-30T08:43:00"/>
        <d v="1899-12-30T08:42:00"/>
        <d v="1899-12-30T21:36:00"/>
        <d v="1899-12-30T21:35:00"/>
        <d v="1899-12-30T09:04:00"/>
        <d v="1899-12-30T09:03:00"/>
        <d v="1899-12-30T09:02:00"/>
        <d v="1899-12-30T21:37:00"/>
        <d v="1899-12-30T09:21:00"/>
        <d v="1899-12-30T09:20:00"/>
        <d v="1899-12-30T09:19:00"/>
        <d v="1899-12-30T21:54:00"/>
        <d v="1899-12-30T21:53:00"/>
        <d v="1899-12-30T21:52:00"/>
        <d v="1899-12-30T22:29:00"/>
        <d v="1899-12-30T22:28:00"/>
        <d v="1899-12-30T22:27:00"/>
        <d v="1899-12-30T10:10:00"/>
        <d v="1899-12-30T10:09:00"/>
        <d v="1899-12-30T10:08:00"/>
        <d v="1899-12-30T10:07:00"/>
        <d v="1899-12-30T22:15:00"/>
        <d v="1899-12-30T09:24:00"/>
        <d v="1899-12-30T09:07:00"/>
        <d v="1899-12-30T09:06:00"/>
        <d v="1899-12-30T09:05:00"/>
        <d v="1899-12-30T21:34:00"/>
        <d v="1899-12-30T09:34:00"/>
        <d v="1899-12-30T09:33:00"/>
        <d v="1899-12-30T21:28:00"/>
        <d v="1899-12-30T21:27:00"/>
        <d v="1899-12-30T08:54:00"/>
        <d v="1899-12-30T08:53:00"/>
        <d v="1899-12-30T22:10:00"/>
        <d v="1899-12-30T22:09:00"/>
        <d v="1899-12-30T22:08:00"/>
        <d v="1899-12-30T09:44:00"/>
        <d v="1899-12-30T09:43:00"/>
        <d v="1899-12-30T09:42:00"/>
        <d v="1899-12-30T09:13:00"/>
        <d v="1899-12-30T09:12:00"/>
        <d v="1899-12-30T21:31:00"/>
        <d v="1899-12-30T08:52:00"/>
        <d v="1899-12-30T21:26:00"/>
        <d v="1899-12-30T21:25:00"/>
        <d v="1899-12-30T21:24:00"/>
        <d v="1899-12-30T21:18:00"/>
        <d v="1899-12-30T21:17:00"/>
        <d v="1899-12-30T21:16:00"/>
        <d v="1899-12-30T22:24:00"/>
        <d v="1899-12-30T22:23:00"/>
        <d v="1899-12-30T22:22:00"/>
        <d v="1899-12-30T09:57:00"/>
        <d v="1899-12-30T09:56:00"/>
        <d v="1899-12-30T09:55:00"/>
        <d v="1899-12-30T21:19:00"/>
        <d v="1899-12-30T08:30:00"/>
        <d v="1899-12-30T08:29:00"/>
        <d v="1899-12-30T23:47:00"/>
        <d v="1899-12-30T23:43:00"/>
        <d v="1899-12-30T23:39:00"/>
        <d v="1899-12-30T22:56:00"/>
        <d v="1899-12-30T22:53:00"/>
        <d v="1899-12-30T08:27:00"/>
        <d v="1899-12-30T08:26:00"/>
        <d v="1899-12-30T08:19:00"/>
        <d v="1899-12-30T08:13:00"/>
        <d v="1899-12-30T22:06:00"/>
        <d v="1899-12-30T09:37:00"/>
        <d v="1899-12-30T09:36:00"/>
        <d v="1899-12-30T09:35:00"/>
        <d v="1899-12-30T08:58:00"/>
        <d v="1899-12-30T08:57:00"/>
        <d v="1899-12-30T08:22:00"/>
        <d v="1899-12-30T08:21:00"/>
        <d v="1899-12-30T21:29:00"/>
        <d v="1899-12-30T08:28:00"/>
        <d v="1899-12-30T10:03:00"/>
        <d v="1899-12-30T10:02:00"/>
        <d v="1899-12-30T10:01:00"/>
        <d v="1899-12-30T08:56:00"/>
        <d v="1899-12-30T21:38:00"/>
        <d v="1899-12-30T09:15:00"/>
        <d v="1899-12-30T09:14:00"/>
        <d v="1899-12-30T22:25:00"/>
        <d v="1899-12-30T22:04:00"/>
        <d v="1899-12-30T22:03:00"/>
        <d v="1899-12-30T22:02:00"/>
        <d v="1899-12-30T21:57:00"/>
        <d v="1899-12-30T21:56:00"/>
        <d v="1899-12-30T22:07:00"/>
        <d v="1899-12-30T21:39:00"/>
        <d v="1899-12-30T09:29:00"/>
        <d v="1899-12-30T08:50:00"/>
        <d v="1899-12-30T08:49:00"/>
        <d v="1899-12-30T08:48:00"/>
        <d v="1899-12-30T22:21:00"/>
        <d v="1899-12-30T22:18:00"/>
        <d v="1899-12-30T08:45:00"/>
        <d v="1899-12-30T22:26:00"/>
        <d v="1899-12-30T08:51:00"/>
        <d v="1899-12-30T08:55:00"/>
        <d v="1899-12-30T21:59:00"/>
        <d v="1899-12-30T09:47:00"/>
        <d v="1899-12-30T09:46:00"/>
        <d v="1899-12-30T22:05:00"/>
        <d v="1899-12-30T22:45:00"/>
        <d v="1899-12-30T22:44:00"/>
        <d v="1899-12-30T22:17:00"/>
        <d v="1899-12-30T22:16:00"/>
        <d v="1899-12-30T10:17:00"/>
        <d v="1899-12-30T10:16:00"/>
        <d v="1899-12-30T10:15:00"/>
        <d v="1899-12-30T21:23:00"/>
        <d v="1899-12-30T21:22:00"/>
        <d v="1899-12-30T09:48:00"/>
        <d v="1899-12-30T19:59:00"/>
        <d v="1899-12-30T19:58:00"/>
        <d v="1899-12-30T10:19:00"/>
        <d v="1899-12-30T22:20:00"/>
        <d v="1899-12-30T09:45:00"/>
        <d v="1899-12-30T21:58:00"/>
        <d v="1899-12-30T21:55:00"/>
        <d v="1899-12-30T08:32:00"/>
        <d v="1899-12-30T08:31:00"/>
        <d v="1899-12-30T08:41:00"/>
        <d v="1899-12-30T07:40:00"/>
        <d v="1899-12-30T07:39:00"/>
        <d v="1899-12-30T07:38:00"/>
        <d v="1899-12-30T22:50:00"/>
        <d v="1899-12-30T22:49:00"/>
        <d v="1899-12-30T22:48:00"/>
        <d v="1899-12-30T09:54:00"/>
        <d v="1899-12-30T10:28:00"/>
        <d v="1899-12-30T10:26:00"/>
        <d v="1899-12-30T10:25:00"/>
        <d v="1899-12-30T09:28:00"/>
        <d v="1899-12-30T08:39:00"/>
        <d v="1899-12-30T08:38:00"/>
        <d v="1899-12-30T08:37:00"/>
        <d v="1899-12-30T08:36:00"/>
        <d v="1899-12-30T21:21:00"/>
        <d v="1899-12-30T21:20:00"/>
        <d v="1899-12-30T22:11:00"/>
        <d v="1899-12-30T08:40:00"/>
      </sharedItems>
      <fieldGroup par="14"/>
    </cacheField>
    <cacheField name="Systolique (mmHg)2" numFmtId="43">
      <sharedItems containsSemiMixedTypes="0" containsString="0" containsNumber="1" minValue="8.5" maxValue="18.5"/>
    </cacheField>
    <cacheField name="Diastolique (mmHg)2" numFmtId="43">
      <sharedItems containsSemiMixedTypes="0" containsString="0" containsNumber="1" minValue="4.5999999999999996" maxValue="8.8000000000000007"/>
    </cacheField>
    <cacheField name="Pouls  (bpm)2" numFmtId="43">
      <sharedItems containsSemiMixedTypes="0" containsString="0" containsNumber="1" containsInteger="1" minValue="45" maxValue="71"/>
    </cacheField>
    <cacheField name="Mois (Date2)" numFmtId="0" databaseField="0">
      <fieldGroup base="5">
        <rangePr groupBy="months" startDate="2025-11-17T01:00:00" endDate="2026-05-17T15:00:00"/>
        <groupItems count="14">
          <s v="&lt;17-11-25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7-05-26"/>
        </groupItems>
      </fieldGroup>
    </cacheField>
    <cacheField name="Trimestres (Date2)" numFmtId="0" databaseField="0">
      <fieldGroup base="5">
        <rangePr groupBy="quarters" startDate="2025-11-17T01:00:00" endDate="2026-05-17T15:00:00"/>
        <groupItems count="6">
          <s v="&lt;17-11-25"/>
          <s v="Trimestre1"/>
          <s v="Trimestre2"/>
          <s v="Trimestre3"/>
          <s v="Trimestre4"/>
          <s v="&gt;17-05-26"/>
        </groupItems>
      </fieldGroup>
    </cacheField>
    <cacheField name="Années (Date2)" numFmtId="0" databaseField="0">
      <fieldGroup base="5">
        <rangePr groupBy="years" startDate="2025-11-17T01:00:00" endDate="2026-05-17T15:00:00"/>
        <groupItems count="4">
          <s v="&lt;17-11-25"/>
          <s v="2025"/>
          <s v="2026"/>
          <s v="&gt;17-05-26"/>
        </groupItems>
      </fieldGroup>
    </cacheField>
    <cacheField name="Minutes (Heure2)" numFmtId="0" databaseField="0">
      <fieldGroup base="6">
        <rangePr groupBy="minutes" startDate="1899-12-30T07:38:00" endDate="1899-12-30T23:47:00"/>
        <groupItems count="62">
          <s v="&lt;00-01-00"/>
          <s v=":00"/>
          <s v=":01"/>
          <s v=":02"/>
          <s v=":03"/>
          <s v=":04"/>
          <s v=":05"/>
          <s v=":06"/>
          <s v=":07"/>
          <s v=":08"/>
          <s v=":09"/>
          <s v=":10"/>
          <s v=":11"/>
          <s v=":12"/>
          <s v=":13"/>
          <s v=":14"/>
          <s v=":15"/>
          <s v=":16"/>
          <s v=":17"/>
          <s v=":18"/>
          <s v=":19"/>
          <s v=":20"/>
          <s v=":21"/>
          <s v=":22"/>
          <s v=":23"/>
          <s v=":24"/>
          <s v=":25"/>
          <s v=":26"/>
          <s v=":27"/>
          <s v=":28"/>
          <s v=":29"/>
          <s v=":30"/>
          <s v=":31"/>
          <s v=":32"/>
          <s v=":33"/>
          <s v=":34"/>
          <s v=":35"/>
          <s v=":36"/>
          <s v=":37"/>
          <s v=":38"/>
          <s v=":39"/>
          <s v=":40"/>
          <s v=":41"/>
          <s v=":42"/>
          <s v=":43"/>
          <s v=":44"/>
          <s v=":45"/>
          <s v=":46"/>
          <s v=":47"/>
          <s v=":48"/>
          <s v=":49"/>
          <s v=":50"/>
          <s v=":51"/>
          <s v=":52"/>
          <s v=":53"/>
          <s v=":54"/>
          <s v=":55"/>
          <s v=":56"/>
          <s v=":57"/>
          <s v=":58"/>
          <s v=":59"/>
          <s v="&gt;00-01-00"/>
        </groupItems>
      </fieldGroup>
    </cacheField>
    <cacheField name="Heures (Heure2)" numFmtId="0" databaseField="0">
      <fieldGroup base="6">
        <rangePr groupBy="hours" startDate="1899-12-30T07:38:00" endDate="1899-12-30T23:47:00"/>
        <groupItems count="26">
          <s v="&lt;00-01-00"/>
          <s v="00"/>
          <s v="01"/>
          <s v="02"/>
          <s v="03"/>
          <s v="04"/>
          <s v="05"/>
          <s v="06"/>
          <s v="07"/>
          <s v="08"/>
          <s v="09"/>
          <s v="10"/>
          <s v="11"/>
          <s v="12"/>
          <s v="13"/>
          <s v="14"/>
          <s v="15"/>
          <s v="16"/>
          <s v="17"/>
          <s v="18"/>
          <s v="19"/>
          <s v="20"/>
          <s v="21"/>
          <s v="22"/>
          <s v="23"/>
          <s v="&gt;00-01-00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843">
  <r>
    <d v="2026-05-17T00:00:00"/>
    <s v="22:14"/>
    <n v="145"/>
    <n v="66"/>
    <n v="50"/>
    <x v="0"/>
    <x v="0"/>
    <n v="14.5"/>
    <n v="6.6"/>
    <n v="50"/>
  </r>
  <r>
    <d v="2026-05-17T00:00:00"/>
    <s v="22:13"/>
    <n v="140"/>
    <n v="65"/>
    <n v="50"/>
    <x v="0"/>
    <x v="1"/>
    <n v="14"/>
    <n v="6.5"/>
    <n v="50"/>
  </r>
  <r>
    <d v="2026-05-17T00:00:00"/>
    <s v="22:12"/>
    <n v="142"/>
    <n v="67"/>
    <n v="50"/>
    <x v="0"/>
    <x v="2"/>
    <n v="14.2"/>
    <n v="6.7"/>
    <n v="50"/>
  </r>
  <r>
    <d v="2026-05-17T00:00:00"/>
    <s v="09:17"/>
    <n v="124"/>
    <n v="56"/>
    <n v="51"/>
    <x v="1"/>
    <x v="3"/>
    <n v="12.4"/>
    <n v="5.6"/>
    <n v="51"/>
  </r>
  <r>
    <d v="2026-05-17T00:00:00"/>
    <s v="09:16"/>
    <n v="127"/>
    <n v="58"/>
    <n v="51"/>
    <x v="1"/>
    <x v="4"/>
    <n v="12.7"/>
    <n v="5.8"/>
    <n v="51"/>
  </r>
  <r>
    <d v="2026-05-17T00:00:00"/>
    <s v="09:16"/>
    <n v="130"/>
    <n v="62"/>
    <n v="52"/>
    <x v="1"/>
    <x v="4"/>
    <n v="13"/>
    <n v="6.2"/>
    <n v="52"/>
  </r>
  <r>
    <s v="16 mai 2026"/>
    <s v="21:49"/>
    <n v="137"/>
    <n v="64"/>
    <n v="56"/>
    <x v="2"/>
    <x v="5"/>
    <n v="13.7"/>
    <n v="6.4"/>
    <n v="56"/>
  </r>
  <r>
    <s v="16 mai 2026"/>
    <s v="21:48"/>
    <n v="145"/>
    <n v="65"/>
    <n v="57"/>
    <x v="2"/>
    <x v="6"/>
    <n v="14.5"/>
    <n v="6.5"/>
    <n v="57"/>
  </r>
  <r>
    <s v="16 mai 2026"/>
    <s v="21:47"/>
    <n v="153"/>
    <n v="69"/>
    <n v="57"/>
    <x v="2"/>
    <x v="7"/>
    <n v="15.3"/>
    <n v="6.9"/>
    <n v="57"/>
  </r>
  <r>
    <s v="15 mai 2026"/>
    <s v="21:45"/>
    <n v="151"/>
    <n v="62"/>
    <n v="56"/>
    <x v="3"/>
    <x v="8"/>
    <n v="15.1"/>
    <n v="6.2"/>
    <n v="56"/>
  </r>
  <r>
    <s v="15 mai 2026"/>
    <s v="21:44"/>
    <n v="153"/>
    <n v="70"/>
    <n v="57"/>
    <x v="3"/>
    <x v="9"/>
    <n v="15.3"/>
    <n v="7"/>
    <n v="57"/>
  </r>
  <r>
    <s v="15 mai 2026"/>
    <s v="21:43"/>
    <n v="148"/>
    <n v="72"/>
    <n v="58"/>
    <x v="3"/>
    <x v="10"/>
    <n v="14.8"/>
    <n v="7.2"/>
    <n v="58"/>
  </r>
  <r>
    <s v="15 mai 2026"/>
    <s v="09:00"/>
    <n v="129"/>
    <n v="57"/>
    <n v="57"/>
    <x v="4"/>
    <x v="11"/>
    <n v="12.9"/>
    <n v="5.7"/>
    <n v="57"/>
  </r>
  <r>
    <s v="15 mai 2026"/>
    <s v="09:00"/>
    <n v="134"/>
    <n v="67"/>
    <n v="58"/>
    <x v="4"/>
    <x v="11"/>
    <n v="13.4"/>
    <n v="6.7"/>
    <n v="58"/>
  </r>
  <r>
    <s v="14 mai 2026"/>
    <s v="21:51"/>
    <n v="138"/>
    <n v="63"/>
    <n v="52"/>
    <x v="5"/>
    <x v="12"/>
    <n v="13.8"/>
    <n v="6.3"/>
    <n v="52"/>
  </r>
  <r>
    <s v="14 mai 2026"/>
    <s v="21:50"/>
    <n v="138"/>
    <n v="64"/>
    <n v="51"/>
    <x v="5"/>
    <x v="13"/>
    <n v="13.8"/>
    <n v="6.4"/>
    <n v="51"/>
  </r>
  <r>
    <s v="14 mai 2026"/>
    <s v="21:49"/>
    <n v="139"/>
    <n v="62"/>
    <n v="52"/>
    <x v="5"/>
    <x v="5"/>
    <n v="13.9"/>
    <n v="6.2"/>
    <n v="52"/>
  </r>
  <r>
    <s v="14 mai 2026"/>
    <s v="09:09"/>
    <n v="105"/>
    <n v="51"/>
    <n v="55"/>
    <x v="6"/>
    <x v="14"/>
    <n v="10.5"/>
    <n v="5.0999999999999996"/>
    <n v="55"/>
  </r>
  <r>
    <s v="14 mai 2026"/>
    <s v="09:09"/>
    <n v="105"/>
    <n v="49"/>
    <n v="54"/>
    <x v="6"/>
    <x v="14"/>
    <n v="10.5"/>
    <n v="4.9000000000000004"/>
    <n v="54"/>
  </r>
  <r>
    <s v="14 mai 2026"/>
    <s v="09:08"/>
    <n v="102"/>
    <n v="52"/>
    <n v="56"/>
    <x v="6"/>
    <x v="15"/>
    <n v="10.199999999999999"/>
    <n v="5.2"/>
    <n v="56"/>
  </r>
  <r>
    <s v="13 mai 2026"/>
    <s v="21:49"/>
    <n v="138"/>
    <n v="69"/>
    <n v="51"/>
    <x v="7"/>
    <x v="5"/>
    <n v="13.8"/>
    <n v="6.9"/>
    <n v="51"/>
  </r>
  <r>
    <s v="13 mai 2026"/>
    <s v="21:48"/>
    <n v="145"/>
    <n v="70"/>
    <n v="50"/>
    <x v="7"/>
    <x v="6"/>
    <n v="14.5"/>
    <n v="7"/>
    <n v="50"/>
  </r>
  <r>
    <s v="13 mai 2026"/>
    <s v="21:47"/>
    <n v="160"/>
    <n v="68"/>
    <n v="51"/>
    <x v="7"/>
    <x v="7"/>
    <n v="16"/>
    <n v="6.8"/>
    <n v="51"/>
  </r>
  <r>
    <s v="13 mai 2026"/>
    <s v="09:01"/>
    <n v="112"/>
    <n v="51"/>
    <n v="56"/>
    <x v="8"/>
    <x v="16"/>
    <n v="11.2"/>
    <n v="5.0999999999999996"/>
    <n v="56"/>
  </r>
  <r>
    <s v="13 mai 2026"/>
    <s v="09:00"/>
    <n v="108"/>
    <n v="54"/>
    <n v="58"/>
    <x v="8"/>
    <x v="11"/>
    <n v="10.8"/>
    <n v="5.4"/>
    <n v="58"/>
  </r>
  <r>
    <s v="13 mai 2026"/>
    <s v="08:59"/>
    <n v="107"/>
    <n v="56"/>
    <n v="57"/>
    <x v="8"/>
    <x v="17"/>
    <n v="10.7"/>
    <n v="5.6"/>
    <n v="57"/>
  </r>
  <r>
    <s v="12 mai 2026"/>
    <s v="21:46"/>
    <n v="150"/>
    <n v="72"/>
    <n v="49"/>
    <x v="9"/>
    <x v="18"/>
    <n v="15"/>
    <n v="7.2"/>
    <n v="49"/>
  </r>
  <r>
    <s v="12 mai 2026"/>
    <s v="21:45"/>
    <n v="155"/>
    <n v="74"/>
    <n v="50"/>
    <x v="9"/>
    <x v="8"/>
    <n v="15.5"/>
    <n v="7.4"/>
    <n v="50"/>
  </r>
  <r>
    <s v="12 mai 2026"/>
    <s v="21:45"/>
    <n v="157"/>
    <n v="77"/>
    <n v="50"/>
    <x v="9"/>
    <x v="8"/>
    <n v="15.7"/>
    <n v="7.7"/>
    <n v="50"/>
  </r>
  <r>
    <s v="11 mai 2026"/>
    <s v="21:45"/>
    <n v="170"/>
    <n v="82"/>
    <n v="51"/>
    <x v="10"/>
    <x v="8"/>
    <n v="17"/>
    <n v="8.1999999999999993"/>
    <n v="51"/>
  </r>
  <r>
    <s v="11 mai 2026"/>
    <s v="21:44"/>
    <n v="166"/>
    <n v="80"/>
    <n v="50"/>
    <x v="10"/>
    <x v="9"/>
    <n v="16.600000000000001"/>
    <n v="8"/>
    <n v="50"/>
  </r>
  <r>
    <s v="11 mai 2026"/>
    <s v="21:44"/>
    <n v="152"/>
    <n v="79"/>
    <n v="51"/>
    <x v="10"/>
    <x v="9"/>
    <n v="15.2"/>
    <n v="7.9"/>
    <n v="51"/>
  </r>
  <r>
    <s v="11 mai 2026"/>
    <s v="09:18"/>
    <n v="127"/>
    <n v="64"/>
    <n v="50"/>
    <x v="11"/>
    <x v="19"/>
    <n v="12.7"/>
    <n v="6.4"/>
    <n v="50"/>
  </r>
  <r>
    <s v="11 mai 2026"/>
    <s v="09:18"/>
    <n v="129"/>
    <n v="65"/>
    <n v="50"/>
    <x v="11"/>
    <x v="19"/>
    <n v="12.9"/>
    <n v="6.5"/>
    <n v="50"/>
  </r>
  <r>
    <s v="11 mai 2026"/>
    <s v="09:17"/>
    <n v="128"/>
    <n v="65"/>
    <n v="50"/>
    <x v="11"/>
    <x v="3"/>
    <n v="12.8"/>
    <n v="6.5"/>
    <n v="50"/>
  </r>
  <r>
    <s v="10 mai 2026"/>
    <s v="21:42"/>
    <n v="168"/>
    <n v="75"/>
    <n v="52"/>
    <x v="12"/>
    <x v="20"/>
    <n v="16.8"/>
    <n v="7.5"/>
    <n v="52"/>
  </r>
  <r>
    <s v="10 mai 2026"/>
    <s v="21:41"/>
    <n v="172"/>
    <n v="76"/>
    <n v="52"/>
    <x v="12"/>
    <x v="21"/>
    <n v="17.2"/>
    <n v="7.6"/>
    <n v="52"/>
  </r>
  <r>
    <s v="10 mai 2026"/>
    <s v="21:40"/>
    <n v="163"/>
    <n v="80"/>
    <n v="53"/>
    <x v="12"/>
    <x v="22"/>
    <n v="16.3"/>
    <n v="8"/>
    <n v="53"/>
  </r>
  <r>
    <s v="08 mai 2026"/>
    <s v="09:32"/>
    <n v="132"/>
    <n v="66"/>
    <n v="55"/>
    <x v="13"/>
    <x v="23"/>
    <n v="13.2"/>
    <n v="6.6"/>
    <n v="55"/>
  </r>
  <r>
    <s v="08 mai 2026"/>
    <s v="09:31"/>
    <n v="126"/>
    <n v="62"/>
    <n v="55"/>
    <x v="13"/>
    <x v="24"/>
    <n v="12.6"/>
    <n v="6.2"/>
    <n v="55"/>
  </r>
  <r>
    <s v="08 mai 2026"/>
    <s v="09:30"/>
    <n v="131"/>
    <n v="64"/>
    <n v="55"/>
    <x v="13"/>
    <x v="25"/>
    <n v="13.1"/>
    <n v="6.4"/>
    <n v="55"/>
  </r>
  <r>
    <s v="07 mai 2026"/>
    <s v="09:11"/>
    <n v="114"/>
    <n v="56"/>
    <n v="54"/>
    <x v="14"/>
    <x v="26"/>
    <n v="11.4"/>
    <n v="5.6"/>
    <n v="54"/>
  </r>
  <r>
    <s v="07 mai 2026"/>
    <s v="09:10"/>
    <n v="120"/>
    <n v="54"/>
    <n v="53"/>
    <x v="14"/>
    <x v="27"/>
    <n v="12"/>
    <n v="5.4"/>
    <n v="53"/>
  </r>
  <r>
    <s v="07 mai 2026"/>
    <s v="09:09"/>
    <n v="117"/>
    <n v="56"/>
    <n v="54"/>
    <x v="14"/>
    <x v="14"/>
    <n v="11.7"/>
    <n v="5.6"/>
    <n v="54"/>
  </r>
  <r>
    <s v="06 mai 2026"/>
    <s v="21:43"/>
    <n v="127"/>
    <n v="64"/>
    <n v="54"/>
    <x v="15"/>
    <x v="10"/>
    <n v="12.7"/>
    <n v="6.4"/>
    <n v="54"/>
  </r>
  <r>
    <s v="06 mai 2026"/>
    <s v="21:42"/>
    <n v="138"/>
    <n v="67"/>
    <n v="54"/>
    <x v="15"/>
    <x v="20"/>
    <n v="13.8"/>
    <n v="6.7"/>
    <n v="54"/>
  </r>
  <r>
    <s v="06 mai 2026"/>
    <s v="21:40"/>
    <n v="137"/>
    <n v="70"/>
    <n v="55"/>
    <x v="15"/>
    <x v="22"/>
    <n v="13.7"/>
    <n v="7"/>
    <n v="55"/>
  </r>
  <r>
    <s v="06 mai 2026"/>
    <s v="09:41"/>
    <n v="110"/>
    <n v="55"/>
    <n v="51"/>
    <x v="16"/>
    <x v="28"/>
    <n v="11"/>
    <n v="5.5"/>
    <n v="51"/>
  </r>
  <r>
    <s v="06 mai 2026"/>
    <s v="09:40"/>
    <n v="118"/>
    <n v="57"/>
    <n v="51"/>
    <x v="16"/>
    <x v="29"/>
    <n v="11.8"/>
    <n v="5.7"/>
    <n v="51"/>
  </r>
  <r>
    <s v="06 mai 2026"/>
    <s v="09:40"/>
    <n v="118"/>
    <n v="56"/>
    <n v="51"/>
    <x v="16"/>
    <x v="29"/>
    <n v="11.8"/>
    <n v="5.6"/>
    <n v="51"/>
  </r>
  <r>
    <s v="05 mai 2026"/>
    <s v="21:33"/>
    <n v="136"/>
    <n v="70"/>
    <n v="55"/>
    <x v="17"/>
    <x v="30"/>
    <n v="13.6"/>
    <n v="7"/>
    <n v="55"/>
  </r>
  <r>
    <s v="05 mai 2026"/>
    <s v="21:32"/>
    <n v="135"/>
    <n v="68"/>
    <n v="54"/>
    <x v="17"/>
    <x v="31"/>
    <n v="13.5"/>
    <n v="6.8"/>
    <n v="54"/>
  </r>
  <r>
    <s v="05 mai 2026"/>
    <s v="21:30"/>
    <n v="148"/>
    <n v="73"/>
    <n v="55"/>
    <x v="17"/>
    <x v="32"/>
    <n v="14.8"/>
    <n v="7.3"/>
    <n v="55"/>
  </r>
  <r>
    <s v="05 mai 2026"/>
    <s v="21:30"/>
    <n v="137"/>
    <n v="72"/>
    <n v="54"/>
    <x v="17"/>
    <x v="32"/>
    <n v="13.7"/>
    <n v="7.2"/>
    <n v="54"/>
  </r>
  <r>
    <s v="04 mai 2026"/>
    <s v="21:47"/>
    <n v="118"/>
    <n v="59"/>
    <n v="57"/>
    <x v="18"/>
    <x v="7"/>
    <n v="11.8"/>
    <n v="5.9"/>
    <n v="57"/>
  </r>
  <r>
    <s v="04 mai 2026"/>
    <s v="21:46"/>
    <n v="121"/>
    <n v="56"/>
    <n v="57"/>
    <x v="18"/>
    <x v="18"/>
    <n v="12.1"/>
    <n v="5.6"/>
    <n v="57"/>
  </r>
  <r>
    <s v="04 mai 2026"/>
    <s v="21:46"/>
    <n v="119"/>
    <n v="58"/>
    <n v="56"/>
    <x v="18"/>
    <x v="18"/>
    <n v="11.9"/>
    <n v="5.8"/>
    <n v="56"/>
  </r>
  <r>
    <s v="04 mai 2026"/>
    <s v="09:23"/>
    <n v="109"/>
    <n v="53"/>
    <n v="51"/>
    <x v="19"/>
    <x v="33"/>
    <n v="10.9"/>
    <n v="5.3"/>
    <n v="51"/>
  </r>
  <r>
    <s v="04 mai 2026"/>
    <s v="09:22"/>
    <n v="107"/>
    <n v="53"/>
    <n v="51"/>
    <x v="19"/>
    <x v="34"/>
    <n v="10.7"/>
    <n v="5.3"/>
    <n v="51"/>
  </r>
  <r>
    <s v="04 mai 2026"/>
    <s v="09:22"/>
    <n v="108"/>
    <n v="55"/>
    <n v="51"/>
    <x v="19"/>
    <x v="34"/>
    <n v="10.8"/>
    <n v="5.5"/>
    <n v="51"/>
  </r>
  <r>
    <s v="03 mai 2026"/>
    <s v="21:44"/>
    <n v="154"/>
    <n v="73"/>
    <n v="53"/>
    <x v="20"/>
    <x v="9"/>
    <n v="15.4"/>
    <n v="7.3"/>
    <n v="53"/>
  </r>
  <r>
    <s v="03 mai 2026"/>
    <s v="21:43"/>
    <n v="149"/>
    <n v="75"/>
    <n v="53"/>
    <x v="20"/>
    <x v="10"/>
    <n v="14.9"/>
    <n v="7.5"/>
    <n v="53"/>
  </r>
  <r>
    <s v="03 mai 2026"/>
    <s v="21:43"/>
    <n v="144"/>
    <n v="72"/>
    <n v="53"/>
    <x v="20"/>
    <x v="10"/>
    <n v="14.4"/>
    <n v="7.2"/>
    <n v="53"/>
  </r>
  <r>
    <s v="03 mai 2026"/>
    <s v="09:27"/>
    <n v="106"/>
    <n v="52"/>
    <n v="53"/>
    <x v="21"/>
    <x v="35"/>
    <n v="10.6"/>
    <n v="5.2"/>
    <n v="53"/>
  </r>
  <r>
    <s v="03 mai 2026"/>
    <s v="09:26"/>
    <n v="107"/>
    <n v="53"/>
    <n v="53"/>
    <x v="21"/>
    <x v="36"/>
    <n v="10.7"/>
    <n v="5.3"/>
    <n v="53"/>
  </r>
  <r>
    <s v="03 mai 2026"/>
    <s v="09:25"/>
    <n v="110"/>
    <n v="54"/>
    <n v="53"/>
    <x v="21"/>
    <x v="37"/>
    <n v="11"/>
    <n v="5.4"/>
    <n v="53"/>
  </r>
  <r>
    <s v="02 mai 2026"/>
    <s v="21:45"/>
    <n v="131"/>
    <n v="60"/>
    <n v="50"/>
    <x v="22"/>
    <x v="8"/>
    <n v="13.1"/>
    <n v="6"/>
    <n v="50"/>
  </r>
  <r>
    <s v="02 mai 2026"/>
    <s v="21:44"/>
    <n v="139"/>
    <n v="65"/>
    <n v="50"/>
    <x v="22"/>
    <x v="9"/>
    <n v="13.9"/>
    <n v="6.5"/>
    <n v="50"/>
  </r>
  <r>
    <s v="02 mai 2026"/>
    <s v="21:43"/>
    <n v="155"/>
    <n v="65"/>
    <n v="51"/>
    <x v="22"/>
    <x v="10"/>
    <n v="15.5"/>
    <n v="6.5"/>
    <n v="51"/>
  </r>
  <r>
    <s v="02 mai 2026"/>
    <s v="08:47"/>
    <n v="123"/>
    <n v="57"/>
    <n v="51"/>
    <x v="23"/>
    <x v="38"/>
    <n v="12.3"/>
    <n v="5.7"/>
    <n v="51"/>
  </r>
  <r>
    <s v="02 mai 2026"/>
    <s v="08:46"/>
    <n v="123"/>
    <n v="59"/>
    <n v="51"/>
    <x v="23"/>
    <x v="39"/>
    <n v="12.3"/>
    <n v="5.9"/>
    <n v="51"/>
  </r>
  <r>
    <s v="02 mai 2026"/>
    <s v="08:46"/>
    <n v="123"/>
    <n v="63"/>
    <n v="51"/>
    <x v="23"/>
    <x v="39"/>
    <n v="12.3"/>
    <n v="6.3"/>
    <n v="51"/>
  </r>
  <r>
    <s v="01 mai 2026"/>
    <s v="09:39"/>
    <n v="106"/>
    <n v="55"/>
    <n v="56"/>
    <x v="24"/>
    <x v="40"/>
    <n v="10.6"/>
    <n v="5.5"/>
    <n v="56"/>
  </r>
  <r>
    <s v="01 mai 2026"/>
    <s v="09:38"/>
    <n v="105"/>
    <n v="54"/>
    <n v="57"/>
    <x v="24"/>
    <x v="41"/>
    <n v="10.5"/>
    <n v="5.4"/>
    <n v="57"/>
  </r>
  <r>
    <s v="01 mai 2026"/>
    <s v="09:38"/>
    <n v="106"/>
    <n v="54"/>
    <n v="57"/>
    <x v="24"/>
    <x v="41"/>
    <n v="10.6"/>
    <n v="5.4"/>
    <n v="57"/>
  </r>
  <r>
    <d v="2026-04-30T00:00:00"/>
    <s v="08:44"/>
    <n v="132"/>
    <n v="65"/>
    <n v="51"/>
    <x v="25"/>
    <x v="42"/>
    <n v="13.2"/>
    <n v="6.5"/>
    <n v="51"/>
  </r>
  <r>
    <d v="2026-04-30T00:00:00"/>
    <s v="08:43"/>
    <n v="135"/>
    <n v="63"/>
    <n v="51"/>
    <x v="25"/>
    <x v="43"/>
    <n v="13.5"/>
    <n v="6.3"/>
    <n v="51"/>
  </r>
  <r>
    <d v="2026-04-30T00:00:00"/>
    <s v="08:42"/>
    <n v="137"/>
    <n v="68"/>
    <n v="51"/>
    <x v="25"/>
    <x v="44"/>
    <n v="13.7"/>
    <n v="6.8"/>
    <n v="51"/>
  </r>
  <r>
    <d v="2026-04-29T00:00:00"/>
    <s v="21:36"/>
    <n v="145"/>
    <n v="69"/>
    <n v="49"/>
    <x v="26"/>
    <x v="45"/>
    <n v="14.5"/>
    <n v="6.9"/>
    <n v="49"/>
  </r>
  <r>
    <d v="2026-04-29T00:00:00"/>
    <s v="21:36"/>
    <n v="147"/>
    <n v="69"/>
    <n v="48"/>
    <x v="26"/>
    <x v="45"/>
    <n v="14.7"/>
    <n v="6.9"/>
    <n v="48"/>
  </r>
  <r>
    <d v="2026-04-29T00:00:00"/>
    <s v="21:35"/>
    <n v="146"/>
    <n v="72"/>
    <n v="48"/>
    <x v="26"/>
    <x v="46"/>
    <n v="14.6"/>
    <n v="7.2"/>
    <n v="48"/>
  </r>
  <r>
    <d v="2026-04-29T00:00:00"/>
    <s v="09:04"/>
    <n v="111"/>
    <n v="55"/>
    <n v="51"/>
    <x v="27"/>
    <x v="47"/>
    <n v="11.1"/>
    <n v="5.5"/>
    <n v="51"/>
  </r>
  <r>
    <d v="2026-04-29T00:00:00"/>
    <s v="09:03"/>
    <n v="118"/>
    <n v="55"/>
    <n v="51"/>
    <x v="27"/>
    <x v="48"/>
    <n v="11.8"/>
    <n v="5.5"/>
    <n v="51"/>
  </r>
  <r>
    <d v="2026-04-29T00:00:00"/>
    <s v="09:02"/>
    <n v="112"/>
    <n v="56"/>
    <n v="51"/>
    <x v="27"/>
    <x v="49"/>
    <n v="11.2"/>
    <n v="5.6"/>
    <n v="51"/>
  </r>
  <r>
    <d v="2026-04-28T00:00:00"/>
    <s v="21:37"/>
    <n v="141"/>
    <n v="60"/>
    <n v="51"/>
    <x v="28"/>
    <x v="50"/>
    <n v="14.1"/>
    <n v="6"/>
    <n v="51"/>
  </r>
  <r>
    <d v="2026-04-28T00:00:00"/>
    <s v="21:36"/>
    <n v="115"/>
    <n v="64"/>
    <n v="52"/>
    <x v="28"/>
    <x v="45"/>
    <n v="11.5"/>
    <n v="6.4"/>
    <n v="52"/>
  </r>
  <r>
    <d v="2026-04-28T00:00:00"/>
    <s v="21:36"/>
    <n v="119"/>
    <n v="64"/>
    <n v="51"/>
    <x v="28"/>
    <x v="45"/>
    <n v="11.9"/>
    <n v="6.4"/>
    <n v="51"/>
  </r>
  <r>
    <d v="2026-04-28T00:00:00"/>
    <s v="09:21"/>
    <n v="110"/>
    <n v="50"/>
    <n v="53"/>
    <x v="29"/>
    <x v="51"/>
    <n v="11"/>
    <n v="5"/>
    <n v="53"/>
  </r>
  <r>
    <d v="2026-04-28T00:00:00"/>
    <s v="09:20"/>
    <n v="107"/>
    <n v="52"/>
    <n v="51"/>
    <x v="29"/>
    <x v="52"/>
    <n v="10.7"/>
    <n v="5.2"/>
    <n v="51"/>
  </r>
  <r>
    <d v="2026-04-28T00:00:00"/>
    <s v="09:19"/>
    <n v="114"/>
    <n v="56"/>
    <n v="52"/>
    <x v="29"/>
    <x v="53"/>
    <n v="11.4"/>
    <n v="5.6"/>
    <n v="52"/>
  </r>
  <r>
    <d v="2026-04-27T00:00:00"/>
    <s v="21:54"/>
    <n v="153"/>
    <n v="71"/>
    <n v="51"/>
    <x v="30"/>
    <x v="54"/>
    <n v="15.3"/>
    <n v="7.1"/>
    <n v="51"/>
  </r>
  <r>
    <d v="2026-04-27T00:00:00"/>
    <s v="21:53"/>
    <n v="154"/>
    <n v="67"/>
    <n v="52"/>
    <x v="30"/>
    <x v="55"/>
    <n v="15.4"/>
    <n v="6.7"/>
    <n v="52"/>
  </r>
  <r>
    <d v="2026-04-27T00:00:00"/>
    <s v="21:52"/>
    <n v="154"/>
    <n v="70"/>
    <n v="51"/>
    <x v="30"/>
    <x v="56"/>
    <n v="15.4"/>
    <n v="7"/>
    <n v="51"/>
  </r>
  <r>
    <d v="2026-04-26T00:00:00"/>
    <s v="22:29"/>
    <n v="155"/>
    <n v="75"/>
    <n v="55"/>
    <x v="31"/>
    <x v="57"/>
    <n v="15.5"/>
    <n v="7.5"/>
    <n v="55"/>
  </r>
  <r>
    <d v="2026-04-26T00:00:00"/>
    <s v="22:28"/>
    <n v="161"/>
    <n v="71"/>
    <n v="55"/>
    <x v="31"/>
    <x v="58"/>
    <n v="16.100000000000001"/>
    <n v="7.1"/>
    <n v="55"/>
  </r>
  <r>
    <d v="2026-04-26T00:00:00"/>
    <s v="22:27"/>
    <n v="154"/>
    <n v="75"/>
    <n v="54"/>
    <x v="31"/>
    <x v="59"/>
    <n v="15.4"/>
    <n v="7.5"/>
    <n v="54"/>
  </r>
  <r>
    <d v="2026-04-26T00:00:00"/>
    <s v="10:10"/>
    <n v="117"/>
    <n v="56"/>
    <n v="54"/>
    <x v="31"/>
    <x v="60"/>
    <n v="11.7"/>
    <n v="5.6"/>
    <n v="54"/>
  </r>
  <r>
    <d v="2026-04-26T00:00:00"/>
    <s v="10:09"/>
    <n v="116"/>
    <n v="55"/>
    <n v="54"/>
    <x v="31"/>
    <x v="61"/>
    <n v="11.6"/>
    <n v="5.5"/>
    <n v="54"/>
  </r>
  <r>
    <d v="2026-04-26T00:00:00"/>
    <s v="10:08"/>
    <n v="117"/>
    <n v="57"/>
    <n v="54"/>
    <x v="31"/>
    <x v="62"/>
    <n v="11.7"/>
    <n v="5.7"/>
    <n v="54"/>
  </r>
  <r>
    <d v="2026-04-26T00:00:00"/>
    <s v="10:07"/>
    <n v="118"/>
    <n v="58"/>
    <n v="53"/>
    <x v="31"/>
    <x v="63"/>
    <n v="11.8"/>
    <n v="5.8"/>
    <n v="53"/>
  </r>
  <r>
    <d v="2026-04-25T00:00:00"/>
    <s v="22:15"/>
    <n v="105"/>
    <n v="55"/>
    <n v="56"/>
    <x v="32"/>
    <x v="64"/>
    <n v="10.5"/>
    <n v="5.5"/>
    <n v="56"/>
  </r>
  <r>
    <d v="2026-04-25T00:00:00"/>
    <s v="22:14"/>
    <n v="103"/>
    <n v="51"/>
    <n v="55"/>
    <x v="32"/>
    <x v="0"/>
    <n v="10.3"/>
    <n v="5.0999999999999996"/>
    <n v="55"/>
  </r>
  <r>
    <d v="2026-04-25T00:00:00"/>
    <s v="22:13"/>
    <n v="115"/>
    <n v="53"/>
    <n v="55"/>
    <x v="32"/>
    <x v="1"/>
    <n v="11.5"/>
    <n v="5.3"/>
    <n v="55"/>
  </r>
  <r>
    <d v="2026-04-25T00:00:00"/>
    <s v="09:26"/>
    <n v="105"/>
    <n v="55"/>
    <n v="55"/>
    <x v="33"/>
    <x v="36"/>
    <n v="10.5"/>
    <n v="5.5"/>
    <n v="55"/>
  </r>
  <r>
    <d v="2026-04-25T00:00:00"/>
    <s v="09:24"/>
    <n v="118"/>
    <n v="51"/>
    <n v="55"/>
    <x v="33"/>
    <x v="65"/>
    <n v="11.8"/>
    <n v="5.0999999999999996"/>
    <n v="55"/>
  </r>
  <r>
    <d v="2026-04-24T00:00:00"/>
    <s v="21:49"/>
    <n v="138"/>
    <n v="65"/>
    <n v="53"/>
    <x v="34"/>
    <x v="5"/>
    <n v="13.8"/>
    <n v="6.5"/>
    <n v="53"/>
  </r>
  <r>
    <d v="2026-04-24T00:00:00"/>
    <s v="21:48"/>
    <n v="144"/>
    <n v="64"/>
    <n v="53"/>
    <x v="34"/>
    <x v="6"/>
    <n v="14.4"/>
    <n v="6.4"/>
    <n v="53"/>
  </r>
  <r>
    <d v="2026-04-24T00:00:00"/>
    <s v="21:48"/>
    <n v="138"/>
    <n v="71"/>
    <n v="53"/>
    <x v="34"/>
    <x v="6"/>
    <n v="13.8"/>
    <n v="7.1"/>
    <n v="53"/>
  </r>
  <r>
    <d v="2026-04-24T00:00:00"/>
    <s v="09:07"/>
    <n v="113"/>
    <n v="52"/>
    <n v="54"/>
    <x v="35"/>
    <x v="66"/>
    <n v="11.3"/>
    <n v="5.2"/>
    <n v="54"/>
  </r>
  <r>
    <d v="2026-04-24T00:00:00"/>
    <s v="09:06"/>
    <n v="117"/>
    <n v="57"/>
    <n v="53"/>
    <x v="35"/>
    <x v="67"/>
    <n v="11.7"/>
    <n v="5.7"/>
    <n v="53"/>
  </r>
  <r>
    <d v="2026-04-24T00:00:00"/>
    <s v="09:05"/>
    <n v="114"/>
    <n v="56"/>
    <n v="53"/>
    <x v="35"/>
    <x v="68"/>
    <n v="11.4"/>
    <n v="5.6"/>
    <n v="53"/>
  </r>
  <r>
    <d v="2026-04-23T00:00:00"/>
    <s v="21:34"/>
    <n v="122"/>
    <n v="62"/>
    <n v="52"/>
    <x v="36"/>
    <x v="69"/>
    <n v="12.2"/>
    <n v="6.2"/>
    <n v="52"/>
  </r>
  <r>
    <d v="2026-04-23T00:00:00"/>
    <s v="21:32"/>
    <n v="121"/>
    <n v="58"/>
    <n v="53"/>
    <x v="36"/>
    <x v="31"/>
    <n v="12.1"/>
    <n v="5.8"/>
    <n v="53"/>
  </r>
  <r>
    <d v="2026-04-23T00:00:00"/>
    <s v="21:32"/>
    <n v="123"/>
    <n v="63"/>
    <n v="53"/>
    <x v="36"/>
    <x v="31"/>
    <n v="12.3"/>
    <n v="6.3"/>
    <n v="53"/>
  </r>
  <r>
    <d v="2026-04-23T00:00:00"/>
    <s v="09:07"/>
    <n v="113"/>
    <n v="53"/>
    <n v="54"/>
    <x v="37"/>
    <x v="66"/>
    <n v="11.3"/>
    <n v="5.3"/>
    <n v="54"/>
  </r>
  <r>
    <d v="2026-04-23T00:00:00"/>
    <s v="09:06"/>
    <n v="107"/>
    <n v="54"/>
    <n v="55"/>
    <x v="37"/>
    <x v="67"/>
    <n v="10.7"/>
    <n v="5.4"/>
    <n v="55"/>
  </r>
  <r>
    <d v="2026-04-23T00:00:00"/>
    <s v="09:05"/>
    <n v="112"/>
    <n v="56"/>
    <n v="54"/>
    <x v="37"/>
    <x v="68"/>
    <n v="11.2"/>
    <n v="5.6"/>
    <n v="54"/>
  </r>
  <r>
    <d v="2026-04-22T00:00:00"/>
    <s v="21:35"/>
    <n v="140"/>
    <n v="71"/>
    <n v="55"/>
    <x v="38"/>
    <x v="46"/>
    <n v="14"/>
    <n v="7.1"/>
    <n v="55"/>
  </r>
  <r>
    <d v="2026-04-22T00:00:00"/>
    <s v="21:34"/>
    <n v="150"/>
    <n v="68"/>
    <n v="54"/>
    <x v="38"/>
    <x v="69"/>
    <n v="15"/>
    <n v="6.8"/>
    <n v="54"/>
  </r>
  <r>
    <d v="2026-04-22T00:00:00"/>
    <s v="21:33"/>
    <n v="147"/>
    <n v="73"/>
    <n v="54"/>
    <x v="38"/>
    <x v="30"/>
    <n v="14.7"/>
    <n v="7.3"/>
    <n v="54"/>
  </r>
  <r>
    <d v="2026-04-22T00:00:00"/>
    <s v="09:34"/>
    <n v="110"/>
    <n v="53"/>
    <n v="54"/>
    <x v="39"/>
    <x v="70"/>
    <n v="11"/>
    <n v="5.3"/>
    <n v="54"/>
  </r>
  <r>
    <d v="2026-04-22T00:00:00"/>
    <s v="09:33"/>
    <n v="113"/>
    <n v="52"/>
    <n v="54"/>
    <x v="39"/>
    <x v="71"/>
    <n v="11.3"/>
    <n v="5.2"/>
    <n v="54"/>
  </r>
  <r>
    <d v="2026-04-22T00:00:00"/>
    <s v="09:32"/>
    <n v="100"/>
    <n v="48"/>
    <n v="56"/>
    <x v="39"/>
    <x v="23"/>
    <n v="10"/>
    <n v="4.8"/>
    <n v="56"/>
  </r>
  <r>
    <d v="2026-04-21T00:00:00"/>
    <s v="21:28"/>
    <n v="149"/>
    <n v="69"/>
    <n v="52"/>
    <x v="40"/>
    <x v="72"/>
    <n v="14.9"/>
    <n v="6.9"/>
    <n v="52"/>
  </r>
  <r>
    <d v="2026-04-21T00:00:00"/>
    <s v="21:27"/>
    <n v="142"/>
    <n v="70"/>
    <n v="51"/>
    <x v="40"/>
    <x v="73"/>
    <n v="14.2"/>
    <n v="7"/>
    <n v="51"/>
  </r>
  <r>
    <d v="2026-04-20T00:00:00"/>
    <s v="08:54"/>
    <n v="114"/>
    <n v="59"/>
    <n v="59"/>
    <x v="41"/>
    <x v="74"/>
    <n v="11.4"/>
    <n v="5.9"/>
    <n v="59"/>
  </r>
  <r>
    <d v="2026-04-20T00:00:00"/>
    <s v="08:53"/>
    <n v="118"/>
    <n v="57"/>
    <n v="56"/>
    <x v="41"/>
    <x v="75"/>
    <n v="11.8"/>
    <n v="5.7"/>
    <n v="56"/>
  </r>
  <r>
    <d v="2026-04-18T00:00:00"/>
    <s v="22:10"/>
    <n v="133"/>
    <n v="68"/>
    <n v="54"/>
    <x v="42"/>
    <x v="76"/>
    <n v="13.3"/>
    <n v="6.8"/>
    <n v="54"/>
  </r>
  <r>
    <d v="2026-04-18T00:00:00"/>
    <s v="22:09"/>
    <n v="122"/>
    <n v="62"/>
    <n v="55"/>
    <x v="42"/>
    <x v="77"/>
    <n v="12.2"/>
    <n v="6.2"/>
    <n v="55"/>
  </r>
  <r>
    <d v="2026-04-18T00:00:00"/>
    <s v="22:08"/>
    <n v="122"/>
    <n v="64"/>
    <n v="54"/>
    <x v="42"/>
    <x v="78"/>
    <n v="12.2"/>
    <n v="6.4"/>
    <n v="54"/>
  </r>
  <r>
    <d v="2026-04-18T00:00:00"/>
    <s v="09:44"/>
    <n v="108"/>
    <n v="58"/>
    <n v="51"/>
    <x v="43"/>
    <x v="79"/>
    <n v="10.8"/>
    <n v="5.8"/>
    <n v="51"/>
  </r>
  <r>
    <d v="2026-04-18T00:00:00"/>
    <s v="09:43"/>
    <n v="108"/>
    <n v="54"/>
    <n v="51"/>
    <x v="43"/>
    <x v="80"/>
    <n v="10.8"/>
    <n v="5.4"/>
    <n v="51"/>
  </r>
  <r>
    <d v="2026-04-18T00:00:00"/>
    <s v="09:42"/>
    <n v="110"/>
    <n v="53"/>
    <n v="50"/>
    <x v="43"/>
    <x v="81"/>
    <n v="11"/>
    <n v="5.3"/>
    <n v="50"/>
  </r>
  <r>
    <d v="2026-04-16T00:00:00"/>
    <s v="21:46"/>
    <n v="146"/>
    <n v="62"/>
    <n v="55"/>
    <x v="44"/>
    <x v="18"/>
    <n v="14.6"/>
    <n v="6.2"/>
    <n v="55"/>
  </r>
  <r>
    <d v="2026-04-16T00:00:00"/>
    <s v="21:45"/>
    <n v="136"/>
    <n v="63"/>
    <n v="55"/>
    <x v="44"/>
    <x v="8"/>
    <n v="13.6"/>
    <n v="6.3"/>
    <n v="55"/>
  </r>
  <r>
    <d v="2026-04-16T00:00:00"/>
    <s v="21:44"/>
    <n v="149"/>
    <n v="68"/>
    <n v="53"/>
    <x v="44"/>
    <x v="9"/>
    <n v="14.9"/>
    <n v="6.8"/>
    <n v="53"/>
  </r>
  <r>
    <d v="2026-04-15T00:00:00"/>
    <s v="09:13"/>
    <n v="113"/>
    <n v="57"/>
    <n v="56"/>
    <x v="45"/>
    <x v="82"/>
    <n v="11.3"/>
    <n v="5.7"/>
    <n v="56"/>
  </r>
  <r>
    <d v="2026-04-15T00:00:00"/>
    <s v="09:12"/>
    <n v="123"/>
    <n v="64"/>
    <n v="54"/>
    <x v="45"/>
    <x v="83"/>
    <n v="12.3"/>
    <n v="6.4"/>
    <n v="54"/>
  </r>
  <r>
    <d v="2026-04-15T00:00:00"/>
    <s v="09:11"/>
    <n v="117"/>
    <n v="59"/>
    <n v="55"/>
    <x v="45"/>
    <x v="26"/>
    <n v="11.7"/>
    <n v="5.9"/>
    <n v="55"/>
  </r>
  <r>
    <d v="2026-04-14T00:00:00"/>
    <s v="21:31"/>
    <n v="128"/>
    <n v="63"/>
    <n v="52"/>
    <x v="46"/>
    <x v="84"/>
    <n v="12.8"/>
    <n v="6.3"/>
    <n v="52"/>
  </r>
  <r>
    <d v="2026-04-14T00:00:00"/>
    <s v="21:31"/>
    <n v="130"/>
    <n v="60"/>
    <n v="53"/>
    <x v="46"/>
    <x v="84"/>
    <n v="13"/>
    <n v="6"/>
    <n v="53"/>
  </r>
  <r>
    <d v="2026-04-14T00:00:00"/>
    <s v="21:30"/>
    <n v="127"/>
    <n v="63"/>
    <n v="53"/>
    <x v="46"/>
    <x v="32"/>
    <n v="12.7"/>
    <n v="6.3"/>
    <n v="53"/>
  </r>
  <r>
    <d v="2026-04-14T00:00:00"/>
    <s v="08:54"/>
    <n v="137"/>
    <n v="61"/>
    <n v="55"/>
    <x v="47"/>
    <x v="74"/>
    <n v="13.7"/>
    <n v="6.1"/>
    <n v="55"/>
  </r>
  <r>
    <d v="2026-04-14T00:00:00"/>
    <s v="08:53"/>
    <n v="133"/>
    <n v="61"/>
    <n v="54"/>
    <x v="47"/>
    <x v="75"/>
    <n v="13.3"/>
    <n v="6.1"/>
    <n v="54"/>
  </r>
  <r>
    <d v="2026-04-14T00:00:00"/>
    <s v="08:52"/>
    <n v="139"/>
    <n v="64"/>
    <n v="54"/>
    <x v="47"/>
    <x v="85"/>
    <n v="13.9"/>
    <n v="6.4"/>
    <n v="54"/>
  </r>
  <r>
    <d v="2026-04-13T00:00:00"/>
    <s v="21:26"/>
    <n v="134"/>
    <n v="56"/>
    <n v="56"/>
    <x v="48"/>
    <x v="86"/>
    <n v="13.4"/>
    <n v="5.6"/>
    <n v="56"/>
  </r>
  <r>
    <d v="2026-04-13T00:00:00"/>
    <s v="21:25"/>
    <n v="126"/>
    <n v="60"/>
    <n v="55"/>
    <x v="48"/>
    <x v="87"/>
    <n v="12.6"/>
    <n v="6"/>
    <n v="55"/>
  </r>
  <r>
    <d v="2026-04-13T00:00:00"/>
    <s v="21:24"/>
    <n v="128"/>
    <n v="63"/>
    <n v="56"/>
    <x v="48"/>
    <x v="88"/>
    <n v="12.8"/>
    <n v="6.3"/>
    <n v="56"/>
  </r>
  <r>
    <d v="2026-04-13T00:00:00"/>
    <s v="09:02"/>
    <n v="119"/>
    <n v="57"/>
    <n v="53"/>
    <x v="49"/>
    <x v="49"/>
    <n v="11.9"/>
    <n v="5.7"/>
    <n v="53"/>
  </r>
  <r>
    <d v="2026-04-13T00:00:00"/>
    <s v="09:01"/>
    <n v="116"/>
    <n v="60"/>
    <n v="53"/>
    <x v="49"/>
    <x v="16"/>
    <n v="11.6"/>
    <n v="6"/>
    <n v="53"/>
  </r>
  <r>
    <d v="2026-04-12T00:00:00"/>
    <s v="21:26"/>
    <n v="137"/>
    <n v="65"/>
    <n v="55"/>
    <x v="50"/>
    <x v="86"/>
    <n v="13.7"/>
    <n v="6.5"/>
    <n v="55"/>
  </r>
  <r>
    <d v="2026-04-12T00:00:00"/>
    <s v="21:25"/>
    <n v="132"/>
    <n v="64"/>
    <n v="56"/>
    <x v="50"/>
    <x v="87"/>
    <n v="13.2"/>
    <n v="6.4"/>
    <n v="56"/>
  </r>
  <r>
    <d v="2026-04-12T00:00:00"/>
    <s v="09:06"/>
    <n v="105"/>
    <n v="52"/>
    <n v="53"/>
    <x v="51"/>
    <x v="67"/>
    <n v="10.5"/>
    <n v="5.2"/>
    <n v="53"/>
  </r>
  <r>
    <d v="2026-04-12T00:00:00"/>
    <s v="09:05"/>
    <n v="111"/>
    <n v="51"/>
    <n v="53"/>
    <x v="51"/>
    <x v="68"/>
    <n v="11.1"/>
    <n v="5.0999999999999996"/>
    <n v="53"/>
  </r>
  <r>
    <d v="2026-04-12T00:00:00"/>
    <s v="09:04"/>
    <n v="107"/>
    <n v="54"/>
    <n v="54"/>
    <x v="51"/>
    <x v="47"/>
    <n v="10.7"/>
    <n v="5.4"/>
    <n v="54"/>
  </r>
  <r>
    <d v="2026-04-11T00:00:00"/>
    <s v="21:18"/>
    <n v="141"/>
    <n v="63"/>
    <n v="55"/>
    <x v="52"/>
    <x v="89"/>
    <n v="14.1"/>
    <n v="6.3"/>
    <n v="55"/>
  </r>
  <r>
    <d v="2026-04-11T00:00:00"/>
    <s v="21:17"/>
    <n v="148"/>
    <n v="68"/>
    <n v="54"/>
    <x v="52"/>
    <x v="90"/>
    <n v="14.8"/>
    <n v="6.8"/>
    <n v="54"/>
  </r>
  <r>
    <d v="2026-04-11T00:00:00"/>
    <s v="21:16"/>
    <n v="153"/>
    <n v="68"/>
    <n v="54"/>
    <x v="52"/>
    <x v="91"/>
    <n v="15.3"/>
    <n v="6.8"/>
    <n v="54"/>
  </r>
  <r>
    <d v="2026-04-11T00:00:00"/>
    <s v="08:54"/>
    <n v="115"/>
    <n v="56"/>
    <n v="52"/>
    <x v="53"/>
    <x v="74"/>
    <n v="11.5"/>
    <n v="5.6"/>
    <n v="52"/>
  </r>
  <r>
    <d v="2026-04-11T00:00:00"/>
    <s v="08:53"/>
    <n v="124"/>
    <n v="58"/>
    <n v="52"/>
    <x v="53"/>
    <x v="75"/>
    <n v="12.4"/>
    <n v="5.8"/>
    <n v="52"/>
  </r>
  <r>
    <d v="2026-04-11T00:00:00"/>
    <s v="08:53"/>
    <n v="117"/>
    <n v="59"/>
    <n v="53"/>
    <x v="53"/>
    <x v="75"/>
    <n v="11.7"/>
    <n v="5.9"/>
    <n v="53"/>
  </r>
  <r>
    <d v="2026-04-10T00:00:00"/>
    <s v="22:24"/>
    <n v="140"/>
    <n v="65"/>
    <n v="53"/>
    <x v="54"/>
    <x v="92"/>
    <n v="14"/>
    <n v="6.5"/>
    <n v="53"/>
  </r>
  <r>
    <d v="2026-04-10T00:00:00"/>
    <s v="22:23"/>
    <n v="140"/>
    <n v="69"/>
    <n v="54"/>
    <x v="54"/>
    <x v="93"/>
    <n v="14"/>
    <n v="6.9"/>
    <n v="54"/>
  </r>
  <r>
    <d v="2026-04-10T00:00:00"/>
    <s v="22:22"/>
    <n v="141"/>
    <n v="66"/>
    <n v="53"/>
    <x v="54"/>
    <x v="94"/>
    <n v="14.1"/>
    <n v="6.6"/>
    <n v="53"/>
  </r>
  <r>
    <d v="2026-04-10T00:00:00"/>
    <s v="09:57"/>
    <n v="104"/>
    <n v="52"/>
    <n v="51"/>
    <x v="55"/>
    <x v="95"/>
    <n v="10.4"/>
    <n v="5.2"/>
    <n v="51"/>
  </r>
  <r>
    <d v="2026-04-10T00:00:00"/>
    <s v="09:56"/>
    <n v="110"/>
    <n v="55"/>
    <n v="52"/>
    <x v="55"/>
    <x v="96"/>
    <n v="11"/>
    <n v="5.5"/>
    <n v="52"/>
  </r>
  <r>
    <d v="2026-04-10T00:00:00"/>
    <s v="09:55"/>
    <n v="100"/>
    <n v="54"/>
    <n v="53"/>
    <x v="55"/>
    <x v="97"/>
    <n v="10"/>
    <n v="5.4"/>
    <n v="53"/>
  </r>
  <r>
    <d v="2026-04-09T00:00:00"/>
    <s v="21:19"/>
    <n v="142"/>
    <n v="62"/>
    <n v="57"/>
    <x v="56"/>
    <x v="98"/>
    <n v="14.2"/>
    <n v="6.2"/>
    <n v="57"/>
  </r>
  <r>
    <d v="2026-04-09T00:00:00"/>
    <s v="21:18"/>
    <n v="135"/>
    <n v="69"/>
    <n v="57"/>
    <x v="56"/>
    <x v="89"/>
    <n v="13.5"/>
    <n v="6.9"/>
    <n v="57"/>
  </r>
  <r>
    <d v="2026-04-09T00:00:00"/>
    <s v="21:17"/>
    <n v="128"/>
    <n v="68"/>
    <n v="58"/>
    <x v="56"/>
    <x v="90"/>
    <n v="12.8"/>
    <n v="6.8"/>
    <n v="58"/>
  </r>
  <r>
    <d v="2026-04-09T00:00:00"/>
    <s v="08:30"/>
    <n v="105"/>
    <n v="53"/>
    <n v="62"/>
    <x v="57"/>
    <x v="99"/>
    <n v="10.5"/>
    <n v="5.3"/>
    <n v="62"/>
  </r>
  <r>
    <d v="2026-04-09T00:00:00"/>
    <s v="08:29"/>
    <n v="110"/>
    <n v="52"/>
    <n v="61"/>
    <x v="57"/>
    <x v="100"/>
    <n v="11"/>
    <n v="5.2"/>
    <n v="61"/>
  </r>
  <r>
    <d v="2026-04-09T00:00:00"/>
    <s v="08:29"/>
    <n v="105"/>
    <n v="50"/>
    <n v="61"/>
    <x v="57"/>
    <x v="100"/>
    <n v="10.5"/>
    <n v="5"/>
    <n v="61"/>
  </r>
  <r>
    <d v="2026-04-08T00:00:00"/>
    <s v="09:32"/>
    <n v="95"/>
    <n v="51"/>
    <n v="50"/>
    <x v="58"/>
    <x v="23"/>
    <n v="9.5"/>
    <n v="5.0999999999999996"/>
    <n v="50"/>
  </r>
  <r>
    <d v="2026-04-07T00:00:00"/>
    <s v="23:47"/>
    <n v="85"/>
    <n v="53"/>
    <n v="61"/>
    <x v="59"/>
    <x v="101"/>
    <n v="8.5"/>
    <n v="5.3"/>
    <n v="61"/>
  </r>
  <r>
    <d v="2026-04-07T00:00:00"/>
    <s v="23:43"/>
    <n v="87"/>
    <n v="57"/>
    <n v="62"/>
    <x v="59"/>
    <x v="102"/>
    <n v="8.6999999999999993"/>
    <n v="5.7"/>
    <n v="62"/>
  </r>
  <r>
    <d v="2026-04-07T00:00:00"/>
    <s v="23:39"/>
    <n v="100"/>
    <n v="67"/>
    <n v="67"/>
    <x v="59"/>
    <x v="103"/>
    <n v="10"/>
    <n v="6.7"/>
    <n v="67"/>
  </r>
  <r>
    <d v="2026-04-07T00:00:00"/>
    <s v="22:56"/>
    <n v="100"/>
    <n v="62"/>
    <n v="71"/>
    <x v="59"/>
    <x v="104"/>
    <n v="10"/>
    <n v="6.2"/>
    <n v="71"/>
  </r>
  <r>
    <d v="2026-04-07T00:00:00"/>
    <s v="22:53"/>
    <n v="99"/>
    <n v="62"/>
    <n v="70"/>
    <x v="59"/>
    <x v="105"/>
    <n v="9.9"/>
    <n v="6.2"/>
    <n v="70"/>
  </r>
  <r>
    <d v="2026-04-07T00:00:00"/>
    <s v="21:34"/>
    <n v="156"/>
    <n v="68"/>
    <n v="56"/>
    <x v="59"/>
    <x v="69"/>
    <n v="15.6"/>
    <n v="6.8"/>
    <n v="56"/>
  </r>
  <r>
    <d v="2026-04-07T00:00:00"/>
    <s v="21:33"/>
    <n v="155"/>
    <n v="70"/>
    <n v="55"/>
    <x v="59"/>
    <x v="30"/>
    <n v="15.5"/>
    <n v="7"/>
    <n v="55"/>
  </r>
  <r>
    <d v="2026-04-07T00:00:00"/>
    <s v="21:32"/>
    <n v="156"/>
    <n v="76"/>
    <n v="57"/>
    <x v="59"/>
    <x v="31"/>
    <n v="15.6"/>
    <n v="7.6"/>
    <n v="57"/>
  </r>
  <r>
    <d v="2026-04-06T00:00:00"/>
    <s v="21:36"/>
    <n v="140"/>
    <n v="64"/>
    <n v="53"/>
    <x v="60"/>
    <x v="45"/>
    <n v="14"/>
    <n v="6.4"/>
    <n v="53"/>
  </r>
  <r>
    <d v="2026-04-06T00:00:00"/>
    <s v="21:36"/>
    <n v="145"/>
    <n v="65"/>
    <n v="55"/>
    <x v="60"/>
    <x v="45"/>
    <n v="14.5"/>
    <n v="6.5"/>
    <n v="55"/>
  </r>
  <r>
    <d v="2026-04-06T00:00:00"/>
    <s v="21:35"/>
    <n v="136"/>
    <n v="67"/>
    <n v="54"/>
    <x v="60"/>
    <x v="46"/>
    <n v="13.6"/>
    <n v="6.7"/>
    <n v="54"/>
  </r>
  <r>
    <d v="2026-04-06T00:00:00"/>
    <s v="08:27"/>
    <n v="126"/>
    <n v="58"/>
    <n v="50"/>
    <x v="61"/>
    <x v="106"/>
    <n v="12.6"/>
    <n v="5.8"/>
    <n v="50"/>
  </r>
  <r>
    <d v="2026-04-06T00:00:00"/>
    <s v="08:27"/>
    <n v="125"/>
    <n v="52"/>
    <n v="49"/>
    <x v="61"/>
    <x v="106"/>
    <n v="12.5"/>
    <n v="5.2"/>
    <n v="49"/>
  </r>
  <r>
    <d v="2026-04-06T00:00:00"/>
    <s v="08:26"/>
    <n v="122"/>
    <n v="57"/>
    <n v="50"/>
    <x v="61"/>
    <x v="107"/>
    <n v="12.2"/>
    <n v="5.7"/>
    <n v="50"/>
  </r>
  <r>
    <d v="2026-04-06T00:00:00"/>
    <s v="08:19"/>
    <n v="111"/>
    <n v="64"/>
    <n v="57"/>
    <x v="61"/>
    <x v="108"/>
    <n v="11.1"/>
    <n v="6.4"/>
    <n v="57"/>
  </r>
  <r>
    <d v="2026-04-05T00:00:00"/>
    <s v="21:43"/>
    <n v="129"/>
    <n v="54"/>
    <n v="53"/>
    <x v="62"/>
    <x v="10"/>
    <n v="12.9"/>
    <n v="5.4"/>
    <n v="53"/>
  </r>
  <r>
    <d v="2026-04-05T00:00:00"/>
    <s v="21:42"/>
    <n v="123"/>
    <n v="58"/>
    <n v="53"/>
    <x v="62"/>
    <x v="20"/>
    <n v="12.3"/>
    <n v="5.8"/>
    <n v="53"/>
  </r>
  <r>
    <d v="2026-04-05T00:00:00"/>
    <s v="21:42"/>
    <n v="132"/>
    <n v="61"/>
    <n v="52"/>
    <x v="62"/>
    <x v="20"/>
    <n v="13.2"/>
    <n v="6.1"/>
    <n v="52"/>
  </r>
  <r>
    <d v="2026-04-05T00:00:00"/>
    <s v="21:41"/>
    <n v="124"/>
    <n v="65"/>
    <n v="52"/>
    <x v="62"/>
    <x v="21"/>
    <n v="12.4"/>
    <n v="6.5"/>
    <n v="52"/>
  </r>
  <r>
    <d v="2026-04-05T00:00:00"/>
    <s v="09:33"/>
    <n v="117"/>
    <n v="69"/>
    <n v="59"/>
    <x v="63"/>
    <x v="71"/>
    <n v="11.7"/>
    <n v="6.9"/>
    <n v="59"/>
  </r>
  <r>
    <d v="2026-04-05T00:00:00"/>
    <s v="08:13"/>
    <n v="124"/>
    <n v="71"/>
    <n v="53"/>
    <x v="63"/>
    <x v="109"/>
    <n v="12.4"/>
    <n v="7.1"/>
    <n v="53"/>
  </r>
  <r>
    <d v="2026-04-03T00:00:00"/>
    <s v="22:06"/>
    <n v="154"/>
    <n v="77"/>
    <n v="53"/>
    <x v="64"/>
    <x v="110"/>
    <n v="15.4"/>
    <n v="7.7"/>
    <n v="53"/>
  </r>
  <r>
    <d v="2026-04-03T00:00:00"/>
    <s v="09:37"/>
    <n v="109"/>
    <n v="53"/>
    <n v="49"/>
    <x v="65"/>
    <x v="111"/>
    <n v="10.9"/>
    <n v="5.3"/>
    <n v="49"/>
  </r>
  <r>
    <d v="2026-04-03T00:00:00"/>
    <s v="09:36"/>
    <n v="116"/>
    <n v="55"/>
    <n v="49"/>
    <x v="65"/>
    <x v="112"/>
    <n v="11.6"/>
    <n v="5.5"/>
    <n v="49"/>
  </r>
  <r>
    <d v="2026-04-03T00:00:00"/>
    <s v="09:35"/>
    <n v="118"/>
    <n v="60"/>
    <n v="50"/>
    <x v="65"/>
    <x v="113"/>
    <n v="11.8"/>
    <n v="6"/>
    <n v="50"/>
  </r>
  <r>
    <d v="2026-04-02T00:00:00"/>
    <s v="21:43"/>
    <n v="130"/>
    <n v="65"/>
    <n v="54"/>
    <x v="66"/>
    <x v="10"/>
    <n v="13"/>
    <n v="6.5"/>
    <n v="54"/>
  </r>
  <r>
    <d v="2026-04-02T00:00:00"/>
    <s v="21:42"/>
    <n v="131"/>
    <n v="68"/>
    <n v="54"/>
    <x v="66"/>
    <x v="20"/>
    <n v="13.1"/>
    <n v="6.8"/>
    <n v="54"/>
  </r>
  <r>
    <d v="2026-04-02T00:00:00"/>
    <s v="21:42"/>
    <n v="131"/>
    <n v="65"/>
    <n v="53"/>
    <x v="66"/>
    <x v="20"/>
    <n v="13.1"/>
    <n v="6.5"/>
    <n v="53"/>
  </r>
  <r>
    <d v="2026-04-02T00:00:00"/>
    <s v="08:58"/>
    <n v="113"/>
    <n v="54"/>
    <n v="52"/>
    <x v="67"/>
    <x v="114"/>
    <n v="11.3"/>
    <n v="5.4"/>
    <n v="52"/>
  </r>
  <r>
    <d v="2026-04-02T00:00:00"/>
    <s v="08:57"/>
    <n v="129"/>
    <n v="57"/>
    <n v="52"/>
    <x v="67"/>
    <x v="115"/>
    <n v="12.9"/>
    <n v="5.7"/>
    <n v="52"/>
  </r>
  <r>
    <d v="2026-04-02T00:00:00"/>
    <s v="08:57"/>
    <n v="124"/>
    <n v="57"/>
    <n v="53"/>
    <x v="67"/>
    <x v="115"/>
    <n v="12.4"/>
    <n v="5.7"/>
    <n v="53"/>
  </r>
  <r>
    <d v="2026-04-01T00:00:00"/>
    <s v="21:48"/>
    <n v="120"/>
    <n v="56"/>
    <n v="52"/>
    <x v="68"/>
    <x v="6"/>
    <n v="12"/>
    <n v="5.6"/>
    <n v="52"/>
  </r>
  <r>
    <d v="2026-04-01T00:00:00"/>
    <s v="21:48"/>
    <n v="123"/>
    <n v="61"/>
    <n v="51"/>
    <x v="68"/>
    <x v="6"/>
    <n v="12.3"/>
    <n v="6.1"/>
    <n v="51"/>
  </r>
  <r>
    <d v="2026-04-01T00:00:00"/>
    <s v="21:47"/>
    <n v="125"/>
    <n v="57"/>
    <n v="52"/>
    <x v="68"/>
    <x v="7"/>
    <n v="12.5"/>
    <n v="5.7"/>
    <n v="52"/>
  </r>
  <r>
    <d v="2026-04-01T00:00:00"/>
    <s v="09:32"/>
    <n v="105"/>
    <n v="48"/>
    <n v="53"/>
    <x v="69"/>
    <x v="23"/>
    <n v="10.5"/>
    <n v="4.8"/>
    <n v="53"/>
  </r>
  <r>
    <d v="2026-04-01T00:00:00"/>
    <s v="09:31"/>
    <n v="108"/>
    <n v="55"/>
    <n v="53"/>
    <x v="69"/>
    <x v="24"/>
    <n v="10.8"/>
    <n v="5.5"/>
    <n v="53"/>
  </r>
  <r>
    <d v="2026-04-01T00:00:00"/>
    <s v="09:30"/>
    <n v="102"/>
    <n v="52"/>
    <n v="54"/>
    <x v="69"/>
    <x v="25"/>
    <n v="10.199999999999999"/>
    <n v="5.2"/>
    <n v="54"/>
  </r>
  <r>
    <s v="31 mars 2026"/>
    <s v="21:46"/>
    <n v="128"/>
    <n v="68"/>
    <n v="51"/>
    <x v="70"/>
    <x v="18"/>
    <n v="12.8"/>
    <n v="6.8"/>
    <n v="51"/>
  </r>
  <r>
    <s v="31 mars 2026"/>
    <s v="21:45"/>
    <n v="131"/>
    <n v="65"/>
    <n v="50"/>
    <x v="70"/>
    <x v="8"/>
    <n v="13.1"/>
    <n v="6.5"/>
    <n v="50"/>
  </r>
  <r>
    <s v="31 mars 2026"/>
    <s v="21:44"/>
    <n v="134"/>
    <n v="64"/>
    <n v="50"/>
    <x v="70"/>
    <x v="9"/>
    <n v="13.4"/>
    <n v="6.4"/>
    <n v="50"/>
  </r>
  <r>
    <s v="31 mars 2026"/>
    <s v="08:22"/>
    <n v="117"/>
    <n v="58"/>
    <n v="51"/>
    <x v="71"/>
    <x v="116"/>
    <n v="11.7"/>
    <n v="5.8"/>
    <n v="51"/>
  </r>
  <r>
    <s v="31 mars 2026"/>
    <s v="08:22"/>
    <n v="118"/>
    <n v="59"/>
    <n v="50"/>
    <x v="71"/>
    <x v="116"/>
    <n v="11.8"/>
    <n v="5.9"/>
    <n v="50"/>
  </r>
  <r>
    <s v="31 mars 2026"/>
    <s v="08:21"/>
    <n v="121"/>
    <n v="63"/>
    <n v="51"/>
    <x v="71"/>
    <x v="117"/>
    <n v="12.1"/>
    <n v="6.3"/>
    <n v="51"/>
  </r>
  <r>
    <s v="30 mars 2026"/>
    <s v="21:33"/>
    <n v="162"/>
    <n v="77"/>
    <n v="50"/>
    <x v="72"/>
    <x v="30"/>
    <n v="16.2"/>
    <n v="7.7"/>
    <n v="50"/>
  </r>
  <r>
    <s v="30 mars 2026"/>
    <s v="21:32"/>
    <n v="164"/>
    <n v="78"/>
    <n v="51"/>
    <x v="72"/>
    <x v="31"/>
    <n v="16.399999999999999"/>
    <n v="7.8"/>
    <n v="51"/>
  </r>
  <r>
    <s v="30 mars 2026"/>
    <s v="21:31"/>
    <n v="150"/>
    <n v="79"/>
    <n v="51"/>
    <x v="72"/>
    <x v="84"/>
    <n v="15"/>
    <n v="7.9"/>
    <n v="51"/>
  </r>
  <r>
    <s v="29 mars 2026"/>
    <s v="21:31"/>
    <n v="142"/>
    <n v="62"/>
    <n v="54"/>
    <x v="73"/>
    <x v="84"/>
    <n v="14.2"/>
    <n v="6.2"/>
    <n v="54"/>
  </r>
  <r>
    <s v="29 mars 2026"/>
    <s v="21:30"/>
    <n v="135"/>
    <n v="66"/>
    <n v="54"/>
    <x v="73"/>
    <x v="32"/>
    <n v="13.5"/>
    <n v="6.6"/>
    <n v="54"/>
  </r>
  <r>
    <s v="29 mars 2026"/>
    <s v="21:29"/>
    <n v="136"/>
    <n v="65"/>
    <n v="54"/>
    <x v="73"/>
    <x v="118"/>
    <n v="13.6"/>
    <n v="6.5"/>
    <n v="54"/>
  </r>
  <r>
    <s v="29 mars 2026"/>
    <s v="08:29"/>
    <n v="139"/>
    <n v="61"/>
    <n v="53"/>
    <x v="74"/>
    <x v="100"/>
    <n v="13.9"/>
    <n v="6.1"/>
    <n v="53"/>
  </r>
  <r>
    <s v="29 mars 2026"/>
    <s v="08:28"/>
    <n v="137"/>
    <n v="64"/>
    <n v="54"/>
    <x v="74"/>
    <x v="119"/>
    <n v="13.7"/>
    <n v="6.4"/>
    <n v="54"/>
  </r>
  <r>
    <s v="29 mars 2026"/>
    <s v="08:27"/>
    <n v="130"/>
    <n v="63"/>
    <n v="54"/>
    <x v="74"/>
    <x v="106"/>
    <n v="13"/>
    <n v="6.3"/>
    <n v="54"/>
  </r>
  <r>
    <s v="28 mars 2026"/>
    <s v="21:47"/>
    <n v="144"/>
    <n v="65"/>
    <n v="51"/>
    <x v="75"/>
    <x v="7"/>
    <n v="14.4"/>
    <n v="6.5"/>
    <n v="51"/>
  </r>
  <r>
    <s v="28 mars 2026"/>
    <s v="21:47"/>
    <n v="132"/>
    <n v="66"/>
    <n v="51"/>
    <x v="75"/>
    <x v="7"/>
    <n v="13.2"/>
    <n v="6.6"/>
    <n v="51"/>
  </r>
  <r>
    <s v="28 mars 2026"/>
    <s v="21:46"/>
    <n v="136"/>
    <n v="65"/>
    <n v="51"/>
    <x v="75"/>
    <x v="18"/>
    <n v="13.6"/>
    <n v="6.5"/>
    <n v="51"/>
  </r>
  <r>
    <s v="28 mars 2026"/>
    <s v="10:03"/>
    <n v="111"/>
    <n v="53"/>
    <n v="53"/>
    <x v="75"/>
    <x v="120"/>
    <n v="11.1"/>
    <n v="5.3"/>
    <n v="53"/>
  </r>
  <r>
    <s v="28 mars 2026"/>
    <s v="10:02"/>
    <n v="100"/>
    <n v="52"/>
    <n v="54"/>
    <x v="75"/>
    <x v="121"/>
    <n v="10"/>
    <n v="5.2"/>
    <n v="54"/>
  </r>
  <r>
    <s v="28 mars 2026"/>
    <s v="10:01"/>
    <n v="108"/>
    <n v="56"/>
    <n v="55"/>
    <x v="75"/>
    <x v="122"/>
    <n v="10.8"/>
    <n v="5.6"/>
    <n v="55"/>
  </r>
  <r>
    <s v="27 mars 2026"/>
    <s v="21:41"/>
    <n v="127"/>
    <n v="63"/>
    <n v="54"/>
    <x v="76"/>
    <x v="21"/>
    <n v="12.7"/>
    <n v="6.3"/>
    <n v="54"/>
  </r>
  <r>
    <s v="27 mars 2026"/>
    <s v="21:41"/>
    <n v="128"/>
    <n v="64"/>
    <n v="55"/>
    <x v="76"/>
    <x v="21"/>
    <n v="12.8"/>
    <n v="6.4"/>
    <n v="55"/>
  </r>
  <r>
    <s v="27 mars 2026"/>
    <s v="21:40"/>
    <n v="135"/>
    <n v="71"/>
    <n v="55"/>
    <x v="76"/>
    <x v="22"/>
    <n v="13.5"/>
    <n v="7.1"/>
    <n v="55"/>
  </r>
  <r>
    <s v="27 mars 2026"/>
    <s v="09:00"/>
    <n v="122"/>
    <n v="53"/>
    <n v="51"/>
    <x v="77"/>
    <x v="11"/>
    <n v="12.2"/>
    <n v="5.3"/>
    <n v="51"/>
  </r>
  <r>
    <s v="27 mars 2026"/>
    <s v="08:59"/>
    <n v="122"/>
    <n v="53"/>
    <n v="51"/>
    <x v="77"/>
    <x v="17"/>
    <n v="12.2"/>
    <n v="5.3"/>
    <n v="51"/>
  </r>
  <r>
    <s v="27 mars 2026"/>
    <s v="08:58"/>
    <n v="118"/>
    <n v="60"/>
    <n v="51"/>
    <x v="77"/>
    <x v="114"/>
    <n v="11.8"/>
    <n v="6"/>
    <n v="51"/>
  </r>
  <r>
    <s v="26 mars 2026"/>
    <s v="21:43"/>
    <n v="131"/>
    <n v="60"/>
    <n v="54"/>
    <x v="78"/>
    <x v="10"/>
    <n v="13.1"/>
    <n v="6"/>
    <n v="54"/>
  </r>
  <r>
    <s v="26 mars 2026"/>
    <s v="21:42"/>
    <n v="134"/>
    <n v="64"/>
    <n v="55"/>
    <x v="78"/>
    <x v="20"/>
    <n v="13.4"/>
    <n v="6.4"/>
    <n v="55"/>
  </r>
  <r>
    <s v="26 mars 2026"/>
    <s v="21:41"/>
    <n v="131"/>
    <n v="60"/>
    <n v="55"/>
    <x v="78"/>
    <x v="21"/>
    <n v="13.1"/>
    <n v="6"/>
    <n v="55"/>
  </r>
  <r>
    <s v="26 mars 2026"/>
    <s v="08:57"/>
    <n v="126"/>
    <n v="56"/>
    <n v="52"/>
    <x v="79"/>
    <x v="115"/>
    <n v="12.6"/>
    <n v="5.6"/>
    <n v="52"/>
  </r>
  <r>
    <s v="26 mars 2026"/>
    <s v="08:57"/>
    <n v="125"/>
    <n v="59"/>
    <n v="52"/>
    <x v="79"/>
    <x v="115"/>
    <n v="12.5"/>
    <n v="5.9"/>
    <n v="52"/>
  </r>
  <r>
    <s v="26 mars 2026"/>
    <s v="08:56"/>
    <n v="122"/>
    <n v="62"/>
    <n v="52"/>
    <x v="79"/>
    <x v="123"/>
    <n v="12.2"/>
    <n v="6.2"/>
    <n v="52"/>
  </r>
  <r>
    <s v="25 mars 2026"/>
    <s v="21:44"/>
    <n v="133"/>
    <n v="68"/>
    <n v="49"/>
    <x v="80"/>
    <x v="9"/>
    <n v="13.3"/>
    <n v="6.8"/>
    <n v="49"/>
  </r>
  <r>
    <s v="25 mars 2026"/>
    <s v="21:43"/>
    <n v="135"/>
    <n v="69"/>
    <n v="49"/>
    <x v="80"/>
    <x v="10"/>
    <n v="13.5"/>
    <n v="6.9"/>
    <n v="49"/>
  </r>
  <r>
    <s v="25 mars 2026"/>
    <s v="21:42"/>
    <n v="137"/>
    <n v="68"/>
    <n v="48"/>
    <x v="80"/>
    <x v="20"/>
    <n v="13.7"/>
    <n v="6.8"/>
    <n v="48"/>
  </r>
  <r>
    <s v="24 mars 2026"/>
    <s v="21:38"/>
    <n v="155"/>
    <n v="69"/>
    <n v="51"/>
    <x v="81"/>
    <x v="124"/>
    <n v="15.5"/>
    <n v="6.9"/>
    <n v="51"/>
  </r>
  <r>
    <s v="24 mars 2026"/>
    <s v="21:38"/>
    <n v="147"/>
    <n v="69"/>
    <n v="51"/>
    <x v="81"/>
    <x v="124"/>
    <n v="14.7"/>
    <n v="6.9"/>
    <n v="51"/>
  </r>
  <r>
    <s v="24 mars 2026"/>
    <s v="21:36"/>
    <n v="147"/>
    <n v="70"/>
    <n v="52"/>
    <x v="81"/>
    <x v="45"/>
    <n v="14.7"/>
    <n v="7"/>
    <n v="52"/>
  </r>
  <r>
    <s v="23 mars 2026"/>
    <s v="09:16"/>
    <n v="117"/>
    <n v="54"/>
    <n v="51"/>
    <x v="82"/>
    <x v="4"/>
    <n v="11.7"/>
    <n v="5.4"/>
    <n v="51"/>
  </r>
  <r>
    <s v="23 mars 2026"/>
    <s v="09:15"/>
    <n v="121"/>
    <n v="55"/>
    <n v="50"/>
    <x v="82"/>
    <x v="125"/>
    <n v="12.1"/>
    <n v="5.5"/>
    <n v="50"/>
  </r>
  <r>
    <s v="23 mars 2026"/>
    <s v="09:14"/>
    <n v="115"/>
    <n v="57"/>
    <n v="51"/>
    <x v="82"/>
    <x v="126"/>
    <n v="11.5"/>
    <n v="5.7"/>
    <n v="51"/>
  </r>
  <r>
    <s v="22 mars 2026"/>
    <s v="22:25"/>
    <n v="153"/>
    <n v="69"/>
    <n v="51"/>
    <x v="83"/>
    <x v="127"/>
    <n v="15.3"/>
    <n v="6.9"/>
    <n v="51"/>
  </r>
  <r>
    <s v="22 mars 2026"/>
    <s v="22:25"/>
    <n v="146"/>
    <n v="72"/>
    <n v="51"/>
    <x v="83"/>
    <x v="127"/>
    <n v="14.6"/>
    <n v="7.2"/>
    <n v="51"/>
  </r>
  <r>
    <s v="22 mars 2026"/>
    <s v="22:24"/>
    <n v="154"/>
    <n v="70"/>
    <n v="51"/>
    <x v="83"/>
    <x v="92"/>
    <n v="15.4"/>
    <n v="7"/>
    <n v="51"/>
  </r>
  <r>
    <s v="21 mars 2026"/>
    <s v="22:04"/>
    <n v="153"/>
    <n v="68"/>
    <n v="51"/>
    <x v="84"/>
    <x v="128"/>
    <n v="15.3"/>
    <n v="6.8"/>
    <n v="51"/>
  </r>
  <r>
    <s v="21 mars 2026"/>
    <s v="22:03"/>
    <n v="156"/>
    <n v="70"/>
    <n v="53"/>
    <x v="84"/>
    <x v="129"/>
    <n v="15.6"/>
    <n v="7"/>
    <n v="53"/>
  </r>
  <r>
    <s v="21 mars 2026"/>
    <s v="22:02"/>
    <n v="148"/>
    <n v="68"/>
    <n v="52"/>
    <x v="84"/>
    <x v="130"/>
    <n v="14.8"/>
    <n v="6.8"/>
    <n v="52"/>
  </r>
  <r>
    <s v="20 mars 2026"/>
    <s v="21:36"/>
    <n v="158"/>
    <n v="73"/>
    <n v="57"/>
    <x v="85"/>
    <x v="45"/>
    <n v="15.8"/>
    <n v="7.3"/>
    <n v="57"/>
  </r>
  <r>
    <s v="20 mars 2026"/>
    <s v="21:35"/>
    <n v="148"/>
    <n v="74"/>
    <n v="57"/>
    <x v="85"/>
    <x v="46"/>
    <n v="14.8"/>
    <n v="7.4"/>
    <n v="57"/>
  </r>
  <r>
    <s v="20 mars 2026"/>
    <s v="21:34"/>
    <n v="150"/>
    <n v="72"/>
    <n v="58"/>
    <x v="85"/>
    <x v="69"/>
    <n v="15"/>
    <n v="7.2"/>
    <n v="58"/>
  </r>
  <r>
    <s v="20 mars 2026"/>
    <s v="09:15"/>
    <n v="130"/>
    <n v="62"/>
    <n v="50"/>
    <x v="86"/>
    <x v="125"/>
    <n v="13"/>
    <n v="6.2"/>
    <n v="50"/>
  </r>
  <r>
    <s v="20 mars 2026"/>
    <s v="09:14"/>
    <n v="133"/>
    <n v="59"/>
    <n v="49"/>
    <x v="86"/>
    <x v="126"/>
    <n v="13.3"/>
    <n v="5.9"/>
    <n v="49"/>
  </r>
  <r>
    <s v="20 mars 2026"/>
    <s v="09:13"/>
    <n v="137"/>
    <n v="63"/>
    <n v="50"/>
    <x v="86"/>
    <x v="82"/>
    <n v="13.7"/>
    <n v="6.3"/>
    <n v="50"/>
  </r>
  <r>
    <s v="19 mars 2026"/>
    <s v="21:46"/>
    <n v="154"/>
    <n v="66"/>
    <n v="53"/>
    <x v="87"/>
    <x v="18"/>
    <n v="15.4"/>
    <n v="6.6"/>
    <n v="53"/>
  </r>
  <r>
    <s v="19 mars 2026"/>
    <s v="21:45"/>
    <n v="148"/>
    <n v="68"/>
    <n v="52"/>
    <x v="87"/>
    <x v="8"/>
    <n v="14.8"/>
    <n v="6.8"/>
    <n v="52"/>
  </r>
  <r>
    <s v="19 mars 2026"/>
    <s v="21:44"/>
    <n v="162"/>
    <n v="71"/>
    <n v="53"/>
    <x v="87"/>
    <x v="9"/>
    <n v="16.2"/>
    <n v="7.1"/>
    <n v="53"/>
  </r>
  <r>
    <s v="18 mars 2026"/>
    <s v="21:44"/>
    <n v="112"/>
    <n v="54"/>
    <n v="56"/>
    <x v="88"/>
    <x v="9"/>
    <n v="11.2"/>
    <n v="5.4"/>
    <n v="56"/>
  </r>
  <r>
    <s v="18 mars 2026"/>
    <s v="21:43"/>
    <n v="103"/>
    <n v="54"/>
    <n v="54"/>
    <x v="88"/>
    <x v="10"/>
    <n v="10.3"/>
    <n v="5.4"/>
    <n v="54"/>
  </r>
  <r>
    <s v="18 mars 2026"/>
    <s v="09:06"/>
    <n v="111"/>
    <n v="63"/>
    <n v="48"/>
    <x v="89"/>
    <x v="67"/>
    <n v="11.1"/>
    <n v="6.3"/>
    <n v="48"/>
  </r>
  <r>
    <s v="18 mars 2026"/>
    <s v="09:05"/>
    <n v="109"/>
    <n v="50"/>
    <n v="49"/>
    <x v="89"/>
    <x v="68"/>
    <n v="10.9"/>
    <n v="5"/>
    <n v="49"/>
  </r>
  <r>
    <s v="18 mars 2026"/>
    <s v="09:04"/>
    <n v="104"/>
    <n v="67"/>
    <n v="49"/>
    <x v="89"/>
    <x v="47"/>
    <n v="10.4"/>
    <n v="6.7"/>
    <n v="49"/>
  </r>
  <r>
    <s v="16 mars 2026"/>
    <s v="21:42"/>
    <n v="143"/>
    <n v="61"/>
    <n v="50"/>
    <x v="90"/>
    <x v="20"/>
    <n v="14.3"/>
    <n v="6.1"/>
    <n v="50"/>
  </r>
  <r>
    <s v="16 mars 2026"/>
    <s v="21:41"/>
    <n v="145"/>
    <n v="66"/>
    <n v="51"/>
    <x v="90"/>
    <x v="21"/>
    <n v="14.5"/>
    <n v="6.6"/>
    <n v="51"/>
  </r>
  <r>
    <s v="16 mars 2026"/>
    <s v="09:18"/>
    <n v="118"/>
    <n v="50"/>
    <n v="52"/>
    <x v="91"/>
    <x v="19"/>
    <n v="11.8"/>
    <n v="5"/>
    <n v="52"/>
  </r>
  <r>
    <s v="16 mars 2026"/>
    <s v="09:17"/>
    <n v="118"/>
    <n v="52"/>
    <n v="53"/>
    <x v="91"/>
    <x v="3"/>
    <n v="11.8"/>
    <n v="5.2"/>
    <n v="53"/>
  </r>
  <r>
    <s v="16 mars 2026"/>
    <s v="09:16"/>
    <n v="115"/>
    <n v="57"/>
    <n v="53"/>
    <x v="91"/>
    <x v="4"/>
    <n v="11.5"/>
    <n v="5.7"/>
    <n v="53"/>
  </r>
  <r>
    <s v="15 mars 2026"/>
    <s v="21:57"/>
    <n v="153"/>
    <n v="70"/>
    <n v="51"/>
    <x v="92"/>
    <x v="131"/>
    <n v="15.3"/>
    <n v="7"/>
    <n v="51"/>
  </r>
  <r>
    <s v="15 mars 2026"/>
    <s v="21:56"/>
    <n v="147"/>
    <n v="74"/>
    <n v="51"/>
    <x v="92"/>
    <x v="132"/>
    <n v="14.7"/>
    <n v="7.4"/>
    <n v="51"/>
  </r>
  <r>
    <s v="14 mars 2026"/>
    <s v="22:09"/>
    <n v="142"/>
    <n v="64"/>
    <n v="63"/>
    <x v="93"/>
    <x v="77"/>
    <n v="14.2"/>
    <n v="6.4"/>
    <n v="63"/>
  </r>
  <r>
    <s v="14 mars 2026"/>
    <s v="22:08"/>
    <n v="140"/>
    <n v="59"/>
    <n v="64"/>
    <x v="93"/>
    <x v="78"/>
    <n v="14"/>
    <n v="5.9"/>
    <n v="64"/>
  </r>
  <r>
    <s v="14 mars 2026"/>
    <s v="22:07"/>
    <n v="137"/>
    <n v="61"/>
    <n v="61"/>
    <x v="93"/>
    <x v="133"/>
    <n v="13.7"/>
    <n v="6.1"/>
    <n v="61"/>
  </r>
  <r>
    <s v="14 mars 2026"/>
    <s v="22:06"/>
    <n v="133"/>
    <n v="65"/>
    <n v="61"/>
    <x v="93"/>
    <x v="110"/>
    <n v="13.3"/>
    <n v="6.5"/>
    <n v="61"/>
  </r>
  <r>
    <s v="14 mars 2026"/>
    <s v="09:44"/>
    <n v="114"/>
    <n v="73"/>
    <n v="52"/>
    <x v="94"/>
    <x v="79"/>
    <n v="11.4"/>
    <n v="7.3"/>
    <n v="52"/>
  </r>
  <r>
    <s v="14 mars 2026"/>
    <s v="09:43"/>
    <n v="126"/>
    <n v="59"/>
    <n v="52"/>
    <x v="94"/>
    <x v="80"/>
    <n v="12.6"/>
    <n v="5.9"/>
    <n v="52"/>
  </r>
  <r>
    <s v="14 mars 2026"/>
    <s v="09:42"/>
    <n v="130"/>
    <n v="65"/>
    <n v="54"/>
    <x v="94"/>
    <x v="81"/>
    <n v="13"/>
    <n v="6.5"/>
    <n v="54"/>
  </r>
  <r>
    <s v="13 mars 2026"/>
    <s v="09:09"/>
    <n v="106"/>
    <n v="50"/>
    <n v="50"/>
    <x v="95"/>
    <x v="14"/>
    <n v="10.6"/>
    <n v="5"/>
    <n v="50"/>
  </r>
  <r>
    <s v="13 mars 2026"/>
    <s v="09:09"/>
    <n v="108"/>
    <n v="52"/>
    <n v="52"/>
    <x v="95"/>
    <x v="14"/>
    <n v="10.8"/>
    <n v="5.2"/>
    <n v="52"/>
  </r>
  <r>
    <s v="13 mars 2026"/>
    <s v="09:08"/>
    <n v="94"/>
    <n v="51"/>
    <n v="52"/>
    <x v="95"/>
    <x v="15"/>
    <n v="9.4"/>
    <n v="5.0999999999999996"/>
    <n v="52"/>
  </r>
  <r>
    <s v="12 mars 2026"/>
    <s v="09:11"/>
    <n v="109"/>
    <n v="48"/>
    <n v="49"/>
    <x v="96"/>
    <x v="26"/>
    <n v="10.9"/>
    <n v="4.8"/>
    <n v="49"/>
  </r>
  <r>
    <s v="12 mars 2026"/>
    <s v="09:11"/>
    <n v="101"/>
    <n v="46"/>
    <n v="50"/>
    <x v="96"/>
    <x v="26"/>
    <n v="10.1"/>
    <n v="4.5999999999999996"/>
    <n v="50"/>
  </r>
  <r>
    <s v="12 mars 2026"/>
    <s v="09:10"/>
    <n v="104"/>
    <n v="49"/>
    <n v="50"/>
    <x v="96"/>
    <x v="27"/>
    <n v="10.4"/>
    <n v="4.9000000000000004"/>
    <n v="50"/>
  </r>
  <r>
    <s v="11 mars 2026"/>
    <s v="21:47"/>
    <n v="141"/>
    <n v="68"/>
    <n v="49"/>
    <x v="97"/>
    <x v="7"/>
    <n v="14.1"/>
    <n v="6.8"/>
    <n v="49"/>
  </r>
  <r>
    <s v="11 mars 2026"/>
    <s v="21:46"/>
    <n v="145"/>
    <n v="68"/>
    <n v="49"/>
    <x v="97"/>
    <x v="18"/>
    <n v="14.5"/>
    <n v="6.8"/>
    <n v="49"/>
  </r>
  <r>
    <s v="11 mars 2026"/>
    <s v="21:45"/>
    <n v="134"/>
    <n v="67"/>
    <n v="49"/>
    <x v="97"/>
    <x v="8"/>
    <n v="13.4"/>
    <n v="6.7"/>
    <n v="49"/>
  </r>
  <r>
    <s v="11 mars 2026"/>
    <s v="08:59"/>
    <n v="110"/>
    <n v="47"/>
    <n v="50"/>
    <x v="98"/>
    <x v="17"/>
    <n v="11"/>
    <n v="4.7"/>
    <n v="50"/>
  </r>
  <r>
    <s v="11 mars 2026"/>
    <s v="08:58"/>
    <n v="109"/>
    <n v="52"/>
    <n v="50"/>
    <x v="98"/>
    <x v="114"/>
    <n v="10.9"/>
    <n v="5.2"/>
    <n v="50"/>
  </r>
  <r>
    <s v="11 mars 2026"/>
    <s v="08:57"/>
    <n v="105"/>
    <n v="48"/>
    <n v="50"/>
    <x v="98"/>
    <x v="115"/>
    <n v="10.5"/>
    <n v="4.8"/>
    <n v="50"/>
  </r>
  <r>
    <s v="10 mars 2026"/>
    <s v="21:43"/>
    <n v="130"/>
    <n v="63"/>
    <n v="51"/>
    <x v="99"/>
    <x v="10"/>
    <n v="13"/>
    <n v="6.3"/>
    <n v="51"/>
  </r>
  <r>
    <s v="10 mars 2026"/>
    <s v="21:42"/>
    <n v="135"/>
    <n v="64"/>
    <n v="51"/>
    <x v="99"/>
    <x v="20"/>
    <n v="13.5"/>
    <n v="6.4"/>
    <n v="51"/>
  </r>
  <r>
    <s v="10 mars 2026"/>
    <s v="21:41"/>
    <n v="137"/>
    <n v="64"/>
    <n v="51"/>
    <x v="99"/>
    <x v="21"/>
    <n v="13.7"/>
    <n v="6.4"/>
    <n v="51"/>
  </r>
  <r>
    <s v="09 mars 2026"/>
    <s v="21:41"/>
    <n v="148"/>
    <n v="71"/>
    <n v="54"/>
    <x v="100"/>
    <x v="21"/>
    <n v="14.8"/>
    <n v="7.1"/>
    <n v="54"/>
  </r>
  <r>
    <s v="09 mars 2026"/>
    <s v="21:40"/>
    <n v="158"/>
    <n v="74"/>
    <n v="53"/>
    <x v="100"/>
    <x v="22"/>
    <n v="15.8"/>
    <n v="7.4"/>
    <n v="53"/>
  </r>
  <r>
    <s v="09 mars 2026"/>
    <s v="21:39"/>
    <n v="136"/>
    <n v="80"/>
    <n v="54"/>
    <x v="100"/>
    <x v="134"/>
    <n v="13.6"/>
    <n v="8"/>
    <n v="54"/>
  </r>
  <r>
    <s v="09 mars 2026"/>
    <s v="09:31"/>
    <n v="142"/>
    <n v="65"/>
    <n v="54"/>
    <x v="101"/>
    <x v="24"/>
    <n v="14.2"/>
    <n v="6.5"/>
    <n v="54"/>
  </r>
  <r>
    <s v="09 mars 2026"/>
    <s v="09:30"/>
    <n v="140"/>
    <n v="66"/>
    <n v="54"/>
    <x v="101"/>
    <x v="25"/>
    <n v="14"/>
    <n v="6.6"/>
    <n v="54"/>
  </r>
  <r>
    <s v="09 mars 2026"/>
    <s v="09:29"/>
    <n v="145"/>
    <n v="71"/>
    <n v="53"/>
    <x v="101"/>
    <x v="135"/>
    <n v="14.5"/>
    <n v="7.1"/>
    <n v="53"/>
  </r>
  <r>
    <s v="09 mars 2026"/>
    <s v="09:02"/>
    <n v="151"/>
    <n v="64"/>
    <n v="54"/>
    <x v="101"/>
    <x v="49"/>
    <n v="15.1"/>
    <n v="6.4"/>
    <n v="54"/>
  </r>
  <r>
    <s v="09 mars 2026"/>
    <s v="09:02"/>
    <n v="157"/>
    <n v="73"/>
    <n v="55"/>
    <x v="101"/>
    <x v="49"/>
    <n v="15.7"/>
    <n v="7.3"/>
    <n v="55"/>
  </r>
  <r>
    <s v="09 mars 2026"/>
    <s v="09:01"/>
    <n v="152"/>
    <n v="71"/>
    <n v="54"/>
    <x v="101"/>
    <x v="16"/>
    <n v="15.2"/>
    <n v="7.1"/>
    <n v="54"/>
  </r>
  <r>
    <s v="08 mars 2026"/>
    <s v="21:41"/>
    <n v="133"/>
    <n v="68"/>
    <n v="60"/>
    <x v="102"/>
    <x v="21"/>
    <n v="13.3"/>
    <n v="6.8"/>
    <n v="60"/>
  </r>
  <r>
    <s v="08 mars 2026"/>
    <s v="21:40"/>
    <n v="130"/>
    <n v="70"/>
    <n v="61"/>
    <x v="102"/>
    <x v="22"/>
    <n v="13"/>
    <n v="7"/>
    <n v="61"/>
  </r>
  <r>
    <s v="08 mars 2026"/>
    <s v="21:40"/>
    <n v="134"/>
    <n v="67"/>
    <n v="60"/>
    <x v="102"/>
    <x v="22"/>
    <n v="13.4"/>
    <n v="6.7"/>
    <n v="60"/>
  </r>
  <r>
    <s v="08 mars 2026"/>
    <s v="09:05"/>
    <n v="133"/>
    <n v="60"/>
    <n v="52"/>
    <x v="103"/>
    <x v="68"/>
    <n v="13.3"/>
    <n v="6"/>
    <n v="52"/>
  </r>
  <r>
    <s v="08 mars 2026"/>
    <s v="09:04"/>
    <n v="133"/>
    <n v="59"/>
    <n v="51"/>
    <x v="103"/>
    <x v="47"/>
    <n v="13.3"/>
    <n v="5.9"/>
    <n v="51"/>
  </r>
  <r>
    <s v="08 mars 2026"/>
    <s v="09:03"/>
    <n v="130"/>
    <n v="66"/>
    <n v="51"/>
    <x v="103"/>
    <x v="48"/>
    <n v="13"/>
    <n v="6.6"/>
    <n v="51"/>
  </r>
  <r>
    <s v="07 mars 2026"/>
    <s v="21:42"/>
    <n v="130"/>
    <n v="69"/>
    <n v="51"/>
    <x v="104"/>
    <x v="20"/>
    <n v="13"/>
    <n v="6.9"/>
    <n v="51"/>
  </r>
  <r>
    <s v="07 mars 2026"/>
    <s v="21:41"/>
    <n v="135"/>
    <n v="68"/>
    <n v="51"/>
    <x v="104"/>
    <x v="21"/>
    <n v="13.5"/>
    <n v="6.8"/>
    <n v="51"/>
  </r>
  <r>
    <s v="07 mars 2026"/>
    <s v="21:40"/>
    <n v="133"/>
    <n v="67"/>
    <n v="51"/>
    <x v="104"/>
    <x v="22"/>
    <n v="13.3"/>
    <n v="6.7"/>
    <n v="51"/>
  </r>
  <r>
    <s v="07 mars 2026"/>
    <s v="08:50"/>
    <n v="124"/>
    <n v="56"/>
    <n v="52"/>
    <x v="105"/>
    <x v="136"/>
    <n v="12.4"/>
    <n v="5.6"/>
    <n v="52"/>
  </r>
  <r>
    <s v="07 mars 2026"/>
    <s v="08:49"/>
    <n v="116"/>
    <n v="56"/>
    <n v="54"/>
    <x v="105"/>
    <x v="137"/>
    <n v="11.6"/>
    <n v="5.6"/>
    <n v="54"/>
  </r>
  <r>
    <s v="07 mars 2026"/>
    <s v="08:48"/>
    <n v="115"/>
    <n v="57"/>
    <n v="54"/>
    <x v="105"/>
    <x v="138"/>
    <n v="11.5"/>
    <n v="5.7"/>
    <n v="54"/>
  </r>
  <r>
    <s v="06 mars 2026"/>
    <s v="22:21"/>
    <n v="142"/>
    <n v="67"/>
    <n v="60"/>
    <x v="106"/>
    <x v="139"/>
    <n v="14.2"/>
    <n v="6.7"/>
    <n v="60"/>
  </r>
  <r>
    <s v="06 mars 2026"/>
    <s v="22:21"/>
    <n v="145"/>
    <n v="67"/>
    <n v="59"/>
    <x v="106"/>
    <x v="139"/>
    <n v="14.5"/>
    <n v="6.7"/>
    <n v="59"/>
  </r>
  <r>
    <s v="06 mars 2026"/>
    <s v="22:18"/>
    <n v="142"/>
    <n v="73"/>
    <n v="58"/>
    <x v="106"/>
    <x v="140"/>
    <n v="14.2"/>
    <n v="7.3"/>
    <n v="58"/>
  </r>
  <r>
    <s v="05 mars 2026"/>
    <s v="21:38"/>
    <n v="139"/>
    <n v="71"/>
    <n v="56"/>
    <x v="107"/>
    <x v="124"/>
    <n v="13.9"/>
    <n v="7.1"/>
    <n v="56"/>
  </r>
  <r>
    <s v="05 mars 2026"/>
    <s v="21:38"/>
    <n v="144"/>
    <n v="66"/>
    <n v="55"/>
    <x v="107"/>
    <x v="124"/>
    <n v="14.4"/>
    <n v="6.6"/>
    <n v="55"/>
  </r>
  <r>
    <s v="05 mars 2026"/>
    <s v="21:37"/>
    <n v="139"/>
    <n v="72"/>
    <n v="56"/>
    <x v="107"/>
    <x v="50"/>
    <n v="13.9"/>
    <n v="7.2"/>
    <n v="56"/>
  </r>
  <r>
    <s v="05 mars 2026"/>
    <s v="08:47"/>
    <n v="125"/>
    <n v="55"/>
    <n v="51"/>
    <x v="108"/>
    <x v="38"/>
    <n v="12.5"/>
    <n v="5.5"/>
    <n v="51"/>
  </r>
  <r>
    <s v="05 mars 2026"/>
    <s v="08:47"/>
    <n v="125"/>
    <n v="53"/>
    <n v="51"/>
    <x v="108"/>
    <x v="38"/>
    <n v="12.5"/>
    <n v="5.3"/>
    <n v="51"/>
  </r>
  <r>
    <s v="05 mars 2026"/>
    <s v="08:46"/>
    <n v="131"/>
    <n v="58"/>
    <n v="51"/>
    <x v="108"/>
    <x v="39"/>
    <n v="13.1"/>
    <n v="5.8"/>
    <n v="51"/>
  </r>
  <r>
    <s v="04 mars 2026"/>
    <s v="21:46"/>
    <n v="127"/>
    <n v="60"/>
    <n v="53"/>
    <x v="109"/>
    <x v="18"/>
    <n v="12.7"/>
    <n v="6"/>
    <n v="53"/>
  </r>
  <r>
    <s v="04 mars 2026"/>
    <s v="21:45"/>
    <n v="128"/>
    <n v="65"/>
    <n v="53"/>
    <x v="109"/>
    <x v="8"/>
    <n v="12.8"/>
    <n v="6.5"/>
    <n v="53"/>
  </r>
  <r>
    <s v="04 mars 2026"/>
    <s v="21:44"/>
    <n v="123"/>
    <n v="64"/>
    <n v="53"/>
    <x v="109"/>
    <x v="9"/>
    <n v="12.3"/>
    <n v="6.4"/>
    <n v="53"/>
  </r>
  <r>
    <s v="04 mars 2026"/>
    <s v="08:47"/>
    <n v="129"/>
    <n v="61"/>
    <n v="53"/>
    <x v="110"/>
    <x v="38"/>
    <n v="12.9"/>
    <n v="6.1"/>
    <n v="53"/>
  </r>
  <r>
    <s v="04 mars 2026"/>
    <s v="08:46"/>
    <n v="132"/>
    <n v="64"/>
    <n v="53"/>
    <x v="110"/>
    <x v="39"/>
    <n v="13.2"/>
    <n v="6.4"/>
    <n v="53"/>
  </r>
  <r>
    <s v="04 mars 2026"/>
    <s v="08:45"/>
    <n v="135"/>
    <n v="59"/>
    <n v="54"/>
    <x v="110"/>
    <x v="141"/>
    <n v="13.5"/>
    <n v="5.9"/>
    <n v="54"/>
  </r>
  <r>
    <s v="02 mars 2026"/>
    <s v="21:33"/>
    <n v="137"/>
    <n v="69"/>
    <n v="52"/>
    <x v="111"/>
    <x v="30"/>
    <n v="13.7"/>
    <n v="6.9"/>
    <n v="52"/>
  </r>
  <r>
    <s v="02 mars 2026"/>
    <s v="21:33"/>
    <n v="147"/>
    <n v="69"/>
    <n v="52"/>
    <x v="111"/>
    <x v="30"/>
    <n v="14.7"/>
    <n v="6.9"/>
    <n v="52"/>
  </r>
  <r>
    <s v="02 mars 2026"/>
    <s v="21:32"/>
    <n v="142"/>
    <n v="69"/>
    <n v="52"/>
    <x v="111"/>
    <x v="31"/>
    <n v="14.2"/>
    <n v="6.9"/>
    <n v="52"/>
  </r>
  <r>
    <s v="02 mars 2026"/>
    <s v="09:06"/>
    <n v="123"/>
    <n v="58"/>
    <n v="51"/>
    <x v="112"/>
    <x v="67"/>
    <n v="12.3"/>
    <n v="5.8"/>
    <n v="51"/>
  </r>
  <r>
    <s v="02 mars 2026"/>
    <s v="09:06"/>
    <n v="119"/>
    <n v="54"/>
    <n v="51"/>
    <x v="112"/>
    <x v="67"/>
    <n v="11.9"/>
    <n v="5.4"/>
    <n v="51"/>
  </r>
  <r>
    <s v="02 mars 2026"/>
    <s v="09:05"/>
    <n v="120"/>
    <n v="55"/>
    <n v="51"/>
    <x v="112"/>
    <x v="68"/>
    <n v="12"/>
    <n v="5.5"/>
    <n v="51"/>
  </r>
  <r>
    <s v="01 mars 2026"/>
    <s v="22:27"/>
    <n v="118"/>
    <n v="59"/>
    <n v="52"/>
    <x v="113"/>
    <x v="59"/>
    <n v="11.8"/>
    <n v="5.9"/>
    <n v="52"/>
  </r>
  <r>
    <s v="01 mars 2026"/>
    <s v="22:26"/>
    <n v="123"/>
    <n v="58"/>
    <n v="51"/>
    <x v="113"/>
    <x v="142"/>
    <n v="12.3"/>
    <n v="5.8"/>
    <n v="51"/>
  </r>
  <r>
    <s v="01 mars 2026"/>
    <s v="22:25"/>
    <n v="124"/>
    <n v="61"/>
    <n v="52"/>
    <x v="113"/>
    <x v="127"/>
    <n v="12.4"/>
    <n v="6.1"/>
    <n v="52"/>
  </r>
  <r>
    <s v="01 mars 2026"/>
    <s v="22:23"/>
    <n v="134"/>
    <n v="72"/>
    <n v="53"/>
    <x v="113"/>
    <x v="93"/>
    <n v="13.4"/>
    <n v="7.2"/>
    <n v="53"/>
  </r>
  <r>
    <s v="01 mars 2026"/>
    <s v="09:04"/>
    <n v="99"/>
    <n v="48"/>
    <n v="54"/>
    <x v="114"/>
    <x v="47"/>
    <n v="9.9"/>
    <n v="4.8"/>
    <n v="54"/>
  </r>
  <r>
    <s v="01 mars 2026"/>
    <s v="09:03"/>
    <n v="98"/>
    <n v="46"/>
    <n v="54"/>
    <x v="114"/>
    <x v="48"/>
    <n v="9.8000000000000007"/>
    <n v="4.5999999999999996"/>
    <n v="54"/>
  </r>
  <r>
    <s v="01 mars 2026"/>
    <s v="09:02"/>
    <n v="99"/>
    <n v="51"/>
    <n v="54"/>
    <x v="114"/>
    <x v="49"/>
    <n v="9.9"/>
    <n v="5.0999999999999996"/>
    <n v="54"/>
  </r>
  <r>
    <d v="2026-02-28T00:00:00"/>
    <s v="21:44"/>
    <n v="139"/>
    <n v="63"/>
    <n v="49"/>
    <x v="115"/>
    <x v="9"/>
    <n v="13.9"/>
    <n v="6.3"/>
    <n v="49"/>
  </r>
  <r>
    <d v="2026-02-28T00:00:00"/>
    <s v="21:42"/>
    <n v="144"/>
    <n v="68"/>
    <n v="48"/>
    <x v="115"/>
    <x v="20"/>
    <n v="14.4"/>
    <n v="6.8"/>
    <n v="48"/>
  </r>
  <r>
    <d v="2026-02-28T00:00:00"/>
    <s v="21:41"/>
    <n v="139"/>
    <n v="71"/>
    <n v="50"/>
    <x v="115"/>
    <x v="21"/>
    <n v="13.9"/>
    <n v="7.1"/>
    <n v="50"/>
  </r>
  <r>
    <d v="2026-02-28T00:00:00"/>
    <s v="08:59"/>
    <n v="112"/>
    <n v="53"/>
    <n v="54"/>
    <x v="116"/>
    <x v="17"/>
    <n v="11.2"/>
    <n v="5.3"/>
    <n v="54"/>
  </r>
  <r>
    <d v="2026-02-28T00:00:00"/>
    <s v="08:58"/>
    <n v="108"/>
    <n v="52"/>
    <n v="54"/>
    <x v="116"/>
    <x v="114"/>
    <n v="10.8"/>
    <n v="5.2"/>
    <n v="54"/>
  </r>
  <r>
    <d v="2026-02-28T00:00:00"/>
    <s v="08:57"/>
    <n v="105"/>
    <n v="54"/>
    <n v="54"/>
    <x v="116"/>
    <x v="115"/>
    <n v="10.5"/>
    <n v="5.4"/>
    <n v="54"/>
  </r>
  <r>
    <d v="2026-02-27T00:00:00"/>
    <s v="21:40"/>
    <n v="105"/>
    <n v="52"/>
    <n v="50"/>
    <x v="117"/>
    <x v="22"/>
    <n v="10.5"/>
    <n v="5.2"/>
    <n v="50"/>
  </r>
  <r>
    <d v="2026-02-27T00:00:00"/>
    <s v="21:39"/>
    <n v="108"/>
    <n v="52"/>
    <n v="50"/>
    <x v="117"/>
    <x v="134"/>
    <n v="10.8"/>
    <n v="5.2"/>
    <n v="50"/>
  </r>
  <r>
    <d v="2026-02-27T00:00:00"/>
    <s v="21:39"/>
    <n v="108"/>
    <n v="57"/>
    <n v="51"/>
    <x v="117"/>
    <x v="134"/>
    <n v="10.8"/>
    <n v="5.7"/>
    <n v="51"/>
  </r>
  <r>
    <d v="2026-02-27T00:00:00"/>
    <s v="08:58"/>
    <n v="109"/>
    <n v="52"/>
    <n v="51"/>
    <x v="118"/>
    <x v="114"/>
    <n v="10.9"/>
    <n v="5.2"/>
    <n v="51"/>
  </r>
  <r>
    <d v="2026-02-27T00:00:00"/>
    <s v="08:57"/>
    <n v="120"/>
    <n v="57"/>
    <n v="51"/>
    <x v="118"/>
    <x v="115"/>
    <n v="12"/>
    <n v="5.7"/>
    <n v="51"/>
  </r>
  <r>
    <d v="2026-02-27T00:00:00"/>
    <s v="08:56"/>
    <n v="114"/>
    <n v="52"/>
    <n v="51"/>
    <x v="118"/>
    <x v="123"/>
    <n v="11.4"/>
    <n v="5.2"/>
    <n v="51"/>
  </r>
  <r>
    <d v="2026-02-26T00:00:00"/>
    <s v="08:59"/>
    <n v="109"/>
    <n v="53"/>
    <n v="53"/>
    <x v="119"/>
    <x v="17"/>
    <n v="10.9"/>
    <n v="5.3"/>
    <n v="53"/>
  </r>
  <r>
    <d v="2026-02-26T00:00:00"/>
    <s v="08:58"/>
    <n v="106"/>
    <n v="50"/>
    <n v="54"/>
    <x v="119"/>
    <x v="114"/>
    <n v="10.6"/>
    <n v="5"/>
    <n v="54"/>
  </r>
  <r>
    <d v="2026-02-26T00:00:00"/>
    <s v="08:57"/>
    <n v="99"/>
    <n v="54"/>
    <n v="53"/>
    <x v="119"/>
    <x v="115"/>
    <n v="9.9"/>
    <n v="5.4"/>
    <n v="53"/>
  </r>
  <r>
    <d v="2026-02-25T00:00:00"/>
    <s v="08:52"/>
    <n v="119"/>
    <n v="53"/>
    <n v="52"/>
    <x v="120"/>
    <x v="85"/>
    <n v="11.9"/>
    <n v="5.3"/>
    <n v="52"/>
  </r>
  <r>
    <d v="2026-02-25T00:00:00"/>
    <s v="08:51"/>
    <n v="120"/>
    <n v="58"/>
    <n v="51"/>
    <x v="120"/>
    <x v="143"/>
    <n v="12"/>
    <n v="5.8"/>
    <n v="51"/>
  </r>
  <r>
    <d v="2026-02-24T00:00:00"/>
    <s v="21:35"/>
    <n v="129"/>
    <n v="62"/>
    <n v="52"/>
    <x v="121"/>
    <x v="46"/>
    <n v="12.9"/>
    <n v="6.2"/>
    <n v="52"/>
  </r>
  <r>
    <d v="2026-02-24T00:00:00"/>
    <s v="21:34"/>
    <n v="133"/>
    <n v="61"/>
    <n v="53"/>
    <x v="121"/>
    <x v="69"/>
    <n v="13.3"/>
    <n v="6.1"/>
    <n v="53"/>
  </r>
  <r>
    <d v="2026-02-24T00:00:00"/>
    <s v="21:34"/>
    <n v="134"/>
    <n v="62"/>
    <n v="53"/>
    <x v="121"/>
    <x v="69"/>
    <n v="13.4"/>
    <n v="6.2"/>
    <n v="53"/>
  </r>
  <r>
    <d v="2026-02-24T00:00:00"/>
    <s v="21:33"/>
    <n v="129"/>
    <n v="62"/>
    <n v="54"/>
    <x v="121"/>
    <x v="30"/>
    <n v="12.9"/>
    <n v="6.2"/>
    <n v="54"/>
  </r>
  <r>
    <d v="2026-02-23T00:00:00"/>
    <s v="21:39"/>
    <n v="136"/>
    <n v="64"/>
    <n v="54"/>
    <x v="122"/>
    <x v="134"/>
    <n v="13.6"/>
    <n v="6.4"/>
    <n v="54"/>
  </r>
  <r>
    <d v="2026-02-23T00:00:00"/>
    <s v="21:38"/>
    <n v="137"/>
    <n v="64"/>
    <n v="55"/>
    <x v="122"/>
    <x v="124"/>
    <n v="13.7"/>
    <n v="6.4"/>
    <n v="55"/>
  </r>
  <r>
    <d v="2026-02-23T00:00:00"/>
    <s v="21:37"/>
    <n v="141"/>
    <n v="65"/>
    <n v="54"/>
    <x v="122"/>
    <x v="50"/>
    <n v="14.1"/>
    <n v="6.5"/>
    <n v="54"/>
  </r>
  <r>
    <d v="2026-02-23T00:00:00"/>
    <s v="08:57"/>
    <n v="135"/>
    <n v="58"/>
    <n v="52"/>
    <x v="123"/>
    <x v="115"/>
    <n v="13.5"/>
    <n v="5.8"/>
    <n v="52"/>
  </r>
  <r>
    <d v="2026-02-23T00:00:00"/>
    <s v="08:56"/>
    <n v="131"/>
    <n v="61"/>
    <n v="52"/>
    <x v="123"/>
    <x v="123"/>
    <n v="13.1"/>
    <n v="6.1"/>
    <n v="52"/>
  </r>
  <r>
    <d v="2026-02-23T00:00:00"/>
    <s v="08:55"/>
    <n v="133"/>
    <n v="59"/>
    <n v="52"/>
    <x v="123"/>
    <x v="144"/>
    <n v="13.3"/>
    <n v="5.9"/>
    <n v="52"/>
  </r>
  <r>
    <d v="2026-02-22T00:00:00"/>
    <s v="21:40"/>
    <n v="145"/>
    <n v="70"/>
    <n v="52"/>
    <x v="124"/>
    <x v="22"/>
    <n v="14.5"/>
    <n v="7"/>
    <n v="52"/>
  </r>
  <r>
    <d v="2026-02-22T00:00:00"/>
    <s v="21:39"/>
    <n v="148"/>
    <n v="69"/>
    <n v="50"/>
    <x v="124"/>
    <x v="134"/>
    <n v="14.8"/>
    <n v="6.9"/>
    <n v="50"/>
  </r>
  <r>
    <d v="2026-02-22T00:00:00"/>
    <s v="09:09"/>
    <n v="105"/>
    <n v="49"/>
    <n v="54"/>
    <x v="125"/>
    <x v="14"/>
    <n v="10.5"/>
    <n v="4.9000000000000004"/>
    <n v="54"/>
  </r>
  <r>
    <d v="2026-02-22T00:00:00"/>
    <s v="09:08"/>
    <n v="102"/>
    <n v="48"/>
    <n v="54"/>
    <x v="125"/>
    <x v="15"/>
    <n v="10.199999999999999"/>
    <n v="4.8"/>
    <n v="54"/>
  </r>
  <r>
    <d v="2026-02-22T00:00:00"/>
    <s v="09:07"/>
    <n v="108"/>
    <n v="50"/>
    <n v="53"/>
    <x v="125"/>
    <x v="66"/>
    <n v="10.8"/>
    <n v="5"/>
    <n v="53"/>
  </r>
  <r>
    <d v="2026-02-21T00:00:00"/>
    <s v="21:40"/>
    <n v="145"/>
    <n v="68"/>
    <n v="51"/>
    <x v="126"/>
    <x v="22"/>
    <n v="14.5"/>
    <n v="6.8"/>
    <n v="51"/>
  </r>
  <r>
    <d v="2026-02-21T00:00:00"/>
    <s v="21:40"/>
    <n v="140"/>
    <n v="69"/>
    <n v="52"/>
    <x v="126"/>
    <x v="22"/>
    <n v="14"/>
    <n v="6.9"/>
    <n v="52"/>
  </r>
  <r>
    <d v="2026-02-21T00:00:00"/>
    <s v="21:39"/>
    <n v="146"/>
    <n v="66"/>
    <n v="51"/>
    <x v="126"/>
    <x v="134"/>
    <n v="14.6"/>
    <n v="6.6"/>
    <n v="51"/>
  </r>
  <r>
    <d v="2026-02-20T00:00:00"/>
    <s v="21:40"/>
    <n v="118"/>
    <n v="55"/>
    <n v="52"/>
    <x v="127"/>
    <x v="22"/>
    <n v="11.8"/>
    <n v="5.5"/>
    <n v="52"/>
  </r>
  <r>
    <d v="2026-02-20T00:00:00"/>
    <s v="21:39"/>
    <n v="129"/>
    <n v="57"/>
    <n v="54"/>
    <x v="127"/>
    <x v="134"/>
    <n v="12.9"/>
    <n v="5.7"/>
    <n v="54"/>
  </r>
  <r>
    <d v="2026-02-20T00:00:00"/>
    <s v="21:38"/>
    <n v="120"/>
    <n v="63"/>
    <n v="53"/>
    <x v="127"/>
    <x v="124"/>
    <n v="12"/>
    <n v="6.3"/>
    <n v="53"/>
  </r>
  <r>
    <d v="2026-02-20T00:00:00"/>
    <s v="09:15"/>
    <n v="136"/>
    <n v="54"/>
    <n v="51"/>
    <x v="128"/>
    <x v="125"/>
    <n v="13.6"/>
    <n v="5.4"/>
    <n v="51"/>
  </r>
  <r>
    <d v="2026-02-20T00:00:00"/>
    <s v="09:14"/>
    <n v="132"/>
    <n v="57"/>
    <n v="51"/>
    <x v="128"/>
    <x v="126"/>
    <n v="13.2"/>
    <n v="5.7"/>
    <n v="51"/>
  </r>
  <r>
    <d v="2026-02-20T00:00:00"/>
    <s v="09:13"/>
    <n v="131"/>
    <n v="61"/>
    <n v="50"/>
    <x v="128"/>
    <x v="82"/>
    <n v="13.1"/>
    <n v="6.1"/>
    <n v="50"/>
  </r>
  <r>
    <d v="2026-02-19T00:00:00"/>
    <s v="21:33"/>
    <n v="133"/>
    <n v="64"/>
    <n v="54"/>
    <x v="129"/>
    <x v="30"/>
    <n v="13.3"/>
    <n v="6.4"/>
    <n v="54"/>
  </r>
  <r>
    <d v="2026-02-19T00:00:00"/>
    <s v="21:32"/>
    <n v="137"/>
    <n v="63"/>
    <n v="54"/>
    <x v="129"/>
    <x v="31"/>
    <n v="13.7"/>
    <n v="6.3"/>
    <n v="54"/>
  </r>
  <r>
    <d v="2026-02-19T00:00:00"/>
    <s v="21:32"/>
    <n v="120"/>
    <n v="68"/>
    <n v="55"/>
    <x v="129"/>
    <x v="31"/>
    <n v="12"/>
    <n v="6.8"/>
    <n v="55"/>
  </r>
  <r>
    <d v="2026-02-19T00:00:00"/>
    <s v="09:22"/>
    <n v="111"/>
    <n v="52"/>
    <n v="53"/>
    <x v="130"/>
    <x v="34"/>
    <n v="11.1"/>
    <n v="5.2"/>
    <n v="53"/>
  </r>
  <r>
    <d v="2026-02-19T00:00:00"/>
    <s v="09:21"/>
    <n v="110"/>
    <n v="50"/>
    <n v="54"/>
    <x v="130"/>
    <x v="51"/>
    <n v="11"/>
    <n v="5"/>
    <n v="54"/>
  </r>
  <r>
    <d v="2026-02-19T00:00:00"/>
    <s v="09:21"/>
    <n v="108"/>
    <n v="55"/>
    <n v="52"/>
    <x v="130"/>
    <x v="51"/>
    <n v="10.8"/>
    <n v="5.5"/>
    <n v="52"/>
  </r>
  <r>
    <d v="2026-02-18T00:00:00"/>
    <s v="21:42"/>
    <n v="139"/>
    <n v="71"/>
    <n v="53"/>
    <x v="131"/>
    <x v="20"/>
    <n v="13.9"/>
    <n v="7.1"/>
    <n v="53"/>
  </r>
  <r>
    <d v="2026-02-18T00:00:00"/>
    <s v="21:41"/>
    <n v="146"/>
    <n v="70"/>
    <n v="52"/>
    <x v="131"/>
    <x v="21"/>
    <n v="14.6"/>
    <n v="7"/>
    <n v="52"/>
  </r>
  <r>
    <d v="2026-02-18T00:00:00"/>
    <s v="21:40"/>
    <n v="143"/>
    <n v="69"/>
    <n v="53"/>
    <x v="131"/>
    <x v="22"/>
    <n v="14.3"/>
    <n v="6.9"/>
    <n v="53"/>
  </r>
  <r>
    <d v="2026-02-18T00:00:00"/>
    <s v="09:13"/>
    <n v="106"/>
    <n v="52"/>
    <n v="54"/>
    <x v="132"/>
    <x v="82"/>
    <n v="10.6"/>
    <n v="5.2"/>
    <n v="54"/>
  </r>
  <r>
    <d v="2026-02-18T00:00:00"/>
    <s v="09:12"/>
    <n v="101"/>
    <n v="51"/>
    <n v="54"/>
    <x v="132"/>
    <x v="83"/>
    <n v="10.1"/>
    <n v="5.0999999999999996"/>
    <n v="54"/>
  </r>
  <r>
    <d v="2026-02-18T00:00:00"/>
    <s v="09:11"/>
    <n v="101"/>
    <n v="52"/>
    <n v="54"/>
    <x v="132"/>
    <x v="26"/>
    <n v="10.1"/>
    <n v="5.2"/>
    <n v="54"/>
  </r>
  <r>
    <d v="2026-02-17T00:00:00"/>
    <s v="21:42"/>
    <n v="154"/>
    <n v="73"/>
    <n v="52"/>
    <x v="133"/>
    <x v="20"/>
    <n v="15.4"/>
    <n v="7.3"/>
    <n v="52"/>
  </r>
  <r>
    <d v="2026-02-17T00:00:00"/>
    <s v="21:41"/>
    <n v="146"/>
    <n v="73"/>
    <n v="51"/>
    <x v="133"/>
    <x v="21"/>
    <n v="14.6"/>
    <n v="7.3"/>
    <n v="51"/>
  </r>
  <r>
    <d v="2026-02-17T00:00:00"/>
    <s v="21:41"/>
    <n v="139"/>
    <n v="71"/>
    <n v="53"/>
    <x v="133"/>
    <x v="21"/>
    <n v="13.9"/>
    <n v="7.1"/>
    <n v="53"/>
  </r>
  <r>
    <d v="2026-02-17T00:00:00"/>
    <s v="09:42"/>
    <n v="105"/>
    <n v="54"/>
    <n v="50"/>
    <x v="134"/>
    <x v="81"/>
    <n v="10.5"/>
    <n v="5.4"/>
    <n v="50"/>
  </r>
  <r>
    <d v="2026-02-17T00:00:00"/>
    <s v="09:42"/>
    <n v="107"/>
    <n v="55"/>
    <n v="50"/>
    <x v="134"/>
    <x v="81"/>
    <n v="10.7"/>
    <n v="5.5"/>
    <n v="50"/>
  </r>
  <r>
    <d v="2026-02-17T00:00:00"/>
    <s v="09:41"/>
    <n v="100"/>
    <n v="52"/>
    <n v="51"/>
    <x v="134"/>
    <x v="28"/>
    <n v="10"/>
    <n v="5.2"/>
    <n v="51"/>
  </r>
  <r>
    <d v="2026-02-16T00:00:00"/>
    <s v="21:43"/>
    <n v="137"/>
    <n v="66"/>
    <n v="53"/>
    <x v="135"/>
    <x v="10"/>
    <n v="13.7"/>
    <n v="6.6"/>
    <n v="53"/>
  </r>
  <r>
    <d v="2026-02-16T00:00:00"/>
    <s v="21:42"/>
    <n v="136"/>
    <n v="64"/>
    <n v="54"/>
    <x v="135"/>
    <x v="20"/>
    <n v="13.6"/>
    <n v="6.4"/>
    <n v="54"/>
  </r>
  <r>
    <d v="2026-02-16T00:00:00"/>
    <s v="21:42"/>
    <n v="131"/>
    <n v="67"/>
    <n v="53"/>
    <x v="135"/>
    <x v="20"/>
    <n v="13.1"/>
    <n v="6.7"/>
    <n v="53"/>
  </r>
  <r>
    <d v="2026-02-16T00:00:00"/>
    <s v="09:22"/>
    <n v="114"/>
    <n v="52"/>
    <n v="57"/>
    <x v="136"/>
    <x v="34"/>
    <n v="11.4"/>
    <n v="5.2"/>
    <n v="57"/>
  </r>
  <r>
    <d v="2026-02-16T00:00:00"/>
    <s v="09:22"/>
    <n v="104"/>
    <n v="51"/>
    <n v="57"/>
    <x v="136"/>
    <x v="34"/>
    <n v="10.4"/>
    <n v="5.0999999999999996"/>
    <n v="57"/>
  </r>
  <r>
    <d v="2026-02-16T00:00:00"/>
    <s v="09:21"/>
    <n v="114"/>
    <n v="55"/>
    <n v="56"/>
    <x v="136"/>
    <x v="51"/>
    <n v="11.4"/>
    <n v="5.5"/>
    <n v="56"/>
  </r>
  <r>
    <d v="2026-02-15T00:00:00"/>
    <s v="22:08"/>
    <n v="123"/>
    <n v="60"/>
    <n v="50"/>
    <x v="137"/>
    <x v="78"/>
    <n v="12.3"/>
    <n v="6"/>
    <n v="50"/>
  </r>
  <r>
    <d v="2026-02-15T00:00:00"/>
    <s v="22:07"/>
    <n v="126"/>
    <n v="64"/>
    <n v="51"/>
    <x v="137"/>
    <x v="133"/>
    <n v="12.6"/>
    <n v="6.4"/>
    <n v="51"/>
  </r>
  <r>
    <d v="2026-02-15T00:00:00"/>
    <s v="22:07"/>
    <n v="127"/>
    <n v="62"/>
    <n v="50"/>
    <x v="137"/>
    <x v="133"/>
    <n v="12.7"/>
    <n v="6.2"/>
    <n v="50"/>
  </r>
  <r>
    <d v="2026-02-15T00:00:00"/>
    <s v="09:57"/>
    <n v="114"/>
    <n v="54"/>
    <n v="51"/>
    <x v="138"/>
    <x v="95"/>
    <n v="11.4"/>
    <n v="5.4"/>
    <n v="51"/>
  </r>
  <r>
    <d v="2026-02-15T00:00:00"/>
    <s v="09:56"/>
    <n v="119"/>
    <n v="54"/>
    <n v="50"/>
    <x v="138"/>
    <x v="96"/>
    <n v="11.9"/>
    <n v="5.4"/>
    <n v="50"/>
  </r>
  <r>
    <d v="2026-02-15T00:00:00"/>
    <s v="09:55"/>
    <n v="115"/>
    <n v="57"/>
    <n v="50"/>
    <x v="138"/>
    <x v="97"/>
    <n v="11.5"/>
    <n v="5.7"/>
    <n v="50"/>
  </r>
  <r>
    <d v="2026-02-14T00:00:00"/>
    <s v="22:04"/>
    <n v="136"/>
    <n v="69"/>
    <n v="49"/>
    <x v="139"/>
    <x v="128"/>
    <n v="13.6"/>
    <n v="6.9"/>
    <n v="49"/>
  </r>
  <r>
    <d v="2026-02-14T00:00:00"/>
    <s v="22:02"/>
    <n v="143"/>
    <n v="67"/>
    <n v="47"/>
    <x v="139"/>
    <x v="130"/>
    <n v="14.3"/>
    <n v="6.7"/>
    <n v="47"/>
  </r>
  <r>
    <d v="2026-02-14T00:00:00"/>
    <s v="22:02"/>
    <n v="146"/>
    <n v="69"/>
    <n v="48"/>
    <x v="139"/>
    <x v="130"/>
    <n v="14.6"/>
    <n v="6.9"/>
    <n v="48"/>
  </r>
  <r>
    <d v="2026-02-14T00:00:00"/>
    <s v="21:59"/>
    <n v="137"/>
    <n v="70"/>
    <n v="50"/>
    <x v="139"/>
    <x v="145"/>
    <n v="13.7"/>
    <n v="7"/>
    <n v="50"/>
  </r>
  <r>
    <d v="2026-02-14T00:00:00"/>
    <s v="09:47"/>
    <n v="146"/>
    <n v="65"/>
    <n v="58"/>
    <x v="140"/>
    <x v="146"/>
    <n v="14.6"/>
    <n v="6.5"/>
    <n v="58"/>
  </r>
  <r>
    <d v="2026-02-14T00:00:00"/>
    <s v="09:46"/>
    <n v="135"/>
    <n v="75"/>
    <n v="58"/>
    <x v="140"/>
    <x v="147"/>
    <n v="13.5"/>
    <n v="7.5"/>
    <n v="58"/>
  </r>
  <r>
    <d v="2026-02-13T00:00:00"/>
    <s v="22:06"/>
    <n v="144"/>
    <n v="65"/>
    <n v="53"/>
    <x v="141"/>
    <x v="110"/>
    <n v="14.4"/>
    <n v="6.5"/>
    <n v="53"/>
  </r>
  <r>
    <d v="2026-02-13T00:00:00"/>
    <s v="22:05"/>
    <n v="149"/>
    <n v="64"/>
    <n v="53"/>
    <x v="141"/>
    <x v="148"/>
    <n v="14.9"/>
    <n v="6.4"/>
    <n v="53"/>
  </r>
  <r>
    <d v="2026-02-13T00:00:00"/>
    <s v="22:05"/>
    <n v="147"/>
    <n v="65"/>
    <n v="52"/>
    <x v="141"/>
    <x v="148"/>
    <n v="14.7"/>
    <n v="6.5"/>
    <n v="52"/>
  </r>
  <r>
    <d v="2026-02-13T00:00:00"/>
    <s v="08:54"/>
    <n v="118"/>
    <n v="56"/>
    <n v="53"/>
    <x v="142"/>
    <x v="74"/>
    <n v="11.8"/>
    <n v="5.6"/>
    <n v="53"/>
  </r>
  <r>
    <d v="2026-02-13T00:00:00"/>
    <s v="08:53"/>
    <n v="118"/>
    <n v="54"/>
    <n v="53"/>
    <x v="142"/>
    <x v="75"/>
    <n v="11.8"/>
    <n v="5.4"/>
    <n v="53"/>
  </r>
  <r>
    <d v="2026-02-13T00:00:00"/>
    <s v="08:53"/>
    <n v="123"/>
    <n v="53"/>
    <n v="53"/>
    <x v="142"/>
    <x v="75"/>
    <n v="12.3"/>
    <n v="5.3"/>
    <n v="53"/>
  </r>
  <r>
    <d v="2026-02-13T00:00:00"/>
    <s v="08:52"/>
    <n v="117"/>
    <n v="59"/>
    <n v="53"/>
    <x v="142"/>
    <x v="85"/>
    <n v="11.7"/>
    <n v="5.9"/>
    <n v="53"/>
  </r>
  <r>
    <d v="2026-02-12T00:00:00"/>
    <s v="21:45"/>
    <n v="130"/>
    <n v="54"/>
    <n v="55"/>
    <x v="143"/>
    <x v="8"/>
    <n v="13"/>
    <n v="5.4"/>
    <n v="55"/>
  </r>
  <r>
    <d v="2026-02-12T00:00:00"/>
    <s v="21:44"/>
    <n v="109"/>
    <n v="54"/>
    <n v="55"/>
    <x v="143"/>
    <x v="9"/>
    <n v="10.9"/>
    <n v="5.4"/>
    <n v="55"/>
  </r>
  <r>
    <d v="2026-02-12T00:00:00"/>
    <s v="21:44"/>
    <n v="107"/>
    <n v="60"/>
    <n v="55"/>
    <x v="143"/>
    <x v="9"/>
    <n v="10.7"/>
    <n v="6"/>
    <n v="55"/>
  </r>
  <r>
    <d v="2026-02-11T00:00:00"/>
    <s v="21:19"/>
    <n v="157"/>
    <n v="72"/>
    <n v="50"/>
    <x v="144"/>
    <x v="98"/>
    <n v="15.7"/>
    <n v="7.2"/>
    <n v="50"/>
  </r>
  <r>
    <d v="2026-02-11T00:00:00"/>
    <s v="21:18"/>
    <n v="165"/>
    <n v="54"/>
    <n v="49"/>
    <x v="144"/>
    <x v="89"/>
    <n v="16.5"/>
    <n v="5.4"/>
    <n v="49"/>
  </r>
  <r>
    <d v="2026-02-11T00:00:00"/>
    <s v="21:17"/>
    <n v="155"/>
    <n v="74"/>
    <n v="48"/>
    <x v="144"/>
    <x v="90"/>
    <n v="15.5"/>
    <n v="7.4"/>
    <n v="48"/>
  </r>
  <r>
    <d v="2026-02-11T00:00:00"/>
    <s v="21:16"/>
    <n v="159"/>
    <n v="77"/>
    <n v="49"/>
    <x v="144"/>
    <x v="91"/>
    <n v="15.9"/>
    <n v="7.7"/>
    <n v="49"/>
  </r>
  <r>
    <d v="2026-02-11T00:00:00"/>
    <s v="09:36"/>
    <n v="101"/>
    <n v="49"/>
    <n v="53"/>
    <x v="145"/>
    <x v="112"/>
    <n v="10.1"/>
    <n v="4.9000000000000004"/>
    <n v="53"/>
  </r>
  <r>
    <d v="2026-02-11T00:00:00"/>
    <s v="09:35"/>
    <n v="99"/>
    <n v="49"/>
    <n v="53"/>
    <x v="145"/>
    <x v="113"/>
    <n v="9.9"/>
    <n v="4.9000000000000004"/>
    <n v="53"/>
  </r>
  <r>
    <d v="2026-02-11T00:00:00"/>
    <s v="09:34"/>
    <n v="94"/>
    <n v="47"/>
    <n v="55"/>
    <x v="145"/>
    <x v="70"/>
    <n v="9.4"/>
    <n v="4.7"/>
    <n v="55"/>
  </r>
  <r>
    <d v="2026-02-10T00:00:00"/>
    <s v="21:39"/>
    <n v="143"/>
    <n v="69"/>
    <n v="52"/>
    <x v="146"/>
    <x v="134"/>
    <n v="14.3"/>
    <n v="6.9"/>
    <n v="52"/>
  </r>
  <r>
    <d v="2026-02-10T00:00:00"/>
    <s v="21:38"/>
    <n v="136"/>
    <n v="66"/>
    <n v="50"/>
    <x v="146"/>
    <x v="124"/>
    <n v="13.6"/>
    <n v="6.6"/>
    <n v="50"/>
  </r>
  <r>
    <d v="2026-02-10T00:00:00"/>
    <s v="21:37"/>
    <n v="140"/>
    <n v="67"/>
    <n v="50"/>
    <x v="146"/>
    <x v="50"/>
    <n v="14"/>
    <n v="6.7"/>
    <n v="50"/>
  </r>
  <r>
    <d v="2026-02-09T00:00:00"/>
    <s v="21:36"/>
    <n v="136"/>
    <n v="67"/>
    <n v="52"/>
    <x v="147"/>
    <x v="45"/>
    <n v="13.6"/>
    <n v="6.7"/>
    <n v="52"/>
  </r>
  <r>
    <d v="2026-02-09T00:00:00"/>
    <s v="21:35"/>
    <n v="138"/>
    <n v="71"/>
    <n v="51"/>
    <x v="147"/>
    <x v="46"/>
    <n v="13.8"/>
    <n v="7.1"/>
    <n v="51"/>
  </r>
  <r>
    <d v="2026-02-09T00:00:00"/>
    <s v="21:35"/>
    <n v="146"/>
    <n v="72"/>
    <n v="51"/>
    <x v="147"/>
    <x v="46"/>
    <n v="14.6"/>
    <n v="7.2"/>
    <n v="51"/>
  </r>
  <r>
    <d v="2026-02-09T00:00:00"/>
    <s v="09:06"/>
    <n v="117"/>
    <n v="54"/>
    <n v="55"/>
    <x v="148"/>
    <x v="67"/>
    <n v="11.7"/>
    <n v="5.4"/>
    <n v="55"/>
  </r>
  <r>
    <d v="2026-02-09T00:00:00"/>
    <s v="09:05"/>
    <n v="115"/>
    <n v="50"/>
    <n v="54"/>
    <x v="148"/>
    <x v="68"/>
    <n v="11.5"/>
    <n v="5"/>
    <n v="54"/>
  </r>
  <r>
    <d v="2026-02-09T00:00:00"/>
    <s v="09:04"/>
    <n v="113"/>
    <n v="54"/>
    <n v="54"/>
    <x v="148"/>
    <x v="47"/>
    <n v="11.3"/>
    <n v="5.4"/>
    <n v="54"/>
  </r>
  <r>
    <d v="2026-02-08T00:00:00"/>
    <s v="21:38"/>
    <n v="154"/>
    <n v="74"/>
    <n v="50"/>
    <x v="149"/>
    <x v="124"/>
    <n v="15.4"/>
    <n v="7.4"/>
    <n v="50"/>
  </r>
  <r>
    <d v="2026-02-08T00:00:00"/>
    <s v="21:37"/>
    <n v="153"/>
    <n v="76"/>
    <n v="52"/>
    <x v="149"/>
    <x v="50"/>
    <n v="15.3"/>
    <n v="7.6"/>
    <n v="52"/>
  </r>
  <r>
    <d v="2026-02-08T00:00:00"/>
    <s v="21:36"/>
    <n v="149"/>
    <n v="77"/>
    <n v="51"/>
    <x v="149"/>
    <x v="45"/>
    <n v="14.9"/>
    <n v="7.7"/>
    <n v="51"/>
  </r>
  <r>
    <d v="2026-02-08T00:00:00"/>
    <s v="09:11"/>
    <n v="118"/>
    <n v="59"/>
    <n v="52"/>
    <x v="150"/>
    <x v="26"/>
    <n v="11.8"/>
    <n v="5.9"/>
    <n v="52"/>
  </r>
  <r>
    <d v="2026-02-08T00:00:00"/>
    <s v="09:10"/>
    <n v="116"/>
    <n v="60"/>
    <n v="52"/>
    <x v="150"/>
    <x v="27"/>
    <n v="11.6"/>
    <n v="6"/>
    <n v="52"/>
  </r>
  <r>
    <d v="2026-02-08T00:00:00"/>
    <s v="09:09"/>
    <n v="116"/>
    <n v="64"/>
    <n v="52"/>
    <x v="150"/>
    <x v="14"/>
    <n v="11.6"/>
    <n v="6.4"/>
    <n v="52"/>
  </r>
  <r>
    <d v="2026-02-07T00:00:00"/>
    <s v="22:07"/>
    <n v="159"/>
    <n v="70"/>
    <n v="47"/>
    <x v="151"/>
    <x v="133"/>
    <n v="15.9"/>
    <n v="7"/>
    <n v="47"/>
  </r>
  <r>
    <d v="2026-02-07T00:00:00"/>
    <s v="22:06"/>
    <n v="162"/>
    <n v="70"/>
    <n v="47"/>
    <x v="151"/>
    <x v="110"/>
    <n v="16.2"/>
    <n v="7"/>
    <n v="47"/>
  </r>
  <r>
    <d v="2026-02-07T00:00:00"/>
    <s v="22:06"/>
    <n v="157"/>
    <n v="74"/>
    <n v="48"/>
    <x v="151"/>
    <x v="110"/>
    <n v="15.7"/>
    <n v="7.4"/>
    <n v="48"/>
  </r>
  <r>
    <d v="2026-02-07T00:00:00"/>
    <s v="09:20"/>
    <n v="118"/>
    <n v="54"/>
    <n v="56"/>
    <x v="152"/>
    <x v="52"/>
    <n v="11.8"/>
    <n v="5.4"/>
    <n v="56"/>
  </r>
  <r>
    <d v="2026-02-07T00:00:00"/>
    <s v="09:19"/>
    <n v="118"/>
    <n v="56"/>
    <n v="56"/>
    <x v="152"/>
    <x v="53"/>
    <n v="11.8"/>
    <n v="5.6"/>
    <n v="56"/>
  </r>
  <r>
    <d v="2026-02-07T00:00:00"/>
    <s v="09:18"/>
    <n v="110"/>
    <n v="57"/>
    <n v="57"/>
    <x v="152"/>
    <x v="19"/>
    <n v="11"/>
    <n v="5.7"/>
    <n v="57"/>
  </r>
  <r>
    <d v="2026-02-06T00:00:00"/>
    <s v="21:27"/>
    <n v="116"/>
    <n v="57"/>
    <n v="55"/>
    <x v="153"/>
    <x v="73"/>
    <n v="11.6"/>
    <n v="5.7"/>
    <n v="55"/>
  </r>
  <r>
    <d v="2026-02-06T00:00:00"/>
    <s v="21:26"/>
    <n v="120"/>
    <n v="55"/>
    <n v="56"/>
    <x v="153"/>
    <x v="86"/>
    <n v="12"/>
    <n v="5.5"/>
    <n v="56"/>
  </r>
  <r>
    <d v="2026-02-06T00:00:00"/>
    <s v="21:26"/>
    <n v="117"/>
    <n v="57"/>
    <n v="54"/>
    <x v="153"/>
    <x v="86"/>
    <n v="11.7"/>
    <n v="5.7"/>
    <n v="54"/>
  </r>
  <r>
    <d v="2026-02-06T00:00:00"/>
    <s v="21:24"/>
    <n v="119"/>
    <n v="56"/>
    <n v="54"/>
    <x v="153"/>
    <x v="88"/>
    <n v="11.9"/>
    <n v="5.6"/>
    <n v="54"/>
  </r>
  <r>
    <d v="2026-02-06T00:00:00"/>
    <s v="09:16"/>
    <n v="113"/>
    <n v="54"/>
    <n v="56"/>
    <x v="154"/>
    <x v="4"/>
    <n v="11.3"/>
    <n v="5.4"/>
    <n v="56"/>
  </r>
  <r>
    <d v="2026-02-06T00:00:00"/>
    <s v="09:15"/>
    <n v="112"/>
    <n v="56"/>
    <n v="53"/>
    <x v="154"/>
    <x v="125"/>
    <n v="11.2"/>
    <n v="5.6"/>
    <n v="53"/>
  </r>
  <r>
    <d v="2026-02-06T00:00:00"/>
    <s v="09:14"/>
    <n v="111"/>
    <n v="58"/>
    <n v="56"/>
    <x v="154"/>
    <x v="126"/>
    <n v="11.1"/>
    <n v="5.8"/>
    <n v="56"/>
  </r>
  <r>
    <d v="2026-02-05T00:00:00"/>
    <s v="22:45"/>
    <n v="152"/>
    <n v="66"/>
    <n v="58"/>
    <x v="155"/>
    <x v="149"/>
    <n v="15.2"/>
    <n v="6.6"/>
    <n v="58"/>
  </r>
  <r>
    <d v="2026-02-05T00:00:00"/>
    <s v="22:45"/>
    <n v="158"/>
    <n v="69"/>
    <n v="55"/>
    <x v="155"/>
    <x v="149"/>
    <n v="15.8"/>
    <n v="6.9"/>
    <n v="55"/>
  </r>
  <r>
    <d v="2026-02-05T00:00:00"/>
    <s v="22:44"/>
    <n v="156"/>
    <n v="74"/>
    <n v="54"/>
    <x v="155"/>
    <x v="150"/>
    <n v="15.6"/>
    <n v="7.4"/>
    <n v="54"/>
  </r>
  <r>
    <d v="2026-02-05T00:00:00"/>
    <s v="08:54"/>
    <n v="110"/>
    <n v="56"/>
    <n v="52"/>
    <x v="156"/>
    <x v="74"/>
    <n v="11"/>
    <n v="5.6"/>
    <n v="52"/>
  </r>
  <r>
    <d v="2026-02-05T00:00:00"/>
    <s v="08:54"/>
    <n v="112"/>
    <n v="51"/>
    <n v="52"/>
    <x v="156"/>
    <x v="74"/>
    <n v="11.2"/>
    <n v="5.0999999999999996"/>
    <n v="52"/>
  </r>
  <r>
    <d v="2026-02-05T00:00:00"/>
    <s v="08:53"/>
    <n v="111"/>
    <n v="54"/>
    <n v="53"/>
    <x v="156"/>
    <x v="75"/>
    <n v="11.1"/>
    <n v="5.4"/>
    <n v="53"/>
  </r>
  <r>
    <d v="2026-02-04T00:00:00"/>
    <s v="21:45"/>
    <n v="125"/>
    <n v="64"/>
    <n v="59"/>
    <x v="157"/>
    <x v="8"/>
    <n v="12.5"/>
    <n v="6.4"/>
    <n v="59"/>
  </r>
  <r>
    <d v="2026-02-04T00:00:00"/>
    <s v="21:44"/>
    <n v="135"/>
    <n v="65"/>
    <n v="57"/>
    <x v="157"/>
    <x v="9"/>
    <n v="13.5"/>
    <n v="6.5"/>
    <n v="57"/>
  </r>
  <r>
    <d v="2026-02-04T00:00:00"/>
    <s v="21:43"/>
    <n v="126"/>
    <n v="63"/>
    <n v="58"/>
    <x v="157"/>
    <x v="10"/>
    <n v="12.6"/>
    <n v="6.3"/>
    <n v="58"/>
  </r>
  <r>
    <d v="2026-02-04T00:00:00"/>
    <s v="09:20"/>
    <n v="134"/>
    <n v="58"/>
    <n v="54"/>
    <x v="158"/>
    <x v="52"/>
    <n v="13.4"/>
    <n v="5.8"/>
    <n v="54"/>
  </r>
  <r>
    <d v="2026-02-04T00:00:00"/>
    <s v="09:19"/>
    <n v="129"/>
    <n v="61"/>
    <n v="54"/>
    <x v="158"/>
    <x v="53"/>
    <n v="12.9"/>
    <n v="6.1"/>
    <n v="54"/>
  </r>
  <r>
    <d v="2026-02-04T00:00:00"/>
    <s v="09:18"/>
    <n v="132"/>
    <n v="58"/>
    <n v="54"/>
    <x v="158"/>
    <x v="19"/>
    <n v="13.2"/>
    <n v="5.8"/>
    <n v="54"/>
  </r>
  <r>
    <d v="2026-02-03T00:00:00"/>
    <s v="21:44"/>
    <n v="130"/>
    <n v="67"/>
    <n v="55"/>
    <x v="159"/>
    <x v="9"/>
    <n v="13"/>
    <n v="6.7"/>
    <n v="55"/>
  </r>
  <r>
    <d v="2026-02-03T00:00:00"/>
    <s v="21:43"/>
    <n v="130"/>
    <n v="61"/>
    <n v="54"/>
    <x v="159"/>
    <x v="10"/>
    <n v="13"/>
    <n v="6.1"/>
    <n v="54"/>
  </r>
  <r>
    <d v="2026-02-03T00:00:00"/>
    <s v="21:42"/>
    <n v="125"/>
    <n v="64"/>
    <n v="54"/>
    <x v="159"/>
    <x v="20"/>
    <n v="12.5"/>
    <n v="6.4"/>
    <n v="54"/>
  </r>
  <r>
    <d v="2026-02-02T00:00:00"/>
    <s v="21:39"/>
    <n v="167"/>
    <n v="72"/>
    <n v="54"/>
    <x v="160"/>
    <x v="134"/>
    <n v="16.7"/>
    <n v="7.2"/>
    <n v="54"/>
  </r>
  <r>
    <d v="2026-02-02T00:00:00"/>
    <s v="21:38"/>
    <n v="166"/>
    <n v="73"/>
    <n v="54"/>
    <x v="160"/>
    <x v="124"/>
    <n v="16.600000000000001"/>
    <n v="7.3"/>
    <n v="54"/>
  </r>
  <r>
    <d v="2026-02-02T00:00:00"/>
    <s v="21:37"/>
    <n v="156"/>
    <n v="78"/>
    <n v="54"/>
    <x v="160"/>
    <x v="50"/>
    <n v="15.6"/>
    <n v="7.8"/>
    <n v="54"/>
  </r>
  <r>
    <d v="2026-02-02T00:00:00"/>
    <s v="09:43"/>
    <n v="123"/>
    <n v="60"/>
    <n v="54"/>
    <x v="161"/>
    <x v="80"/>
    <n v="12.3"/>
    <n v="6"/>
    <n v="54"/>
  </r>
  <r>
    <d v="2026-02-02T00:00:00"/>
    <s v="09:42"/>
    <n v="120"/>
    <n v="58"/>
    <n v="54"/>
    <x v="161"/>
    <x v="81"/>
    <n v="12"/>
    <n v="5.8"/>
    <n v="54"/>
  </r>
  <r>
    <d v="2026-02-02T00:00:00"/>
    <s v="09:42"/>
    <n v="124"/>
    <n v="62"/>
    <n v="55"/>
    <x v="161"/>
    <x v="81"/>
    <n v="12.4"/>
    <n v="6.2"/>
    <n v="55"/>
  </r>
  <r>
    <d v="2026-02-01T00:00:00"/>
    <s v="22:17"/>
    <n v="130"/>
    <n v="64"/>
    <n v="56"/>
    <x v="162"/>
    <x v="151"/>
    <n v="13"/>
    <n v="6.4"/>
    <n v="56"/>
  </r>
  <r>
    <d v="2026-02-01T00:00:00"/>
    <s v="22:16"/>
    <n v="133"/>
    <n v="64"/>
    <n v="56"/>
    <x v="162"/>
    <x v="152"/>
    <n v="13.3"/>
    <n v="6.4"/>
    <n v="56"/>
  </r>
  <r>
    <d v="2026-02-01T00:00:00"/>
    <s v="22:14"/>
    <n v="133"/>
    <n v="65"/>
    <n v="56"/>
    <x v="162"/>
    <x v="0"/>
    <n v="13.3"/>
    <n v="6.5"/>
    <n v="56"/>
  </r>
  <r>
    <d v="2026-02-01T00:00:00"/>
    <s v="22:13"/>
    <n v="136"/>
    <n v="64"/>
    <n v="56"/>
    <x v="162"/>
    <x v="1"/>
    <n v="13.6"/>
    <n v="6.4"/>
    <n v="56"/>
  </r>
  <r>
    <d v="2026-02-01T00:00:00"/>
    <s v="10:17"/>
    <n v="129"/>
    <n v="62"/>
    <n v="52"/>
    <x v="162"/>
    <x v="153"/>
    <n v="12.9"/>
    <n v="6.2"/>
    <n v="52"/>
  </r>
  <r>
    <d v="2026-02-01T00:00:00"/>
    <s v="10:16"/>
    <n v="120"/>
    <n v="61"/>
    <n v="53"/>
    <x v="162"/>
    <x v="154"/>
    <n v="12"/>
    <n v="6.1"/>
    <n v="53"/>
  </r>
  <r>
    <d v="2026-02-01T00:00:00"/>
    <s v="10:15"/>
    <n v="128"/>
    <n v="67"/>
    <n v="52"/>
    <x v="162"/>
    <x v="155"/>
    <n v="12.8"/>
    <n v="6.7"/>
    <n v="52"/>
  </r>
  <r>
    <d v="2026-01-31T00:00:00"/>
    <s v="21:49"/>
    <n v="136"/>
    <n v="63"/>
    <n v="52"/>
    <x v="163"/>
    <x v="5"/>
    <n v="13.6"/>
    <n v="6.3"/>
    <n v="52"/>
  </r>
  <r>
    <d v="2026-01-31T00:00:00"/>
    <s v="21:48"/>
    <n v="132"/>
    <n v="65"/>
    <n v="54"/>
    <x v="163"/>
    <x v="6"/>
    <n v="13.2"/>
    <n v="6.5"/>
    <n v="54"/>
  </r>
  <r>
    <d v="2026-01-31T00:00:00"/>
    <s v="21:47"/>
    <n v="134"/>
    <n v="67"/>
    <n v="53"/>
    <x v="163"/>
    <x v="7"/>
    <n v="13.4"/>
    <n v="6.7"/>
    <n v="53"/>
  </r>
  <r>
    <d v="2026-01-30T00:00:00"/>
    <s v="21:54"/>
    <n v="141"/>
    <n v="72"/>
    <n v="53"/>
    <x v="164"/>
    <x v="54"/>
    <n v="14.1"/>
    <n v="7.2"/>
    <n v="53"/>
  </r>
  <r>
    <d v="2026-01-30T00:00:00"/>
    <s v="21:53"/>
    <n v="140"/>
    <n v="68"/>
    <n v="53"/>
    <x v="164"/>
    <x v="55"/>
    <n v="14"/>
    <n v="6.8"/>
    <n v="53"/>
  </r>
  <r>
    <d v="2026-01-30T00:00:00"/>
    <s v="21:52"/>
    <n v="143"/>
    <n v="71"/>
    <n v="53"/>
    <x v="164"/>
    <x v="56"/>
    <n v="14.3"/>
    <n v="7.1"/>
    <n v="53"/>
  </r>
  <r>
    <d v="2026-01-30T00:00:00"/>
    <s v="09:11"/>
    <n v="117"/>
    <n v="54"/>
    <n v="55"/>
    <x v="165"/>
    <x v="26"/>
    <n v="11.7"/>
    <n v="5.4"/>
    <n v="55"/>
  </r>
  <r>
    <d v="2026-01-30T00:00:00"/>
    <s v="09:10"/>
    <n v="117"/>
    <n v="53"/>
    <n v="54"/>
    <x v="165"/>
    <x v="27"/>
    <n v="11.7"/>
    <n v="5.3"/>
    <n v="54"/>
  </r>
  <r>
    <d v="2026-01-30T00:00:00"/>
    <s v="09:10"/>
    <n v="119"/>
    <n v="55"/>
    <n v="54"/>
    <x v="165"/>
    <x v="27"/>
    <n v="11.9"/>
    <n v="5.5"/>
    <n v="54"/>
  </r>
  <r>
    <d v="2026-01-29T00:00:00"/>
    <s v="21:24"/>
    <n v="144"/>
    <n v="71"/>
    <n v="57"/>
    <x v="166"/>
    <x v="88"/>
    <n v="14.4"/>
    <n v="7.1"/>
    <n v="57"/>
  </r>
  <r>
    <d v="2026-01-29T00:00:00"/>
    <s v="21:23"/>
    <n v="145"/>
    <n v="75"/>
    <n v="57"/>
    <x v="166"/>
    <x v="156"/>
    <n v="14.5"/>
    <n v="7.5"/>
    <n v="57"/>
  </r>
  <r>
    <d v="2026-01-29T00:00:00"/>
    <s v="21:22"/>
    <n v="161"/>
    <n v="82"/>
    <n v="56"/>
    <x v="166"/>
    <x v="157"/>
    <n v="16.100000000000001"/>
    <n v="8.1999999999999993"/>
    <n v="56"/>
  </r>
  <r>
    <d v="2026-01-28T00:00:00"/>
    <s v="21:44"/>
    <n v="146"/>
    <n v="78"/>
    <n v="64"/>
    <x v="167"/>
    <x v="9"/>
    <n v="14.6"/>
    <n v="7.8"/>
    <n v="64"/>
  </r>
  <r>
    <d v="2026-01-28T00:00:00"/>
    <s v="21:43"/>
    <n v="153"/>
    <n v="78"/>
    <n v="64"/>
    <x v="167"/>
    <x v="10"/>
    <n v="15.3"/>
    <n v="7.8"/>
    <n v="64"/>
  </r>
  <r>
    <d v="2026-01-28T00:00:00"/>
    <s v="21:43"/>
    <n v="133"/>
    <n v="77"/>
    <n v="64"/>
    <x v="167"/>
    <x v="10"/>
    <n v="13.3"/>
    <n v="7.7"/>
    <n v="64"/>
  </r>
  <r>
    <d v="2026-01-28T00:00:00"/>
    <s v="09:19"/>
    <n v="155"/>
    <n v="68"/>
    <n v="53"/>
    <x v="168"/>
    <x v="53"/>
    <n v="15.5"/>
    <n v="6.8"/>
    <n v="53"/>
  </r>
  <r>
    <d v="2026-01-28T00:00:00"/>
    <s v="09:18"/>
    <n v="150"/>
    <n v="67"/>
    <n v="52"/>
    <x v="168"/>
    <x v="19"/>
    <n v="15"/>
    <n v="6.7"/>
    <n v="52"/>
  </r>
  <r>
    <d v="2026-01-28T00:00:00"/>
    <s v="09:17"/>
    <n v="178"/>
    <n v="69"/>
    <n v="53"/>
    <x v="168"/>
    <x v="3"/>
    <n v="17.8"/>
    <n v="6.9"/>
    <n v="53"/>
  </r>
  <r>
    <d v="2026-01-27T00:00:00"/>
    <s v="21:48"/>
    <n v="125"/>
    <n v="65"/>
    <n v="60"/>
    <x v="169"/>
    <x v="6"/>
    <n v="12.5"/>
    <n v="6.5"/>
    <n v="60"/>
  </r>
  <r>
    <d v="2026-01-27T00:00:00"/>
    <s v="21:47"/>
    <n v="124"/>
    <n v="66"/>
    <n v="59"/>
    <x v="169"/>
    <x v="7"/>
    <n v="12.4"/>
    <n v="6.6"/>
    <n v="59"/>
  </r>
  <r>
    <d v="2026-01-27T00:00:00"/>
    <s v="21:46"/>
    <n v="124"/>
    <n v="64"/>
    <n v="58"/>
    <x v="169"/>
    <x v="18"/>
    <n v="12.4"/>
    <n v="6.4"/>
    <n v="58"/>
  </r>
  <r>
    <d v="2026-01-26T00:00:00"/>
    <s v="21:35"/>
    <n v="149"/>
    <n v="70"/>
    <n v="56"/>
    <x v="170"/>
    <x v="46"/>
    <n v="14.9"/>
    <n v="7"/>
    <n v="56"/>
  </r>
  <r>
    <d v="2026-01-26T00:00:00"/>
    <s v="21:34"/>
    <n v="153"/>
    <n v="75"/>
    <n v="55"/>
    <x v="170"/>
    <x v="69"/>
    <n v="15.3"/>
    <n v="7.5"/>
    <n v="55"/>
  </r>
  <r>
    <d v="2026-01-26T00:00:00"/>
    <s v="09:40"/>
    <n v="124"/>
    <n v="58"/>
    <n v="55"/>
    <x v="171"/>
    <x v="29"/>
    <n v="12.4"/>
    <n v="5.8"/>
    <n v="55"/>
  </r>
  <r>
    <d v="2026-01-26T00:00:00"/>
    <s v="09:39"/>
    <n v="129"/>
    <n v="58"/>
    <n v="56"/>
    <x v="171"/>
    <x v="40"/>
    <n v="12.9"/>
    <n v="5.8"/>
    <n v="56"/>
  </r>
  <r>
    <d v="2026-01-26T00:00:00"/>
    <s v="09:38"/>
    <n v="126"/>
    <n v="59"/>
    <n v="57"/>
    <x v="171"/>
    <x v="41"/>
    <n v="12.6"/>
    <n v="5.9"/>
    <n v="57"/>
  </r>
  <r>
    <d v="2026-01-25T00:00:00"/>
    <s v="09:43"/>
    <n v="122"/>
    <n v="55"/>
    <n v="58"/>
    <x v="172"/>
    <x v="80"/>
    <n v="12.2"/>
    <n v="5.5"/>
    <n v="58"/>
  </r>
  <r>
    <d v="2026-01-25T00:00:00"/>
    <s v="09:43"/>
    <n v="125"/>
    <n v="54"/>
    <n v="55"/>
    <x v="172"/>
    <x v="80"/>
    <n v="12.5"/>
    <n v="5.4"/>
    <n v="55"/>
  </r>
  <r>
    <d v="2026-01-25T00:00:00"/>
    <s v="09:42"/>
    <n v="126"/>
    <n v="55"/>
    <n v="55"/>
    <x v="172"/>
    <x v="81"/>
    <n v="12.6"/>
    <n v="5.5"/>
    <n v="55"/>
  </r>
  <r>
    <d v="2026-01-24T00:00:00"/>
    <s v="22:05"/>
    <n v="145"/>
    <n v="71"/>
    <n v="52"/>
    <x v="173"/>
    <x v="148"/>
    <n v="14.5"/>
    <n v="7.1"/>
    <n v="52"/>
  </r>
  <r>
    <d v="2026-01-24T00:00:00"/>
    <s v="22:04"/>
    <n v="150"/>
    <n v="71"/>
    <n v="53"/>
    <x v="173"/>
    <x v="128"/>
    <n v="15"/>
    <n v="7.1"/>
    <n v="53"/>
  </r>
  <r>
    <d v="2026-01-24T00:00:00"/>
    <s v="22:03"/>
    <n v="150"/>
    <n v="69"/>
    <n v="53"/>
    <x v="173"/>
    <x v="129"/>
    <n v="15"/>
    <n v="6.9"/>
    <n v="53"/>
  </r>
  <r>
    <d v="2026-01-24T00:00:00"/>
    <s v="22:02"/>
    <n v="147"/>
    <n v="79"/>
    <n v="55"/>
    <x v="173"/>
    <x v="130"/>
    <n v="14.7"/>
    <n v="7.9"/>
    <n v="55"/>
  </r>
  <r>
    <d v="2026-01-24T00:00:00"/>
    <s v="09:35"/>
    <n v="119"/>
    <n v="63"/>
    <n v="57"/>
    <x v="174"/>
    <x v="113"/>
    <n v="11.9"/>
    <n v="6.3"/>
    <n v="57"/>
  </r>
  <r>
    <d v="2026-01-24T00:00:00"/>
    <s v="09:35"/>
    <n v="115"/>
    <n v="60"/>
    <n v="57"/>
    <x v="174"/>
    <x v="113"/>
    <n v="11.5"/>
    <n v="6"/>
    <n v="57"/>
  </r>
  <r>
    <d v="2026-01-24T00:00:00"/>
    <s v="09:34"/>
    <n v="117"/>
    <n v="61"/>
    <n v="56"/>
    <x v="174"/>
    <x v="70"/>
    <n v="11.7"/>
    <n v="6.1"/>
    <n v="56"/>
  </r>
  <r>
    <d v="2026-01-23T00:00:00"/>
    <s v="21:35"/>
    <n v="150"/>
    <n v="80"/>
    <n v="68"/>
    <x v="175"/>
    <x v="46"/>
    <n v="15"/>
    <n v="8"/>
    <n v="68"/>
  </r>
  <r>
    <d v="2026-01-23T00:00:00"/>
    <s v="21:34"/>
    <n v="150"/>
    <n v="72"/>
    <n v="65"/>
    <x v="175"/>
    <x v="69"/>
    <n v="15"/>
    <n v="7.2"/>
    <n v="65"/>
  </r>
  <r>
    <d v="2026-01-23T00:00:00"/>
    <s v="21:33"/>
    <n v="138"/>
    <n v="75"/>
    <n v="64"/>
    <x v="175"/>
    <x v="30"/>
    <n v="13.8"/>
    <n v="7.5"/>
    <n v="64"/>
  </r>
  <r>
    <d v="2026-01-23T00:00:00"/>
    <s v="09:26"/>
    <n v="119"/>
    <n v="58"/>
    <n v="57"/>
    <x v="176"/>
    <x v="36"/>
    <n v="11.9"/>
    <n v="5.8"/>
    <n v="57"/>
  </r>
  <r>
    <d v="2026-01-23T00:00:00"/>
    <s v="09:25"/>
    <n v="118"/>
    <n v="57"/>
    <n v="57"/>
    <x v="176"/>
    <x v="37"/>
    <n v="11.8"/>
    <n v="5.7"/>
    <n v="57"/>
  </r>
  <r>
    <d v="2026-01-23T00:00:00"/>
    <s v="09:25"/>
    <n v="118"/>
    <n v="60"/>
    <n v="57"/>
    <x v="176"/>
    <x v="37"/>
    <n v="11.8"/>
    <n v="6"/>
    <n v="57"/>
  </r>
  <r>
    <d v="2026-01-22T00:00:00"/>
    <s v="22:08"/>
    <n v="131"/>
    <n v="67"/>
    <n v="56"/>
    <x v="177"/>
    <x v="78"/>
    <n v="13.1"/>
    <n v="6.7"/>
    <n v="56"/>
  </r>
  <r>
    <d v="2026-01-22T00:00:00"/>
    <s v="22:07"/>
    <n v="124"/>
    <n v="62"/>
    <n v="55"/>
    <x v="177"/>
    <x v="133"/>
    <n v="12.4"/>
    <n v="6.2"/>
    <n v="55"/>
  </r>
  <r>
    <d v="2026-01-22T00:00:00"/>
    <s v="22:07"/>
    <n v="120"/>
    <n v="69"/>
    <n v="57"/>
    <x v="177"/>
    <x v="133"/>
    <n v="12"/>
    <n v="6.9"/>
    <n v="57"/>
  </r>
  <r>
    <d v="2026-01-22T00:00:00"/>
    <s v="09:07"/>
    <n v="106"/>
    <n v="55"/>
    <n v="57"/>
    <x v="178"/>
    <x v="66"/>
    <n v="10.6"/>
    <n v="5.5"/>
    <n v="57"/>
  </r>
  <r>
    <d v="2026-01-22T00:00:00"/>
    <s v="09:06"/>
    <n v="103"/>
    <n v="56"/>
    <n v="57"/>
    <x v="178"/>
    <x v="67"/>
    <n v="10.3"/>
    <n v="5.6"/>
    <n v="57"/>
  </r>
  <r>
    <d v="2026-01-22T00:00:00"/>
    <s v="09:05"/>
    <n v="107"/>
    <n v="56"/>
    <n v="59"/>
    <x v="178"/>
    <x v="68"/>
    <n v="10.7"/>
    <n v="5.6"/>
    <n v="59"/>
  </r>
  <r>
    <d v="2026-01-21T00:00:00"/>
    <s v="21:38"/>
    <n v="146"/>
    <n v="71"/>
    <n v="56"/>
    <x v="179"/>
    <x v="124"/>
    <n v="14.6"/>
    <n v="7.1"/>
    <n v="56"/>
  </r>
  <r>
    <d v="2026-01-21T00:00:00"/>
    <s v="21:37"/>
    <n v="155"/>
    <n v="71"/>
    <n v="55"/>
    <x v="179"/>
    <x v="50"/>
    <n v="15.5"/>
    <n v="7.1"/>
    <n v="55"/>
  </r>
  <r>
    <d v="2026-01-21T00:00:00"/>
    <s v="21:36"/>
    <n v="152"/>
    <n v="73"/>
    <n v="54"/>
    <x v="179"/>
    <x v="45"/>
    <n v="15.2"/>
    <n v="7.3"/>
    <n v="54"/>
  </r>
  <r>
    <d v="2026-01-21T00:00:00"/>
    <s v="09:18"/>
    <n v="120"/>
    <n v="60"/>
    <n v="58"/>
    <x v="180"/>
    <x v="19"/>
    <n v="12"/>
    <n v="6"/>
    <n v="58"/>
  </r>
  <r>
    <d v="2026-01-21T00:00:00"/>
    <s v="09:17"/>
    <n v="123"/>
    <n v="61"/>
    <n v="59"/>
    <x v="180"/>
    <x v="3"/>
    <n v="12.3"/>
    <n v="6.1"/>
    <n v="59"/>
  </r>
  <r>
    <d v="2026-01-21T00:00:00"/>
    <s v="09:17"/>
    <n v="119"/>
    <n v="66"/>
    <n v="58"/>
    <x v="180"/>
    <x v="3"/>
    <n v="11.9"/>
    <n v="6.6"/>
    <n v="58"/>
  </r>
  <r>
    <d v="2026-01-20T00:00:00"/>
    <s v="21:43"/>
    <n v="168"/>
    <n v="75"/>
    <n v="53"/>
    <x v="181"/>
    <x v="10"/>
    <n v="16.8"/>
    <n v="7.5"/>
    <n v="53"/>
  </r>
  <r>
    <d v="2026-01-20T00:00:00"/>
    <s v="21:42"/>
    <n v="171"/>
    <n v="79"/>
    <n v="53"/>
    <x v="181"/>
    <x v="20"/>
    <n v="17.100000000000001"/>
    <n v="7.9"/>
    <n v="53"/>
  </r>
  <r>
    <d v="2026-01-20T00:00:00"/>
    <s v="21:42"/>
    <n v="164"/>
    <n v="83"/>
    <n v="54"/>
    <x v="181"/>
    <x v="20"/>
    <n v="16.399999999999999"/>
    <n v="8.3000000000000007"/>
    <n v="54"/>
  </r>
  <r>
    <d v="2026-01-20T00:00:00"/>
    <s v="21:41"/>
    <n v="160"/>
    <n v="82"/>
    <n v="54"/>
    <x v="181"/>
    <x v="21"/>
    <n v="16"/>
    <n v="8.1999999999999993"/>
    <n v="54"/>
  </r>
  <r>
    <d v="2026-01-19T00:00:00"/>
    <s v="21:42"/>
    <n v="173"/>
    <n v="88"/>
    <n v="54"/>
    <x v="182"/>
    <x v="20"/>
    <n v="17.3"/>
    <n v="8.8000000000000007"/>
    <n v="54"/>
  </r>
  <r>
    <d v="2026-01-19T00:00:00"/>
    <s v="21:41"/>
    <n v="178"/>
    <n v="84"/>
    <n v="54"/>
    <x v="182"/>
    <x v="21"/>
    <n v="17.8"/>
    <n v="8.4"/>
    <n v="54"/>
  </r>
  <r>
    <d v="2026-01-19T00:00:00"/>
    <s v="21:40"/>
    <n v="185"/>
    <n v="87"/>
    <n v="53"/>
    <x v="182"/>
    <x v="22"/>
    <n v="18.5"/>
    <n v="8.6999999999999993"/>
    <n v="53"/>
  </r>
  <r>
    <d v="2026-01-19T00:00:00"/>
    <s v="09:43"/>
    <n v="156"/>
    <n v="73"/>
    <n v="49"/>
    <x v="183"/>
    <x v="80"/>
    <n v="15.6"/>
    <n v="7.3"/>
    <n v="49"/>
  </r>
  <r>
    <d v="2026-01-19T00:00:00"/>
    <s v="09:42"/>
    <n v="130"/>
    <n v="67"/>
    <n v="50"/>
    <x v="183"/>
    <x v="81"/>
    <n v="13"/>
    <n v="6.7"/>
    <n v="50"/>
  </r>
  <r>
    <d v="2026-01-19T00:00:00"/>
    <s v="09:41"/>
    <n v="156"/>
    <n v="73"/>
    <n v="49"/>
    <x v="183"/>
    <x v="28"/>
    <n v="15.6"/>
    <n v="7.3"/>
    <n v="49"/>
  </r>
  <r>
    <d v="2026-01-15T00:00:00"/>
    <s v="21:31"/>
    <n v="108"/>
    <n v="59"/>
    <n v="60"/>
    <x v="184"/>
    <x v="84"/>
    <n v="10.8"/>
    <n v="5.9"/>
    <n v="60"/>
  </r>
  <r>
    <d v="2026-01-15T00:00:00"/>
    <s v="21:30"/>
    <n v="120"/>
    <n v="57"/>
    <n v="59"/>
    <x v="184"/>
    <x v="32"/>
    <n v="12"/>
    <n v="5.7"/>
    <n v="59"/>
  </r>
  <r>
    <d v="2026-01-15T00:00:00"/>
    <s v="21:29"/>
    <n v="116"/>
    <n v="56"/>
    <n v="58"/>
    <x v="184"/>
    <x v="118"/>
    <n v="11.6"/>
    <n v="5.6"/>
    <n v="58"/>
  </r>
  <r>
    <d v="2026-01-15T00:00:00"/>
    <s v="21:28"/>
    <n v="116"/>
    <n v="57"/>
    <n v="57"/>
    <x v="184"/>
    <x v="72"/>
    <n v="11.6"/>
    <n v="5.7"/>
    <n v="57"/>
  </r>
  <r>
    <d v="2026-01-15T00:00:00"/>
    <s v="09:03"/>
    <n v="99"/>
    <n v="50"/>
    <n v="55"/>
    <x v="185"/>
    <x v="48"/>
    <n v="9.9"/>
    <n v="5"/>
    <n v="55"/>
  </r>
  <r>
    <d v="2026-01-15T00:00:00"/>
    <s v="09:02"/>
    <n v="94"/>
    <n v="50"/>
    <n v="57"/>
    <x v="185"/>
    <x v="49"/>
    <n v="9.4"/>
    <n v="5"/>
    <n v="57"/>
  </r>
  <r>
    <d v="2026-01-15T00:00:00"/>
    <s v="09:01"/>
    <n v="104"/>
    <n v="51"/>
    <n v="55"/>
    <x v="185"/>
    <x v="16"/>
    <n v="10.4"/>
    <n v="5.0999999999999996"/>
    <n v="55"/>
  </r>
  <r>
    <d v="2026-01-14T00:00:00"/>
    <s v="21:42"/>
    <n v="129"/>
    <n v="65"/>
    <n v="54"/>
    <x v="186"/>
    <x v="20"/>
    <n v="12.9"/>
    <n v="6.5"/>
    <n v="54"/>
  </r>
  <r>
    <d v="2026-01-14T00:00:00"/>
    <s v="21:41"/>
    <n v="129"/>
    <n v="60"/>
    <n v="54"/>
    <x v="186"/>
    <x v="21"/>
    <n v="12.9"/>
    <n v="6"/>
    <n v="54"/>
  </r>
  <r>
    <d v="2026-01-14T00:00:00"/>
    <s v="21:40"/>
    <n v="127"/>
    <n v="64"/>
    <n v="54"/>
    <x v="186"/>
    <x v="22"/>
    <n v="12.7"/>
    <n v="6.4"/>
    <n v="54"/>
  </r>
  <r>
    <d v="2026-01-14T00:00:00"/>
    <s v="09:24"/>
    <n v="105"/>
    <n v="49"/>
    <n v="56"/>
    <x v="187"/>
    <x v="65"/>
    <n v="10.5"/>
    <n v="4.9000000000000004"/>
    <n v="56"/>
  </r>
  <r>
    <d v="2026-01-14T00:00:00"/>
    <s v="09:23"/>
    <n v="110"/>
    <n v="52"/>
    <n v="55"/>
    <x v="187"/>
    <x v="33"/>
    <n v="11"/>
    <n v="5.2"/>
    <n v="55"/>
  </r>
  <r>
    <d v="2026-01-14T00:00:00"/>
    <s v="09:22"/>
    <n v="110"/>
    <n v="56"/>
    <n v="56"/>
    <x v="187"/>
    <x v="34"/>
    <n v="11"/>
    <n v="5.6"/>
    <n v="56"/>
  </r>
  <r>
    <d v="2026-01-13T00:00:00"/>
    <s v="21:42"/>
    <n v="159"/>
    <n v="78"/>
    <n v="52"/>
    <x v="188"/>
    <x v="20"/>
    <n v="15.9"/>
    <n v="7.8"/>
    <n v="52"/>
  </r>
  <r>
    <d v="2026-01-13T00:00:00"/>
    <s v="21:41"/>
    <n v="157"/>
    <n v="79"/>
    <n v="56"/>
    <x v="188"/>
    <x v="21"/>
    <n v="15.7"/>
    <n v="7.9"/>
    <n v="56"/>
  </r>
  <r>
    <d v="2026-01-13T00:00:00"/>
    <s v="21:40"/>
    <n v="148"/>
    <n v="71"/>
    <n v="52"/>
    <x v="188"/>
    <x v="22"/>
    <n v="14.8"/>
    <n v="7.1"/>
    <n v="52"/>
  </r>
  <r>
    <d v="2026-01-13T00:00:00"/>
    <s v="21:39"/>
    <n v="151"/>
    <n v="81"/>
    <n v="53"/>
    <x v="188"/>
    <x v="134"/>
    <n v="15.1"/>
    <n v="8.1"/>
    <n v="53"/>
  </r>
  <r>
    <d v="2026-01-12T00:00:00"/>
    <s v="09:48"/>
    <n v="130"/>
    <n v="61"/>
    <n v="56"/>
    <x v="189"/>
    <x v="158"/>
    <n v="13"/>
    <n v="6.1"/>
    <n v="56"/>
  </r>
  <r>
    <d v="2026-01-12T00:00:00"/>
    <s v="09:47"/>
    <n v="129"/>
    <n v="57"/>
    <n v="55"/>
    <x v="189"/>
    <x v="146"/>
    <n v="12.9"/>
    <n v="5.7"/>
    <n v="55"/>
  </r>
  <r>
    <d v="2026-01-12T00:00:00"/>
    <s v="09:46"/>
    <n v="133"/>
    <n v="61"/>
    <n v="54"/>
    <x v="189"/>
    <x v="147"/>
    <n v="13.3"/>
    <n v="6.1"/>
    <n v="54"/>
  </r>
  <r>
    <d v="2026-01-11T00:00:00"/>
    <s v="19:59"/>
    <n v="154"/>
    <n v="68"/>
    <n v="54"/>
    <x v="190"/>
    <x v="159"/>
    <n v="15.4"/>
    <n v="6.8"/>
    <n v="54"/>
  </r>
  <r>
    <d v="2026-01-11T00:00:00"/>
    <s v="19:58"/>
    <n v="147"/>
    <n v="67"/>
    <n v="54"/>
    <x v="190"/>
    <x v="160"/>
    <n v="14.7"/>
    <n v="6.7"/>
    <n v="54"/>
  </r>
  <r>
    <d v="2026-01-11T00:00:00"/>
    <s v="19:58"/>
    <n v="153"/>
    <n v="75"/>
    <n v="55"/>
    <x v="190"/>
    <x v="160"/>
    <n v="15.3"/>
    <n v="7.5"/>
    <n v="55"/>
  </r>
  <r>
    <d v="2026-01-11T00:00:00"/>
    <s v="10:19"/>
    <n v="121"/>
    <n v="64"/>
    <n v="53"/>
    <x v="190"/>
    <x v="161"/>
    <n v="12.1"/>
    <n v="6.4"/>
    <n v="53"/>
  </r>
  <r>
    <d v="2026-01-11T00:00:00"/>
    <s v="10:17"/>
    <n v="130"/>
    <n v="59"/>
    <n v="53"/>
    <x v="190"/>
    <x v="153"/>
    <n v="13"/>
    <n v="5.9"/>
    <n v="53"/>
  </r>
  <r>
    <d v="2026-01-11T00:00:00"/>
    <s v="10:16"/>
    <n v="133"/>
    <n v="61"/>
    <n v="52"/>
    <x v="190"/>
    <x v="154"/>
    <n v="13.3"/>
    <n v="6.1"/>
    <n v="52"/>
  </r>
  <r>
    <d v="2026-01-10T00:00:00"/>
    <s v="22:24"/>
    <n v="135"/>
    <n v="66"/>
    <n v="57"/>
    <x v="191"/>
    <x v="92"/>
    <n v="13.5"/>
    <n v="6.6"/>
    <n v="57"/>
  </r>
  <r>
    <d v="2026-01-10T00:00:00"/>
    <s v="22:23"/>
    <n v="127"/>
    <n v="66"/>
    <n v="57"/>
    <x v="191"/>
    <x v="93"/>
    <n v="12.7"/>
    <n v="6.6"/>
    <n v="57"/>
  </r>
  <r>
    <d v="2026-01-10T00:00:00"/>
    <s v="22:23"/>
    <n v="136"/>
    <n v="66"/>
    <n v="56"/>
    <x v="191"/>
    <x v="93"/>
    <n v="13.6"/>
    <n v="6.6"/>
    <n v="56"/>
  </r>
  <r>
    <d v="2026-01-10T00:00:00"/>
    <s v="22:20"/>
    <n v="139"/>
    <n v="69"/>
    <n v="55"/>
    <x v="191"/>
    <x v="162"/>
    <n v="13.9"/>
    <n v="6.9"/>
    <n v="55"/>
  </r>
  <r>
    <d v="2026-01-10T00:00:00"/>
    <s v="09:45"/>
    <n v="120"/>
    <n v="55"/>
    <n v="52"/>
    <x v="192"/>
    <x v="163"/>
    <n v="12"/>
    <n v="5.5"/>
    <n v="52"/>
  </r>
  <r>
    <d v="2026-01-10T00:00:00"/>
    <s v="09:44"/>
    <n v="125"/>
    <n v="58"/>
    <n v="52"/>
    <x v="192"/>
    <x v="79"/>
    <n v="12.5"/>
    <n v="5.8"/>
    <n v="52"/>
  </r>
  <r>
    <d v="2026-01-10T00:00:00"/>
    <s v="09:43"/>
    <n v="113"/>
    <n v="60"/>
    <n v="53"/>
    <x v="192"/>
    <x v="80"/>
    <n v="11.3"/>
    <n v="6"/>
    <n v="53"/>
  </r>
  <r>
    <d v="2026-01-09T00:00:00"/>
    <s v="21:58"/>
    <n v="138"/>
    <n v="71"/>
    <n v="52"/>
    <x v="193"/>
    <x v="164"/>
    <n v="13.8"/>
    <n v="7.1"/>
    <n v="52"/>
  </r>
  <r>
    <d v="2026-01-09T00:00:00"/>
    <s v="21:55"/>
    <n v="137"/>
    <n v="65"/>
    <n v="53"/>
    <x v="193"/>
    <x v="165"/>
    <n v="13.7"/>
    <n v="6.5"/>
    <n v="53"/>
  </r>
  <r>
    <d v="2026-01-09T00:00:00"/>
    <s v="21:54"/>
    <n v="144"/>
    <n v="72"/>
    <n v="53"/>
    <x v="193"/>
    <x v="54"/>
    <n v="14.4"/>
    <n v="7.2"/>
    <n v="53"/>
  </r>
  <r>
    <d v="2026-01-09T00:00:00"/>
    <s v="09:34"/>
    <n v="117"/>
    <n v="60"/>
    <n v="57"/>
    <x v="194"/>
    <x v="70"/>
    <n v="11.7"/>
    <n v="6"/>
    <n v="57"/>
  </r>
  <r>
    <d v="2026-01-09T00:00:00"/>
    <s v="09:33"/>
    <n v="116"/>
    <n v="50"/>
    <n v="56"/>
    <x v="194"/>
    <x v="71"/>
    <n v="11.6"/>
    <n v="5"/>
    <n v="56"/>
  </r>
  <r>
    <d v="2026-01-09T00:00:00"/>
    <s v="09:32"/>
    <n v="121"/>
    <n v="61"/>
    <n v="56"/>
    <x v="194"/>
    <x v="23"/>
    <n v="12.1"/>
    <n v="6.1"/>
    <n v="56"/>
  </r>
  <r>
    <d v="2026-01-08T00:00:00"/>
    <s v="21:41"/>
    <n v="119"/>
    <n v="60"/>
    <n v="56"/>
    <x v="195"/>
    <x v="21"/>
    <n v="11.9"/>
    <n v="6"/>
    <n v="56"/>
  </r>
  <r>
    <d v="2026-01-08T00:00:00"/>
    <s v="21:40"/>
    <n v="116"/>
    <n v="68"/>
    <n v="59"/>
    <x v="195"/>
    <x v="22"/>
    <n v="11.6"/>
    <n v="6.8"/>
    <n v="59"/>
  </r>
  <r>
    <d v="2026-01-08T00:00:00"/>
    <s v="21:38"/>
    <n v="145"/>
    <n v="67"/>
    <n v="64"/>
    <x v="195"/>
    <x v="124"/>
    <n v="14.5"/>
    <n v="6.7"/>
    <n v="64"/>
  </r>
  <r>
    <d v="2026-01-08T00:00:00"/>
    <s v="08:32"/>
    <n v="123"/>
    <n v="57"/>
    <n v="57"/>
    <x v="196"/>
    <x v="166"/>
    <n v="12.3"/>
    <n v="5.7"/>
    <n v="57"/>
  </r>
  <r>
    <d v="2026-01-08T00:00:00"/>
    <s v="08:32"/>
    <n v="127"/>
    <n v="57"/>
    <n v="56"/>
    <x v="196"/>
    <x v="166"/>
    <n v="12.7"/>
    <n v="5.7"/>
    <n v="56"/>
  </r>
  <r>
    <d v="2026-01-08T00:00:00"/>
    <s v="08:31"/>
    <n v="125"/>
    <n v="61"/>
    <n v="57"/>
    <x v="196"/>
    <x v="167"/>
    <n v="12.5"/>
    <n v="6.1"/>
    <n v="57"/>
  </r>
  <r>
    <d v="2026-01-07T00:00:00"/>
    <s v="21:47"/>
    <n v="142"/>
    <n v="71"/>
    <n v="66"/>
    <x v="197"/>
    <x v="7"/>
    <n v="14.2"/>
    <n v="7.1"/>
    <n v="66"/>
  </r>
  <r>
    <d v="2026-01-07T00:00:00"/>
    <s v="21:46"/>
    <n v="143"/>
    <n v="82"/>
    <n v="65"/>
    <x v="197"/>
    <x v="18"/>
    <n v="14.3"/>
    <n v="8.1999999999999993"/>
    <n v="65"/>
  </r>
  <r>
    <d v="2026-01-07T00:00:00"/>
    <s v="21:46"/>
    <n v="158"/>
    <n v="70"/>
    <n v="64"/>
    <x v="197"/>
    <x v="18"/>
    <n v="15.8"/>
    <n v="7"/>
    <n v="64"/>
  </r>
  <r>
    <d v="2026-01-06T00:00:00"/>
    <s v="21:50"/>
    <n v="176"/>
    <n v="74"/>
    <n v="61"/>
    <x v="198"/>
    <x v="13"/>
    <n v="17.600000000000001"/>
    <n v="7.4"/>
    <n v="61"/>
  </r>
  <r>
    <d v="2026-01-06T00:00:00"/>
    <s v="21:49"/>
    <n v="176"/>
    <n v="76"/>
    <n v="60"/>
    <x v="198"/>
    <x v="5"/>
    <n v="17.600000000000001"/>
    <n v="7.6"/>
    <n v="60"/>
  </r>
  <r>
    <d v="2026-01-06T00:00:00"/>
    <s v="21:48"/>
    <n v="160"/>
    <n v="77"/>
    <n v="61"/>
    <x v="198"/>
    <x v="6"/>
    <n v="16"/>
    <n v="7.7"/>
    <n v="61"/>
  </r>
  <r>
    <d v="2026-01-06T00:00:00"/>
    <s v="08:43"/>
    <n v="102"/>
    <n v="46"/>
    <n v="58"/>
    <x v="199"/>
    <x v="43"/>
    <n v="10.199999999999999"/>
    <n v="4.5999999999999996"/>
    <n v="58"/>
  </r>
  <r>
    <d v="2026-01-06T00:00:00"/>
    <s v="08:42"/>
    <n v="96"/>
    <n v="61"/>
    <n v="60"/>
    <x v="199"/>
    <x v="44"/>
    <n v="9.6"/>
    <n v="6.1"/>
    <n v="60"/>
  </r>
  <r>
    <d v="2026-01-06T00:00:00"/>
    <s v="08:41"/>
    <n v="114"/>
    <n v="51"/>
    <n v="61"/>
    <x v="199"/>
    <x v="168"/>
    <n v="11.4"/>
    <n v="5.0999999999999996"/>
    <n v="61"/>
  </r>
  <r>
    <d v="2026-01-05T00:00:00"/>
    <s v="21:44"/>
    <n v="165"/>
    <n v="72"/>
    <n v="54"/>
    <x v="200"/>
    <x v="9"/>
    <n v="16.5"/>
    <n v="7.2"/>
    <n v="54"/>
  </r>
  <r>
    <d v="2026-01-05T00:00:00"/>
    <s v="21:43"/>
    <n v="159"/>
    <n v="76"/>
    <n v="54"/>
    <x v="200"/>
    <x v="10"/>
    <n v="15.9"/>
    <n v="7.6"/>
    <n v="54"/>
  </r>
  <r>
    <d v="2026-01-05T00:00:00"/>
    <s v="21:42"/>
    <n v="168"/>
    <n v="79"/>
    <n v="54"/>
    <x v="200"/>
    <x v="20"/>
    <n v="16.8"/>
    <n v="7.9"/>
    <n v="54"/>
  </r>
  <r>
    <d v="2026-01-05T00:00:00"/>
    <s v="07:40"/>
    <n v="153"/>
    <n v="79"/>
    <n v="53"/>
    <x v="201"/>
    <x v="169"/>
    <n v="15.3"/>
    <n v="7.9"/>
    <n v="53"/>
  </r>
  <r>
    <d v="2026-01-05T00:00:00"/>
    <s v="07:39"/>
    <n v="159"/>
    <n v="75"/>
    <n v="52"/>
    <x v="201"/>
    <x v="170"/>
    <n v="15.9"/>
    <n v="7.5"/>
    <n v="52"/>
  </r>
  <r>
    <d v="2026-01-05T00:00:00"/>
    <s v="07:38"/>
    <n v="149"/>
    <n v="75"/>
    <n v="52"/>
    <x v="201"/>
    <x v="171"/>
    <n v="14.9"/>
    <n v="7.5"/>
    <n v="52"/>
  </r>
  <r>
    <d v="2026-01-04T00:00:00"/>
    <s v="09:39"/>
    <n v="129"/>
    <n v="65"/>
    <n v="56"/>
    <x v="202"/>
    <x v="40"/>
    <n v="12.9"/>
    <n v="6.5"/>
    <n v="56"/>
  </r>
  <r>
    <d v="2026-01-04T00:00:00"/>
    <s v="09:39"/>
    <n v="138"/>
    <n v="68"/>
    <n v="58"/>
    <x v="202"/>
    <x v="40"/>
    <n v="13.8"/>
    <n v="6.8"/>
    <n v="58"/>
  </r>
  <r>
    <d v="2026-01-04T00:00:00"/>
    <s v="09:38"/>
    <n v="138"/>
    <n v="70"/>
    <n v="56"/>
    <x v="202"/>
    <x v="41"/>
    <n v="13.8"/>
    <n v="7"/>
    <n v="56"/>
  </r>
  <r>
    <d v="2026-01-03T00:00:00"/>
    <s v="22:50"/>
    <n v="150"/>
    <n v="63"/>
    <n v="57"/>
    <x v="203"/>
    <x v="172"/>
    <n v="15"/>
    <n v="6.3"/>
    <n v="57"/>
  </r>
  <r>
    <d v="2026-01-03T00:00:00"/>
    <s v="22:49"/>
    <n v="145"/>
    <n v="66"/>
    <n v="57"/>
    <x v="203"/>
    <x v="173"/>
    <n v="14.5"/>
    <n v="6.6"/>
    <n v="57"/>
  </r>
  <r>
    <d v="2026-01-03T00:00:00"/>
    <s v="22:48"/>
    <n v="140"/>
    <n v="67"/>
    <n v="55"/>
    <x v="203"/>
    <x v="174"/>
    <n v="14"/>
    <n v="6.7"/>
    <n v="55"/>
  </r>
  <r>
    <d v="2026-01-03T00:00:00"/>
    <s v="09:56"/>
    <n v="128"/>
    <n v="62"/>
    <n v="54"/>
    <x v="204"/>
    <x v="96"/>
    <n v="12.8"/>
    <n v="6.2"/>
    <n v="54"/>
  </r>
  <r>
    <d v="2026-01-03T00:00:00"/>
    <s v="09:55"/>
    <n v="129"/>
    <n v="61"/>
    <n v="55"/>
    <x v="204"/>
    <x v="97"/>
    <n v="12.9"/>
    <n v="6.1"/>
    <n v="55"/>
  </r>
  <r>
    <d v="2026-01-03T00:00:00"/>
    <s v="09:54"/>
    <n v="129"/>
    <n v="66"/>
    <n v="54"/>
    <x v="204"/>
    <x v="175"/>
    <n v="12.9"/>
    <n v="6.6"/>
    <n v="54"/>
  </r>
  <r>
    <d v="2026-01-02T00:00:00"/>
    <s v="21:35"/>
    <n v="160"/>
    <n v="68"/>
    <n v="51"/>
    <x v="205"/>
    <x v="46"/>
    <n v="16"/>
    <n v="6.8"/>
    <n v="51"/>
  </r>
  <r>
    <d v="2026-01-02T00:00:00"/>
    <s v="21:34"/>
    <n v="160"/>
    <n v="74"/>
    <n v="50"/>
    <x v="205"/>
    <x v="69"/>
    <n v="16"/>
    <n v="7.4"/>
    <n v="50"/>
  </r>
  <r>
    <d v="2026-01-02T00:00:00"/>
    <s v="21:33"/>
    <n v="155"/>
    <n v="77"/>
    <n v="51"/>
    <x v="205"/>
    <x v="30"/>
    <n v="15.5"/>
    <n v="7.7"/>
    <n v="51"/>
  </r>
  <r>
    <d v="2026-01-02T00:00:00"/>
    <s v="09:38"/>
    <n v="117"/>
    <n v="53"/>
    <n v="53"/>
    <x v="206"/>
    <x v="41"/>
    <n v="11.7"/>
    <n v="5.3"/>
    <n v="53"/>
  </r>
  <r>
    <d v="2026-01-02T00:00:00"/>
    <s v="09:37"/>
    <n v="116"/>
    <n v="55"/>
    <n v="54"/>
    <x v="206"/>
    <x v="111"/>
    <n v="11.6"/>
    <n v="5.5"/>
    <n v="54"/>
  </r>
  <r>
    <d v="2026-01-02T00:00:00"/>
    <s v="09:36"/>
    <n v="114"/>
    <n v="56"/>
    <n v="53"/>
    <x v="206"/>
    <x v="112"/>
    <n v="11.4"/>
    <n v="5.6"/>
    <n v="53"/>
  </r>
  <r>
    <d v="2026-01-01T00:00:00"/>
    <s v="21:42"/>
    <n v="164"/>
    <n v="73"/>
    <n v="53"/>
    <x v="207"/>
    <x v="20"/>
    <n v="16.399999999999999"/>
    <n v="7.3"/>
    <n v="53"/>
  </r>
  <r>
    <d v="2026-01-01T00:00:00"/>
    <s v="21:40"/>
    <n v="160"/>
    <n v="73"/>
    <n v="54"/>
    <x v="207"/>
    <x v="22"/>
    <n v="16"/>
    <n v="7.3"/>
    <n v="54"/>
  </r>
  <r>
    <d v="2026-01-01T00:00:00"/>
    <s v="21:39"/>
    <n v="171"/>
    <n v="78"/>
    <n v="53"/>
    <x v="207"/>
    <x v="134"/>
    <n v="17.100000000000001"/>
    <n v="7.8"/>
    <n v="53"/>
  </r>
  <r>
    <d v="2025-12-30T00:00:00"/>
    <s v="21:43"/>
    <n v="149"/>
    <n v="74"/>
    <n v="52"/>
    <x v="208"/>
    <x v="10"/>
    <n v="14.9"/>
    <n v="7.4"/>
    <n v="52"/>
  </r>
  <r>
    <d v="2025-12-30T00:00:00"/>
    <s v="21:43"/>
    <n v="150"/>
    <n v="67"/>
    <n v="54"/>
    <x v="208"/>
    <x v="10"/>
    <n v="15"/>
    <n v="6.7"/>
    <n v="54"/>
  </r>
  <r>
    <d v="2025-12-30T00:00:00"/>
    <s v="21:42"/>
    <n v="144"/>
    <n v="72"/>
    <n v="57"/>
    <x v="208"/>
    <x v="20"/>
    <n v="14.4"/>
    <n v="7.2"/>
    <n v="57"/>
  </r>
  <r>
    <d v="2025-12-29T00:00:00"/>
    <s v="21:37"/>
    <n v="167"/>
    <n v="72"/>
    <n v="52"/>
    <x v="209"/>
    <x v="50"/>
    <n v="16.7"/>
    <n v="7.2"/>
    <n v="52"/>
  </r>
  <r>
    <d v="2025-12-29T00:00:00"/>
    <s v="21:36"/>
    <n v="166"/>
    <n v="78"/>
    <n v="52"/>
    <x v="209"/>
    <x v="45"/>
    <n v="16.600000000000001"/>
    <n v="7.8"/>
    <n v="52"/>
  </r>
  <r>
    <d v="2025-12-29T00:00:00"/>
    <s v="08:52"/>
    <n v="125"/>
    <n v="59"/>
    <n v="56"/>
    <x v="210"/>
    <x v="85"/>
    <n v="12.5"/>
    <n v="5.9"/>
    <n v="56"/>
  </r>
  <r>
    <d v="2025-12-29T00:00:00"/>
    <s v="08:51"/>
    <n v="123"/>
    <n v="58"/>
    <n v="57"/>
    <x v="210"/>
    <x v="143"/>
    <n v="12.3"/>
    <n v="5.8"/>
    <n v="57"/>
  </r>
  <r>
    <d v="2025-12-29T00:00:00"/>
    <s v="08:51"/>
    <n v="113"/>
    <n v="56"/>
    <n v="59"/>
    <x v="210"/>
    <x v="143"/>
    <n v="11.3"/>
    <n v="5.6"/>
    <n v="59"/>
  </r>
  <r>
    <d v="2025-12-28T00:00:00"/>
    <s v="10:03"/>
    <n v="145"/>
    <n v="66"/>
    <n v="54"/>
    <x v="211"/>
    <x v="120"/>
    <n v="14.5"/>
    <n v="6.6"/>
    <n v="54"/>
  </r>
  <r>
    <d v="2025-12-28T00:00:00"/>
    <s v="10:02"/>
    <n v="142"/>
    <n v="71"/>
    <n v="51"/>
    <x v="211"/>
    <x v="121"/>
    <n v="14.2"/>
    <n v="7.1"/>
    <n v="51"/>
  </r>
  <r>
    <d v="2025-12-28T00:00:00"/>
    <s v="10:01"/>
    <n v="151"/>
    <n v="69"/>
    <n v="55"/>
    <x v="211"/>
    <x v="122"/>
    <n v="15.1"/>
    <n v="6.9"/>
    <n v="55"/>
  </r>
  <r>
    <d v="2025-12-27T00:00:00"/>
    <s v="10:28"/>
    <n v="170"/>
    <n v="79"/>
    <n v="48"/>
    <x v="212"/>
    <x v="176"/>
    <n v="17"/>
    <n v="7.9"/>
    <n v="48"/>
  </r>
  <r>
    <d v="2025-12-27T00:00:00"/>
    <s v="10:26"/>
    <n v="169"/>
    <n v="80"/>
    <n v="48"/>
    <x v="212"/>
    <x v="177"/>
    <n v="16.899999999999999"/>
    <n v="8"/>
    <n v="48"/>
  </r>
  <r>
    <d v="2025-12-27T00:00:00"/>
    <s v="10:25"/>
    <n v="166"/>
    <n v="81"/>
    <n v="51"/>
    <x v="212"/>
    <x v="178"/>
    <n v="16.600000000000001"/>
    <n v="8.1"/>
    <n v="51"/>
  </r>
  <r>
    <d v="2025-12-26T00:00:00"/>
    <s v="21:35"/>
    <n v="182"/>
    <n v="79"/>
    <n v="50"/>
    <x v="213"/>
    <x v="46"/>
    <n v="18.2"/>
    <n v="7.9"/>
    <n v="50"/>
  </r>
  <r>
    <d v="2025-12-26T00:00:00"/>
    <s v="21:34"/>
    <n v="179"/>
    <n v="80"/>
    <n v="50"/>
    <x v="213"/>
    <x v="69"/>
    <n v="17.899999999999999"/>
    <n v="8"/>
    <n v="50"/>
  </r>
  <r>
    <d v="2025-12-26T00:00:00"/>
    <s v="21:33"/>
    <n v="171"/>
    <n v="78"/>
    <n v="50"/>
    <x v="213"/>
    <x v="30"/>
    <n v="17.100000000000001"/>
    <n v="7.8"/>
    <n v="50"/>
  </r>
  <r>
    <d v="2025-12-24T00:00:00"/>
    <s v="09:28"/>
    <n v="129"/>
    <n v="62"/>
    <n v="54"/>
    <x v="214"/>
    <x v="179"/>
    <n v="12.9"/>
    <n v="6.2"/>
    <n v="54"/>
  </r>
  <r>
    <d v="2025-12-24T00:00:00"/>
    <s v="09:27"/>
    <n v="124"/>
    <n v="65"/>
    <n v="55"/>
    <x v="214"/>
    <x v="35"/>
    <n v="12.4"/>
    <n v="6.5"/>
    <n v="55"/>
  </r>
  <r>
    <d v="2025-12-24T00:00:00"/>
    <s v="09:20"/>
    <n v="128"/>
    <n v="68"/>
    <n v="56"/>
    <x v="214"/>
    <x v="52"/>
    <n v="12.8"/>
    <n v="6.8"/>
    <n v="56"/>
  </r>
  <r>
    <d v="2025-12-23T00:00:00"/>
    <s v="21:41"/>
    <n v="140"/>
    <n v="59"/>
    <n v="54"/>
    <x v="215"/>
    <x v="21"/>
    <n v="14"/>
    <n v="5.9"/>
    <n v="54"/>
  </r>
  <r>
    <d v="2025-12-23T00:00:00"/>
    <s v="21:40"/>
    <n v="134"/>
    <n v="65"/>
    <n v="54"/>
    <x v="215"/>
    <x v="22"/>
    <n v="13.4"/>
    <n v="6.5"/>
    <n v="54"/>
  </r>
  <r>
    <d v="2025-12-23T00:00:00"/>
    <s v="21:39"/>
    <n v="126"/>
    <n v="65"/>
    <n v="54"/>
    <x v="215"/>
    <x v="134"/>
    <n v="12.6"/>
    <n v="6.5"/>
    <n v="54"/>
  </r>
  <r>
    <d v="2025-12-22T00:00:00"/>
    <s v="21:27"/>
    <n v="171"/>
    <n v="74"/>
    <n v="52"/>
    <x v="216"/>
    <x v="73"/>
    <n v="17.100000000000001"/>
    <n v="7.4"/>
    <n v="52"/>
  </r>
  <r>
    <d v="2025-12-22T00:00:00"/>
    <s v="21:26"/>
    <n v="162"/>
    <n v="76"/>
    <n v="52"/>
    <x v="216"/>
    <x v="86"/>
    <n v="16.2"/>
    <n v="7.6"/>
    <n v="52"/>
  </r>
  <r>
    <d v="2025-12-22T00:00:00"/>
    <s v="21:25"/>
    <n v="154"/>
    <n v="77"/>
    <n v="52"/>
    <x v="216"/>
    <x v="87"/>
    <n v="15.4"/>
    <n v="7.7"/>
    <n v="52"/>
  </r>
  <r>
    <d v="2025-12-22T00:00:00"/>
    <s v="08:55"/>
    <n v="106"/>
    <n v="55"/>
    <n v="56"/>
    <x v="217"/>
    <x v="144"/>
    <n v="10.6"/>
    <n v="5.5"/>
    <n v="56"/>
  </r>
  <r>
    <d v="2025-12-22T00:00:00"/>
    <s v="08:54"/>
    <n v="114"/>
    <n v="60"/>
    <n v="55"/>
    <x v="217"/>
    <x v="74"/>
    <n v="11.4"/>
    <n v="6"/>
    <n v="55"/>
  </r>
  <r>
    <d v="2025-12-22T00:00:00"/>
    <s v="08:53"/>
    <n v="131"/>
    <n v="57"/>
    <n v="55"/>
    <x v="217"/>
    <x v="75"/>
    <n v="13.1"/>
    <n v="5.7"/>
    <n v="55"/>
  </r>
  <r>
    <d v="2025-12-21T00:00:00"/>
    <s v="09:10"/>
    <n v="117"/>
    <n v="56"/>
    <n v="51"/>
    <x v="218"/>
    <x v="27"/>
    <n v="11.7"/>
    <n v="5.6"/>
    <n v="51"/>
  </r>
  <r>
    <d v="2025-12-21T00:00:00"/>
    <s v="09:09"/>
    <n v="116"/>
    <n v="55"/>
    <n v="52"/>
    <x v="218"/>
    <x v="14"/>
    <n v="11.6"/>
    <n v="5.5"/>
    <n v="52"/>
  </r>
  <r>
    <d v="2025-12-21T00:00:00"/>
    <s v="09:08"/>
    <n v="109"/>
    <n v="58"/>
    <n v="52"/>
    <x v="218"/>
    <x v="15"/>
    <n v="10.9"/>
    <n v="5.8"/>
    <n v="52"/>
  </r>
  <r>
    <d v="2025-12-20T00:00:00"/>
    <s v="09:23"/>
    <n v="120"/>
    <n v="56"/>
    <n v="52"/>
    <x v="219"/>
    <x v="33"/>
    <n v="12"/>
    <n v="5.6"/>
    <n v="52"/>
  </r>
  <r>
    <d v="2025-12-20T00:00:00"/>
    <s v="09:22"/>
    <n v="115"/>
    <n v="53"/>
    <n v="52"/>
    <x v="219"/>
    <x v="34"/>
    <n v="11.5"/>
    <n v="5.3"/>
    <n v="52"/>
  </r>
  <r>
    <d v="2025-12-20T00:00:00"/>
    <s v="09:21"/>
    <n v="118"/>
    <n v="61"/>
    <n v="54"/>
    <x v="219"/>
    <x v="51"/>
    <n v="11.8"/>
    <n v="6.1"/>
    <n v="54"/>
  </r>
  <r>
    <d v="2025-12-19T00:00:00"/>
    <s v="21:38"/>
    <n v="160"/>
    <n v="71"/>
    <n v="52"/>
    <x v="220"/>
    <x v="124"/>
    <n v="16"/>
    <n v="7.1"/>
    <n v="52"/>
  </r>
  <r>
    <d v="2025-12-19T00:00:00"/>
    <s v="21:37"/>
    <n v="155"/>
    <n v="67"/>
    <n v="52"/>
    <x v="220"/>
    <x v="50"/>
    <n v="15.5"/>
    <n v="6.7"/>
    <n v="52"/>
  </r>
  <r>
    <d v="2025-12-19T00:00:00"/>
    <s v="21:36"/>
    <n v="160"/>
    <n v="75"/>
    <n v="52"/>
    <x v="220"/>
    <x v="45"/>
    <n v="16"/>
    <n v="7.5"/>
    <n v="52"/>
  </r>
  <r>
    <d v="2025-12-19T00:00:00"/>
    <s v="08:51"/>
    <n v="112"/>
    <n v="52"/>
    <n v="53"/>
    <x v="221"/>
    <x v="143"/>
    <n v="11.2"/>
    <n v="5.2"/>
    <n v="53"/>
  </r>
  <r>
    <d v="2025-12-19T00:00:00"/>
    <s v="08:51"/>
    <n v="114"/>
    <n v="53"/>
    <n v="53"/>
    <x v="221"/>
    <x v="143"/>
    <n v="11.4"/>
    <n v="5.3"/>
    <n v="53"/>
  </r>
  <r>
    <d v="2025-12-19T00:00:00"/>
    <s v="08:50"/>
    <n v="117"/>
    <n v="57"/>
    <n v="54"/>
    <x v="221"/>
    <x v="136"/>
    <n v="11.7"/>
    <n v="5.7"/>
    <n v="54"/>
  </r>
  <r>
    <d v="2025-12-19T00:00:00"/>
    <s v="08:49"/>
    <n v="114"/>
    <n v="57"/>
    <n v="53"/>
    <x v="221"/>
    <x v="137"/>
    <n v="11.4"/>
    <n v="5.7"/>
    <n v="53"/>
  </r>
  <r>
    <d v="2025-12-18T00:00:00"/>
    <s v="21:40"/>
    <n v="146"/>
    <n v="70"/>
    <n v="57"/>
    <x v="222"/>
    <x v="22"/>
    <n v="14.6"/>
    <n v="7"/>
    <n v="57"/>
  </r>
  <r>
    <d v="2025-12-18T00:00:00"/>
    <s v="21:39"/>
    <n v="140"/>
    <n v="74"/>
    <n v="58"/>
    <x v="222"/>
    <x v="134"/>
    <n v="14"/>
    <n v="7.4"/>
    <n v="58"/>
  </r>
  <r>
    <d v="2025-12-18T00:00:00"/>
    <s v="21:38"/>
    <n v="153"/>
    <n v="73"/>
    <n v="57"/>
    <x v="222"/>
    <x v="124"/>
    <n v="15.3"/>
    <n v="7.3"/>
    <n v="57"/>
  </r>
  <r>
    <d v="2025-12-18T00:00:00"/>
    <s v="08:47"/>
    <n v="111"/>
    <n v="56"/>
    <n v="56"/>
    <x v="223"/>
    <x v="38"/>
    <n v="11.1"/>
    <n v="5.6"/>
    <n v="56"/>
  </r>
  <r>
    <d v="2025-12-18T00:00:00"/>
    <s v="08:46"/>
    <n v="119"/>
    <n v="57"/>
    <n v="58"/>
    <x v="223"/>
    <x v="39"/>
    <n v="11.9"/>
    <n v="5.7"/>
    <n v="58"/>
  </r>
  <r>
    <d v="2025-12-18T00:00:00"/>
    <s v="08:45"/>
    <n v="117"/>
    <n v="56"/>
    <n v="57"/>
    <x v="223"/>
    <x v="141"/>
    <n v="11.7"/>
    <n v="5.6"/>
    <n v="57"/>
  </r>
  <r>
    <d v="2025-12-17T00:00:00"/>
    <s v="21:58"/>
    <n v="143"/>
    <n v="71"/>
    <n v="54"/>
    <x v="224"/>
    <x v="164"/>
    <n v="14.3"/>
    <n v="7.1"/>
    <n v="54"/>
  </r>
  <r>
    <d v="2025-12-17T00:00:00"/>
    <s v="21:58"/>
    <n v="152"/>
    <n v="72"/>
    <n v="53"/>
    <x v="224"/>
    <x v="164"/>
    <n v="15.2"/>
    <n v="7.2"/>
    <n v="53"/>
  </r>
  <r>
    <d v="2025-12-17T00:00:00"/>
    <s v="21:57"/>
    <n v="144"/>
    <n v="69"/>
    <n v="53"/>
    <x v="224"/>
    <x v="131"/>
    <n v="14.4"/>
    <n v="6.9"/>
    <n v="53"/>
  </r>
  <r>
    <d v="2025-12-17T00:00:00"/>
    <s v="21:56"/>
    <n v="147"/>
    <n v="72"/>
    <n v="53"/>
    <x v="224"/>
    <x v="132"/>
    <n v="14.7"/>
    <n v="7.2"/>
    <n v="53"/>
  </r>
  <r>
    <d v="2025-12-17T00:00:00"/>
    <s v="08:39"/>
    <n v="119"/>
    <n v="56"/>
    <n v="56"/>
    <x v="225"/>
    <x v="180"/>
    <n v="11.9"/>
    <n v="5.6"/>
    <n v="56"/>
  </r>
  <r>
    <d v="2025-12-17T00:00:00"/>
    <s v="08:38"/>
    <n v="121"/>
    <n v="58"/>
    <n v="56"/>
    <x v="225"/>
    <x v="181"/>
    <n v="12.1"/>
    <n v="5.8"/>
    <n v="56"/>
  </r>
  <r>
    <d v="2025-12-17T00:00:00"/>
    <s v="08:37"/>
    <n v="134"/>
    <n v="60"/>
    <n v="55"/>
    <x v="225"/>
    <x v="182"/>
    <n v="13.4"/>
    <n v="6"/>
    <n v="55"/>
  </r>
  <r>
    <d v="2025-12-17T00:00:00"/>
    <s v="08:36"/>
    <n v="124"/>
    <n v="66"/>
    <n v="55"/>
    <x v="225"/>
    <x v="183"/>
    <n v="12.4"/>
    <n v="6.6"/>
    <n v="55"/>
  </r>
  <r>
    <d v="2025-12-16T00:00:00"/>
    <s v="21:32"/>
    <n v="139"/>
    <n v="62"/>
    <n v="58"/>
    <x v="226"/>
    <x v="31"/>
    <n v="13.9"/>
    <n v="6.2"/>
    <n v="58"/>
  </r>
  <r>
    <d v="2025-12-16T00:00:00"/>
    <s v="21:31"/>
    <n v="140"/>
    <n v="62"/>
    <n v="58"/>
    <x v="226"/>
    <x v="84"/>
    <n v="14"/>
    <n v="6.2"/>
    <n v="58"/>
  </r>
  <r>
    <d v="2025-12-16T00:00:00"/>
    <s v="21:30"/>
    <n v="142"/>
    <n v="63"/>
    <n v="58"/>
    <x v="226"/>
    <x v="32"/>
    <n v="14.2"/>
    <n v="6.3"/>
    <n v="58"/>
  </r>
  <r>
    <d v="2025-12-15T00:00:00"/>
    <s v="21:35"/>
    <n v="139"/>
    <n v="67"/>
    <n v="59"/>
    <x v="227"/>
    <x v="46"/>
    <n v="13.9"/>
    <n v="6.7"/>
    <n v="59"/>
  </r>
  <r>
    <d v="2025-12-15T00:00:00"/>
    <s v="21:34"/>
    <n v="135"/>
    <n v="63"/>
    <n v="54"/>
    <x v="227"/>
    <x v="69"/>
    <n v="13.5"/>
    <n v="6.3"/>
    <n v="54"/>
  </r>
  <r>
    <d v="2025-12-15T00:00:00"/>
    <s v="21:33"/>
    <n v="129"/>
    <n v="63"/>
    <n v="54"/>
    <x v="227"/>
    <x v="30"/>
    <n v="12.9"/>
    <n v="6.3"/>
    <n v="54"/>
  </r>
  <r>
    <d v="2025-12-15T00:00:00"/>
    <s v="09:12"/>
    <n v="103"/>
    <n v="53"/>
    <n v="58"/>
    <x v="228"/>
    <x v="83"/>
    <n v="10.3"/>
    <n v="5.3"/>
    <n v="58"/>
  </r>
  <r>
    <d v="2025-12-15T00:00:00"/>
    <s v="09:11"/>
    <n v="97"/>
    <n v="54"/>
    <n v="57"/>
    <x v="228"/>
    <x v="26"/>
    <n v="9.6999999999999993"/>
    <n v="5.4"/>
    <n v="57"/>
  </r>
  <r>
    <d v="2025-12-15T00:00:00"/>
    <s v="09:10"/>
    <n v="98"/>
    <n v="58"/>
    <n v="59"/>
    <x v="228"/>
    <x v="27"/>
    <n v="9.8000000000000007"/>
    <n v="5.8"/>
    <n v="59"/>
  </r>
  <r>
    <d v="2025-12-14T00:00:00"/>
    <s v="09:35"/>
    <n v="131"/>
    <n v="60"/>
    <n v="56"/>
    <x v="229"/>
    <x v="113"/>
    <n v="13.1"/>
    <n v="6"/>
    <n v="56"/>
  </r>
  <r>
    <d v="2025-12-14T00:00:00"/>
    <s v="09:34"/>
    <n v="126"/>
    <n v="64"/>
    <n v="55"/>
    <x v="229"/>
    <x v="70"/>
    <n v="12.6"/>
    <n v="6.4"/>
    <n v="55"/>
  </r>
  <r>
    <d v="2025-12-13T00:00:00"/>
    <s v="09:06"/>
    <n v="117"/>
    <n v="56"/>
    <n v="56"/>
    <x v="230"/>
    <x v="67"/>
    <n v="11.7"/>
    <n v="5.6"/>
    <n v="56"/>
  </r>
  <r>
    <d v="2025-12-13T00:00:00"/>
    <s v="09:06"/>
    <n v="114"/>
    <n v="54"/>
    <n v="57"/>
    <x v="230"/>
    <x v="67"/>
    <n v="11.4"/>
    <n v="5.4"/>
    <n v="57"/>
  </r>
  <r>
    <d v="2025-12-13T00:00:00"/>
    <s v="09:05"/>
    <n v="115"/>
    <n v="56"/>
    <n v="58"/>
    <x v="230"/>
    <x v="68"/>
    <n v="11.5"/>
    <n v="5.6"/>
    <n v="58"/>
  </r>
  <r>
    <d v="2025-12-12T00:00:00"/>
    <s v="08:56"/>
    <n v="131"/>
    <n v="57"/>
    <n v="56"/>
    <x v="231"/>
    <x v="123"/>
    <n v="13.1"/>
    <n v="5.7"/>
    <n v="56"/>
  </r>
  <r>
    <d v="2025-12-12T00:00:00"/>
    <s v="08:56"/>
    <n v="122"/>
    <n v="57"/>
    <n v="56"/>
    <x v="231"/>
    <x v="123"/>
    <n v="12.2"/>
    <n v="5.7"/>
    <n v="56"/>
  </r>
  <r>
    <d v="2025-12-12T00:00:00"/>
    <s v="08:55"/>
    <n v="125"/>
    <n v="58"/>
    <n v="57"/>
    <x v="231"/>
    <x v="144"/>
    <n v="12.5"/>
    <n v="5.8"/>
    <n v="57"/>
  </r>
  <r>
    <d v="2025-12-12T00:00:00"/>
    <s v="08:54"/>
    <n v="131"/>
    <n v="61"/>
    <n v="58"/>
    <x v="231"/>
    <x v="74"/>
    <n v="13.1"/>
    <n v="6.1"/>
    <n v="58"/>
  </r>
  <r>
    <d v="2025-12-11T00:00:00"/>
    <s v="21:24"/>
    <n v="146"/>
    <n v="67"/>
    <n v="55"/>
    <x v="232"/>
    <x v="88"/>
    <n v="14.6"/>
    <n v="6.7"/>
    <n v="55"/>
  </r>
  <r>
    <d v="2025-12-11T00:00:00"/>
    <s v="21:24"/>
    <n v="145"/>
    <n v="69"/>
    <n v="54"/>
    <x v="232"/>
    <x v="88"/>
    <n v="14.5"/>
    <n v="6.9"/>
    <n v="54"/>
  </r>
  <r>
    <d v="2025-12-11T00:00:00"/>
    <s v="21:23"/>
    <n v="139"/>
    <n v="67"/>
    <n v="56"/>
    <x v="232"/>
    <x v="156"/>
    <n v="13.9"/>
    <n v="6.7"/>
    <n v="56"/>
  </r>
  <r>
    <d v="2025-12-11T00:00:00"/>
    <s v="09:08"/>
    <n v="118"/>
    <n v="57"/>
    <n v="55"/>
    <x v="233"/>
    <x v="15"/>
    <n v="11.8"/>
    <n v="5.7"/>
    <n v="55"/>
  </r>
  <r>
    <d v="2025-12-11T00:00:00"/>
    <s v="09:08"/>
    <n v="118"/>
    <n v="60"/>
    <n v="56"/>
    <x v="233"/>
    <x v="15"/>
    <n v="11.8"/>
    <n v="6"/>
    <n v="56"/>
  </r>
  <r>
    <d v="2025-12-11T00:00:00"/>
    <s v="09:07"/>
    <n v="117"/>
    <n v="55"/>
    <n v="55"/>
    <x v="233"/>
    <x v="66"/>
    <n v="11.7"/>
    <n v="5.5"/>
    <n v="55"/>
  </r>
  <r>
    <d v="2025-12-10T00:00:00"/>
    <s v="21:50"/>
    <n v="101"/>
    <n v="68"/>
    <n v="64"/>
    <x v="234"/>
    <x v="13"/>
    <n v="10.1"/>
    <n v="6.8"/>
    <n v="64"/>
  </r>
  <r>
    <d v="2025-12-10T00:00:00"/>
    <s v="21:47"/>
    <n v="105"/>
    <n v="70"/>
    <n v="64"/>
    <x v="234"/>
    <x v="7"/>
    <n v="10.5"/>
    <n v="7"/>
    <n v="64"/>
  </r>
  <r>
    <d v="2025-12-10T00:00:00"/>
    <s v="21:44"/>
    <n v="110"/>
    <n v="74"/>
    <n v="66"/>
    <x v="234"/>
    <x v="9"/>
    <n v="11"/>
    <n v="7.4"/>
    <n v="66"/>
  </r>
  <r>
    <d v="2025-12-10T00:00:00"/>
    <s v="21:21"/>
    <n v="125"/>
    <n v="65"/>
    <n v="62"/>
    <x v="234"/>
    <x v="184"/>
    <n v="12.5"/>
    <n v="6.5"/>
    <n v="62"/>
  </r>
  <r>
    <d v="2025-12-10T00:00:00"/>
    <s v="21:20"/>
    <n v="129"/>
    <n v="64"/>
    <n v="45"/>
    <x v="234"/>
    <x v="185"/>
    <n v="12.9"/>
    <n v="6.4"/>
    <n v="45"/>
  </r>
  <r>
    <d v="2025-12-10T00:00:00"/>
    <s v="21:19"/>
    <n v="110"/>
    <n v="54"/>
    <n v="61"/>
    <x v="234"/>
    <x v="98"/>
    <n v="11"/>
    <n v="5.4"/>
    <n v="61"/>
  </r>
  <r>
    <d v="2025-12-10T00:00:00"/>
    <s v="09:15"/>
    <n v="114"/>
    <n v="65"/>
    <n v="55"/>
    <x v="235"/>
    <x v="125"/>
    <n v="11.4"/>
    <n v="6.5"/>
    <n v="55"/>
  </r>
  <r>
    <d v="2025-12-10T00:00:00"/>
    <s v="09:12"/>
    <n v="113"/>
    <n v="53"/>
    <n v="54"/>
    <x v="235"/>
    <x v="83"/>
    <n v="11.3"/>
    <n v="5.3"/>
    <n v="54"/>
  </r>
  <r>
    <d v="2025-12-10T00:00:00"/>
    <s v="09:11"/>
    <n v="116"/>
    <n v="53"/>
    <n v="59"/>
    <x v="235"/>
    <x v="26"/>
    <n v="11.6"/>
    <n v="5.3"/>
    <n v="59"/>
  </r>
  <r>
    <d v="2025-12-09T00:00:00"/>
    <s v="21:33"/>
    <n v="151"/>
    <n v="76"/>
    <n v="63"/>
    <x v="236"/>
    <x v="30"/>
    <n v="15.1"/>
    <n v="7.6"/>
    <n v="63"/>
  </r>
  <r>
    <d v="2025-12-09T00:00:00"/>
    <s v="21:32"/>
    <n v="153"/>
    <n v="75"/>
    <n v="62"/>
    <x v="236"/>
    <x v="31"/>
    <n v="15.3"/>
    <n v="7.5"/>
    <n v="62"/>
  </r>
  <r>
    <d v="2025-12-09T00:00:00"/>
    <s v="21:32"/>
    <n v="166"/>
    <n v="75"/>
    <n v="60"/>
    <x v="236"/>
    <x v="31"/>
    <n v="16.600000000000001"/>
    <n v="7.5"/>
    <n v="60"/>
  </r>
  <r>
    <d v="2025-12-08T00:00:00"/>
    <s v="21:28"/>
    <n v="158"/>
    <n v="71"/>
    <n v="60"/>
    <x v="237"/>
    <x v="72"/>
    <n v="15.8"/>
    <n v="7.1"/>
    <n v="60"/>
  </r>
  <r>
    <d v="2025-12-08T00:00:00"/>
    <s v="21:27"/>
    <n v="146"/>
    <n v="76"/>
    <n v="59"/>
    <x v="237"/>
    <x v="73"/>
    <n v="14.6"/>
    <n v="7.6"/>
    <n v="59"/>
  </r>
  <r>
    <d v="2025-12-08T00:00:00"/>
    <s v="21:26"/>
    <n v="144"/>
    <n v="76"/>
    <n v="59"/>
    <x v="237"/>
    <x v="86"/>
    <n v="14.4"/>
    <n v="7.6"/>
    <n v="59"/>
  </r>
  <r>
    <d v="2025-12-08T00:00:00"/>
    <s v="08:54"/>
    <n v="142"/>
    <n v="62"/>
    <n v="55"/>
    <x v="238"/>
    <x v="74"/>
    <n v="14.2"/>
    <n v="6.2"/>
    <n v="55"/>
  </r>
  <r>
    <d v="2025-12-08T00:00:00"/>
    <s v="08:53"/>
    <n v="141"/>
    <n v="64"/>
    <n v="56"/>
    <x v="238"/>
    <x v="75"/>
    <n v="14.1"/>
    <n v="6.4"/>
    <n v="56"/>
  </r>
  <r>
    <d v="2025-12-08T00:00:00"/>
    <s v="08:52"/>
    <n v="138"/>
    <n v="63"/>
    <n v="55"/>
    <x v="238"/>
    <x v="85"/>
    <n v="13.8"/>
    <n v="6.3"/>
    <n v="55"/>
  </r>
  <r>
    <d v="2025-12-07T00:00:00"/>
    <s v="21:33"/>
    <n v="116"/>
    <n v="60"/>
    <n v="56"/>
    <x v="239"/>
    <x v="30"/>
    <n v="11.6"/>
    <n v="6"/>
    <n v="56"/>
  </r>
  <r>
    <d v="2025-12-07T00:00:00"/>
    <s v="21:32"/>
    <n v="116"/>
    <n v="63"/>
    <n v="58"/>
    <x v="239"/>
    <x v="31"/>
    <n v="11.6"/>
    <n v="6.3"/>
    <n v="58"/>
  </r>
  <r>
    <d v="2025-12-07T00:00:00"/>
    <s v="21:32"/>
    <n v="120"/>
    <n v="62"/>
    <n v="61"/>
    <x v="239"/>
    <x v="31"/>
    <n v="12"/>
    <n v="6.2"/>
    <n v="61"/>
  </r>
  <r>
    <d v="2025-12-07T00:00:00"/>
    <s v="08:46"/>
    <n v="131"/>
    <n v="62"/>
    <n v="57"/>
    <x v="240"/>
    <x v="39"/>
    <n v="13.1"/>
    <n v="6.2"/>
    <n v="57"/>
  </r>
  <r>
    <d v="2025-12-07T00:00:00"/>
    <s v="08:44"/>
    <n v="127"/>
    <n v="61"/>
    <n v="57"/>
    <x v="240"/>
    <x v="42"/>
    <n v="12.7"/>
    <n v="6.1"/>
    <n v="57"/>
  </r>
  <r>
    <d v="2025-12-07T00:00:00"/>
    <s v="08:44"/>
    <n v="133"/>
    <n v="64"/>
    <n v="56"/>
    <x v="240"/>
    <x v="42"/>
    <n v="13.3"/>
    <n v="6.4"/>
    <n v="56"/>
  </r>
  <r>
    <d v="2025-12-06T00:00:00"/>
    <s v="21:44"/>
    <n v="164"/>
    <n v="70"/>
    <n v="55"/>
    <x v="241"/>
    <x v="9"/>
    <n v="16.399999999999999"/>
    <n v="7"/>
    <n v="55"/>
  </r>
  <r>
    <d v="2025-12-06T00:00:00"/>
    <s v="21:43"/>
    <n v="164"/>
    <n v="74"/>
    <n v="55"/>
    <x v="241"/>
    <x v="10"/>
    <n v="16.399999999999999"/>
    <n v="7.4"/>
    <n v="55"/>
  </r>
  <r>
    <d v="2025-12-06T00:00:00"/>
    <s v="21:42"/>
    <n v="160"/>
    <n v="77"/>
    <n v="53"/>
    <x v="241"/>
    <x v="20"/>
    <n v="16"/>
    <n v="7.7"/>
    <n v="53"/>
  </r>
  <r>
    <d v="2025-12-06T00:00:00"/>
    <s v="08:52"/>
    <n v="136"/>
    <n v="60"/>
    <n v="53"/>
    <x v="242"/>
    <x v="85"/>
    <n v="13.6"/>
    <n v="6"/>
    <n v="53"/>
  </r>
  <r>
    <d v="2025-12-06T00:00:00"/>
    <s v="08:51"/>
    <n v="127"/>
    <n v="56"/>
    <n v="53"/>
    <x v="242"/>
    <x v="143"/>
    <n v="12.7"/>
    <n v="5.6"/>
    <n v="53"/>
  </r>
  <r>
    <d v="2025-12-06T00:00:00"/>
    <s v="08:49"/>
    <n v="126"/>
    <n v="60"/>
    <n v="53"/>
    <x v="242"/>
    <x v="137"/>
    <n v="12.6"/>
    <n v="6"/>
    <n v="53"/>
  </r>
  <r>
    <d v="2025-12-05T00:00:00"/>
    <s v="21:48"/>
    <n v="150"/>
    <n v="69"/>
    <n v="54"/>
    <x v="243"/>
    <x v="6"/>
    <n v="15"/>
    <n v="6.9"/>
    <n v="54"/>
  </r>
  <r>
    <d v="2025-12-05T00:00:00"/>
    <s v="21:47"/>
    <n v="150"/>
    <n v="74"/>
    <n v="54"/>
    <x v="243"/>
    <x v="7"/>
    <n v="15"/>
    <n v="7.4"/>
    <n v="54"/>
  </r>
  <r>
    <d v="2025-12-05T00:00:00"/>
    <s v="21:46"/>
    <n v="151"/>
    <n v="70"/>
    <n v="54"/>
    <x v="243"/>
    <x v="18"/>
    <n v="15.1"/>
    <n v="7"/>
    <n v="54"/>
  </r>
  <r>
    <d v="2025-12-05T00:00:00"/>
    <s v="09:07"/>
    <n v="124"/>
    <n v="58"/>
    <n v="55"/>
    <x v="244"/>
    <x v="66"/>
    <n v="12.4"/>
    <n v="5.8"/>
    <n v="55"/>
  </r>
  <r>
    <d v="2025-12-05T00:00:00"/>
    <s v="09:06"/>
    <n v="128"/>
    <n v="60"/>
    <n v="56"/>
    <x v="244"/>
    <x v="67"/>
    <n v="12.8"/>
    <n v="6"/>
    <n v="56"/>
  </r>
  <r>
    <d v="2025-12-04T00:00:00"/>
    <s v="21:30"/>
    <n v="155"/>
    <n v="70"/>
    <n v="54"/>
    <x v="245"/>
    <x v="32"/>
    <n v="15.5"/>
    <n v="7"/>
    <n v="54"/>
  </r>
  <r>
    <d v="2025-12-04T00:00:00"/>
    <s v="21:29"/>
    <n v="160"/>
    <n v="67"/>
    <n v="55"/>
    <x v="245"/>
    <x v="118"/>
    <n v="16"/>
    <n v="6.7"/>
    <n v="55"/>
  </r>
  <r>
    <d v="2025-12-04T00:00:00"/>
    <s v="21:29"/>
    <n v="156"/>
    <n v="73"/>
    <n v="54"/>
    <x v="245"/>
    <x v="118"/>
    <n v="15.6"/>
    <n v="7.3"/>
    <n v="54"/>
  </r>
  <r>
    <d v="2025-12-04T00:00:00"/>
    <s v="08:55"/>
    <n v="113"/>
    <n v="53"/>
    <n v="56"/>
    <x v="246"/>
    <x v="144"/>
    <n v="11.3"/>
    <n v="5.3"/>
    <n v="56"/>
  </r>
  <r>
    <d v="2025-12-04T00:00:00"/>
    <s v="08:54"/>
    <n v="119"/>
    <n v="58"/>
    <n v="58"/>
    <x v="246"/>
    <x v="74"/>
    <n v="11.9"/>
    <n v="5.8"/>
    <n v="58"/>
  </r>
  <r>
    <d v="2025-12-04T00:00:00"/>
    <s v="08:52"/>
    <n v="106"/>
    <n v="57"/>
    <n v="58"/>
    <x v="246"/>
    <x v="85"/>
    <n v="10.6"/>
    <n v="5.7"/>
    <n v="58"/>
  </r>
  <r>
    <d v="2025-12-03T00:00:00"/>
    <s v="21:33"/>
    <n v="147"/>
    <n v="72"/>
    <n v="56"/>
    <x v="247"/>
    <x v="30"/>
    <n v="14.7"/>
    <n v="7.2"/>
    <n v="56"/>
  </r>
  <r>
    <d v="2025-12-03T00:00:00"/>
    <s v="21:32"/>
    <n v="140"/>
    <n v="74"/>
    <n v="56"/>
    <x v="247"/>
    <x v="31"/>
    <n v="14"/>
    <n v="7.4"/>
    <n v="56"/>
  </r>
  <r>
    <d v="2025-12-03T00:00:00"/>
    <s v="21:32"/>
    <n v="133"/>
    <n v="69"/>
    <n v="55"/>
    <x v="247"/>
    <x v="31"/>
    <n v="13.3"/>
    <n v="6.9"/>
    <n v="55"/>
  </r>
  <r>
    <d v="2025-12-03T00:00:00"/>
    <s v="08:56"/>
    <n v="125"/>
    <n v="62"/>
    <n v="56"/>
    <x v="248"/>
    <x v="123"/>
    <n v="12.5"/>
    <n v="6.2"/>
    <n v="56"/>
  </r>
  <r>
    <d v="2025-12-03T00:00:00"/>
    <s v="08:55"/>
    <n v="119"/>
    <n v="60"/>
    <n v="55"/>
    <x v="248"/>
    <x v="144"/>
    <n v="11.9"/>
    <n v="6"/>
    <n v="55"/>
  </r>
  <r>
    <d v="2025-12-03T00:00:00"/>
    <s v="08:54"/>
    <n v="118"/>
    <n v="60"/>
    <n v="55"/>
    <x v="248"/>
    <x v="74"/>
    <n v="11.8"/>
    <n v="6"/>
    <n v="55"/>
  </r>
  <r>
    <d v="2025-12-02T00:00:00"/>
    <s v="21:21"/>
    <n v="149"/>
    <n v="76"/>
    <n v="61"/>
    <x v="249"/>
    <x v="184"/>
    <n v="14.9"/>
    <n v="7.6"/>
    <n v="61"/>
  </r>
  <r>
    <d v="2025-12-02T00:00:00"/>
    <s v="21:21"/>
    <n v="153"/>
    <n v="76"/>
    <n v="61"/>
    <x v="249"/>
    <x v="184"/>
    <n v="15.3"/>
    <n v="7.6"/>
    <n v="61"/>
  </r>
  <r>
    <d v="2025-12-02T00:00:00"/>
    <s v="21:20"/>
    <n v="151"/>
    <n v="86"/>
    <n v="60"/>
    <x v="249"/>
    <x v="185"/>
    <n v="15.1"/>
    <n v="8.6"/>
    <n v="60"/>
  </r>
  <r>
    <d v="2025-12-01T00:00:00"/>
    <s v="21:25"/>
    <n v="157"/>
    <n v="72"/>
    <n v="57"/>
    <x v="250"/>
    <x v="87"/>
    <n v="15.7"/>
    <n v="7.2"/>
    <n v="57"/>
  </r>
  <r>
    <d v="2025-12-01T00:00:00"/>
    <s v="21:24"/>
    <n v="160"/>
    <n v="68"/>
    <n v="57"/>
    <x v="250"/>
    <x v="88"/>
    <n v="16"/>
    <n v="6.8"/>
    <n v="57"/>
  </r>
  <r>
    <d v="2025-12-01T00:00:00"/>
    <s v="21:23"/>
    <n v="156"/>
    <n v="73"/>
    <n v="57"/>
    <x v="250"/>
    <x v="156"/>
    <n v="15.6"/>
    <n v="7.3"/>
    <n v="57"/>
  </r>
  <r>
    <d v="2025-12-01T00:00:00"/>
    <s v="08:48"/>
    <n v="129"/>
    <n v="66"/>
    <n v="58"/>
    <x v="251"/>
    <x v="138"/>
    <n v="12.9"/>
    <n v="6.6"/>
    <n v="58"/>
  </r>
  <r>
    <d v="2025-12-01T00:00:00"/>
    <s v="08:47"/>
    <n v="133"/>
    <n v="61"/>
    <n v="57"/>
    <x v="251"/>
    <x v="38"/>
    <n v="13.3"/>
    <n v="6.1"/>
    <n v="57"/>
  </r>
  <r>
    <d v="2025-12-01T00:00:00"/>
    <s v="08:46"/>
    <n v="124"/>
    <n v="65"/>
    <n v="57"/>
    <x v="251"/>
    <x v="39"/>
    <n v="12.4"/>
    <n v="6.5"/>
    <n v="57"/>
  </r>
  <r>
    <d v="2025-11-30T00:00:00"/>
    <s v="22:11"/>
    <n v="123"/>
    <n v="59"/>
    <n v="56"/>
    <x v="252"/>
    <x v="186"/>
    <n v="12.3"/>
    <n v="5.9"/>
    <n v="56"/>
  </r>
  <r>
    <d v="2025-11-30T00:00:00"/>
    <s v="22:10"/>
    <n v="127"/>
    <n v="60"/>
    <n v="56"/>
    <x v="252"/>
    <x v="76"/>
    <n v="12.7"/>
    <n v="6"/>
    <n v="56"/>
  </r>
  <r>
    <d v="2025-11-30T00:00:00"/>
    <s v="22:09"/>
    <n v="125"/>
    <n v="59"/>
    <n v="55"/>
    <x v="252"/>
    <x v="77"/>
    <n v="12.5"/>
    <n v="5.9"/>
    <n v="55"/>
  </r>
  <r>
    <d v="2025-11-30T00:00:00"/>
    <s v="09:09"/>
    <n v="111"/>
    <n v="53"/>
    <n v="56"/>
    <x v="253"/>
    <x v="14"/>
    <n v="11.1"/>
    <n v="5.3"/>
    <n v="56"/>
  </r>
  <r>
    <d v="2025-11-30T00:00:00"/>
    <s v="09:08"/>
    <n v="118"/>
    <n v="52"/>
    <n v="55"/>
    <x v="253"/>
    <x v="15"/>
    <n v="11.8"/>
    <n v="5.2"/>
    <n v="55"/>
  </r>
  <r>
    <d v="2025-11-30T00:00:00"/>
    <s v="09:08"/>
    <n v="120"/>
    <n v="54"/>
    <n v="55"/>
    <x v="253"/>
    <x v="15"/>
    <n v="12"/>
    <n v="5.4"/>
    <n v="55"/>
  </r>
  <r>
    <d v="2025-11-29T00:00:00"/>
    <s v="09:04"/>
    <n v="117"/>
    <n v="59"/>
    <n v="54"/>
    <x v="254"/>
    <x v="47"/>
    <n v="11.7"/>
    <n v="5.9"/>
    <n v="54"/>
  </r>
  <r>
    <d v="2025-11-29T00:00:00"/>
    <s v="09:04"/>
    <n v="119"/>
    <n v="51"/>
    <n v="55"/>
    <x v="254"/>
    <x v="47"/>
    <n v="11.9"/>
    <n v="5.0999999999999996"/>
    <n v="55"/>
  </r>
  <r>
    <d v="2025-11-29T00:00:00"/>
    <s v="09:03"/>
    <n v="114"/>
    <n v="59"/>
    <n v="55"/>
    <x v="254"/>
    <x v="48"/>
    <n v="11.4"/>
    <n v="5.9"/>
    <n v="55"/>
  </r>
  <r>
    <d v="2025-11-28T00:00:00"/>
    <s v="21:33"/>
    <n v="155"/>
    <n v="71"/>
    <n v="59"/>
    <x v="255"/>
    <x v="30"/>
    <n v="15.5"/>
    <n v="7.1"/>
    <n v="59"/>
  </r>
  <r>
    <d v="2025-11-28T00:00:00"/>
    <s v="21:32"/>
    <n v="153"/>
    <n v="68"/>
    <n v="60"/>
    <x v="255"/>
    <x v="31"/>
    <n v="15.3"/>
    <n v="6.8"/>
    <n v="60"/>
  </r>
  <r>
    <d v="2025-11-28T00:00:00"/>
    <s v="21:30"/>
    <n v="154"/>
    <n v="66"/>
    <n v="59"/>
    <x v="255"/>
    <x v="32"/>
    <n v="15.4"/>
    <n v="6.6"/>
    <n v="59"/>
  </r>
  <r>
    <d v="2025-11-28T00:00:00"/>
    <s v="08:49"/>
    <n v="107"/>
    <n v="57"/>
    <n v="56"/>
    <x v="256"/>
    <x v="137"/>
    <n v="10.7"/>
    <n v="5.7"/>
    <n v="56"/>
  </r>
  <r>
    <d v="2025-11-28T00:00:00"/>
    <s v="08:48"/>
    <n v="112"/>
    <n v="57"/>
    <n v="54"/>
    <x v="256"/>
    <x v="138"/>
    <n v="11.2"/>
    <n v="5.7"/>
    <n v="54"/>
  </r>
  <r>
    <d v="2025-11-27T00:00:00"/>
    <s v="21:20"/>
    <n v="136"/>
    <n v="64"/>
    <n v="59"/>
    <x v="257"/>
    <x v="185"/>
    <n v="13.6"/>
    <n v="6.4"/>
    <n v="59"/>
  </r>
  <r>
    <d v="2025-11-27T00:00:00"/>
    <s v="21:20"/>
    <n v="127"/>
    <n v="62"/>
    <n v="59"/>
    <x v="257"/>
    <x v="185"/>
    <n v="12.7"/>
    <n v="6.2"/>
    <n v="59"/>
  </r>
  <r>
    <d v="2025-11-27T00:00:00"/>
    <s v="21:19"/>
    <n v="137"/>
    <n v="72"/>
    <n v="58"/>
    <x v="257"/>
    <x v="98"/>
    <n v="13.7"/>
    <n v="7.2"/>
    <n v="58"/>
  </r>
  <r>
    <d v="2025-11-27T00:00:00"/>
    <s v="08:52"/>
    <n v="120"/>
    <n v="54"/>
    <n v="56"/>
    <x v="258"/>
    <x v="85"/>
    <n v="12"/>
    <n v="5.4"/>
    <n v="56"/>
  </r>
  <r>
    <d v="2025-11-27T00:00:00"/>
    <s v="08:51"/>
    <n v="126"/>
    <n v="59"/>
    <n v="56"/>
    <x v="258"/>
    <x v="143"/>
    <n v="12.6"/>
    <n v="5.9"/>
    <n v="56"/>
  </r>
  <r>
    <d v="2025-11-27T00:00:00"/>
    <s v="08:50"/>
    <n v="124"/>
    <n v="62"/>
    <n v="56"/>
    <x v="258"/>
    <x v="136"/>
    <n v="12.4"/>
    <n v="6.2"/>
    <n v="56"/>
  </r>
  <r>
    <d v="2025-11-26T00:00:00"/>
    <s v="21:29"/>
    <n v="143"/>
    <n v="67"/>
    <n v="60"/>
    <x v="259"/>
    <x v="118"/>
    <n v="14.3"/>
    <n v="6.7"/>
    <n v="60"/>
  </r>
  <r>
    <d v="2025-11-26T00:00:00"/>
    <s v="21:28"/>
    <n v="144"/>
    <n v="62"/>
    <n v="59"/>
    <x v="259"/>
    <x v="72"/>
    <n v="14.4"/>
    <n v="6.2"/>
    <n v="59"/>
  </r>
  <r>
    <d v="2025-11-26T00:00:00"/>
    <s v="21:28"/>
    <n v="144"/>
    <n v="66"/>
    <n v="60"/>
    <x v="259"/>
    <x v="72"/>
    <n v="14.4"/>
    <n v="6.6"/>
    <n v="60"/>
  </r>
  <r>
    <d v="2025-11-26T00:00:00"/>
    <s v="08:50"/>
    <n v="131"/>
    <n v="62"/>
    <n v="56"/>
    <x v="260"/>
    <x v="136"/>
    <n v="13.1"/>
    <n v="6.2"/>
    <n v="56"/>
  </r>
  <r>
    <d v="2025-11-26T00:00:00"/>
    <s v="08:49"/>
    <n v="126"/>
    <n v="59"/>
    <n v="55"/>
    <x v="260"/>
    <x v="137"/>
    <n v="12.6"/>
    <n v="5.9"/>
    <n v="55"/>
  </r>
  <r>
    <d v="2025-11-26T00:00:00"/>
    <s v="08:48"/>
    <n v="117"/>
    <n v="62"/>
    <n v="55"/>
    <x v="260"/>
    <x v="138"/>
    <n v="11.7"/>
    <n v="6.2"/>
    <n v="55"/>
  </r>
  <r>
    <d v="2025-11-25T00:00:00"/>
    <s v="21:18"/>
    <n v="127"/>
    <n v="65"/>
    <n v="55"/>
    <x v="261"/>
    <x v="89"/>
    <n v="12.7"/>
    <n v="6.5"/>
    <n v="55"/>
  </r>
  <r>
    <d v="2025-11-25T00:00:00"/>
    <s v="21:18"/>
    <n v="125"/>
    <n v="60"/>
    <n v="55"/>
    <x v="261"/>
    <x v="89"/>
    <n v="12.5"/>
    <n v="6"/>
    <n v="55"/>
  </r>
  <r>
    <d v="2025-11-25T00:00:00"/>
    <s v="21:17"/>
    <n v="125"/>
    <n v="63"/>
    <n v="54"/>
    <x v="261"/>
    <x v="90"/>
    <n v="12.5"/>
    <n v="6.3"/>
    <n v="54"/>
  </r>
  <r>
    <d v="2025-11-25T00:00:00"/>
    <s v="08:40"/>
    <n v="132"/>
    <n v="64"/>
    <n v="58"/>
    <x v="262"/>
    <x v="187"/>
    <n v="13.2"/>
    <n v="6.4"/>
    <n v="58"/>
  </r>
  <r>
    <d v="2025-11-25T00:00:00"/>
    <s v="08:39"/>
    <n v="136"/>
    <n v="65"/>
    <n v="58"/>
    <x v="262"/>
    <x v="180"/>
    <n v="13.6"/>
    <n v="6.5"/>
    <n v="58"/>
  </r>
  <r>
    <d v="2025-11-25T00:00:00"/>
    <s v="08:39"/>
    <n v="138"/>
    <n v="68"/>
    <n v="59"/>
    <x v="262"/>
    <x v="180"/>
    <n v="13.8"/>
    <n v="6.8"/>
    <n v="59"/>
  </r>
  <r>
    <d v="2025-11-24T00:00:00"/>
    <s v="21:37"/>
    <n v="156"/>
    <n v="74"/>
    <n v="56"/>
    <x v="263"/>
    <x v="50"/>
    <n v="15.6"/>
    <n v="7.4"/>
    <n v="56"/>
  </r>
  <r>
    <d v="2025-11-24T00:00:00"/>
    <s v="21:36"/>
    <n v="157"/>
    <n v="72"/>
    <n v="57"/>
    <x v="263"/>
    <x v="45"/>
    <n v="15.7"/>
    <n v="7.2"/>
    <n v="57"/>
  </r>
  <r>
    <d v="2025-11-24T00:00:00"/>
    <s v="21:35"/>
    <n v="170"/>
    <n v="74"/>
    <n v="57"/>
    <x v="263"/>
    <x v="46"/>
    <n v="17"/>
    <n v="7.4"/>
    <n v="57"/>
  </r>
  <r>
    <d v="2025-11-24T00:00:00"/>
    <s v="08:42"/>
    <n v="143"/>
    <n v="64"/>
    <n v="55"/>
    <x v="264"/>
    <x v="44"/>
    <n v="14.3"/>
    <n v="6.4"/>
    <n v="55"/>
  </r>
  <r>
    <d v="2025-11-24T00:00:00"/>
    <s v="08:41"/>
    <n v="145"/>
    <n v="66"/>
    <n v="56"/>
    <x v="264"/>
    <x v="168"/>
    <n v="14.5"/>
    <n v="6.6"/>
    <n v="56"/>
  </r>
  <r>
    <d v="2025-11-24T00:00:00"/>
    <s v="08:40"/>
    <n v="144"/>
    <n v="66"/>
    <n v="55"/>
    <x v="264"/>
    <x v="187"/>
    <n v="14.4"/>
    <n v="6.6"/>
    <n v="55"/>
  </r>
  <r>
    <d v="2025-11-23T00:00:00"/>
    <s v="21:54"/>
    <n v="143"/>
    <n v="65"/>
    <n v="61"/>
    <x v="265"/>
    <x v="54"/>
    <n v="14.3"/>
    <n v="6.5"/>
    <n v="61"/>
  </r>
  <r>
    <d v="2025-11-23T00:00:00"/>
    <s v="21:53"/>
    <n v="146"/>
    <n v="66"/>
    <n v="62"/>
    <x v="265"/>
    <x v="55"/>
    <n v="14.6"/>
    <n v="6.6"/>
    <n v="62"/>
  </r>
  <r>
    <d v="2025-11-23T00:00:00"/>
    <s v="21:52"/>
    <n v="151"/>
    <n v="69"/>
    <n v="63"/>
    <x v="265"/>
    <x v="56"/>
    <n v="15.1"/>
    <n v="6.9"/>
    <n v="63"/>
  </r>
  <r>
    <d v="2025-11-23T00:00:00"/>
    <s v="09:27"/>
    <n v="127"/>
    <n v="62"/>
    <n v="58"/>
    <x v="266"/>
    <x v="35"/>
    <n v="12.7"/>
    <n v="6.2"/>
    <n v="58"/>
  </r>
  <r>
    <d v="2025-11-23T00:00:00"/>
    <s v="09:26"/>
    <n v="134"/>
    <n v="64"/>
    <n v="58"/>
    <x v="266"/>
    <x v="36"/>
    <n v="13.4"/>
    <n v="6.4"/>
    <n v="58"/>
  </r>
  <r>
    <d v="2025-11-23T00:00:00"/>
    <s v="09:25"/>
    <n v="130"/>
    <n v="65"/>
    <n v="58"/>
    <x v="266"/>
    <x v="37"/>
    <n v="13"/>
    <n v="6.5"/>
    <n v="58"/>
  </r>
  <r>
    <d v="2025-11-22T00:00:00"/>
    <s v="21:58"/>
    <n v="140"/>
    <n v="73"/>
    <n v="56"/>
    <x v="267"/>
    <x v="164"/>
    <n v="14"/>
    <n v="7.3"/>
    <n v="56"/>
  </r>
  <r>
    <d v="2025-11-22T00:00:00"/>
    <s v="21:57"/>
    <n v="141"/>
    <n v="65"/>
    <n v="57"/>
    <x v="267"/>
    <x v="131"/>
    <n v="14.1"/>
    <n v="6.5"/>
    <n v="57"/>
  </r>
  <r>
    <d v="2025-11-22T00:00:00"/>
    <s v="21:56"/>
    <n v="144"/>
    <n v="67"/>
    <n v="57"/>
    <x v="267"/>
    <x v="132"/>
    <n v="14.4"/>
    <n v="6.7"/>
    <n v="57"/>
  </r>
  <r>
    <d v="2025-11-22T00:00:00"/>
    <s v="09:16"/>
    <n v="146"/>
    <n v="67"/>
    <n v="61"/>
    <x v="268"/>
    <x v="4"/>
    <n v="14.6"/>
    <n v="6.7"/>
    <n v="61"/>
  </r>
  <r>
    <d v="2025-11-22T00:00:00"/>
    <s v="09:15"/>
    <n v="135"/>
    <n v="67"/>
    <n v="63"/>
    <x v="268"/>
    <x v="125"/>
    <n v="13.5"/>
    <n v="6.7"/>
    <n v="63"/>
  </r>
  <r>
    <d v="2025-11-21T00:00:00"/>
    <s v="21:56"/>
    <n v="150"/>
    <n v="68"/>
    <n v="52"/>
    <x v="269"/>
    <x v="132"/>
    <n v="15"/>
    <n v="6.8"/>
    <n v="52"/>
  </r>
  <r>
    <d v="2025-11-21T00:00:00"/>
    <s v="21:55"/>
    <n v="159"/>
    <n v="69"/>
    <n v="53"/>
    <x v="269"/>
    <x v="165"/>
    <n v="15.9"/>
    <n v="6.9"/>
    <n v="53"/>
  </r>
  <r>
    <d v="2025-11-21T00:00:00"/>
    <s v="21:54"/>
    <n v="155"/>
    <n v="70"/>
    <n v="53"/>
    <x v="269"/>
    <x v="54"/>
    <n v="15.5"/>
    <n v="7"/>
    <n v="53"/>
  </r>
  <r>
    <d v="2025-11-19T00:00:00"/>
    <s v="21:42"/>
    <n v="147"/>
    <n v="66"/>
    <n v="57"/>
    <x v="270"/>
    <x v="20"/>
    <n v="14.7"/>
    <n v="6.6"/>
    <n v="57"/>
  </r>
  <r>
    <d v="2025-11-19T00:00:00"/>
    <s v="21:41"/>
    <n v="147"/>
    <n v="71"/>
    <n v="57"/>
    <x v="270"/>
    <x v="21"/>
    <n v="14.7"/>
    <n v="7.1"/>
    <n v="57"/>
  </r>
  <r>
    <d v="2025-11-19T00:00:00"/>
    <s v="21:40"/>
    <n v="145"/>
    <n v="70"/>
    <n v="57"/>
    <x v="270"/>
    <x v="22"/>
    <n v="14.5"/>
    <n v="7"/>
    <n v="57"/>
  </r>
  <r>
    <d v="2025-11-19T00:00:00"/>
    <s v="09:34"/>
    <n v="113"/>
    <n v="55"/>
    <n v="53"/>
    <x v="271"/>
    <x v="70"/>
    <n v="11.3"/>
    <n v="5.5"/>
    <n v="53"/>
  </r>
  <r>
    <d v="2025-11-19T00:00:00"/>
    <s v="09:33"/>
    <n v="116"/>
    <n v="54"/>
    <n v="53"/>
    <x v="271"/>
    <x v="71"/>
    <n v="11.6"/>
    <n v="5.4"/>
    <n v="53"/>
  </r>
  <r>
    <d v="2025-11-19T00:00:00"/>
    <s v="09:32"/>
    <n v="118"/>
    <n v="57"/>
    <n v="53"/>
    <x v="271"/>
    <x v="23"/>
    <n v="11.8"/>
    <n v="5.7"/>
    <n v="53"/>
  </r>
  <r>
    <d v="2025-11-18T00:00:00"/>
    <s v="21:45"/>
    <n v="134"/>
    <n v="64"/>
    <n v="53"/>
    <x v="272"/>
    <x v="8"/>
    <n v="13.4"/>
    <n v="6.4"/>
    <n v="53"/>
  </r>
  <r>
    <d v="2025-11-18T00:00:00"/>
    <s v="21:44"/>
    <n v="132"/>
    <n v="62"/>
    <n v="52"/>
    <x v="272"/>
    <x v="9"/>
    <n v="13.2"/>
    <n v="6.2"/>
    <n v="52"/>
  </r>
  <r>
    <d v="2025-11-18T00:00:00"/>
    <s v="21:44"/>
    <n v="134"/>
    <n v="67"/>
    <n v="51"/>
    <x v="272"/>
    <x v="9"/>
    <n v="13.4"/>
    <n v="6.7"/>
    <n v="51"/>
  </r>
  <r>
    <d v="2025-11-17T00:00:00"/>
    <s v="09:13"/>
    <n v="127"/>
    <n v="60"/>
    <n v="56"/>
    <x v="273"/>
    <x v="82"/>
    <n v="12.7"/>
    <n v="6"/>
    <n v="56"/>
  </r>
  <r>
    <d v="2025-11-17T00:00:00"/>
    <s v="09:12"/>
    <n v="140"/>
    <n v="64"/>
    <n v="56"/>
    <x v="273"/>
    <x v="83"/>
    <n v="14"/>
    <n v="6.4"/>
    <n v="56"/>
  </r>
  <r>
    <d v="2025-11-17T00:00:00"/>
    <s v="09:11"/>
    <n v="124"/>
    <n v="66"/>
    <n v="56"/>
    <x v="273"/>
    <x v="26"/>
    <n v="12.4"/>
    <n v="6.6"/>
    <n v="5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E11E1A4-2468-4524-A8A5-76BCC1F467A9}" name="Tableau croisé dynamique1" cacheId="18" applyNumberFormats="0" applyBorderFormats="0" applyFontFormats="0" applyPatternFormats="0" applyAlignmentFormats="0" applyWidthHeightFormats="1" dataCaption="Valeurs" updatedVersion="8" minRefreshableVersion="3" rowGrandTotals="0" colGrandTotals="0" itemPrintTitles="1" createdVersion="8" indent="0" outline="1" outlineData="1" multipleFieldFilters="0" fieldListSortAscending="1">
  <location ref="L14:N16" firstHeaderRow="0" firstDataRow="1" firstDataCol="1"/>
  <pivotFields count="15">
    <pivotField showAll="0"/>
    <pivotField showAll="0"/>
    <pivotField showAll="0"/>
    <pivotField showAll="0"/>
    <pivotField showAll="0"/>
    <pivotField axis="axisRow" numFmtId="22" showAll="0">
      <items count="275">
        <item h="1" x="273"/>
        <item h="1" x="272"/>
        <item h="1" x="271"/>
        <item h="1" x="270"/>
        <item h="1" x="269"/>
        <item h="1" x="268"/>
        <item h="1" x="267"/>
        <item h="1" x="266"/>
        <item h="1" x="265"/>
        <item h="1" x="264"/>
        <item h="1" x="263"/>
        <item h="1" x="262"/>
        <item h="1" x="261"/>
        <item h="1" x="260"/>
        <item h="1" x="259"/>
        <item h="1" x="258"/>
        <item h="1" x="257"/>
        <item h="1" x="256"/>
        <item h="1" x="255"/>
        <item h="1" x="254"/>
        <item h="1" x="253"/>
        <item h="1" x="252"/>
        <item h="1" x="251"/>
        <item h="1" x="250"/>
        <item h="1" x="249"/>
        <item h="1" x="248"/>
        <item h="1" x="247"/>
        <item h="1" x="246"/>
        <item h="1" x="245"/>
        <item h="1" x="244"/>
        <item h="1" x="243"/>
        <item h="1" x="242"/>
        <item h="1" x="241"/>
        <item h="1" x="240"/>
        <item h="1" x="239"/>
        <item h="1" x="238"/>
        <item h="1" x="237"/>
        <item h="1" x="236"/>
        <item h="1" x="235"/>
        <item h="1" x="234"/>
        <item h="1" x="233"/>
        <item h="1" x="232"/>
        <item h="1" x="231"/>
        <item h="1" x="230"/>
        <item h="1" x="229"/>
        <item h="1" x="228"/>
        <item h="1" x="227"/>
        <item h="1" x="226"/>
        <item h="1" x="225"/>
        <item h="1" x="224"/>
        <item h="1" x="223"/>
        <item h="1" x="222"/>
        <item h="1" x="221"/>
        <item h="1" x="220"/>
        <item h="1" x="219"/>
        <item h="1" x="218"/>
        <item h="1" x="217"/>
        <item h="1" x="216"/>
        <item h="1" x="215"/>
        <item h="1" x="214"/>
        <item h="1" x="213"/>
        <item h="1" x="212"/>
        <item h="1" x="211"/>
        <item h="1" x="210"/>
        <item h="1" x="209"/>
        <item h="1" x="208"/>
        <item h="1" x="207"/>
        <item h="1" x="206"/>
        <item h="1" x="205"/>
        <item h="1" x="204"/>
        <item h="1" x="203"/>
        <item h="1" x="202"/>
        <item h="1" x="201"/>
        <item h="1" x="200"/>
        <item h="1" x="199"/>
        <item h="1" x="198"/>
        <item h="1" x="197"/>
        <item h="1" x="196"/>
        <item h="1" x="195"/>
        <item h="1" x="194"/>
        <item h="1" x="193"/>
        <item h="1" x="192"/>
        <item h="1" x="191"/>
        <item h="1" x="190"/>
        <item h="1" x="189"/>
        <item h="1" x="188"/>
        <item h="1" x="187"/>
        <item h="1" x="186"/>
        <item h="1" x="185"/>
        <item h="1" x="184"/>
        <item h="1" x="183"/>
        <item h="1" x="182"/>
        <item h="1" x="181"/>
        <item h="1" x="180"/>
        <item h="1" x="179"/>
        <item h="1" x="178"/>
        <item h="1" x="177"/>
        <item h="1" x="176"/>
        <item h="1" x="175"/>
        <item h="1" x="174"/>
        <item h="1" x="173"/>
        <item h="1" x="172"/>
        <item h="1" x="171"/>
        <item h="1" x="170"/>
        <item h="1" x="169"/>
        <item h="1" x="168"/>
        <item h="1" x="167"/>
        <item h="1" x="166"/>
        <item h="1" x="165"/>
        <item h="1" x="164"/>
        <item h="1" x="163"/>
        <item h="1" x="162"/>
        <item h="1" x="161"/>
        <item h="1" x="160"/>
        <item h="1" x="159"/>
        <item h="1" x="158"/>
        <item h="1" x="157"/>
        <item h="1" x="156"/>
        <item h="1" x="155"/>
        <item h="1" x="154"/>
        <item h="1" x="153"/>
        <item h="1" x="152"/>
        <item h="1" x="151"/>
        <item h="1" x="150"/>
        <item h="1" x="149"/>
        <item h="1" x="148"/>
        <item h="1" x="147"/>
        <item h="1" x="146"/>
        <item h="1" x="145"/>
        <item h="1" x="144"/>
        <item h="1" x="143"/>
        <item h="1" x="142"/>
        <item h="1" x="141"/>
        <item h="1" x="140"/>
        <item h="1" x="139"/>
        <item h="1" x="138"/>
        <item h="1" x="137"/>
        <item h="1" x="136"/>
        <item h="1" x="135"/>
        <item h="1" x="134"/>
        <item h="1" x="133"/>
        <item h="1" x="132"/>
        <item h="1" x="131"/>
        <item h="1" x="130"/>
        <item h="1" x="129"/>
        <item h="1" x="128"/>
        <item h="1" x="127"/>
        <item h="1" x="126"/>
        <item h="1" x="125"/>
        <item h="1" x="124"/>
        <item h="1" x="123"/>
        <item h="1" x="122"/>
        <item h="1" x="121"/>
        <item h="1" x="120"/>
        <item h="1" x="119"/>
        <item h="1" x="118"/>
        <item h="1" x="117"/>
        <item h="1" x="116"/>
        <item h="1" x="115"/>
        <item h="1" x="114"/>
        <item h="1" x="113"/>
        <item h="1" x="112"/>
        <item h="1" x="111"/>
        <item h="1" x="110"/>
        <item h="1" x="109"/>
        <item h="1" x="108"/>
        <item h="1" x="107"/>
        <item h="1" x="106"/>
        <item h="1" x="105"/>
        <item h="1" x="104"/>
        <item h="1" x="103"/>
        <item h="1" x="102"/>
        <item h="1" x="101"/>
        <item h="1" x="100"/>
        <item h="1" x="99"/>
        <item h="1" x="98"/>
        <item h="1" x="97"/>
        <item h="1" x="96"/>
        <item h="1" x="95"/>
        <item h="1" x="94"/>
        <item h="1" x="93"/>
        <item h="1" x="92"/>
        <item h="1" x="91"/>
        <item h="1" x="90"/>
        <item h="1" x="89"/>
        <item h="1" x="88"/>
        <item h="1" x="87"/>
        <item h="1" x="86"/>
        <item h="1" x="85"/>
        <item h="1" x="84"/>
        <item h="1" x="83"/>
        <item h="1" x="82"/>
        <item h="1" x="81"/>
        <item h="1" x="80"/>
        <item h="1" x="79"/>
        <item h="1" x="78"/>
        <item h="1" x="77"/>
        <item h="1" x="76"/>
        <item h="1" x="75"/>
        <item h="1" x="74"/>
        <item h="1" x="73"/>
        <item h="1" x="72"/>
        <item h="1" x="71"/>
        <item h="1" x="70"/>
        <item h="1" x="69"/>
        <item h="1" x="68"/>
        <item h="1" x="67"/>
        <item h="1" x="66"/>
        <item h="1" x="65"/>
        <item h="1" x="64"/>
        <item h="1" x="63"/>
        <item h="1" x="62"/>
        <item h="1" x="61"/>
        <item h="1" x="60"/>
        <item h="1" x="59"/>
        <item h="1" x="58"/>
        <item h="1" x="57"/>
        <item h="1" x="56"/>
        <item h="1" x="55"/>
        <item h="1" x="54"/>
        <item h="1" x="53"/>
        <item h="1" x="52"/>
        <item h="1" x="51"/>
        <item h="1" x="50"/>
        <item h="1" x="49"/>
        <item h="1" x="48"/>
        <item h="1" x="47"/>
        <item h="1" x="46"/>
        <item h="1" x="45"/>
        <item h="1" x="44"/>
        <item h="1" x="43"/>
        <item h="1" x="42"/>
        <item h="1" x="41"/>
        <item h="1" x="40"/>
        <item h="1" x="39"/>
        <item h="1" x="38"/>
        <item h="1" x="37"/>
        <item h="1" x="36"/>
        <item h="1" x="35"/>
        <item h="1" x="34"/>
        <item h="1" x="33"/>
        <item h="1" x="32"/>
        <item h="1" x="31"/>
        <item h="1" x="30"/>
        <item h="1" x="29"/>
        <item h="1" x="28"/>
        <item h="1" x="27"/>
        <item h="1" x="26"/>
        <item h="1" x="25"/>
        <item h="1" x="24"/>
        <item h="1" x="23"/>
        <item h="1" x="22"/>
        <item h="1" x="21"/>
        <item h="1" x="20"/>
        <item h="1" x="19"/>
        <item h="1" x="18"/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x="1"/>
        <item x="0"/>
        <item t="default"/>
      </items>
    </pivotField>
    <pivotField numFmtId="164" showAll="0">
      <items count="189">
        <item x="171"/>
        <item x="170"/>
        <item x="169"/>
        <item x="109"/>
        <item x="108"/>
        <item x="117"/>
        <item x="116"/>
        <item x="107"/>
        <item x="106"/>
        <item x="119"/>
        <item x="100"/>
        <item x="99"/>
        <item x="167"/>
        <item x="166"/>
        <item x="183"/>
        <item x="182"/>
        <item x="181"/>
        <item x="180"/>
        <item x="187"/>
        <item x="168"/>
        <item x="44"/>
        <item x="43"/>
        <item x="42"/>
        <item x="141"/>
        <item x="39"/>
        <item x="38"/>
        <item x="138"/>
        <item x="137"/>
        <item x="136"/>
        <item x="143"/>
        <item x="85"/>
        <item x="75"/>
        <item x="74"/>
        <item x="144"/>
        <item x="123"/>
        <item x="115"/>
        <item x="114"/>
        <item x="17"/>
        <item x="11"/>
        <item x="16"/>
        <item x="49"/>
        <item x="48"/>
        <item x="47"/>
        <item x="68"/>
        <item x="67"/>
        <item x="66"/>
        <item x="15"/>
        <item x="14"/>
        <item x="27"/>
        <item x="26"/>
        <item x="83"/>
        <item x="82"/>
        <item x="126"/>
        <item x="125"/>
        <item x="4"/>
        <item x="3"/>
        <item x="19"/>
        <item x="53"/>
        <item x="52"/>
        <item x="51"/>
        <item x="34"/>
        <item x="33"/>
        <item x="65"/>
        <item x="37"/>
        <item x="36"/>
        <item x="35"/>
        <item x="179"/>
        <item x="135"/>
        <item x="25"/>
        <item x="24"/>
        <item x="23"/>
        <item x="71"/>
        <item x="70"/>
        <item x="113"/>
        <item x="112"/>
        <item x="111"/>
        <item x="41"/>
        <item x="40"/>
        <item x="29"/>
        <item x="28"/>
        <item x="81"/>
        <item x="80"/>
        <item x="79"/>
        <item x="163"/>
        <item x="147"/>
        <item x="146"/>
        <item x="158"/>
        <item x="175"/>
        <item x="97"/>
        <item x="96"/>
        <item x="95"/>
        <item x="122"/>
        <item x="121"/>
        <item x="120"/>
        <item x="63"/>
        <item x="62"/>
        <item x="61"/>
        <item x="60"/>
        <item x="155"/>
        <item x="154"/>
        <item x="153"/>
        <item x="161"/>
        <item x="178"/>
        <item x="177"/>
        <item x="176"/>
        <item x="160"/>
        <item x="159"/>
        <item x="91"/>
        <item x="90"/>
        <item x="89"/>
        <item x="98"/>
        <item x="185"/>
        <item x="184"/>
        <item x="157"/>
        <item x="156"/>
        <item x="88"/>
        <item x="87"/>
        <item x="86"/>
        <item x="73"/>
        <item x="72"/>
        <item x="118"/>
        <item x="32"/>
        <item x="84"/>
        <item x="31"/>
        <item x="30"/>
        <item x="69"/>
        <item x="46"/>
        <item x="45"/>
        <item x="50"/>
        <item x="124"/>
        <item x="134"/>
        <item x="22"/>
        <item x="21"/>
        <item x="20"/>
        <item x="10"/>
        <item x="9"/>
        <item x="8"/>
        <item x="18"/>
        <item x="7"/>
        <item x="6"/>
        <item x="5"/>
        <item x="13"/>
        <item x="12"/>
        <item x="56"/>
        <item x="55"/>
        <item x="54"/>
        <item x="165"/>
        <item x="132"/>
        <item x="131"/>
        <item x="164"/>
        <item x="145"/>
        <item x="130"/>
        <item x="129"/>
        <item x="128"/>
        <item x="148"/>
        <item x="110"/>
        <item x="133"/>
        <item x="78"/>
        <item x="77"/>
        <item x="76"/>
        <item x="186"/>
        <item x="2"/>
        <item x="1"/>
        <item x="0"/>
        <item x="64"/>
        <item x="152"/>
        <item x="151"/>
        <item x="140"/>
        <item x="162"/>
        <item x="139"/>
        <item x="94"/>
        <item x="93"/>
        <item x="92"/>
        <item x="127"/>
        <item x="142"/>
        <item x="59"/>
        <item x="58"/>
        <item x="57"/>
        <item x="150"/>
        <item x="149"/>
        <item x="174"/>
        <item x="173"/>
        <item x="172"/>
        <item x="105"/>
        <item x="104"/>
        <item x="103"/>
        <item x="102"/>
        <item x="101"/>
        <item t="default"/>
      </items>
    </pivotField>
    <pivotField dataField="1" showAll="0"/>
    <pivotField dataField="1" showAll="0"/>
    <pivotField showAl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0"/>
        <item x="1"/>
        <item x="2"/>
        <item x="3"/>
        <item x="4"/>
        <item x="5"/>
        <item t="default"/>
      </items>
    </pivotField>
    <pivotField showAll="0">
      <items count="5">
        <item x="0"/>
        <item x="1"/>
        <item x="2"/>
        <item x="3"/>
        <item t="default"/>
      </items>
    </pivotField>
    <pivotField showAll="0">
      <items count="63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sd="0" x="14"/>
        <item sd="0" x="15"/>
        <item sd="0" x="16"/>
        <item sd="0" x="17"/>
        <item sd="0" x="18"/>
        <item sd="0" x="19"/>
        <item sd="0" x="20"/>
        <item sd="0" x="21"/>
        <item sd="0" x="22"/>
        <item sd="0" x="23"/>
        <item sd="0" x="24"/>
        <item sd="0" x="25"/>
        <item sd="0" x="26"/>
        <item sd="0" x="27"/>
        <item sd="0" x="28"/>
        <item sd="0" x="29"/>
        <item sd="0" x="30"/>
        <item sd="0" x="31"/>
        <item sd="0" x="32"/>
        <item sd="0" x="33"/>
        <item sd="0" x="34"/>
        <item sd="0" x="35"/>
        <item sd="0" x="36"/>
        <item sd="0" x="37"/>
        <item sd="0" x="38"/>
        <item sd="0" x="39"/>
        <item sd="0" x="40"/>
        <item sd="0" x="41"/>
        <item sd="0" x="42"/>
        <item sd="0" x="43"/>
        <item sd="0" x="44"/>
        <item sd="0" x="45"/>
        <item sd="0" x="46"/>
        <item sd="0" x="47"/>
        <item sd="0" x="48"/>
        <item sd="0" x="49"/>
        <item sd="0" x="50"/>
        <item sd="0" x="51"/>
        <item sd="0" x="52"/>
        <item sd="0" x="53"/>
        <item sd="0" x="54"/>
        <item sd="0" x="55"/>
        <item sd="0" x="56"/>
        <item sd="0" x="57"/>
        <item sd="0" x="58"/>
        <item sd="0" x="59"/>
        <item sd="0" x="60"/>
        <item sd="0" x="61"/>
        <item t="default"/>
      </items>
    </pivotField>
    <pivotField showAll="0">
      <items count="27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sd="0" x="14"/>
        <item sd="0" x="15"/>
        <item sd="0" x="16"/>
        <item sd="0" x="17"/>
        <item sd="0" x="18"/>
        <item sd="0" x="19"/>
        <item sd="0" x="20"/>
        <item sd="0" x="21"/>
        <item sd="0" x="22"/>
        <item sd="0" x="23"/>
        <item sd="0" x="24"/>
        <item sd="0" x="25"/>
        <item t="default"/>
      </items>
    </pivotField>
  </pivotFields>
  <rowFields count="1">
    <field x="5"/>
  </rowFields>
  <rowItems count="2">
    <i>
      <x v="272"/>
    </i>
    <i>
      <x v="273"/>
    </i>
  </rowItems>
  <colFields count="1">
    <field x="-2"/>
  </colFields>
  <colItems count="2">
    <i>
      <x/>
    </i>
    <i i="1">
      <x v="1"/>
    </i>
  </colItems>
  <dataFields count="2">
    <dataField name="Moyenne de Systolique (mmHg)2" fld="7" subtotal="average" baseField="5" baseItem="272" numFmtId="2"/>
    <dataField name="Moyenne de Diastolique (mmHg)2" fld="8" subtotal="average" baseField="5" baseItem="272" numFmtId="2"/>
  </dataFields>
  <formats count="277">
    <format dxfId="276">
      <pivotArea collapsedLevelsAreSubtotals="1" fieldPosition="0">
        <references count="1">
          <reference field="5" count="1">
            <x v="0"/>
          </reference>
        </references>
      </pivotArea>
    </format>
    <format dxfId="275">
      <pivotArea collapsedLevelsAreSubtotals="1" fieldPosition="0">
        <references count="1">
          <reference field="5" count="1">
            <x v="1"/>
          </reference>
        </references>
      </pivotArea>
    </format>
    <format dxfId="274">
      <pivotArea collapsedLevelsAreSubtotals="1" fieldPosition="0">
        <references count="1">
          <reference field="5" count="1">
            <x v="2"/>
          </reference>
        </references>
      </pivotArea>
    </format>
    <format dxfId="273">
      <pivotArea collapsedLevelsAreSubtotals="1" fieldPosition="0">
        <references count="1">
          <reference field="5" count="1">
            <x v="3"/>
          </reference>
        </references>
      </pivotArea>
    </format>
    <format dxfId="272">
      <pivotArea collapsedLevelsAreSubtotals="1" fieldPosition="0">
        <references count="1">
          <reference field="5" count="1">
            <x v="4"/>
          </reference>
        </references>
      </pivotArea>
    </format>
    <format dxfId="271">
      <pivotArea collapsedLevelsAreSubtotals="1" fieldPosition="0">
        <references count="1">
          <reference field="5" count="1">
            <x v="5"/>
          </reference>
        </references>
      </pivotArea>
    </format>
    <format dxfId="270">
      <pivotArea collapsedLevelsAreSubtotals="1" fieldPosition="0">
        <references count="1">
          <reference field="5" count="1">
            <x v="6"/>
          </reference>
        </references>
      </pivotArea>
    </format>
    <format dxfId="269">
      <pivotArea collapsedLevelsAreSubtotals="1" fieldPosition="0">
        <references count="1">
          <reference field="5" count="1">
            <x v="7"/>
          </reference>
        </references>
      </pivotArea>
    </format>
    <format dxfId="268">
      <pivotArea collapsedLevelsAreSubtotals="1" fieldPosition="0">
        <references count="1">
          <reference field="5" count="1">
            <x v="8"/>
          </reference>
        </references>
      </pivotArea>
    </format>
    <format dxfId="267">
      <pivotArea collapsedLevelsAreSubtotals="1" fieldPosition="0">
        <references count="1">
          <reference field="5" count="1">
            <x v="9"/>
          </reference>
        </references>
      </pivotArea>
    </format>
    <format dxfId="266">
      <pivotArea collapsedLevelsAreSubtotals="1" fieldPosition="0">
        <references count="1">
          <reference field="5" count="1">
            <x v="10"/>
          </reference>
        </references>
      </pivotArea>
    </format>
    <format dxfId="265">
      <pivotArea collapsedLevelsAreSubtotals="1" fieldPosition="0">
        <references count="1">
          <reference field="5" count="1">
            <x v="11"/>
          </reference>
        </references>
      </pivotArea>
    </format>
    <format dxfId="264">
      <pivotArea collapsedLevelsAreSubtotals="1" fieldPosition="0">
        <references count="1">
          <reference field="5" count="1">
            <x v="12"/>
          </reference>
        </references>
      </pivotArea>
    </format>
    <format dxfId="263">
      <pivotArea collapsedLevelsAreSubtotals="1" fieldPosition="0">
        <references count="1">
          <reference field="5" count="1">
            <x v="13"/>
          </reference>
        </references>
      </pivotArea>
    </format>
    <format dxfId="262">
      <pivotArea collapsedLevelsAreSubtotals="1" fieldPosition="0">
        <references count="1">
          <reference field="5" count="1">
            <x v="14"/>
          </reference>
        </references>
      </pivotArea>
    </format>
    <format dxfId="261">
      <pivotArea collapsedLevelsAreSubtotals="1" fieldPosition="0">
        <references count="1">
          <reference field="5" count="1">
            <x v="15"/>
          </reference>
        </references>
      </pivotArea>
    </format>
    <format dxfId="260">
      <pivotArea collapsedLevelsAreSubtotals="1" fieldPosition="0">
        <references count="1">
          <reference field="5" count="1">
            <x v="16"/>
          </reference>
        </references>
      </pivotArea>
    </format>
    <format dxfId="259">
      <pivotArea collapsedLevelsAreSubtotals="1" fieldPosition="0">
        <references count="1">
          <reference field="5" count="1">
            <x v="17"/>
          </reference>
        </references>
      </pivotArea>
    </format>
    <format dxfId="258">
      <pivotArea collapsedLevelsAreSubtotals="1" fieldPosition="0">
        <references count="1">
          <reference field="5" count="1">
            <x v="18"/>
          </reference>
        </references>
      </pivotArea>
    </format>
    <format dxfId="257">
      <pivotArea collapsedLevelsAreSubtotals="1" fieldPosition="0">
        <references count="1">
          <reference field="5" count="1">
            <x v="19"/>
          </reference>
        </references>
      </pivotArea>
    </format>
    <format dxfId="256">
      <pivotArea collapsedLevelsAreSubtotals="1" fieldPosition="0">
        <references count="1">
          <reference field="5" count="1">
            <x v="20"/>
          </reference>
        </references>
      </pivotArea>
    </format>
    <format dxfId="255">
      <pivotArea collapsedLevelsAreSubtotals="1" fieldPosition="0">
        <references count="1">
          <reference field="5" count="1">
            <x v="21"/>
          </reference>
        </references>
      </pivotArea>
    </format>
    <format dxfId="254">
      <pivotArea collapsedLevelsAreSubtotals="1" fieldPosition="0">
        <references count="1">
          <reference field="5" count="1">
            <x v="22"/>
          </reference>
        </references>
      </pivotArea>
    </format>
    <format dxfId="253">
      <pivotArea collapsedLevelsAreSubtotals="1" fieldPosition="0">
        <references count="1">
          <reference field="5" count="1">
            <x v="23"/>
          </reference>
        </references>
      </pivotArea>
    </format>
    <format dxfId="252">
      <pivotArea collapsedLevelsAreSubtotals="1" fieldPosition="0">
        <references count="1">
          <reference field="5" count="1">
            <x v="24"/>
          </reference>
        </references>
      </pivotArea>
    </format>
    <format dxfId="251">
      <pivotArea collapsedLevelsAreSubtotals="1" fieldPosition="0">
        <references count="1">
          <reference field="5" count="1">
            <x v="25"/>
          </reference>
        </references>
      </pivotArea>
    </format>
    <format dxfId="250">
      <pivotArea collapsedLevelsAreSubtotals="1" fieldPosition="0">
        <references count="1">
          <reference field="5" count="1">
            <x v="26"/>
          </reference>
        </references>
      </pivotArea>
    </format>
    <format dxfId="249">
      <pivotArea collapsedLevelsAreSubtotals="1" fieldPosition="0">
        <references count="1">
          <reference field="5" count="1">
            <x v="27"/>
          </reference>
        </references>
      </pivotArea>
    </format>
    <format dxfId="248">
      <pivotArea collapsedLevelsAreSubtotals="1" fieldPosition="0">
        <references count="1">
          <reference field="5" count="1">
            <x v="28"/>
          </reference>
        </references>
      </pivotArea>
    </format>
    <format dxfId="247">
      <pivotArea collapsedLevelsAreSubtotals="1" fieldPosition="0">
        <references count="1">
          <reference field="5" count="1">
            <x v="29"/>
          </reference>
        </references>
      </pivotArea>
    </format>
    <format dxfId="246">
      <pivotArea collapsedLevelsAreSubtotals="1" fieldPosition="0">
        <references count="1">
          <reference field="5" count="1">
            <x v="30"/>
          </reference>
        </references>
      </pivotArea>
    </format>
    <format dxfId="245">
      <pivotArea collapsedLevelsAreSubtotals="1" fieldPosition="0">
        <references count="1">
          <reference field="5" count="1">
            <x v="31"/>
          </reference>
        </references>
      </pivotArea>
    </format>
    <format dxfId="244">
      <pivotArea collapsedLevelsAreSubtotals="1" fieldPosition="0">
        <references count="1">
          <reference field="5" count="1">
            <x v="32"/>
          </reference>
        </references>
      </pivotArea>
    </format>
    <format dxfId="243">
      <pivotArea collapsedLevelsAreSubtotals="1" fieldPosition="0">
        <references count="1">
          <reference field="5" count="1">
            <x v="33"/>
          </reference>
        </references>
      </pivotArea>
    </format>
    <format dxfId="242">
      <pivotArea collapsedLevelsAreSubtotals="1" fieldPosition="0">
        <references count="1">
          <reference field="5" count="1">
            <x v="34"/>
          </reference>
        </references>
      </pivotArea>
    </format>
    <format dxfId="241">
      <pivotArea collapsedLevelsAreSubtotals="1" fieldPosition="0">
        <references count="1">
          <reference field="5" count="1">
            <x v="35"/>
          </reference>
        </references>
      </pivotArea>
    </format>
    <format dxfId="240">
      <pivotArea collapsedLevelsAreSubtotals="1" fieldPosition="0">
        <references count="1">
          <reference field="5" count="1">
            <x v="36"/>
          </reference>
        </references>
      </pivotArea>
    </format>
    <format dxfId="239">
      <pivotArea collapsedLevelsAreSubtotals="1" fieldPosition="0">
        <references count="1">
          <reference field="5" count="1">
            <x v="37"/>
          </reference>
        </references>
      </pivotArea>
    </format>
    <format dxfId="238">
      <pivotArea collapsedLevelsAreSubtotals="1" fieldPosition="0">
        <references count="1">
          <reference field="5" count="1">
            <x v="38"/>
          </reference>
        </references>
      </pivotArea>
    </format>
    <format dxfId="237">
      <pivotArea collapsedLevelsAreSubtotals="1" fieldPosition="0">
        <references count="1">
          <reference field="5" count="1">
            <x v="39"/>
          </reference>
        </references>
      </pivotArea>
    </format>
    <format dxfId="236">
      <pivotArea collapsedLevelsAreSubtotals="1" fieldPosition="0">
        <references count="1">
          <reference field="5" count="1">
            <x v="40"/>
          </reference>
        </references>
      </pivotArea>
    </format>
    <format dxfId="235">
      <pivotArea collapsedLevelsAreSubtotals="1" fieldPosition="0">
        <references count="1">
          <reference field="5" count="1">
            <x v="41"/>
          </reference>
        </references>
      </pivotArea>
    </format>
    <format dxfId="234">
      <pivotArea collapsedLevelsAreSubtotals="1" fieldPosition="0">
        <references count="1">
          <reference field="5" count="1">
            <x v="42"/>
          </reference>
        </references>
      </pivotArea>
    </format>
    <format dxfId="233">
      <pivotArea collapsedLevelsAreSubtotals="1" fieldPosition="0">
        <references count="1">
          <reference field="5" count="1">
            <x v="43"/>
          </reference>
        </references>
      </pivotArea>
    </format>
    <format dxfId="232">
      <pivotArea collapsedLevelsAreSubtotals="1" fieldPosition="0">
        <references count="1">
          <reference field="5" count="1">
            <x v="44"/>
          </reference>
        </references>
      </pivotArea>
    </format>
    <format dxfId="231">
      <pivotArea collapsedLevelsAreSubtotals="1" fieldPosition="0">
        <references count="1">
          <reference field="5" count="1">
            <x v="45"/>
          </reference>
        </references>
      </pivotArea>
    </format>
    <format dxfId="230">
      <pivotArea collapsedLevelsAreSubtotals="1" fieldPosition="0">
        <references count="1">
          <reference field="5" count="1">
            <x v="46"/>
          </reference>
        </references>
      </pivotArea>
    </format>
    <format dxfId="229">
      <pivotArea collapsedLevelsAreSubtotals="1" fieldPosition="0">
        <references count="1">
          <reference field="5" count="1">
            <x v="47"/>
          </reference>
        </references>
      </pivotArea>
    </format>
    <format dxfId="228">
      <pivotArea collapsedLevelsAreSubtotals="1" fieldPosition="0">
        <references count="1">
          <reference field="5" count="1">
            <x v="48"/>
          </reference>
        </references>
      </pivotArea>
    </format>
    <format dxfId="227">
      <pivotArea collapsedLevelsAreSubtotals="1" fieldPosition="0">
        <references count="1">
          <reference field="5" count="1">
            <x v="49"/>
          </reference>
        </references>
      </pivotArea>
    </format>
    <format dxfId="226">
      <pivotArea collapsedLevelsAreSubtotals="1" fieldPosition="0">
        <references count="1">
          <reference field="5" count="1">
            <x v="50"/>
          </reference>
        </references>
      </pivotArea>
    </format>
    <format dxfId="225">
      <pivotArea collapsedLevelsAreSubtotals="1" fieldPosition="0">
        <references count="1">
          <reference field="5" count="1">
            <x v="51"/>
          </reference>
        </references>
      </pivotArea>
    </format>
    <format dxfId="224">
      <pivotArea collapsedLevelsAreSubtotals="1" fieldPosition="0">
        <references count="1">
          <reference field="5" count="1">
            <x v="52"/>
          </reference>
        </references>
      </pivotArea>
    </format>
    <format dxfId="223">
      <pivotArea collapsedLevelsAreSubtotals="1" fieldPosition="0">
        <references count="1">
          <reference field="5" count="1">
            <x v="53"/>
          </reference>
        </references>
      </pivotArea>
    </format>
    <format dxfId="222">
      <pivotArea collapsedLevelsAreSubtotals="1" fieldPosition="0">
        <references count="1">
          <reference field="5" count="1">
            <x v="54"/>
          </reference>
        </references>
      </pivotArea>
    </format>
    <format dxfId="221">
      <pivotArea collapsedLevelsAreSubtotals="1" fieldPosition="0">
        <references count="1">
          <reference field="5" count="1">
            <x v="55"/>
          </reference>
        </references>
      </pivotArea>
    </format>
    <format dxfId="220">
      <pivotArea collapsedLevelsAreSubtotals="1" fieldPosition="0">
        <references count="1">
          <reference field="5" count="1">
            <x v="56"/>
          </reference>
        </references>
      </pivotArea>
    </format>
    <format dxfId="219">
      <pivotArea collapsedLevelsAreSubtotals="1" fieldPosition="0">
        <references count="1">
          <reference field="5" count="1">
            <x v="57"/>
          </reference>
        </references>
      </pivotArea>
    </format>
    <format dxfId="218">
      <pivotArea collapsedLevelsAreSubtotals="1" fieldPosition="0">
        <references count="1">
          <reference field="5" count="1">
            <x v="58"/>
          </reference>
        </references>
      </pivotArea>
    </format>
    <format dxfId="217">
      <pivotArea collapsedLevelsAreSubtotals="1" fieldPosition="0">
        <references count="1">
          <reference field="5" count="1">
            <x v="59"/>
          </reference>
        </references>
      </pivotArea>
    </format>
    <format dxfId="216">
      <pivotArea collapsedLevelsAreSubtotals="1" fieldPosition="0">
        <references count="1">
          <reference field="5" count="1">
            <x v="60"/>
          </reference>
        </references>
      </pivotArea>
    </format>
    <format dxfId="215">
      <pivotArea collapsedLevelsAreSubtotals="1" fieldPosition="0">
        <references count="1">
          <reference field="5" count="1">
            <x v="61"/>
          </reference>
        </references>
      </pivotArea>
    </format>
    <format dxfId="214">
      <pivotArea collapsedLevelsAreSubtotals="1" fieldPosition="0">
        <references count="1">
          <reference field="5" count="1">
            <x v="62"/>
          </reference>
        </references>
      </pivotArea>
    </format>
    <format dxfId="213">
      <pivotArea collapsedLevelsAreSubtotals="1" fieldPosition="0">
        <references count="1">
          <reference field="5" count="1">
            <x v="63"/>
          </reference>
        </references>
      </pivotArea>
    </format>
    <format dxfId="212">
      <pivotArea collapsedLevelsAreSubtotals="1" fieldPosition="0">
        <references count="1">
          <reference field="5" count="1">
            <x v="64"/>
          </reference>
        </references>
      </pivotArea>
    </format>
    <format dxfId="211">
      <pivotArea collapsedLevelsAreSubtotals="1" fieldPosition="0">
        <references count="1">
          <reference field="5" count="1">
            <x v="65"/>
          </reference>
        </references>
      </pivotArea>
    </format>
    <format dxfId="210">
      <pivotArea collapsedLevelsAreSubtotals="1" fieldPosition="0">
        <references count="1">
          <reference field="5" count="1">
            <x v="66"/>
          </reference>
        </references>
      </pivotArea>
    </format>
    <format dxfId="209">
      <pivotArea collapsedLevelsAreSubtotals="1" fieldPosition="0">
        <references count="1">
          <reference field="5" count="1">
            <x v="67"/>
          </reference>
        </references>
      </pivotArea>
    </format>
    <format dxfId="208">
      <pivotArea collapsedLevelsAreSubtotals="1" fieldPosition="0">
        <references count="1">
          <reference field="5" count="1">
            <x v="68"/>
          </reference>
        </references>
      </pivotArea>
    </format>
    <format dxfId="207">
      <pivotArea collapsedLevelsAreSubtotals="1" fieldPosition="0">
        <references count="1">
          <reference field="5" count="1">
            <x v="69"/>
          </reference>
        </references>
      </pivotArea>
    </format>
    <format dxfId="206">
      <pivotArea collapsedLevelsAreSubtotals="1" fieldPosition="0">
        <references count="1">
          <reference field="5" count="1">
            <x v="70"/>
          </reference>
        </references>
      </pivotArea>
    </format>
    <format dxfId="205">
      <pivotArea collapsedLevelsAreSubtotals="1" fieldPosition="0">
        <references count="1">
          <reference field="5" count="1">
            <x v="71"/>
          </reference>
        </references>
      </pivotArea>
    </format>
    <format dxfId="204">
      <pivotArea collapsedLevelsAreSubtotals="1" fieldPosition="0">
        <references count="1">
          <reference field="5" count="1">
            <x v="72"/>
          </reference>
        </references>
      </pivotArea>
    </format>
    <format dxfId="203">
      <pivotArea collapsedLevelsAreSubtotals="1" fieldPosition="0">
        <references count="1">
          <reference field="5" count="1">
            <x v="73"/>
          </reference>
        </references>
      </pivotArea>
    </format>
    <format dxfId="202">
      <pivotArea collapsedLevelsAreSubtotals="1" fieldPosition="0">
        <references count="1">
          <reference field="5" count="1">
            <x v="74"/>
          </reference>
        </references>
      </pivotArea>
    </format>
    <format dxfId="201">
      <pivotArea collapsedLevelsAreSubtotals="1" fieldPosition="0">
        <references count="1">
          <reference field="5" count="1">
            <x v="75"/>
          </reference>
        </references>
      </pivotArea>
    </format>
    <format dxfId="200">
      <pivotArea collapsedLevelsAreSubtotals="1" fieldPosition="0">
        <references count="1">
          <reference field="5" count="1">
            <x v="76"/>
          </reference>
        </references>
      </pivotArea>
    </format>
    <format dxfId="199">
      <pivotArea collapsedLevelsAreSubtotals="1" fieldPosition="0">
        <references count="1">
          <reference field="5" count="1">
            <x v="77"/>
          </reference>
        </references>
      </pivotArea>
    </format>
    <format dxfId="198">
      <pivotArea collapsedLevelsAreSubtotals="1" fieldPosition="0">
        <references count="1">
          <reference field="5" count="1">
            <x v="78"/>
          </reference>
        </references>
      </pivotArea>
    </format>
    <format dxfId="197">
      <pivotArea collapsedLevelsAreSubtotals="1" fieldPosition="0">
        <references count="1">
          <reference field="5" count="1">
            <x v="79"/>
          </reference>
        </references>
      </pivotArea>
    </format>
    <format dxfId="196">
      <pivotArea collapsedLevelsAreSubtotals="1" fieldPosition="0">
        <references count="1">
          <reference field="5" count="1">
            <x v="80"/>
          </reference>
        </references>
      </pivotArea>
    </format>
    <format dxfId="195">
      <pivotArea collapsedLevelsAreSubtotals="1" fieldPosition="0">
        <references count="1">
          <reference field="5" count="1">
            <x v="81"/>
          </reference>
        </references>
      </pivotArea>
    </format>
    <format dxfId="194">
      <pivotArea collapsedLevelsAreSubtotals="1" fieldPosition="0">
        <references count="1">
          <reference field="5" count="1">
            <x v="82"/>
          </reference>
        </references>
      </pivotArea>
    </format>
    <format dxfId="193">
      <pivotArea collapsedLevelsAreSubtotals="1" fieldPosition="0">
        <references count="1">
          <reference field="5" count="1">
            <x v="83"/>
          </reference>
        </references>
      </pivotArea>
    </format>
    <format dxfId="192">
      <pivotArea collapsedLevelsAreSubtotals="1" fieldPosition="0">
        <references count="1">
          <reference field="5" count="1">
            <x v="84"/>
          </reference>
        </references>
      </pivotArea>
    </format>
    <format dxfId="191">
      <pivotArea collapsedLevelsAreSubtotals="1" fieldPosition="0">
        <references count="1">
          <reference field="5" count="1">
            <x v="85"/>
          </reference>
        </references>
      </pivotArea>
    </format>
    <format dxfId="190">
      <pivotArea collapsedLevelsAreSubtotals="1" fieldPosition="0">
        <references count="1">
          <reference field="5" count="1">
            <x v="86"/>
          </reference>
        </references>
      </pivotArea>
    </format>
    <format dxfId="189">
      <pivotArea collapsedLevelsAreSubtotals="1" fieldPosition="0">
        <references count="1">
          <reference field="5" count="1">
            <x v="87"/>
          </reference>
        </references>
      </pivotArea>
    </format>
    <format dxfId="188">
      <pivotArea collapsedLevelsAreSubtotals="1" fieldPosition="0">
        <references count="1">
          <reference field="5" count="1">
            <x v="88"/>
          </reference>
        </references>
      </pivotArea>
    </format>
    <format dxfId="187">
      <pivotArea collapsedLevelsAreSubtotals="1" fieldPosition="0">
        <references count="1">
          <reference field="5" count="1">
            <x v="89"/>
          </reference>
        </references>
      </pivotArea>
    </format>
    <format dxfId="186">
      <pivotArea collapsedLevelsAreSubtotals="1" fieldPosition="0">
        <references count="1">
          <reference field="5" count="1">
            <x v="90"/>
          </reference>
        </references>
      </pivotArea>
    </format>
    <format dxfId="185">
      <pivotArea collapsedLevelsAreSubtotals="1" fieldPosition="0">
        <references count="1">
          <reference field="5" count="1">
            <x v="91"/>
          </reference>
        </references>
      </pivotArea>
    </format>
    <format dxfId="184">
      <pivotArea collapsedLevelsAreSubtotals="1" fieldPosition="0">
        <references count="1">
          <reference field="5" count="1">
            <x v="92"/>
          </reference>
        </references>
      </pivotArea>
    </format>
    <format dxfId="183">
      <pivotArea collapsedLevelsAreSubtotals="1" fieldPosition="0">
        <references count="1">
          <reference field="5" count="1">
            <x v="93"/>
          </reference>
        </references>
      </pivotArea>
    </format>
    <format dxfId="182">
      <pivotArea collapsedLevelsAreSubtotals="1" fieldPosition="0">
        <references count="1">
          <reference field="5" count="1">
            <x v="94"/>
          </reference>
        </references>
      </pivotArea>
    </format>
    <format dxfId="181">
      <pivotArea collapsedLevelsAreSubtotals="1" fieldPosition="0">
        <references count="1">
          <reference field="5" count="1">
            <x v="95"/>
          </reference>
        </references>
      </pivotArea>
    </format>
    <format dxfId="180">
      <pivotArea collapsedLevelsAreSubtotals="1" fieldPosition="0">
        <references count="1">
          <reference field="5" count="1">
            <x v="96"/>
          </reference>
        </references>
      </pivotArea>
    </format>
    <format dxfId="179">
      <pivotArea collapsedLevelsAreSubtotals="1" fieldPosition="0">
        <references count="1">
          <reference field="5" count="1">
            <x v="97"/>
          </reference>
        </references>
      </pivotArea>
    </format>
    <format dxfId="178">
      <pivotArea collapsedLevelsAreSubtotals="1" fieldPosition="0">
        <references count="1">
          <reference field="5" count="1">
            <x v="98"/>
          </reference>
        </references>
      </pivotArea>
    </format>
    <format dxfId="177">
      <pivotArea collapsedLevelsAreSubtotals="1" fieldPosition="0">
        <references count="1">
          <reference field="5" count="1">
            <x v="99"/>
          </reference>
        </references>
      </pivotArea>
    </format>
    <format dxfId="176">
      <pivotArea collapsedLevelsAreSubtotals="1" fieldPosition="0">
        <references count="1">
          <reference field="5" count="1">
            <x v="100"/>
          </reference>
        </references>
      </pivotArea>
    </format>
    <format dxfId="175">
      <pivotArea collapsedLevelsAreSubtotals="1" fieldPosition="0">
        <references count="1">
          <reference field="5" count="1">
            <x v="101"/>
          </reference>
        </references>
      </pivotArea>
    </format>
    <format dxfId="174">
      <pivotArea collapsedLevelsAreSubtotals="1" fieldPosition="0">
        <references count="1">
          <reference field="5" count="1">
            <x v="102"/>
          </reference>
        </references>
      </pivotArea>
    </format>
    <format dxfId="173">
      <pivotArea collapsedLevelsAreSubtotals="1" fieldPosition="0">
        <references count="1">
          <reference field="5" count="1">
            <x v="103"/>
          </reference>
        </references>
      </pivotArea>
    </format>
    <format dxfId="172">
      <pivotArea collapsedLevelsAreSubtotals="1" fieldPosition="0">
        <references count="1">
          <reference field="5" count="1">
            <x v="104"/>
          </reference>
        </references>
      </pivotArea>
    </format>
    <format dxfId="171">
      <pivotArea collapsedLevelsAreSubtotals="1" fieldPosition="0">
        <references count="1">
          <reference field="5" count="1">
            <x v="105"/>
          </reference>
        </references>
      </pivotArea>
    </format>
    <format dxfId="170">
      <pivotArea collapsedLevelsAreSubtotals="1" fieldPosition="0">
        <references count="1">
          <reference field="5" count="1">
            <x v="106"/>
          </reference>
        </references>
      </pivotArea>
    </format>
    <format dxfId="169">
      <pivotArea collapsedLevelsAreSubtotals="1" fieldPosition="0">
        <references count="1">
          <reference field="5" count="1">
            <x v="107"/>
          </reference>
        </references>
      </pivotArea>
    </format>
    <format dxfId="168">
      <pivotArea collapsedLevelsAreSubtotals="1" fieldPosition="0">
        <references count="1">
          <reference field="5" count="1">
            <x v="108"/>
          </reference>
        </references>
      </pivotArea>
    </format>
    <format dxfId="167">
      <pivotArea collapsedLevelsAreSubtotals="1" fieldPosition="0">
        <references count="1">
          <reference field="5" count="1">
            <x v="109"/>
          </reference>
        </references>
      </pivotArea>
    </format>
    <format dxfId="166">
      <pivotArea collapsedLevelsAreSubtotals="1" fieldPosition="0">
        <references count="1">
          <reference field="5" count="1">
            <x v="110"/>
          </reference>
        </references>
      </pivotArea>
    </format>
    <format dxfId="165">
      <pivotArea collapsedLevelsAreSubtotals="1" fieldPosition="0">
        <references count="1">
          <reference field="5" count="1">
            <x v="111"/>
          </reference>
        </references>
      </pivotArea>
    </format>
    <format dxfId="164">
      <pivotArea collapsedLevelsAreSubtotals="1" fieldPosition="0">
        <references count="1">
          <reference field="5" count="1">
            <x v="112"/>
          </reference>
        </references>
      </pivotArea>
    </format>
    <format dxfId="163">
      <pivotArea collapsedLevelsAreSubtotals="1" fieldPosition="0">
        <references count="1">
          <reference field="5" count="1">
            <x v="113"/>
          </reference>
        </references>
      </pivotArea>
    </format>
    <format dxfId="162">
      <pivotArea collapsedLevelsAreSubtotals="1" fieldPosition="0">
        <references count="1">
          <reference field="5" count="1">
            <x v="114"/>
          </reference>
        </references>
      </pivotArea>
    </format>
    <format dxfId="161">
      <pivotArea collapsedLevelsAreSubtotals="1" fieldPosition="0">
        <references count="1">
          <reference field="5" count="1">
            <x v="115"/>
          </reference>
        </references>
      </pivotArea>
    </format>
    <format dxfId="160">
      <pivotArea collapsedLevelsAreSubtotals="1" fieldPosition="0">
        <references count="1">
          <reference field="5" count="1">
            <x v="116"/>
          </reference>
        </references>
      </pivotArea>
    </format>
    <format dxfId="159">
      <pivotArea collapsedLevelsAreSubtotals="1" fieldPosition="0">
        <references count="1">
          <reference field="5" count="1">
            <x v="117"/>
          </reference>
        </references>
      </pivotArea>
    </format>
    <format dxfId="158">
      <pivotArea collapsedLevelsAreSubtotals="1" fieldPosition="0">
        <references count="1">
          <reference field="5" count="1">
            <x v="118"/>
          </reference>
        </references>
      </pivotArea>
    </format>
    <format dxfId="157">
      <pivotArea collapsedLevelsAreSubtotals="1" fieldPosition="0">
        <references count="1">
          <reference field="5" count="1">
            <x v="119"/>
          </reference>
        </references>
      </pivotArea>
    </format>
    <format dxfId="156">
      <pivotArea collapsedLevelsAreSubtotals="1" fieldPosition="0">
        <references count="1">
          <reference field="5" count="1">
            <x v="120"/>
          </reference>
        </references>
      </pivotArea>
    </format>
    <format dxfId="155">
      <pivotArea collapsedLevelsAreSubtotals="1" fieldPosition="0">
        <references count="1">
          <reference field="5" count="1">
            <x v="121"/>
          </reference>
        </references>
      </pivotArea>
    </format>
    <format dxfId="154">
      <pivotArea collapsedLevelsAreSubtotals="1" fieldPosition="0">
        <references count="1">
          <reference field="5" count="1">
            <x v="122"/>
          </reference>
        </references>
      </pivotArea>
    </format>
    <format dxfId="153">
      <pivotArea collapsedLevelsAreSubtotals="1" fieldPosition="0">
        <references count="1">
          <reference field="5" count="1">
            <x v="123"/>
          </reference>
        </references>
      </pivotArea>
    </format>
    <format dxfId="152">
      <pivotArea collapsedLevelsAreSubtotals="1" fieldPosition="0">
        <references count="1">
          <reference field="5" count="1">
            <x v="124"/>
          </reference>
        </references>
      </pivotArea>
    </format>
    <format dxfId="151">
      <pivotArea collapsedLevelsAreSubtotals="1" fieldPosition="0">
        <references count="1">
          <reference field="5" count="1">
            <x v="125"/>
          </reference>
        </references>
      </pivotArea>
    </format>
    <format dxfId="150">
      <pivotArea collapsedLevelsAreSubtotals="1" fieldPosition="0">
        <references count="1">
          <reference field="5" count="1">
            <x v="126"/>
          </reference>
        </references>
      </pivotArea>
    </format>
    <format dxfId="149">
      <pivotArea collapsedLevelsAreSubtotals="1" fieldPosition="0">
        <references count="1">
          <reference field="5" count="1">
            <x v="127"/>
          </reference>
        </references>
      </pivotArea>
    </format>
    <format dxfId="148">
      <pivotArea collapsedLevelsAreSubtotals="1" fieldPosition="0">
        <references count="1">
          <reference field="5" count="1">
            <x v="128"/>
          </reference>
        </references>
      </pivotArea>
    </format>
    <format dxfId="147">
      <pivotArea collapsedLevelsAreSubtotals="1" fieldPosition="0">
        <references count="1">
          <reference field="5" count="1">
            <x v="129"/>
          </reference>
        </references>
      </pivotArea>
    </format>
    <format dxfId="146">
      <pivotArea collapsedLevelsAreSubtotals="1" fieldPosition="0">
        <references count="1">
          <reference field="5" count="1">
            <x v="130"/>
          </reference>
        </references>
      </pivotArea>
    </format>
    <format dxfId="145">
      <pivotArea collapsedLevelsAreSubtotals="1" fieldPosition="0">
        <references count="1">
          <reference field="5" count="1">
            <x v="131"/>
          </reference>
        </references>
      </pivotArea>
    </format>
    <format dxfId="144">
      <pivotArea collapsedLevelsAreSubtotals="1" fieldPosition="0">
        <references count="1">
          <reference field="5" count="1">
            <x v="132"/>
          </reference>
        </references>
      </pivotArea>
    </format>
    <format dxfId="143">
      <pivotArea collapsedLevelsAreSubtotals="1" fieldPosition="0">
        <references count="1">
          <reference field="5" count="1">
            <x v="133"/>
          </reference>
        </references>
      </pivotArea>
    </format>
    <format dxfId="142">
      <pivotArea collapsedLevelsAreSubtotals="1" fieldPosition="0">
        <references count="1">
          <reference field="5" count="1">
            <x v="134"/>
          </reference>
        </references>
      </pivotArea>
    </format>
    <format dxfId="141">
      <pivotArea collapsedLevelsAreSubtotals="1" fieldPosition="0">
        <references count="1">
          <reference field="5" count="1">
            <x v="135"/>
          </reference>
        </references>
      </pivotArea>
    </format>
    <format dxfId="140">
      <pivotArea collapsedLevelsAreSubtotals="1" fieldPosition="0">
        <references count="1">
          <reference field="5" count="1">
            <x v="136"/>
          </reference>
        </references>
      </pivotArea>
    </format>
    <format dxfId="139">
      <pivotArea collapsedLevelsAreSubtotals="1" fieldPosition="0">
        <references count="1">
          <reference field="5" count="1">
            <x v="137"/>
          </reference>
        </references>
      </pivotArea>
    </format>
    <format dxfId="138">
      <pivotArea collapsedLevelsAreSubtotals="1" fieldPosition="0">
        <references count="1">
          <reference field="5" count="1">
            <x v="138"/>
          </reference>
        </references>
      </pivotArea>
    </format>
    <format dxfId="137">
      <pivotArea collapsedLevelsAreSubtotals="1" fieldPosition="0">
        <references count="1">
          <reference field="5" count="1">
            <x v="139"/>
          </reference>
        </references>
      </pivotArea>
    </format>
    <format dxfId="136">
      <pivotArea collapsedLevelsAreSubtotals="1" fieldPosition="0">
        <references count="1">
          <reference field="5" count="1">
            <x v="140"/>
          </reference>
        </references>
      </pivotArea>
    </format>
    <format dxfId="135">
      <pivotArea collapsedLevelsAreSubtotals="1" fieldPosition="0">
        <references count="1">
          <reference field="5" count="1">
            <x v="141"/>
          </reference>
        </references>
      </pivotArea>
    </format>
    <format dxfId="134">
      <pivotArea collapsedLevelsAreSubtotals="1" fieldPosition="0">
        <references count="1">
          <reference field="5" count="1">
            <x v="142"/>
          </reference>
        </references>
      </pivotArea>
    </format>
    <format dxfId="133">
      <pivotArea collapsedLevelsAreSubtotals="1" fieldPosition="0">
        <references count="1">
          <reference field="5" count="1">
            <x v="143"/>
          </reference>
        </references>
      </pivotArea>
    </format>
    <format dxfId="132">
      <pivotArea collapsedLevelsAreSubtotals="1" fieldPosition="0">
        <references count="1">
          <reference field="5" count="1">
            <x v="144"/>
          </reference>
        </references>
      </pivotArea>
    </format>
    <format dxfId="131">
      <pivotArea collapsedLevelsAreSubtotals="1" fieldPosition="0">
        <references count="1">
          <reference field="5" count="1">
            <x v="145"/>
          </reference>
        </references>
      </pivotArea>
    </format>
    <format dxfId="130">
      <pivotArea collapsedLevelsAreSubtotals="1" fieldPosition="0">
        <references count="1">
          <reference field="5" count="1">
            <x v="146"/>
          </reference>
        </references>
      </pivotArea>
    </format>
    <format dxfId="129">
      <pivotArea collapsedLevelsAreSubtotals="1" fieldPosition="0">
        <references count="1">
          <reference field="5" count="1">
            <x v="147"/>
          </reference>
        </references>
      </pivotArea>
    </format>
    <format dxfId="128">
      <pivotArea collapsedLevelsAreSubtotals="1" fieldPosition="0">
        <references count="1">
          <reference field="5" count="1">
            <x v="148"/>
          </reference>
        </references>
      </pivotArea>
    </format>
    <format dxfId="127">
      <pivotArea collapsedLevelsAreSubtotals="1" fieldPosition="0">
        <references count="1">
          <reference field="5" count="1">
            <x v="149"/>
          </reference>
        </references>
      </pivotArea>
    </format>
    <format dxfId="126">
      <pivotArea collapsedLevelsAreSubtotals="1" fieldPosition="0">
        <references count="1">
          <reference field="5" count="1">
            <x v="150"/>
          </reference>
        </references>
      </pivotArea>
    </format>
    <format dxfId="125">
      <pivotArea collapsedLevelsAreSubtotals="1" fieldPosition="0">
        <references count="1">
          <reference field="5" count="1">
            <x v="151"/>
          </reference>
        </references>
      </pivotArea>
    </format>
    <format dxfId="124">
      <pivotArea collapsedLevelsAreSubtotals="1" fieldPosition="0">
        <references count="1">
          <reference field="5" count="1">
            <x v="152"/>
          </reference>
        </references>
      </pivotArea>
    </format>
    <format dxfId="123">
      <pivotArea collapsedLevelsAreSubtotals="1" fieldPosition="0">
        <references count="1">
          <reference field="5" count="1">
            <x v="153"/>
          </reference>
        </references>
      </pivotArea>
    </format>
    <format dxfId="122">
      <pivotArea collapsedLevelsAreSubtotals="1" fieldPosition="0">
        <references count="1">
          <reference field="5" count="1">
            <x v="154"/>
          </reference>
        </references>
      </pivotArea>
    </format>
    <format dxfId="121">
      <pivotArea collapsedLevelsAreSubtotals="1" fieldPosition="0">
        <references count="1">
          <reference field="5" count="1">
            <x v="155"/>
          </reference>
        </references>
      </pivotArea>
    </format>
    <format dxfId="120">
      <pivotArea collapsedLevelsAreSubtotals="1" fieldPosition="0">
        <references count="1">
          <reference field="5" count="1">
            <x v="156"/>
          </reference>
        </references>
      </pivotArea>
    </format>
    <format dxfId="119">
      <pivotArea collapsedLevelsAreSubtotals="1" fieldPosition="0">
        <references count="1">
          <reference field="5" count="1">
            <x v="157"/>
          </reference>
        </references>
      </pivotArea>
    </format>
    <format dxfId="118">
      <pivotArea collapsedLevelsAreSubtotals="1" fieldPosition="0">
        <references count="1">
          <reference field="5" count="1">
            <x v="158"/>
          </reference>
        </references>
      </pivotArea>
    </format>
    <format dxfId="117">
      <pivotArea collapsedLevelsAreSubtotals="1" fieldPosition="0">
        <references count="1">
          <reference field="5" count="1">
            <x v="159"/>
          </reference>
        </references>
      </pivotArea>
    </format>
    <format dxfId="116">
      <pivotArea collapsedLevelsAreSubtotals="1" fieldPosition="0">
        <references count="1">
          <reference field="5" count="1">
            <x v="160"/>
          </reference>
        </references>
      </pivotArea>
    </format>
    <format dxfId="115">
      <pivotArea collapsedLevelsAreSubtotals="1" fieldPosition="0">
        <references count="1">
          <reference field="5" count="1">
            <x v="161"/>
          </reference>
        </references>
      </pivotArea>
    </format>
    <format dxfId="114">
      <pivotArea collapsedLevelsAreSubtotals="1" fieldPosition="0">
        <references count="1">
          <reference field="5" count="1">
            <x v="162"/>
          </reference>
        </references>
      </pivotArea>
    </format>
    <format dxfId="113">
      <pivotArea collapsedLevelsAreSubtotals="1" fieldPosition="0">
        <references count="1">
          <reference field="5" count="1">
            <x v="163"/>
          </reference>
        </references>
      </pivotArea>
    </format>
    <format dxfId="112">
      <pivotArea collapsedLevelsAreSubtotals="1" fieldPosition="0">
        <references count="1">
          <reference field="5" count="1">
            <x v="164"/>
          </reference>
        </references>
      </pivotArea>
    </format>
    <format dxfId="111">
      <pivotArea collapsedLevelsAreSubtotals="1" fieldPosition="0">
        <references count="1">
          <reference field="5" count="1">
            <x v="165"/>
          </reference>
        </references>
      </pivotArea>
    </format>
    <format dxfId="110">
      <pivotArea collapsedLevelsAreSubtotals="1" fieldPosition="0">
        <references count="1">
          <reference field="5" count="1">
            <x v="166"/>
          </reference>
        </references>
      </pivotArea>
    </format>
    <format dxfId="109">
      <pivotArea collapsedLevelsAreSubtotals="1" fieldPosition="0">
        <references count="1">
          <reference field="5" count="1">
            <x v="167"/>
          </reference>
        </references>
      </pivotArea>
    </format>
    <format dxfId="108">
      <pivotArea collapsedLevelsAreSubtotals="1" fieldPosition="0">
        <references count="1">
          <reference field="5" count="1">
            <x v="168"/>
          </reference>
        </references>
      </pivotArea>
    </format>
    <format dxfId="107">
      <pivotArea collapsedLevelsAreSubtotals="1" fieldPosition="0">
        <references count="1">
          <reference field="5" count="1">
            <x v="169"/>
          </reference>
        </references>
      </pivotArea>
    </format>
    <format dxfId="106">
      <pivotArea collapsedLevelsAreSubtotals="1" fieldPosition="0">
        <references count="1">
          <reference field="5" count="1">
            <x v="170"/>
          </reference>
        </references>
      </pivotArea>
    </format>
    <format dxfId="105">
      <pivotArea collapsedLevelsAreSubtotals="1" fieldPosition="0">
        <references count="1">
          <reference field="5" count="1">
            <x v="171"/>
          </reference>
        </references>
      </pivotArea>
    </format>
    <format dxfId="104">
      <pivotArea collapsedLevelsAreSubtotals="1" fieldPosition="0">
        <references count="1">
          <reference field="5" count="1">
            <x v="172"/>
          </reference>
        </references>
      </pivotArea>
    </format>
    <format dxfId="103">
      <pivotArea collapsedLevelsAreSubtotals="1" fieldPosition="0">
        <references count="1">
          <reference field="5" count="1">
            <x v="173"/>
          </reference>
        </references>
      </pivotArea>
    </format>
    <format dxfId="102">
      <pivotArea collapsedLevelsAreSubtotals="1" fieldPosition="0">
        <references count="1">
          <reference field="5" count="1">
            <x v="174"/>
          </reference>
        </references>
      </pivotArea>
    </format>
    <format dxfId="101">
      <pivotArea collapsedLevelsAreSubtotals="1" fieldPosition="0">
        <references count="1">
          <reference field="5" count="1">
            <x v="175"/>
          </reference>
        </references>
      </pivotArea>
    </format>
    <format dxfId="100">
      <pivotArea collapsedLevelsAreSubtotals="1" fieldPosition="0">
        <references count="1">
          <reference field="5" count="1">
            <x v="176"/>
          </reference>
        </references>
      </pivotArea>
    </format>
    <format dxfId="99">
      <pivotArea collapsedLevelsAreSubtotals="1" fieldPosition="0">
        <references count="1">
          <reference field="5" count="1">
            <x v="177"/>
          </reference>
        </references>
      </pivotArea>
    </format>
    <format dxfId="98">
      <pivotArea collapsedLevelsAreSubtotals="1" fieldPosition="0">
        <references count="1">
          <reference field="5" count="1">
            <x v="178"/>
          </reference>
        </references>
      </pivotArea>
    </format>
    <format dxfId="97">
      <pivotArea collapsedLevelsAreSubtotals="1" fieldPosition="0">
        <references count="1">
          <reference field="5" count="1">
            <x v="179"/>
          </reference>
        </references>
      </pivotArea>
    </format>
    <format dxfId="96">
      <pivotArea collapsedLevelsAreSubtotals="1" fieldPosition="0">
        <references count="1">
          <reference field="5" count="1">
            <x v="180"/>
          </reference>
        </references>
      </pivotArea>
    </format>
    <format dxfId="95">
      <pivotArea collapsedLevelsAreSubtotals="1" fieldPosition="0">
        <references count="1">
          <reference field="5" count="1">
            <x v="181"/>
          </reference>
        </references>
      </pivotArea>
    </format>
    <format dxfId="94">
      <pivotArea collapsedLevelsAreSubtotals="1" fieldPosition="0">
        <references count="1">
          <reference field="5" count="1">
            <x v="182"/>
          </reference>
        </references>
      </pivotArea>
    </format>
    <format dxfId="93">
      <pivotArea collapsedLevelsAreSubtotals="1" fieldPosition="0">
        <references count="1">
          <reference field="5" count="1">
            <x v="183"/>
          </reference>
        </references>
      </pivotArea>
    </format>
    <format dxfId="92">
      <pivotArea collapsedLevelsAreSubtotals="1" fieldPosition="0">
        <references count="1">
          <reference field="5" count="1">
            <x v="184"/>
          </reference>
        </references>
      </pivotArea>
    </format>
    <format dxfId="91">
      <pivotArea collapsedLevelsAreSubtotals="1" fieldPosition="0">
        <references count="1">
          <reference field="5" count="1">
            <x v="185"/>
          </reference>
        </references>
      </pivotArea>
    </format>
    <format dxfId="90">
      <pivotArea collapsedLevelsAreSubtotals="1" fieldPosition="0">
        <references count="1">
          <reference field="5" count="1">
            <x v="186"/>
          </reference>
        </references>
      </pivotArea>
    </format>
    <format dxfId="89">
      <pivotArea collapsedLevelsAreSubtotals="1" fieldPosition="0">
        <references count="1">
          <reference field="5" count="1">
            <x v="187"/>
          </reference>
        </references>
      </pivotArea>
    </format>
    <format dxfId="88">
      <pivotArea collapsedLevelsAreSubtotals="1" fieldPosition="0">
        <references count="1">
          <reference field="5" count="1">
            <x v="188"/>
          </reference>
        </references>
      </pivotArea>
    </format>
    <format dxfId="87">
      <pivotArea collapsedLevelsAreSubtotals="1" fieldPosition="0">
        <references count="1">
          <reference field="5" count="1">
            <x v="189"/>
          </reference>
        </references>
      </pivotArea>
    </format>
    <format dxfId="86">
      <pivotArea collapsedLevelsAreSubtotals="1" fieldPosition="0">
        <references count="1">
          <reference field="5" count="1">
            <x v="190"/>
          </reference>
        </references>
      </pivotArea>
    </format>
    <format dxfId="85">
      <pivotArea collapsedLevelsAreSubtotals="1" fieldPosition="0">
        <references count="1">
          <reference field="5" count="1">
            <x v="191"/>
          </reference>
        </references>
      </pivotArea>
    </format>
    <format dxfId="84">
      <pivotArea collapsedLevelsAreSubtotals="1" fieldPosition="0">
        <references count="1">
          <reference field="5" count="1">
            <x v="192"/>
          </reference>
        </references>
      </pivotArea>
    </format>
    <format dxfId="83">
      <pivotArea collapsedLevelsAreSubtotals="1" fieldPosition="0">
        <references count="1">
          <reference field="5" count="1">
            <x v="193"/>
          </reference>
        </references>
      </pivotArea>
    </format>
    <format dxfId="82">
      <pivotArea collapsedLevelsAreSubtotals="1" fieldPosition="0">
        <references count="1">
          <reference field="5" count="1">
            <x v="194"/>
          </reference>
        </references>
      </pivotArea>
    </format>
    <format dxfId="81">
      <pivotArea collapsedLevelsAreSubtotals="1" fieldPosition="0">
        <references count="1">
          <reference field="5" count="1">
            <x v="195"/>
          </reference>
        </references>
      </pivotArea>
    </format>
    <format dxfId="80">
      <pivotArea collapsedLevelsAreSubtotals="1" fieldPosition="0">
        <references count="1">
          <reference field="5" count="1">
            <x v="196"/>
          </reference>
        </references>
      </pivotArea>
    </format>
    <format dxfId="79">
      <pivotArea collapsedLevelsAreSubtotals="1" fieldPosition="0">
        <references count="1">
          <reference field="5" count="1">
            <x v="197"/>
          </reference>
        </references>
      </pivotArea>
    </format>
    <format dxfId="78">
      <pivotArea collapsedLevelsAreSubtotals="1" fieldPosition="0">
        <references count="1">
          <reference field="5" count="1">
            <x v="198"/>
          </reference>
        </references>
      </pivotArea>
    </format>
    <format dxfId="77">
      <pivotArea collapsedLevelsAreSubtotals="1" fieldPosition="0">
        <references count="1">
          <reference field="5" count="1">
            <x v="199"/>
          </reference>
        </references>
      </pivotArea>
    </format>
    <format dxfId="76">
      <pivotArea collapsedLevelsAreSubtotals="1" fieldPosition="0">
        <references count="1">
          <reference field="5" count="1">
            <x v="200"/>
          </reference>
        </references>
      </pivotArea>
    </format>
    <format dxfId="75">
      <pivotArea collapsedLevelsAreSubtotals="1" fieldPosition="0">
        <references count="1">
          <reference field="5" count="1">
            <x v="201"/>
          </reference>
        </references>
      </pivotArea>
    </format>
    <format dxfId="74">
      <pivotArea collapsedLevelsAreSubtotals="1" fieldPosition="0">
        <references count="1">
          <reference field="5" count="1">
            <x v="202"/>
          </reference>
        </references>
      </pivotArea>
    </format>
    <format dxfId="73">
      <pivotArea collapsedLevelsAreSubtotals="1" fieldPosition="0">
        <references count="1">
          <reference field="5" count="1">
            <x v="203"/>
          </reference>
        </references>
      </pivotArea>
    </format>
    <format dxfId="72">
      <pivotArea collapsedLevelsAreSubtotals="1" fieldPosition="0">
        <references count="1">
          <reference field="5" count="1">
            <x v="204"/>
          </reference>
        </references>
      </pivotArea>
    </format>
    <format dxfId="71">
      <pivotArea collapsedLevelsAreSubtotals="1" fieldPosition="0">
        <references count="1">
          <reference field="5" count="1">
            <x v="205"/>
          </reference>
        </references>
      </pivotArea>
    </format>
    <format dxfId="70">
      <pivotArea collapsedLevelsAreSubtotals="1" fieldPosition="0">
        <references count="1">
          <reference field="5" count="1">
            <x v="206"/>
          </reference>
        </references>
      </pivotArea>
    </format>
    <format dxfId="69">
      <pivotArea collapsedLevelsAreSubtotals="1" fieldPosition="0">
        <references count="1">
          <reference field="5" count="1">
            <x v="207"/>
          </reference>
        </references>
      </pivotArea>
    </format>
    <format dxfId="68">
      <pivotArea collapsedLevelsAreSubtotals="1" fieldPosition="0">
        <references count="1">
          <reference field="5" count="1">
            <x v="208"/>
          </reference>
        </references>
      </pivotArea>
    </format>
    <format dxfId="67">
      <pivotArea collapsedLevelsAreSubtotals="1" fieldPosition="0">
        <references count="1">
          <reference field="5" count="1">
            <x v="209"/>
          </reference>
        </references>
      </pivotArea>
    </format>
    <format dxfId="66">
      <pivotArea collapsedLevelsAreSubtotals="1" fieldPosition="0">
        <references count="1">
          <reference field="5" count="1">
            <x v="210"/>
          </reference>
        </references>
      </pivotArea>
    </format>
    <format dxfId="65">
      <pivotArea collapsedLevelsAreSubtotals="1" fieldPosition="0">
        <references count="1">
          <reference field="5" count="1">
            <x v="211"/>
          </reference>
        </references>
      </pivotArea>
    </format>
    <format dxfId="64">
      <pivotArea collapsedLevelsAreSubtotals="1" fieldPosition="0">
        <references count="1">
          <reference field="5" count="1">
            <x v="212"/>
          </reference>
        </references>
      </pivotArea>
    </format>
    <format dxfId="63">
      <pivotArea collapsedLevelsAreSubtotals="1" fieldPosition="0">
        <references count="1">
          <reference field="5" count="1">
            <x v="213"/>
          </reference>
        </references>
      </pivotArea>
    </format>
    <format dxfId="62">
      <pivotArea collapsedLevelsAreSubtotals="1" fieldPosition="0">
        <references count="1">
          <reference field="5" count="1">
            <x v="214"/>
          </reference>
        </references>
      </pivotArea>
    </format>
    <format dxfId="61">
      <pivotArea collapsedLevelsAreSubtotals="1" fieldPosition="0">
        <references count="1">
          <reference field="5" count="1">
            <x v="215"/>
          </reference>
        </references>
      </pivotArea>
    </format>
    <format dxfId="60">
      <pivotArea collapsedLevelsAreSubtotals="1" fieldPosition="0">
        <references count="1">
          <reference field="5" count="1">
            <x v="216"/>
          </reference>
        </references>
      </pivotArea>
    </format>
    <format dxfId="59">
      <pivotArea collapsedLevelsAreSubtotals="1" fieldPosition="0">
        <references count="1">
          <reference field="5" count="1">
            <x v="217"/>
          </reference>
        </references>
      </pivotArea>
    </format>
    <format dxfId="58">
      <pivotArea collapsedLevelsAreSubtotals="1" fieldPosition="0">
        <references count="1">
          <reference field="5" count="1">
            <x v="218"/>
          </reference>
        </references>
      </pivotArea>
    </format>
    <format dxfId="57">
      <pivotArea collapsedLevelsAreSubtotals="1" fieldPosition="0">
        <references count="1">
          <reference field="5" count="1">
            <x v="219"/>
          </reference>
        </references>
      </pivotArea>
    </format>
    <format dxfId="56">
      <pivotArea collapsedLevelsAreSubtotals="1" fieldPosition="0">
        <references count="1">
          <reference field="5" count="1">
            <x v="220"/>
          </reference>
        </references>
      </pivotArea>
    </format>
    <format dxfId="55">
      <pivotArea collapsedLevelsAreSubtotals="1" fieldPosition="0">
        <references count="1">
          <reference field="5" count="1">
            <x v="221"/>
          </reference>
        </references>
      </pivotArea>
    </format>
    <format dxfId="54">
      <pivotArea collapsedLevelsAreSubtotals="1" fieldPosition="0">
        <references count="1">
          <reference field="5" count="1">
            <x v="222"/>
          </reference>
        </references>
      </pivotArea>
    </format>
    <format dxfId="53">
      <pivotArea collapsedLevelsAreSubtotals="1" fieldPosition="0">
        <references count="1">
          <reference field="5" count="1">
            <x v="223"/>
          </reference>
        </references>
      </pivotArea>
    </format>
    <format dxfId="52">
      <pivotArea collapsedLevelsAreSubtotals="1" fieldPosition="0">
        <references count="1">
          <reference field="5" count="1">
            <x v="224"/>
          </reference>
        </references>
      </pivotArea>
    </format>
    <format dxfId="51">
      <pivotArea collapsedLevelsAreSubtotals="1" fieldPosition="0">
        <references count="1">
          <reference field="5" count="1">
            <x v="225"/>
          </reference>
        </references>
      </pivotArea>
    </format>
    <format dxfId="50">
      <pivotArea collapsedLevelsAreSubtotals="1" fieldPosition="0">
        <references count="1">
          <reference field="5" count="1">
            <x v="226"/>
          </reference>
        </references>
      </pivotArea>
    </format>
    <format dxfId="49">
      <pivotArea collapsedLevelsAreSubtotals="1" fieldPosition="0">
        <references count="1">
          <reference field="5" count="1">
            <x v="227"/>
          </reference>
        </references>
      </pivotArea>
    </format>
    <format dxfId="48">
      <pivotArea collapsedLevelsAreSubtotals="1" fieldPosition="0">
        <references count="1">
          <reference field="5" count="1">
            <x v="228"/>
          </reference>
        </references>
      </pivotArea>
    </format>
    <format dxfId="47">
      <pivotArea collapsedLevelsAreSubtotals="1" fieldPosition="0">
        <references count="1">
          <reference field="5" count="1">
            <x v="229"/>
          </reference>
        </references>
      </pivotArea>
    </format>
    <format dxfId="46">
      <pivotArea collapsedLevelsAreSubtotals="1" fieldPosition="0">
        <references count="1">
          <reference field="5" count="1">
            <x v="230"/>
          </reference>
        </references>
      </pivotArea>
    </format>
    <format dxfId="45">
      <pivotArea collapsedLevelsAreSubtotals="1" fieldPosition="0">
        <references count="1">
          <reference field="5" count="1">
            <x v="231"/>
          </reference>
        </references>
      </pivotArea>
    </format>
    <format dxfId="44">
      <pivotArea collapsedLevelsAreSubtotals="1" fieldPosition="0">
        <references count="1">
          <reference field="5" count="1">
            <x v="232"/>
          </reference>
        </references>
      </pivotArea>
    </format>
    <format dxfId="43">
      <pivotArea collapsedLevelsAreSubtotals="1" fieldPosition="0">
        <references count="1">
          <reference field="5" count="1">
            <x v="233"/>
          </reference>
        </references>
      </pivotArea>
    </format>
    <format dxfId="42">
      <pivotArea collapsedLevelsAreSubtotals="1" fieldPosition="0">
        <references count="1">
          <reference field="5" count="1">
            <x v="234"/>
          </reference>
        </references>
      </pivotArea>
    </format>
    <format dxfId="41">
      <pivotArea collapsedLevelsAreSubtotals="1" fieldPosition="0">
        <references count="1">
          <reference field="5" count="1">
            <x v="235"/>
          </reference>
        </references>
      </pivotArea>
    </format>
    <format dxfId="40">
      <pivotArea collapsedLevelsAreSubtotals="1" fieldPosition="0">
        <references count="1">
          <reference field="5" count="1">
            <x v="236"/>
          </reference>
        </references>
      </pivotArea>
    </format>
    <format dxfId="39">
      <pivotArea collapsedLevelsAreSubtotals="1" fieldPosition="0">
        <references count="1">
          <reference field="5" count="1">
            <x v="237"/>
          </reference>
        </references>
      </pivotArea>
    </format>
    <format dxfId="38">
      <pivotArea collapsedLevelsAreSubtotals="1" fieldPosition="0">
        <references count="1">
          <reference field="5" count="1">
            <x v="238"/>
          </reference>
        </references>
      </pivotArea>
    </format>
    <format dxfId="37">
      <pivotArea collapsedLevelsAreSubtotals="1" fieldPosition="0">
        <references count="1">
          <reference field="5" count="1">
            <x v="239"/>
          </reference>
        </references>
      </pivotArea>
    </format>
    <format dxfId="36">
      <pivotArea collapsedLevelsAreSubtotals="1" fieldPosition="0">
        <references count="1">
          <reference field="5" count="1">
            <x v="240"/>
          </reference>
        </references>
      </pivotArea>
    </format>
    <format dxfId="35">
      <pivotArea collapsedLevelsAreSubtotals="1" fieldPosition="0">
        <references count="1">
          <reference field="5" count="1">
            <x v="241"/>
          </reference>
        </references>
      </pivotArea>
    </format>
    <format dxfId="34">
      <pivotArea collapsedLevelsAreSubtotals="1" fieldPosition="0">
        <references count="1">
          <reference field="5" count="1">
            <x v="242"/>
          </reference>
        </references>
      </pivotArea>
    </format>
    <format dxfId="33">
      <pivotArea collapsedLevelsAreSubtotals="1" fieldPosition="0">
        <references count="1">
          <reference field="5" count="1">
            <x v="243"/>
          </reference>
        </references>
      </pivotArea>
    </format>
    <format dxfId="32">
      <pivotArea collapsedLevelsAreSubtotals="1" fieldPosition="0">
        <references count="1">
          <reference field="5" count="1">
            <x v="244"/>
          </reference>
        </references>
      </pivotArea>
    </format>
    <format dxfId="31">
      <pivotArea collapsedLevelsAreSubtotals="1" fieldPosition="0">
        <references count="1">
          <reference field="5" count="1">
            <x v="245"/>
          </reference>
        </references>
      </pivotArea>
    </format>
    <format dxfId="30">
      <pivotArea collapsedLevelsAreSubtotals="1" fieldPosition="0">
        <references count="1">
          <reference field="5" count="1">
            <x v="246"/>
          </reference>
        </references>
      </pivotArea>
    </format>
    <format dxfId="29">
      <pivotArea collapsedLevelsAreSubtotals="1" fieldPosition="0">
        <references count="1">
          <reference field="5" count="1">
            <x v="247"/>
          </reference>
        </references>
      </pivotArea>
    </format>
    <format dxfId="28">
      <pivotArea collapsedLevelsAreSubtotals="1" fieldPosition="0">
        <references count="1">
          <reference field="5" count="1">
            <x v="248"/>
          </reference>
        </references>
      </pivotArea>
    </format>
    <format dxfId="27">
      <pivotArea collapsedLevelsAreSubtotals="1" fieldPosition="0">
        <references count="1">
          <reference field="5" count="1">
            <x v="249"/>
          </reference>
        </references>
      </pivotArea>
    </format>
    <format dxfId="26">
      <pivotArea collapsedLevelsAreSubtotals="1" fieldPosition="0">
        <references count="1">
          <reference field="5" count="1">
            <x v="250"/>
          </reference>
        </references>
      </pivotArea>
    </format>
    <format dxfId="25">
      <pivotArea collapsedLevelsAreSubtotals="1" fieldPosition="0">
        <references count="1">
          <reference field="5" count="1">
            <x v="251"/>
          </reference>
        </references>
      </pivotArea>
    </format>
    <format dxfId="24">
      <pivotArea collapsedLevelsAreSubtotals="1" fieldPosition="0">
        <references count="1">
          <reference field="5" count="1">
            <x v="252"/>
          </reference>
        </references>
      </pivotArea>
    </format>
    <format dxfId="23">
      <pivotArea collapsedLevelsAreSubtotals="1" fieldPosition="0">
        <references count="1">
          <reference field="5" count="1">
            <x v="253"/>
          </reference>
        </references>
      </pivotArea>
    </format>
    <format dxfId="22">
      <pivotArea collapsedLevelsAreSubtotals="1" fieldPosition="0">
        <references count="1">
          <reference field="5" count="1">
            <x v="254"/>
          </reference>
        </references>
      </pivotArea>
    </format>
    <format dxfId="21">
      <pivotArea collapsedLevelsAreSubtotals="1" fieldPosition="0">
        <references count="1">
          <reference field="5" count="1">
            <x v="255"/>
          </reference>
        </references>
      </pivotArea>
    </format>
    <format dxfId="20">
      <pivotArea collapsedLevelsAreSubtotals="1" fieldPosition="0">
        <references count="1">
          <reference field="5" count="1">
            <x v="256"/>
          </reference>
        </references>
      </pivotArea>
    </format>
    <format dxfId="19">
      <pivotArea collapsedLevelsAreSubtotals="1" fieldPosition="0">
        <references count="1">
          <reference field="5" count="1">
            <x v="257"/>
          </reference>
        </references>
      </pivotArea>
    </format>
    <format dxfId="18">
      <pivotArea collapsedLevelsAreSubtotals="1" fieldPosition="0">
        <references count="1">
          <reference field="5" count="1">
            <x v="258"/>
          </reference>
        </references>
      </pivotArea>
    </format>
    <format dxfId="17">
      <pivotArea collapsedLevelsAreSubtotals="1" fieldPosition="0">
        <references count="1">
          <reference field="5" count="1">
            <x v="259"/>
          </reference>
        </references>
      </pivotArea>
    </format>
    <format dxfId="16">
      <pivotArea collapsedLevelsAreSubtotals="1" fieldPosition="0">
        <references count="1">
          <reference field="5" count="1">
            <x v="260"/>
          </reference>
        </references>
      </pivotArea>
    </format>
    <format dxfId="15">
      <pivotArea collapsedLevelsAreSubtotals="1" fieldPosition="0">
        <references count="1">
          <reference field="5" count="1">
            <x v="261"/>
          </reference>
        </references>
      </pivotArea>
    </format>
    <format dxfId="14">
      <pivotArea collapsedLevelsAreSubtotals="1" fieldPosition="0">
        <references count="1">
          <reference field="5" count="1">
            <x v="262"/>
          </reference>
        </references>
      </pivotArea>
    </format>
    <format dxfId="13">
      <pivotArea collapsedLevelsAreSubtotals="1" fieldPosition="0">
        <references count="1">
          <reference field="5" count="1">
            <x v="263"/>
          </reference>
        </references>
      </pivotArea>
    </format>
    <format dxfId="12">
      <pivotArea collapsedLevelsAreSubtotals="1" fieldPosition="0">
        <references count="1">
          <reference field="5" count="1">
            <x v="264"/>
          </reference>
        </references>
      </pivotArea>
    </format>
    <format dxfId="11">
      <pivotArea collapsedLevelsAreSubtotals="1" fieldPosition="0">
        <references count="1">
          <reference field="5" count="1">
            <x v="265"/>
          </reference>
        </references>
      </pivotArea>
    </format>
    <format dxfId="10">
      <pivotArea collapsedLevelsAreSubtotals="1" fieldPosition="0">
        <references count="1">
          <reference field="5" count="1">
            <x v="266"/>
          </reference>
        </references>
      </pivotArea>
    </format>
    <format dxfId="9">
      <pivotArea collapsedLevelsAreSubtotals="1" fieldPosition="0">
        <references count="1">
          <reference field="5" count="1">
            <x v="267"/>
          </reference>
        </references>
      </pivotArea>
    </format>
    <format dxfId="8">
      <pivotArea collapsedLevelsAreSubtotals="1" fieldPosition="0">
        <references count="1">
          <reference field="5" count="1">
            <x v="268"/>
          </reference>
        </references>
      </pivotArea>
    </format>
    <format dxfId="7">
      <pivotArea collapsedLevelsAreSubtotals="1" fieldPosition="0">
        <references count="1">
          <reference field="5" count="1">
            <x v="269"/>
          </reference>
        </references>
      </pivotArea>
    </format>
    <format dxfId="6">
      <pivotArea collapsedLevelsAreSubtotals="1" fieldPosition="0">
        <references count="1">
          <reference field="5" count="1">
            <x v="270"/>
          </reference>
        </references>
      </pivotArea>
    </format>
    <format dxfId="5">
      <pivotArea collapsedLevelsAreSubtotals="1" fieldPosition="0">
        <references count="1">
          <reference field="5" count="1">
            <x v="271"/>
          </reference>
        </references>
      </pivotArea>
    </format>
    <format dxfId="4">
      <pivotArea collapsedLevelsAreSubtotals="1" fieldPosition="0">
        <references count="1">
          <reference field="5" count="1">
            <x v="272"/>
          </reference>
        </references>
      </pivotArea>
    </format>
    <format dxfId="3">
      <pivotArea collapsedLevelsAreSubtotals="1" fieldPosition="0">
        <references count="1">
          <reference field="5" count="1">
            <x v="273"/>
          </reference>
        </references>
      </pivotArea>
    </format>
    <format dxfId="2">
      <pivotArea grandRow="1" outline="0" collapsedLevelsAreSubtotals="1" fieldPosition="0"/>
    </format>
    <format dxfId="1">
      <pivotArea outline="0" fieldPosition="0">
        <references count="1">
          <reference field="4294967294" count="1">
            <x v="0"/>
          </reference>
        </references>
      </pivotArea>
    </format>
    <format dxfId="0">
      <pivotArea outline="0" fieldPosition="0">
        <references count="1">
          <reference field="4294967294" count="1">
            <x v="1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AA15E50-0563-4712-B019-EA736BAF1AB6}" name="Tableau1" displayName="Tableau1" ref="A1:J844" totalsRowShown="0" headerRowDxfId="285" dataDxfId="284">
  <autoFilter ref="A1:J844" xr:uid="{CAA15E50-0563-4712-B019-EA736BAF1AB6}">
    <filterColumn colId="0">
      <filters>
        <dateGroupItem year="2026" month="5" dateTimeGrouping="month"/>
      </filters>
    </filterColumn>
  </autoFilter>
  <tableColumns count="10">
    <tableColumn id="1" xr3:uid="{EA633172-A23F-46D6-939E-C19C1189F4C5}" name="Date" dataDxfId="283"/>
    <tableColumn id="2" xr3:uid="{B3EC275D-D587-4A73-ADD9-B3A3CFB28D2C}" name="Heure" dataDxfId="282"/>
    <tableColumn id="3" xr3:uid="{C4DF650A-53C5-41AB-A6B2-AE0A415EAD76}" name="Systolique (mmHg)"/>
    <tableColumn id="4" xr3:uid="{72F84252-F564-45CF-B03A-8BF4549F4886}" name="Diastolique (mmHg)"/>
    <tableColumn id="5" xr3:uid="{6C9A763E-0C76-41DA-A2A3-4A2B6D9262AB}" name="Pouls (bpm)"/>
    <tableColumn id="6" xr3:uid="{C4EA4521-F944-4732-9F50-512F082B7B5D}" name="Date2" dataDxfId="281">
      <calculatedColumnFormula>VALUE(A2+IF(B2&lt;"1:00","1:00","15:00"))</calculatedColumnFormula>
    </tableColumn>
    <tableColumn id="7" xr3:uid="{20C1BF12-A652-4789-A574-D4586388848F}" name="Heure2" dataDxfId="280">
      <calculatedColumnFormula>VALUE(B2)</calculatedColumnFormula>
    </tableColumn>
    <tableColumn id="8" xr3:uid="{0CA7CCBE-340D-49D9-A375-552B20FB53F4}" name="Systolique (mmHg)2" dataDxfId="279" dataCellStyle="Milliers">
      <calculatedColumnFormula>C2/10</calculatedColumnFormula>
    </tableColumn>
    <tableColumn id="9" xr3:uid="{FF334A25-C78B-4F1E-97A6-EAD28146592B}" name="Diastolique (mmHg)2" dataDxfId="278" dataCellStyle="Milliers">
      <calculatedColumnFormula>D2/10</calculatedColumnFormula>
    </tableColumn>
    <tableColumn id="10" xr3:uid="{290561AC-026F-4F0E-9025-2EB135756701}" name="Pouls  (bpm)2" dataDxfId="277" dataCellStyle="Milliers">
      <calculatedColumnFormula>E2*1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O844"/>
  <sheetViews>
    <sheetView tabSelected="1" workbookViewId="0">
      <selection activeCell="M850" sqref="M850"/>
    </sheetView>
  </sheetViews>
  <sheetFormatPr baseColWidth="10" defaultColWidth="9.140625" defaultRowHeight="15" x14ac:dyDescent="0.25"/>
  <cols>
    <col min="1" max="1" width="32.85546875" customWidth="1"/>
    <col min="2" max="2" width="10.7109375" bestFit="1" customWidth="1"/>
    <col min="3" max="4" width="14.5703125" customWidth="1"/>
    <col min="5" max="5" width="8.7109375" customWidth="1"/>
    <col min="6" max="6" width="25.7109375" style="1" customWidth="1"/>
    <col min="7" max="7" width="9.7109375" style="2" bestFit="1" customWidth="1"/>
    <col min="8" max="9" width="14.5703125" style="18" customWidth="1"/>
    <col min="10" max="10" width="8.7109375" style="18" customWidth="1"/>
    <col min="12" max="12" width="15.7109375" bestFit="1" customWidth="1"/>
    <col min="13" max="13" width="21.7109375" customWidth="1"/>
    <col min="14" max="14" width="11.140625" bestFit="1" customWidth="1"/>
  </cols>
  <sheetData>
    <row r="1" spans="1:15" ht="30" x14ac:dyDescent="0.25">
      <c r="A1" s="10" t="s">
        <v>0</v>
      </c>
      <c r="B1" s="10" t="s">
        <v>1</v>
      </c>
      <c r="C1" s="10" t="s">
        <v>2</v>
      </c>
      <c r="D1" s="10" t="s">
        <v>3</v>
      </c>
      <c r="E1" s="10" t="s">
        <v>4</v>
      </c>
      <c r="F1" s="11" t="s">
        <v>254</v>
      </c>
      <c r="G1" s="12" t="s">
        <v>255</v>
      </c>
      <c r="H1" s="16" t="s">
        <v>256</v>
      </c>
      <c r="I1" s="16" t="s">
        <v>257</v>
      </c>
      <c r="J1" s="16" t="s">
        <v>258</v>
      </c>
      <c r="L1" t="s">
        <v>259</v>
      </c>
      <c r="M1" s="9" t="s">
        <v>260</v>
      </c>
      <c r="N1" s="9" t="s">
        <v>261</v>
      </c>
      <c r="O1" s="9" t="s">
        <v>262</v>
      </c>
    </row>
    <row r="2" spans="1:15" x14ac:dyDescent="0.25">
      <c r="A2" s="26">
        <v>46159</v>
      </c>
      <c r="B2" t="s">
        <v>6</v>
      </c>
      <c r="C2">
        <v>145</v>
      </c>
      <c r="D2">
        <v>66</v>
      </c>
      <c r="E2">
        <v>50</v>
      </c>
      <c r="F2" s="5">
        <f>VALUE(A2+IF(B2&lt;"1:00","1:00","15:00"))</f>
        <v>46159.625</v>
      </c>
      <c r="G2" s="3">
        <f>VALUE(B2)</f>
        <v>0.92638888888888893</v>
      </c>
      <c r="H2" s="17">
        <f>C2/10</f>
        <v>14.5</v>
      </c>
      <c r="I2" s="17">
        <f>D2/10</f>
        <v>6.6</v>
      </c>
      <c r="J2" s="17">
        <f>E2*1</f>
        <v>50</v>
      </c>
      <c r="L2" s="1" cm="1">
        <f t="array" ref="L2:L275">_xlfn.UNIQUE(Tableau1[Date2])</f>
        <v>46159.625</v>
      </c>
      <c r="M2" s="7">
        <f>AVERAGEIF(Tableau1[Date2],L2,Tableau1[Systolique (mmHg)2])</f>
        <v>14.233333333333334</v>
      </c>
      <c r="N2" s="7">
        <f>AVERAGEIF(Tableau1[Date2],$L2,Tableau1[Diastolique (mmHg)2])</f>
        <v>6.6000000000000005</v>
      </c>
      <c r="O2" s="13">
        <f>AVERAGEIF(Tableau1[Date2],$L2,Tableau1[Pouls  (bpm)2])</f>
        <v>50</v>
      </c>
    </row>
    <row r="3" spans="1:15" x14ac:dyDescent="0.25">
      <c r="A3" s="27">
        <v>46159</v>
      </c>
      <c r="B3" s="19" t="s">
        <v>10</v>
      </c>
      <c r="C3">
        <v>140</v>
      </c>
      <c r="D3">
        <v>65</v>
      </c>
      <c r="E3">
        <v>50</v>
      </c>
      <c r="F3" s="20">
        <f t="shared" ref="F3:F66" si="0">VALUE(A3+IF(B3&lt;"1:00","1:00","15:00"))</f>
        <v>46159.625</v>
      </c>
      <c r="G3" s="21">
        <f t="shared" ref="G3:G66" si="1">VALUE(B3)</f>
        <v>0.92569444444444438</v>
      </c>
      <c r="H3" s="22">
        <f t="shared" ref="H3:H66" si="2">C3/10</f>
        <v>14</v>
      </c>
      <c r="I3" s="22">
        <f t="shared" ref="I3:I66" si="3">D3/10</f>
        <v>6.5</v>
      </c>
      <c r="J3" s="22">
        <f t="shared" ref="J3:J66" si="4">E3*1</f>
        <v>50</v>
      </c>
      <c r="L3" s="1">
        <v>46159.041666666664</v>
      </c>
      <c r="M3" s="7">
        <f>AVERAGEIF(Tableau1[Date2],L3,Tableau1[Systolique (mmHg)2])</f>
        <v>12.700000000000001</v>
      </c>
      <c r="N3" s="7">
        <f>AVERAGEIF(Tableau1[Date2],$L3,Tableau1[Diastolique (mmHg)2])</f>
        <v>5.8666666666666663</v>
      </c>
      <c r="O3" s="13">
        <f>AVERAGEIF(Tableau1[Date2],$L3,Tableau1[Pouls  (bpm)2])</f>
        <v>51.333333333333336</v>
      </c>
    </row>
    <row r="4" spans="1:15" x14ac:dyDescent="0.25">
      <c r="A4" s="26">
        <v>46159</v>
      </c>
      <c r="B4" t="s">
        <v>13</v>
      </c>
      <c r="C4">
        <v>142</v>
      </c>
      <c r="D4">
        <v>67</v>
      </c>
      <c r="E4">
        <v>50</v>
      </c>
      <c r="F4" s="5">
        <f t="shared" si="0"/>
        <v>46159.625</v>
      </c>
      <c r="G4" s="3">
        <f t="shared" si="1"/>
        <v>0.92499999999999993</v>
      </c>
      <c r="H4" s="17">
        <f t="shared" si="2"/>
        <v>14.2</v>
      </c>
      <c r="I4" s="17">
        <f t="shared" si="3"/>
        <v>6.7</v>
      </c>
      <c r="J4" s="17">
        <f t="shared" si="4"/>
        <v>50</v>
      </c>
      <c r="L4" s="1">
        <v>46158.625</v>
      </c>
      <c r="M4" s="7">
        <f>AVERAGEIF(Tableau1[Date2],L4,Tableau1[Systolique (mmHg)2])</f>
        <v>14.5</v>
      </c>
      <c r="N4" s="7">
        <f>AVERAGEIF(Tableau1[Date2],$L4,Tableau1[Diastolique (mmHg)2])</f>
        <v>6.6000000000000005</v>
      </c>
      <c r="O4" s="13">
        <f>AVERAGEIF(Tableau1[Date2],$L4,Tableau1[Pouls  (bpm)2])</f>
        <v>56.666666666666664</v>
      </c>
    </row>
    <row r="5" spans="1:15" x14ac:dyDescent="0.25">
      <c r="A5" s="26">
        <v>46159</v>
      </c>
      <c r="B5" t="s">
        <v>16</v>
      </c>
      <c r="C5">
        <v>124</v>
      </c>
      <c r="D5">
        <v>56</v>
      </c>
      <c r="E5">
        <v>51</v>
      </c>
      <c r="F5" s="5">
        <f t="shared" si="0"/>
        <v>46159.041666666664</v>
      </c>
      <c r="G5" s="3">
        <f t="shared" si="1"/>
        <v>0.38680555555555557</v>
      </c>
      <c r="H5" s="17">
        <f t="shared" si="2"/>
        <v>12.4</v>
      </c>
      <c r="I5" s="17">
        <f t="shared" si="3"/>
        <v>5.6</v>
      </c>
      <c r="J5" s="17">
        <f t="shared" si="4"/>
        <v>51</v>
      </c>
      <c r="L5" s="1">
        <v>46157.625</v>
      </c>
      <c r="M5" s="7">
        <f>AVERAGEIF(Tableau1[Date2],L5,Tableau1[Systolique (mmHg)2])</f>
        <v>15.066666666666668</v>
      </c>
      <c r="N5" s="7">
        <f>AVERAGEIF(Tableau1[Date2],$L5,Tableau1[Diastolique (mmHg)2])</f>
        <v>6.8</v>
      </c>
      <c r="O5" s="13">
        <f>AVERAGEIF(Tableau1[Date2],$L5,Tableau1[Pouls  (bpm)2])</f>
        <v>57</v>
      </c>
    </row>
    <row r="6" spans="1:15" x14ac:dyDescent="0.25">
      <c r="A6" s="26">
        <v>46159</v>
      </c>
      <c r="B6" t="s">
        <v>20</v>
      </c>
      <c r="C6">
        <v>127</v>
      </c>
      <c r="D6">
        <v>58</v>
      </c>
      <c r="E6">
        <v>51</v>
      </c>
      <c r="F6" s="5">
        <f t="shared" si="0"/>
        <v>46159.041666666664</v>
      </c>
      <c r="G6" s="3">
        <f t="shared" si="1"/>
        <v>0.38611111111111113</v>
      </c>
      <c r="H6" s="17">
        <f t="shared" si="2"/>
        <v>12.7</v>
      </c>
      <c r="I6" s="17">
        <f t="shared" si="3"/>
        <v>5.8</v>
      </c>
      <c r="J6" s="17">
        <f t="shared" si="4"/>
        <v>51</v>
      </c>
      <c r="L6" s="1">
        <v>46157.041666666664</v>
      </c>
      <c r="M6" s="7">
        <f>AVERAGEIF(Tableau1[Date2],L6,Tableau1[Systolique (mmHg)2])</f>
        <v>13.15</v>
      </c>
      <c r="N6" s="7">
        <f>AVERAGEIF(Tableau1[Date2],$L6,Tableau1[Diastolique (mmHg)2])</f>
        <v>6.2</v>
      </c>
      <c r="O6" s="13">
        <f>AVERAGEIF(Tableau1[Date2],$L6,Tableau1[Pouls  (bpm)2])</f>
        <v>57.5</v>
      </c>
    </row>
    <row r="7" spans="1:15" x14ac:dyDescent="0.25">
      <c r="A7" s="26">
        <v>46159</v>
      </c>
      <c r="B7" t="s">
        <v>20</v>
      </c>
      <c r="C7">
        <v>130</v>
      </c>
      <c r="D7">
        <v>62</v>
      </c>
      <c r="E7">
        <v>52</v>
      </c>
      <c r="F7" s="5">
        <f t="shared" si="0"/>
        <v>46159.041666666664</v>
      </c>
      <c r="G7" s="3">
        <f t="shared" si="1"/>
        <v>0.38611111111111113</v>
      </c>
      <c r="H7" s="17">
        <f t="shared" si="2"/>
        <v>13</v>
      </c>
      <c r="I7" s="17">
        <f t="shared" si="3"/>
        <v>6.2</v>
      </c>
      <c r="J7" s="17">
        <f t="shared" si="4"/>
        <v>52</v>
      </c>
      <c r="L7" s="1">
        <v>46156.625</v>
      </c>
      <c r="M7" s="7">
        <f>AVERAGEIF(Tableau1[Date2],L7,Tableau1[Systolique (mmHg)2])</f>
        <v>13.833333333333334</v>
      </c>
      <c r="N7" s="7">
        <f>AVERAGEIF(Tableau1[Date2],$L7,Tableau1[Diastolique (mmHg)2])</f>
        <v>6.3</v>
      </c>
      <c r="O7" s="13">
        <f>AVERAGEIF(Tableau1[Date2],$L7,Tableau1[Pouls  (bpm)2])</f>
        <v>51.666666666666664</v>
      </c>
    </row>
    <row r="8" spans="1:15" hidden="1" x14ac:dyDescent="0.25">
      <c r="A8" t="s">
        <v>26</v>
      </c>
      <c r="B8" t="s">
        <v>27</v>
      </c>
      <c r="C8">
        <v>137</v>
      </c>
      <c r="D8">
        <v>64</v>
      </c>
      <c r="E8">
        <v>56</v>
      </c>
      <c r="F8" s="5">
        <f t="shared" si="0"/>
        <v>46158.625</v>
      </c>
      <c r="G8" s="3">
        <f t="shared" si="1"/>
        <v>0.90902777777777777</v>
      </c>
      <c r="H8" s="17">
        <f t="shared" si="2"/>
        <v>13.7</v>
      </c>
      <c r="I8" s="17">
        <f t="shared" si="3"/>
        <v>6.4</v>
      </c>
      <c r="J8" s="17">
        <f t="shared" si="4"/>
        <v>56</v>
      </c>
      <c r="L8" s="1">
        <v>46156.041666666664</v>
      </c>
      <c r="M8" s="7">
        <f>AVERAGEIF(Tableau1[Date2],L8,Tableau1[Systolique (mmHg)2])</f>
        <v>10.4</v>
      </c>
      <c r="N8" s="7">
        <f>AVERAGEIF(Tableau1[Date2],$L8,Tableau1[Diastolique (mmHg)2])</f>
        <v>5.0666666666666664</v>
      </c>
      <c r="O8" s="13">
        <f>AVERAGEIF(Tableau1[Date2],$L8,Tableau1[Pouls  (bpm)2])</f>
        <v>55</v>
      </c>
    </row>
    <row r="9" spans="1:15" hidden="1" x14ac:dyDescent="0.25">
      <c r="A9" t="s">
        <v>26</v>
      </c>
      <c r="B9" t="s">
        <v>28</v>
      </c>
      <c r="C9">
        <v>145</v>
      </c>
      <c r="D9">
        <v>65</v>
      </c>
      <c r="E9">
        <v>57</v>
      </c>
      <c r="F9" s="5">
        <f t="shared" si="0"/>
        <v>46158.625</v>
      </c>
      <c r="G9" s="3">
        <f t="shared" si="1"/>
        <v>0.90833333333333333</v>
      </c>
      <c r="H9" s="17">
        <f t="shared" si="2"/>
        <v>14.5</v>
      </c>
      <c r="I9" s="17">
        <f t="shared" si="3"/>
        <v>6.5</v>
      </c>
      <c r="J9" s="17">
        <f t="shared" si="4"/>
        <v>57</v>
      </c>
      <c r="L9" s="1">
        <v>46155.625</v>
      </c>
      <c r="M9" s="7">
        <f>AVERAGEIF(Tableau1[Date2],L9,Tableau1[Systolique (mmHg)2])</f>
        <v>14.766666666666666</v>
      </c>
      <c r="N9" s="7">
        <f>AVERAGEIF(Tableau1[Date2],$L9,Tableau1[Diastolique (mmHg)2])</f>
        <v>6.8999999999999995</v>
      </c>
      <c r="O9" s="13">
        <f>AVERAGEIF(Tableau1[Date2],$L9,Tableau1[Pouls  (bpm)2])</f>
        <v>50.666666666666664</v>
      </c>
    </row>
    <row r="10" spans="1:15" hidden="1" x14ac:dyDescent="0.25">
      <c r="A10" t="s">
        <v>26</v>
      </c>
      <c r="B10" t="s">
        <v>29</v>
      </c>
      <c r="C10">
        <v>153</v>
      </c>
      <c r="D10">
        <v>69</v>
      </c>
      <c r="E10">
        <v>57</v>
      </c>
      <c r="F10" s="5">
        <f t="shared" si="0"/>
        <v>46158.625</v>
      </c>
      <c r="G10" s="3">
        <f t="shared" si="1"/>
        <v>0.90763888888888899</v>
      </c>
      <c r="H10" s="17">
        <f t="shared" si="2"/>
        <v>15.3</v>
      </c>
      <c r="I10" s="17">
        <f t="shared" si="3"/>
        <v>6.9</v>
      </c>
      <c r="J10" s="17">
        <f t="shared" si="4"/>
        <v>57</v>
      </c>
      <c r="L10" s="1">
        <v>46155.041666666664</v>
      </c>
      <c r="M10" s="7">
        <f>AVERAGEIF(Tableau1[Date2],L10,Tableau1[Systolique (mmHg)2])</f>
        <v>10.9</v>
      </c>
      <c r="N10" s="7">
        <f>AVERAGEIF(Tableau1[Date2],$L10,Tableau1[Diastolique (mmHg)2])</f>
        <v>5.3666666666666671</v>
      </c>
      <c r="O10" s="13">
        <f>AVERAGEIF(Tableau1[Date2],$L10,Tableau1[Pouls  (bpm)2])</f>
        <v>57</v>
      </c>
    </row>
    <row r="11" spans="1:15" hidden="1" x14ac:dyDescent="0.25">
      <c r="A11" t="s">
        <v>30</v>
      </c>
      <c r="B11" t="s">
        <v>31</v>
      </c>
      <c r="C11">
        <v>151</v>
      </c>
      <c r="D11">
        <v>62</v>
      </c>
      <c r="E11">
        <v>56</v>
      </c>
      <c r="F11" s="5">
        <f t="shared" si="0"/>
        <v>46157.625</v>
      </c>
      <c r="G11" s="3">
        <f t="shared" si="1"/>
        <v>0.90625</v>
      </c>
      <c r="H11" s="17">
        <f t="shared" si="2"/>
        <v>15.1</v>
      </c>
      <c r="I11" s="17">
        <f t="shared" si="3"/>
        <v>6.2</v>
      </c>
      <c r="J11" s="17">
        <f t="shared" si="4"/>
        <v>56</v>
      </c>
      <c r="L11" s="1">
        <v>46154.625</v>
      </c>
      <c r="M11" s="7">
        <f>AVERAGEIF(Tableau1[Date2],L11,Tableau1[Systolique (mmHg)2])</f>
        <v>15.4</v>
      </c>
      <c r="N11" s="7">
        <f>AVERAGEIF(Tableau1[Date2],$L11,Tableau1[Diastolique (mmHg)2])</f>
        <v>7.4333333333333336</v>
      </c>
      <c r="O11" s="13">
        <f>AVERAGEIF(Tableau1[Date2],$L11,Tableau1[Pouls  (bpm)2])</f>
        <v>49.666666666666664</v>
      </c>
    </row>
    <row r="12" spans="1:15" hidden="1" x14ac:dyDescent="0.25">
      <c r="A12" t="s">
        <v>30</v>
      </c>
      <c r="B12" t="s">
        <v>32</v>
      </c>
      <c r="C12">
        <v>153</v>
      </c>
      <c r="D12">
        <v>70</v>
      </c>
      <c r="E12">
        <v>57</v>
      </c>
      <c r="F12" s="5">
        <f t="shared" si="0"/>
        <v>46157.625</v>
      </c>
      <c r="G12" s="3">
        <f t="shared" si="1"/>
        <v>0.90555555555555556</v>
      </c>
      <c r="H12" s="17">
        <f t="shared" si="2"/>
        <v>15.3</v>
      </c>
      <c r="I12" s="17">
        <f t="shared" si="3"/>
        <v>7</v>
      </c>
      <c r="J12" s="17">
        <f t="shared" si="4"/>
        <v>57</v>
      </c>
      <c r="L12" s="1">
        <v>46153.625</v>
      </c>
      <c r="M12" s="7">
        <f>AVERAGEIF(Tableau1[Date2],L12,Tableau1[Systolique (mmHg)2])</f>
        <v>16.266666666666666</v>
      </c>
      <c r="N12" s="7">
        <f>AVERAGEIF(Tableau1[Date2],$L12,Tableau1[Diastolique (mmHg)2])</f>
        <v>8.0333333333333332</v>
      </c>
      <c r="O12" s="13">
        <f>AVERAGEIF(Tableau1[Date2],$L12,Tableau1[Pouls  (bpm)2])</f>
        <v>50.666666666666664</v>
      </c>
    </row>
    <row r="13" spans="1:15" hidden="1" x14ac:dyDescent="0.25">
      <c r="A13" t="s">
        <v>30</v>
      </c>
      <c r="B13" t="s">
        <v>33</v>
      </c>
      <c r="C13">
        <v>148</v>
      </c>
      <c r="D13">
        <v>72</v>
      </c>
      <c r="E13">
        <v>58</v>
      </c>
      <c r="F13" s="5">
        <f t="shared" si="0"/>
        <v>46157.625</v>
      </c>
      <c r="G13" s="3">
        <f t="shared" si="1"/>
        <v>0.90486111111111101</v>
      </c>
      <c r="H13" s="17">
        <f t="shared" si="2"/>
        <v>14.8</v>
      </c>
      <c r="I13" s="17">
        <f t="shared" si="3"/>
        <v>7.2</v>
      </c>
      <c r="J13" s="17">
        <f t="shared" si="4"/>
        <v>58</v>
      </c>
      <c r="L13" s="1">
        <v>46153.041666666664</v>
      </c>
      <c r="M13" s="7">
        <f>AVERAGEIF(Tableau1[Date2],L13,Tableau1[Systolique (mmHg)2])</f>
        <v>12.800000000000002</v>
      </c>
      <c r="N13" s="7">
        <f>AVERAGEIF(Tableau1[Date2],$L13,Tableau1[Diastolique (mmHg)2])</f>
        <v>6.4666666666666659</v>
      </c>
      <c r="O13" s="13">
        <f>AVERAGEIF(Tableau1[Date2],$L13,Tableau1[Pouls  (bpm)2])</f>
        <v>50</v>
      </c>
    </row>
    <row r="14" spans="1:15" hidden="1" x14ac:dyDescent="0.25">
      <c r="A14" t="s">
        <v>30</v>
      </c>
      <c r="B14" t="s">
        <v>34</v>
      </c>
      <c r="C14">
        <v>129</v>
      </c>
      <c r="D14">
        <v>57</v>
      </c>
      <c r="E14">
        <v>57</v>
      </c>
      <c r="F14" s="5">
        <f t="shared" si="0"/>
        <v>46157.041666666664</v>
      </c>
      <c r="G14" s="3">
        <f t="shared" si="1"/>
        <v>0.375</v>
      </c>
      <c r="H14" s="17">
        <f t="shared" si="2"/>
        <v>12.9</v>
      </c>
      <c r="I14" s="17">
        <f t="shared" si="3"/>
        <v>5.7</v>
      </c>
      <c r="J14" s="17">
        <f t="shared" si="4"/>
        <v>57</v>
      </c>
      <c r="L14" s="1">
        <v>46152.625</v>
      </c>
      <c r="M14" s="7">
        <f>AVERAGEIF(Tableau1[Date2],L14,Tableau1[Systolique (mmHg)2])</f>
        <v>16.766666666666666</v>
      </c>
      <c r="N14" s="7">
        <f>AVERAGEIF(Tableau1[Date2],$L14,Tableau1[Diastolique (mmHg)2])</f>
        <v>7.7</v>
      </c>
      <c r="O14" s="13">
        <f>AVERAGEIF(Tableau1[Date2],$L14,Tableau1[Pouls  (bpm)2])</f>
        <v>52.333333333333336</v>
      </c>
    </row>
    <row r="15" spans="1:15" hidden="1" x14ac:dyDescent="0.25">
      <c r="A15" t="s">
        <v>30</v>
      </c>
      <c r="B15" t="s">
        <v>34</v>
      </c>
      <c r="C15">
        <v>134</v>
      </c>
      <c r="D15">
        <v>67</v>
      </c>
      <c r="E15">
        <v>58</v>
      </c>
      <c r="F15" s="5">
        <f t="shared" si="0"/>
        <v>46157.041666666664</v>
      </c>
      <c r="G15" s="3">
        <f t="shared" si="1"/>
        <v>0.375</v>
      </c>
      <c r="H15" s="17">
        <f t="shared" si="2"/>
        <v>13.4</v>
      </c>
      <c r="I15" s="17">
        <f t="shared" si="3"/>
        <v>6.7</v>
      </c>
      <c r="J15" s="17">
        <f t="shared" si="4"/>
        <v>58</v>
      </c>
      <c r="L15" s="1">
        <v>46150.041666666664</v>
      </c>
      <c r="M15" s="7">
        <f>AVERAGEIF(Tableau1[Date2],L15,Tableau1[Systolique (mmHg)2])</f>
        <v>12.966666666666667</v>
      </c>
      <c r="N15" s="7">
        <f>AVERAGEIF(Tableau1[Date2],$L15,Tableau1[Diastolique (mmHg)2])</f>
        <v>6.4000000000000012</v>
      </c>
      <c r="O15" s="13">
        <f>AVERAGEIF(Tableau1[Date2],$L15,Tableau1[Pouls  (bpm)2])</f>
        <v>55</v>
      </c>
    </row>
    <row r="16" spans="1:15" hidden="1" x14ac:dyDescent="0.25">
      <c r="A16" t="s">
        <v>35</v>
      </c>
      <c r="B16" t="s">
        <v>36</v>
      </c>
      <c r="C16">
        <v>138</v>
      </c>
      <c r="D16">
        <v>63</v>
      </c>
      <c r="E16">
        <v>52</v>
      </c>
      <c r="F16" s="5">
        <f t="shared" si="0"/>
        <v>46156.625</v>
      </c>
      <c r="G16" s="3">
        <f t="shared" si="1"/>
        <v>0.91041666666666676</v>
      </c>
      <c r="H16" s="17">
        <f t="shared" si="2"/>
        <v>13.8</v>
      </c>
      <c r="I16" s="17">
        <f t="shared" si="3"/>
        <v>6.3</v>
      </c>
      <c r="J16" s="17">
        <f t="shared" si="4"/>
        <v>52</v>
      </c>
      <c r="L16" s="1">
        <v>46149.041666666664</v>
      </c>
      <c r="M16" s="7">
        <f>AVERAGEIF(Tableau1[Date2],L16,Tableau1[Systolique (mmHg)2])</f>
        <v>11.699999999999998</v>
      </c>
      <c r="N16" s="7">
        <f>AVERAGEIF(Tableau1[Date2],$L16,Tableau1[Diastolique (mmHg)2])</f>
        <v>5.5333333333333341</v>
      </c>
      <c r="O16" s="13">
        <f>AVERAGEIF(Tableau1[Date2],$L16,Tableau1[Pouls  (bpm)2])</f>
        <v>53.666666666666664</v>
      </c>
    </row>
    <row r="17" spans="1:15" hidden="1" x14ac:dyDescent="0.25">
      <c r="A17" t="s">
        <v>35</v>
      </c>
      <c r="B17" t="s">
        <v>37</v>
      </c>
      <c r="C17">
        <v>138</v>
      </c>
      <c r="D17">
        <v>64</v>
      </c>
      <c r="E17">
        <v>51</v>
      </c>
      <c r="F17" s="5">
        <f t="shared" si="0"/>
        <v>46156.625</v>
      </c>
      <c r="G17" s="3">
        <f t="shared" si="1"/>
        <v>0.90972222222222221</v>
      </c>
      <c r="H17" s="17">
        <f t="shared" si="2"/>
        <v>13.8</v>
      </c>
      <c r="I17" s="17">
        <f t="shared" si="3"/>
        <v>6.4</v>
      </c>
      <c r="J17" s="17">
        <f t="shared" si="4"/>
        <v>51</v>
      </c>
      <c r="L17" s="1">
        <v>46148.625</v>
      </c>
      <c r="M17" s="7">
        <f>AVERAGEIF(Tableau1[Date2],L17,Tableau1[Systolique (mmHg)2])</f>
        <v>13.4</v>
      </c>
      <c r="N17" s="7">
        <f>AVERAGEIF(Tableau1[Date2],$L17,Tableau1[Diastolique (mmHg)2])</f>
        <v>6.7</v>
      </c>
      <c r="O17" s="13">
        <f>AVERAGEIF(Tableau1[Date2],$L17,Tableau1[Pouls  (bpm)2])</f>
        <v>54.333333333333336</v>
      </c>
    </row>
    <row r="18" spans="1:15" hidden="1" x14ac:dyDescent="0.25">
      <c r="A18" t="s">
        <v>35</v>
      </c>
      <c r="B18" t="s">
        <v>27</v>
      </c>
      <c r="C18">
        <v>139</v>
      </c>
      <c r="D18">
        <v>62</v>
      </c>
      <c r="E18">
        <v>52</v>
      </c>
      <c r="F18" s="5">
        <f t="shared" si="0"/>
        <v>46156.625</v>
      </c>
      <c r="G18" s="3">
        <f t="shared" si="1"/>
        <v>0.90902777777777777</v>
      </c>
      <c r="H18" s="17">
        <f t="shared" si="2"/>
        <v>13.9</v>
      </c>
      <c r="I18" s="17">
        <f t="shared" si="3"/>
        <v>6.2</v>
      </c>
      <c r="J18" s="17">
        <f t="shared" si="4"/>
        <v>52</v>
      </c>
      <c r="L18" s="1">
        <v>46148.041666666664</v>
      </c>
      <c r="M18" s="7">
        <f>AVERAGEIF(Tableau1[Date2],L18,Tableau1[Systolique (mmHg)2])</f>
        <v>11.533333333333333</v>
      </c>
      <c r="N18" s="7">
        <f>AVERAGEIF(Tableau1[Date2],$L18,Tableau1[Diastolique (mmHg)2])</f>
        <v>5.5999999999999988</v>
      </c>
      <c r="O18" s="13">
        <f>AVERAGEIF(Tableau1[Date2],$L18,Tableau1[Pouls  (bpm)2])</f>
        <v>51</v>
      </c>
    </row>
    <row r="19" spans="1:15" hidden="1" x14ac:dyDescent="0.25">
      <c r="A19" t="s">
        <v>35</v>
      </c>
      <c r="B19" t="s">
        <v>38</v>
      </c>
      <c r="C19">
        <v>105</v>
      </c>
      <c r="D19">
        <v>51</v>
      </c>
      <c r="E19">
        <v>55</v>
      </c>
      <c r="F19" s="5">
        <f t="shared" si="0"/>
        <v>46156.041666666664</v>
      </c>
      <c r="G19" s="3">
        <f t="shared" si="1"/>
        <v>0.38125000000000003</v>
      </c>
      <c r="H19" s="17">
        <f t="shared" si="2"/>
        <v>10.5</v>
      </c>
      <c r="I19" s="17">
        <f t="shared" si="3"/>
        <v>5.0999999999999996</v>
      </c>
      <c r="J19" s="17">
        <f t="shared" si="4"/>
        <v>55</v>
      </c>
      <c r="L19" s="1">
        <v>46147.625</v>
      </c>
      <c r="M19" s="7">
        <f>AVERAGEIF(Tableau1[Date2],L19,Tableau1[Systolique (mmHg)2])</f>
        <v>13.900000000000002</v>
      </c>
      <c r="N19" s="7">
        <f>AVERAGEIF(Tableau1[Date2],$L19,Tableau1[Diastolique (mmHg)2])</f>
        <v>7.0750000000000002</v>
      </c>
      <c r="O19" s="13">
        <f>AVERAGEIF(Tableau1[Date2],$L19,Tableau1[Pouls  (bpm)2])</f>
        <v>54.5</v>
      </c>
    </row>
    <row r="20" spans="1:15" hidden="1" x14ac:dyDescent="0.25">
      <c r="A20" t="s">
        <v>35</v>
      </c>
      <c r="B20" t="s">
        <v>38</v>
      </c>
      <c r="C20">
        <v>105</v>
      </c>
      <c r="D20">
        <v>49</v>
      </c>
      <c r="E20">
        <v>54</v>
      </c>
      <c r="F20" s="5">
        <f t="shared" si="0"/>
        <v>46156.041666666664</v>
      </c>
      <c r="G20" s="3">
        <f t="shared" si="1"/>
        <v>0.38125000000000003</v>
      </c>
      <c r="H20" s="17">
        <f t="shared" si="2"/>
        <v>10.5</v>
      </c>
      <c r="I20" s="17">
        <f t="shared" si="3"/>
        <v>4.9000000000000004</v>
      </c>
      <c r="J20" s="17">
        <f t="shared" si="4"/>
        <v>54</v>
      </c>
      <c r="L20" s="1">
        <v>46146.625</v>
      </c>
      <c r="M20" s="7">
        <f>AVERAGEIF(Tableau1[Date2],L20,Tableau1[Systolique (mmHg)2])</f>
        <v>11.933333333333332</v>
      </c>
      <c r="N20" s="7">
        <f>AVERAGEIF(Tableau1[Date2],$L20,Tableau1[Diastolique (mmHg)2])</f>
        <v>5.7666666666666666</v>
      </c>
      <c r="O20" s="13">
        <f>AVERAGEIF(Tableau1[Date2],$L20,Tableau1[Pouls  (bpm)2])</f>
        <v>56.666666666666664</v>
      </c>
    </row>
    <row r="21" spans="1:15" hidden="1" x14ac:dyDescent="0.25">
      <c r="A21" t="s">
        <v>35</v>
      </c>
      <c r="B21" t="s">
        <v>39</v>
      </c>
      <c r="C21">
        <v>102</v>
      </c>
      <c r="D21">
        <v>52</v>
      </c>
      <c r="E21">
        <v>56</v>
      </c>
      <c r="F21" s="5">
        <f t="shared" si="0"/>
        <v>46156.041666666664</v>
      </c>
      <c r="G21" s="3">
        <f t="shared" si="1"/>
        <v>0.38055555555555554</v>
      </c>
      <c r="H21" s="17">
        <f t="shared" si="2"/>
        <v>10.199999999999999</v>
      </c>
      <c r="I21" s="17">
        <f t="shared" si="3"/>
        <v>5.2</v>
      </c>
      <c r="J21" s="17">
        <f t="shared" si="4"/>
        <v>56</v>
      </c>
      <c r="L21" s="1">
        <v>46146.041666666664</v>
      </c>
      <c r="M21" s="7">
        <f>AVERAGEIF(Tableau1[Date2],L21,Tableau1[Systolique (mmHg)2])</f>
        <v>10.800000000000002</v>
      </c>
      <c r="N21" s="7">
        <f>AVERAGEIF(Tableau1[Date2],$L21,Tableau1[Diastolique (mmHg)2])</f>
        <v>5.3666666666666671</v>
      </c>
      <c r="O21" s="13">
        <f>AVERAGEIF(Tableau1[Date2],$L21,Tableau1[Pouls  (bpm)2])</f>
        <v>51</v>
      </c>
    </row>
    <row r="22" spans="1:15" hidden="1" x14ac:dyDescent="0.25">
      <c r="A22" t="s">
        <v>40</v>
      </c>
      <c r="B22" t="s">
        <v>27</v>
      </c>
      <c r="C22">
        <v>138</v>
      </c>
      <c r="D22">
        <v>69</v>
      </c>
      <c r="E22">
        <v>51</v>
      </c>
      <c r="F22" s="5">
        <f t="shared" si="0"/>
        <v>46155.625</v>
      </c>
      <c r="G22" s="3">
        <f t="shared" si="1"/>
        <v>0.90902777777777777</v>
      </c>
      <c r="H22" s="17">
        <f t="shared" si="2"/>
        <v>13.8</v>
      </c>
      <c r="I22" s="17">
        <f t="shared" si="3"/>
        <v>6.9</v>
      </c>
      <c r="J22" s="17">
        <f t="shared" si="4"/>
        <v>51</v>
      </c>
      <c r="L22" s="1">
        <v>46145.625</v>
      </c>
      <c r="M22" s="7">
        <f>AVERAGEIF(Tableau1[Date2],L22,Tableau1[Systolique (mmHg)2])</f>
        <v>14.9</v>
      </c>
      <c r="N22" s="7">
        <f>AVERAGEIF(Tableau1[Date2],$L22,Tableau1[Diastolique (mmHg)2])</f>
        <v>7.333333333333333</v>
      </c>
      <c r="O22" s="13">
        <f>AVERAGEIF(Tableau1[Date2],$L22,Tableau1[Pouls  (bpm)2])</f>
        <v>53</v>
      </c>
    </row>
    <row r="23" spans="1:15" hidden="1" x14ac:dyDescent="0.25">
      <c r="A23" t="s">
        <v>40</v>
      </c>
      <c r="B23" t="s">
        <v>28</v>
      </c>
      <c r="C23">
        <v>145</v>
      </c>
      <c r="D23">
        <v>70</v>
      </c>
      <c r="E23">
        <v>50</v>
      </c>
      <c r="F23" s="5">
        <f t="shared" si="0"/>
        <v>46155.625</v>
      </c>
      <c r="G23" s="3">
        <f t="shared" si="1"/>
        <v>0.90833333333333333</v>
      </c>
      <c r="H23" s="17">
        <f t="shared" si="2"/>
        <v>14.5</v>
      </c>
      <c r="I23" s="17">
        <f t="shared" si="3"/>
        <v>7</v>
      </c>
      <c r="J23" s="17">
        <f t="shared" si="4"/>
        <v>50</v>
      </c>
      <c r="L23" s="1">
        <v>46145.041666666664</v>
      </c>
      <c r="M23" s="7">
        <f>AVERAGEIF(Tableau1[Date2],L23,Tableau1[Systolique (mmHg)2])</f>
        <v>10.766666666666666</v>
      </c>
      <c r="N23" s="7">
        <f>AVERAGEIF(Tableau1[Date2],$L23,Tableau1[Diastolique (mmHg)2])</f>
        <v>5.3</v>
      </c>
      <c r="O23" s="13">
        <f>AVERAGEIF(Tableau1[Date2],$L23,Tableau1[Pouls  (bpm)2])</f>
        <v>53</v>
      </c>
    </row>
    <row r="24" spans="1:15" hidden="1" x14ac:dyDescent="0.25">
      <c r="A24" t="s">
        <v>40</v>
      </c>
      <c r="B24" t="s">
        <v>29</v>
      </c>
      <c r="C24">
        <v>160</v>
      </c>
      <c r="D24">
        <v>68</v>
      </c>
      <c r="E24">
        <v>51</v>
      </c>
      <c r="F24" s="5">
        <f t="shared" si="0"/>
        <v>46155.625</v>
      </c>
      <c r="G24" s="3">
        <f t="shared" si="1"/>
        <v>0.90763888888888899</v>
      </c>
      <c r="H24" s="17">
        <f t="shared" si="2"/>
        <v>16</v>
      </c>
      <c r="I24" s="17">
        <f t="shared" si="3"/>
        <v>6.8</v>
      </c>
      <c r="J24" s="17">
        <f t="shared" si="4"/>
        <v>51</v>
      </c>
      <c r="L24" s="1">
        <v>46144.625</v>
      </c>
      <c r="M24" s="7">
        <f>AVERAGEIF(Tableau1[Date2],L24,Tableau1[Systolique (mmHg)2])</f>
        <v>14.166666666666666</v>
      </c>
      <c r="N24" s="7">
        <f>AVERAGEIF(Tableau1[Date2],$L24,Tableau1[Diastolique (mmHg)2])</f>
        <v>6.333333333333333</v>
      </c>
      <c r="O24" s="13">
        <f>AVERAGEIF(Tableau1[Date2],$L24,Tableau1[Pouls  (bpm)2])</f>
        <v>50.333333333333336</v>
      </c>
    </row>
    <row r="25" spans="1:15" hidden="1" x14ac:dyDescent="0.25">
      <c r="A25" t="s">
        <v>40</v>
      </c>
      <c r="B25" t="s">
        <v>41</v>
      </c>
      <c r="C25">
        <v>112</v>
      </c>
      <c r="D25">
        <v>51</v>
      </c>
      <c r="E25">
        <v>56</v>
      </c>
      <c r="F25" s="5">
        <f t="shared" si="0"/>
        <v>46155.041666666664</v>
      </c>
      <c r="G25" s="3">
        <f t="shared" si="1"/>
        <v>0.3756944444444445</v>
      </c>
      <c r="H25" s="17">
        <f t="shared" si="2"/>
        <v>11.2</v>
      </c>
      <c r="I25" s="17">
        <f t="shared" si="3"/>
        <v>5.0999999999999996</v>
      </c>
      <c r="J25" s="17">
        <f t="shared" si="4"/>
        <v>56</v>
      </c>
      <c r="L25" s="1">
        <v>46144.041666666664</v>
      </c>
      <c r="M25" s="7">
        <f>AVERAGEIF(Tableau1[Date2],L25,Tableau1[Systolique (mmHg)2])</f>
        <v>12.300000000000002</v>
      </c>
      <c r="N25" s="7">
        <f>AVERAGEIF(Tableau1[Date2],$L25,Tableau1[Diastolique (mmHg)2])</f>
        <v>5.9666666666666677</v>
      </c>
      <c r="O25" s="13">
        <f>AVERAGEIF(Tableau1[Date2],$L25,Tableau1[Pouls  (bpm)2])</f>
        <v>51</v>
      </c>
    </row>
    <row r="26" spans="1:15" hidden="1" x14ac:dyDescent="0.25">
      <c r="A26" t="s">
        <v>40</v>
      </c>
      <c r="B26" t="s">
        <v>34</v>
      </c>
      <c r="C26">
        <v>108</v>
      </c>
      <c r="D26">
        <v>54</v>
      </c>
      <c r="E26">
        <v>58</v>
      </c>
      <c r="F26" s="5">
        <f t="shared" si="0"/>
        <v>46155.041666666664</v>
      </c>
      <c r="G26" s="3">
        <f t="shared" si="1"/>
        <v>0.375</v>
      </c>
      <c r="H26" s="17">
        <f t="shared" si="2"/>
        <v>10.8</v>
      </c>
      <c r="I26" s="17">
        <f t="shared" si="3"/>
        <v>5.4</v>
      </c>
      <c r="J26" s="17">
        <f t="shared" si="4"/>
        <v>58</v>
      </c>
      <c r="L26" s="1">
        <v>46143.041666666664</v>
      </c>
      <c r="M26" s="7">
        <f>AVERAGEIF(Tableau1[Date2],L26,Tableau1[Systolique (mmHg)2])</f>
        <v>10.566666666666668</v>
      </c>
      <c r="N26" s="7">
        <f>AVERAGEIF(Tableau1[Date2],$L26,Tableau1[Diastolique (mmHg)2])</f>
        <v>5.4333333333333336</v>
      </c>
      <c r="O26" s="13">
        <f>AVERAGEIF(Tableau1[Date2],$L26,Tableau1[Pouls  (bpm)2])</f>
        <v>56.666666666666664</v>
      </c>
    </row>
    <row r="27" spans="1:15" hidden="1" x14ac:dyDescent="0.25">
      <c r="A27" t="s">
        <v>40</v>
      </c>
      <c r="B27" t="s">
        <v>42</v>
      </c>
      <c r="C27">
        <v>107</v>
      </c>
      <c r="D27">
        <v>56</v>
      </c>
      <c r="E27">
        <v>57</v>
      </c>
      <c r="F27" s="5">
        <f t="shared" si="0"/>
        <v>46155.041666666664</v>
      </c>
      <c r="G27" s="3">
        <f t="shared" si="1"/>
        <v>0.3743055555555555</v>
      </c>
      <c r="H27" s="17">
        <f t="shared" si="2"/>
        <v>10.7</v>
      </c>
      <c r="I27" s="17">
        <f t="shared" si="3"/>
        <v>5.6</v>
      </c>
      <c r="J27" s="17">
        <f t="shared" si="4"/>
        <v>57</v>
      </c>
      <c r="L27" s="1">
        <v>46142.041666666664</v>
      </c>
      <c r="M27" s="7">
        <f>AVERAGEIF(Tableau1[Date2],L27,Tableau1[Systolique (mmHg)2])</f>
        <v>13.466666666666667</v>
      </c>
      <c r="N27" s="7">
        <f>AVERAGEIF(Tableau1[Date2],$L27,Tableau1[Diastolique (mmHg)2])</f>
        <v>6.5333333333333341</v>
      </c>
      <c r="O27" s="13">
        <f>AVERAGEIF(Tableau1[Date2],$L27,Tableau1[Pouls  (bpm)2])</f>
        <v>51</v>
      </c>
    </row>
    <row r="28" spans="1:15" hidden="1" x14ac:dyDescent="0.25">
      <c r="A28" t="s">
        <v>43</v>
      </c>
      <c r="B28" t="s">
        <v>44</v>
      </c>
      <c r="C28">
        <v>150</v>
      </c>
      <c r="D28">
        <v>72</v>
      </c>
      <c r="E28">
        <v>49</v>
      </c>
      <c r="F28" s="5">
        <f t="shared" si="0"/>
        <v>46154.625</v>
      </c>
      <c r="G28" s="3">
        <f t="shared" si="1"/>
        <v>0.90694444444444444</v>
      </c>
      <c r="H28" s="17">
        <f t="shared" si="2"/>
        <v>15</v>
      </c>
      <c r="I28" s="17">
        <f t="shared" si="3"/>
        <v>7.2</v>
      </c>
      <c r="J28" s="17">
        <f t="shared" si="4"/>
        <v>49</v>
      </c>
      <c r="L28" s="1">
        <v>46141.625</v>
      </c>
      <c r="M28" s="7">
        <f>AVERAGEIF(Tableau1[Date2],L28,Tableau1[Systolique (mmHg)2])</f>
        <v>14.6</v>
      </c>
      <c r="N28" s="7">
        <f>AVERAGEIF(Tableau1[Date2],$L28,Tableau1[Diastolique (mmHg)2])</f>
        <v>7</v>
      </c>
      <c r="O28" s="13">
        <f>AVERAGEIF(Tableau1[Date2],$L28,Tableau1[Pouls  (bpm)2])</f>
        <v>48.333333333333336</v>
      </c>
    </row>
    <row r="29" spans="1:15" hidden="1" x14ac:dyDescent="0.25">
      <c r="A29" t="s">
        <v>43</v>
      </c>
      <c r="B29" t="s">
        <v>31</v>
      </c>
      <c r="C29">
        <v>155</v>
      </c>
      <c r="D29">
        <v>74</v>
      </c>
      <c r="E29">
        <v>50</v>
      </c>
      <c r="F29" s="5">
        <f t="shared" si="0"/>
        <v>46154.625</v>
      </c>
      <c r="G29" s="3">
        <f t="shared" si="1"/>
        <v>0.90625</v>
      </c>
      <c r="H29" s="17">
        <f t="shared" si="2"/>
        <v>15.5</v>
      </c>
      <c r="I29" s="17">
        <f t="shared" si="3"/>
        <v>7.4</v>
      </c>
      <c r="J29" s="17">
        <f t="shared" si="4"/>
        <v>50</v>
      </c>
      <c r="L29" s="1">
        <v>46141.041666666664</v>
      </c>
      <c r="M29" s="7">
        <f>AVERAGEIF(Tableau1[Date2],L29,Tableau1[Systolique (mmHg)2])</f>
        <v>11.366666666666665</v>
      </c>
      <c r="N29" s="7">
        <f>AVERAGEIF(Tableau1[Date2],$L29,Tableau1[Diastolique (mmHg)2])</f>
        <v>5.5333333333333341</v>
      </c>
      <c r="O29" s="13">
        <f>AVERAGEIF(Tableau1[Date2],$L29,Tableau1[Pouls  (bpm)2])</f>
        <v>51</v>
      </c>
    </row>
    <row r="30" spans="1:15" hidden="1" x14ac:dyDescent="0.25">
      <c r="A30" t="s">
        <v>43</v>
      </c>
      <c r="B30" t="s">
        <v>31</v>
      </c>
      <c r="C30">
        <v>157</v>
      </c>
      <c r="D30">
        <v>77</v>
      </c>
      <c r="E30">
        <v>50</v>
      </c>
      <c r="F30" s="5">
        <f t="shared" si="0"/>
        <v>46154.625</v>
      </c>
      <c r="G30" s="3">
        <f t="shared" si="1"/>
        <v>0.90625</v>
      </c>
      <c r="H30" s="17">
        <f t="shared" si="2"/>
        <v>15.7</v>
      </c>
      <c r="I30" s="17">
        <f t="shared" si="3"/>
        <v>7.7</v>
      </c>
      <c r="J30" s="17">
        <f t="shared" si="4"/>
        <v>50</v>
      </c>
      <c r="L30" s="1">
        <v>46140.625</v>
      </c>
      <c r="M30" s="7">
        <f>AVERAGEIF(Tableau1[Date2],L30,Tableau1[Systolique (mmHg)2])</f>
        <v>12.5</v>
      </c>
      <c r="N30" s="7">
        <f>AVERAGEIF(Tableau1[Date2],$L30,Tableau1[Diastolique (mmHg)2])</f>
        <v>6.2666666666666666</v>
      </c>
      <c r="O30" s="13">
        <f>AVERAGEIF(Tableau1[Date2],$L30,Tableau1[Pouls  (bpm)2])</f>
        <v>51.333333333333336</v>
      </c>
    </row>
    <row r="31" spans="1:15" hidden="1" x14ac:dyDescent="0.25">
      <c r="A31" t="s">
        <v>45</v>
      </c>
      <c r="B31" t="s">
        <v>31</v>
      </c>
      <c r="C31">
        <v>170</v>
      </c>
      <c r="D31">
        <v>82</v>
      </c>
      <c r="E31">
        <v>51</v>
      </c>
      <c r="F31" s="5">
        <f t="shared" si="0"/>
        <v>46153.625</v>
      </c>
      <c r="G31" s="3">
        <f t="shared" si="1"/>
        <v>0.90625</v>
      </c>
      <c r="H31" s="17">
        <f t="shared" si="2"/>
        <v>17</v>
      </c>
      <c r="I31" s="17">
        <f t="shared" si="3"/>
        <v>8.1999999999999993</v>
      </c>
      <c r="J31" s="17">
        <f t="shared" si="4"/>
        <v>51</v>
      </c>
      <c r="L31" s="1">
        <v>46140.041666666664</v>
      </c>
      <c r="M31" s="7">
        <f>AVERAGEIF(Tableau1[Date2],L31,Tableau1[Systolique (mmHg)2])</f>
        <v>11.033333333333333</v>
      </c>
      <c r="N31" s="7">
        <f>AVERAGEIF(Tableau1[Date2],$L31,Tableau1[Diastolique (mmHg)2])</f>
        <v>5.2666666666666666</v>
      </c>
      <c r="O31" s="13">
        <f>AVERAGEIF(Tableau1[Date2],$L31,Tableau1[Pouls  (bpm)2])</f>
        <v>52</v>
      </c>
    </row>
    <row r="32" spans="1:15" hidden="1" x14ac:dyDescent="0.25">
      <c r="A32" t="s">
        <v>45</v>
      </c>
      <c r="B32" t="s">
        <v>32</v>
      </c>
      <c r="C32">
        <v>166</v>
      </c>
      <c r="D32">
        <v>80</v>
      </c>
      <c r="E32">
        <v>50</v>
      </c>
      <c r="F32" s="5">
        <f t="shared" si="0"/>
        <v>46153.625</v>
      </c>
      <c r="G32" s="3">
        <f t="shared" si="1"/>
        <v>0.90555555555555556</v>
      </c>
      <c r="H32" s="17">
        <f t="shared" si="2"/>
        <v>16.600000000000001</v>
      </c>
      <c r="I32" s="17">
        <f t="shared" si="3"/>
        <v>8</v>
      </c>
      <c r="J32" s="17">
        <f t="shared" si="4"/>
        <v>50</v>
      </c>
      <c r="L32" s="1">
        <v>46139.625</v>
      </c>
      <c r="M32" s="7">
        <f>AVERAGEIF(Tableau1[Date2],L32,Tableau1[Systolique (mmHg)2])</f>
        <v>15.366666666666667</v>
      </c>
      <c r="N32" s="7">
        <f>AVERAGEIF(Tableau1[Date2],$L32,Tableau1[Diastolique (mmHg)2])</f>
        <v>6.9333333333333336</v>
      </c>
      <c r="O32" s="13">
        <f>AVERAGEIF(Tableau1[Date2],$L32,Tableau1[Pouls  (bpm)2])</f>
        <v>51.333333333333336</v>
      </c>
    </row>
    <row r="33" spans="1:15" hidden="1" x14ac:dyDescent="0.25">
      <c r="A33" t="s">
        <v>45</v>
      </c>
      <c r="B33" t="s">
        <v>32</v>
      </c>
      <c r="C33">
        <v>152</v>
      </c>
      <c r="D33">
        <v>79</v>
      </c>
      <c r="E33">
        <v>51</v>
      </c>
      <c r="F33" s="5">
        <f t="shared" si="0"/>
        <v>46153.625</v>
      </c>
      <c r="G33" s="3">
        <f t="shared" si="1"/>
        <v>0.90555555555555556</v>
      </c>
      <c r="H33" s="17">
        <f t="shared" si="2"/>
        <v>15.2</v>
      </c>
      <c r="I33" s="17">
        <f t="shared" si="3"/>
        <v>7.9</v>
      </c>
      <c r="J33" s="17">
        <f t="shared" si="4"/>
        <v>51</v>
      </c>
      <c r="L33" s="1">
        <v>46138.625</v>
      </c>
      <c r="M33" s="7">
        <f>AVERAGEIF(Tableau1[Date2],L33,Tableau1[Systolique (mmHg)2])</f>
        <v>13.4</v>
      </c>
      <c r="N33" s="7">
        <f>AVERAGEIF(Tableau1[Date2],$L33,Tableau1[Diastolique (mmHg)2])</f>
        <v>6.3857142857142861</v>
      </c>
      <c r="O33" s="13">
        <f>AVERAGEIF(Tableau1[Date2],$L33,Tableau1[Pouls  (bpm)2])</f>
        <v>54.142857142857146</v>
      </c>
    </row>
    <row r="34" spans="1:15" hidden="1" x14ac:dyDescent="0.25">
      <c r="A34" t="s">
        <v>45</v>
      </c>
      <c r="B34" t="s">
        <v>46</v>
      </c>
      <c r="C34">
        <v>127</v>
      </c>
      <c r="D34">
        <v>64</v>
      </c>
      <c r="E34">
        <v>50</v>
      </c>
      <c r="F34" s="5">
        <f t="shared" si="0"/>
        <v>46153.041666666664</v>
      </c>
      <c r="G34" s="3">
        <f t="shared" si="1"/>
        <v>0.38750000000000001</v>
      </c>
      <c r="H34" s="17">
        <f t="shared" si="2"/>
        <v>12.7</v>
      </c>
      <c r="I34" s="17">
        <f t="shared" si="3"/>
        <v>6.4</v>
      </c>
      <c r="J34" s="17">
        <f t="shared" si="4"/>
        <v>50</v>
      </c>
      <c r="L34" s="1">
        <v>46137.625</v>
      </c>
      <c r="M34" s="7">
        <f>AVERAGEIF(Tableau1[Date2],L34,Tableau1[Systolique (mmHg)2])</f>
        <v>10.766666666666666</v>
      </c>
      <c r="N34" s="7">
        <f>AVERAGEIF(Tableau1[Date2],$L34,Tableau1[Diastolique (mmHg)2])</f>
        <v>5.3</v>
      </c>
      <c r="O34" s="13">
        <f>AVERAGEIF(Tableau1[Date2],$L34,Tableau1[Pouls  (bpm)2])</f>
        <v>55.333333333333336</v>
      </c>
    </row>
    <row r="35" spans="1:15" hidden="1" x14ac:dyDescent="0.25">
      <c r="A35" t="s">
        <v>45</v>
      </c>
      <c r="B35" t="s">
        <v>46</v>
      </c>
      <c r="C35">
        <v>129</v>
      </c>
      <c r="D35">
        <v>65</v>
      </c>
      <c r="E35">
        <v>50</v>
      </c>
      <c r="F35" s="5">
        <f t="shared" si="0"/>
        <v>46153.041666666664</v>
      </c>
      <c r="G35" s="3">
        <f t="shared" si="1"/>
        <v>0.38750000000000001</v>
      </c>
      <c r="H35" s="17">
        <f t="shared" si="2"/>
        <v>12.9</v>
      </c>
      <c r="I35" s="17">
        <f t="shared" si="3"/>
        <v>6.5</v>
      </c>
      <c r="J35" s="17">
        <f t="shared" si="4"/>
        <v>50</v>
      </c>
      <c r="L35" s="1">
        <v>46137.041666666664</v>
      </c>
      <c r="M35" s="7">
        <f>AVERAGEIF(Tableau1[Date2],L35,Tableau1[Systolique (mmHg)2])</f>
        <v>11.15</v>
      </c>
      <c r="N35" s="7">
        <f>AVERAGEIF(Tableau1[Date2],$L35,Tableau1[Diastolique (mmHg)2])</f>
        <v>5.3</v>
      </c>
      <c r="O35" s="13">
        <f>AVERAGEIF(Tableau1[Date2],$L35,Tableau1[Pouls  (bpm)2])</f>
        <v>55</v>
      </c>
    </row>
    <row r="36" spans="1:15" hidden="1" x14ac:dyDescent="0.25">
      <c r="A36" t="s">
        <v>45</v>
      </c>
      <c r="B36" t="s">
        <v>16</v>
      </c>
      <c r="C36">
        <v>128</v>
      </c>
      <c r="D36">
        <v>65</v>
      </c>
      <c r="E36">
        <v>50</v>
      </c>
      <c r="F36" s="5">
        <f t="shared" si="0"/>
        <v>46153.041666666664</v>
      </c>
      <c r="G36" s="3">
        <f t="shared" si="1"/>
        <v>0.38680555555555557</v>
      </c>
      <c r="H36" s="17">
        <f t="shared" si="2"/>
        <v>12.8</v>
      </c>
      <c r="I36" s="17">
        <f t="shared" si="3"/>
        <v>6.5</v>
      </c>
      <c r="J36" s="17">
        <f t="shared" si="4"/>
        <v>50</v>
      </c>
      <c r="L36" s="1">
        <v>46136.625</v>
      </c>
      <c r="M36" s="7">
        <f>AVERAGEIF(Tableau1[Date2],L36,Tableau1[Systolique (mmHg)2])</f>
        <v>14</v>
      </c>
      <c r="N36" s="7">
        <f>AVERAGEIF(Tableau1[Date2],$L36,Tableau1[Diastolique (mmHg)2])</f>
        <v>6.666666666666667</v>
      </c>
      <c r="O36" s="13">
        <f>AVERAGEIF(Tableau1[Date2],$L36,Tableau1[Pouls  (bpm)2])</f>
        <v>53</v>
      </c>
    </row>
    <row r="37" spans="1:15" hidden="1" x14ac:dyDescent="0.25">
      <c r="A37" t="s">
        <v>47</v>
      </c>
      <c r="B37" t="s">
        <v>48</v>
      </c>
      <c r="C37">
        <v>168</v>
      </c>
      <c r="D37">
        <v>75</v>
      </c>
      <c r="E37">
        <v>52</v>
      </c>
      <c r="F37" s="5">
        <f t="shared" si="0"/>
        <v>46152.625</v>
      </c>
      <c r="G37" s="3">
        <f t="shared" si="1"/>
        <v>0.90416666666666667</v>
      </c>
      <c r="H37" s="17">
        <f t="shared" si="2"/>
        <v>16.8</v>
      </c>
      <c r="I37" s="17">
        <f t="shared" si="3"/>
        <v>7.5</v>
      </c>
      <c r="J37" s="17">
        <f t="shared" si="4"/>
        <v>52</v>
      </c>
      <c r="L37" s="1">
        <v>46136.041666666664</v>
      </c>
      <c r="M37" s="7">
        <f>AVERAGEIF(Tableau1[Date2],L37,Tableau1[Systolique (mmHg)2])</f>
        <v>11.466666666666667</v>
      </c>
      <c r="N37" s="7">
        <f>AVERAGEIF(Tableau1[Date2],$L37,Tableau1[Diastolique (mmHg)2])</f>
        <v>5.5</v>
      </c>
      <c r="O37" s="13">
        <f>AVERAGEIF(Tableau1[Date2],$L37,Tableau1[Pouls  (bpm)2])</f>
        <v>53.333333333333336</v>
      </c>
    </row>
    <row r="38" spans="1:15" hidden="1" x14ac:dyDescent="0.25">
      <c r="A38" t="s">
        <v>47</v>
      </c>
      <c r="B38" t="s">
        <v>49</v>
      </c>
      <c r="C38">
        <v>172</v>
      </c>
      <c r="D38">
        <v>76</v>
      </c>
      <c r="E38">
        <v>52</v>
      </c>
      <c r="F38" s="5">
        <f t="shared" si="0"/>
        <v>46152.625</v>
      </c>
      <c r="G38" s="3">
        <f t="shared" si="1"/>
        <v>0.90347222222222223</v>
      </c>
      <c r="H38" s="17">
        <f t="shared" si="2"/>
        <v>17.2</v>
      </c>
      <c r="I38" s="17">
        <f t="shared" si="3"/>
        <v>7.6</v>
      </c>
      <c r="J38" s="17">
        <f t="shared" si="4"/>
        <v>52</v>
      </c>
      <c r="L38" s="1">
        <v>46135.625</v>
      </c>
      <c r="M38" s="7">
        <f>AVERAGEIF(Tableau1[Date2],L38,Tableau1[Systolique (mmHg)2])</f>
        <v>12.199999999999998</v>
      </c>
      <c r="N38" s="7">
        <f>AVERAGEIF(Tableau1[Date2],$L38,Tableau1[Diastolique (mmHg)2])</f>
        <v>6.1000000000000005</v>
      </c>
      <c r="O38" s="13">
        <f>AVERAGEIF(Tableau1[Date2],$L38,Tableau1[Pouls  (bpm)2])</f>
        <v>52.666666666666664</v>
      </c>
    </row>
    <row r="39" spans="1:15" hidden="1" x14ac:dyDescent="0.25">
      <c r="A39" t="s">
        <v>47</v>
      </c>
      <c r="B39" t="s">
        <v>50</v>
      </c>
      <c r="C39">
        <v>163</v>
      </c>
      <c r="D39">
        <v>80</v>
      </c>
      <c r="E39">
        <v>53</v>
      </c>
      <c r="F39" s="5">
        <f t="shared" si="0"/>
        <v>46152.625</v>
      </c>
      <c r="G39" s="3">
        <f t="shared" si="1"/>
        <v>0.90277777777777779</v>
      </c>
      <c r="H39" s="17">
        <f t="shared" si="2"/>
        <v>16.3</v>
      </c>
      <c r="I39" s="17">
        <f t="shared" si="3"/>
        <v>8</v>
      </c>
      <c r="J39" s="17">
        <f t="shared" si="4"/>
        <v>53</v>
      </c>
      <c r="L39" s="1">
        <v>46135.041666666664</v>
      </c>
      <c r="M39" s="7">
        <f>AVERAGEIF(Tableau1[Date2],L39,Tableau1[Systolique (mmHg)2])</f>
        <v>11.066666666666668</v>
      </c>
      <c r="N39" s="7">
        <f>AVERAGEIF(Tableau1[Date2],$L39,Tableau1[Diastolique (mmHg)2])</f>
        <v>5.4333333333333327</v>
      </c>
      <c r="O39" s="13">
        <f>AVERAGEIF(Tableau1[Date2],$L39,Tableau1[Pouls  (bpm)2])</f>
        <v>54.333333333333336</v>
      </c>
    </row>
    <row r="40" spans="1:15" hidden="1" x14ac:dyDescent="0.25">
      <c r="A40" t="s">
        <v>51</v>
      </c>
      <c r="B40" t="s">
        <v>52</v>
      </c>
      <c r="C40">
        <v>132</v>
      </c>
      <c r="D40">
        <v>66</v>
      </c>
      <c r="E40">
        <v>55</v>
      </c>
      <c r="F40" s="5">
        <f t="shared" si="0"/>
        <v>46150.041666666664</v>
      </c>
      <c r="G40" s="3">
        <f t="shared" si="1"/>
        <v>0.3972222222222222</v>
      </c>
      <c r="H40" s="17">
        <f t="shared" si="2"/>
        <v>13.2</v>
      </c>
      <c r="I40" s="17">
        <f t="shared" si="3"/>
        <v>6.6</v>
      </c>
      <c r="J40" s="17">
        <f t="shared" si="4"/>
        <v>55</v>
      </c>
      <c r="L40" s="1">
        <v>46134.625</v>
      </c>
      <c r="M40" s="7">
        <f>AVERAGEIF(Tableau1[Date2],L40,Tableau1[Systolique (mmHg)2])</f>
        <v>14.566666666666668</v>
      </c>
      <c r="N40" s="7">
        <f>AVERAGEIF(Tableau1[Date2],$L40,Tableau1[Diastolique (mmHg)2])</f>
        <v>7.0666666666666664</v>
      </c>
      <c r="O40" s="13">
        <f>AVERAGEIF(Tableau1[Date2],$L40,Tableau1[Pouls  (bpm)2])</f>
        <v>54.333333333333336</v>
      </c>
    </row>
    <row r="41" spans="1:15" hidden="1" x14ac:dyDescent="0.25">
      <c r="A41" t="s">
        <v>51</v>
      </c>
      <c r="B41" t="s">
        <v>53</v>
      </c>
      <c r="C41">
        <v>126</v>
      </c>
      <c r="D41">
        <v>62</v>
      </c>
      <c r="E41">
        <v>55</v>
      </c>
      <c r="F41" s="5">
        <f t="shared" si="0"/>
        <v>46150.041666666664</v>
      </c>
      <c r="G41" s="3">
        <f t="shared" si="1"/>
        <v>0.39652777777777781</v>
      </c>
      <c r="H41" s="17">
        <f t="shared" si="2"/>
        <v>12.6</v>
      </c>
      <c r="I41" s="17">
        <f t="shared" si="3"/>
        <v>6.2</v>
      </c>
      <c r="J41" s="17">
        <f t="shared" si="4"/>
        <v>55</v>
      </c>
      <c r="L41" s="1">
        <v>46134.041666666664</v>
      </c>
      <c r="M41" s="7">
        <f>AVERAGEIF(Tableau1[Date2],L41,Tableau1[Systolique (mmHg)2])</f>
        <v>10.766666666666666</v>
      </c>
      <c r="N41" s="7">
        <f>AVERAGEIF(Tableau1[Date2],$L41,Tableau1[Diastolique (mmHg)2])</f>
        <v>5.1000000000000005</v>
      </c>
      <c r="O41" s="13">
        <f>AVERAGEIF(Tableau1[Date2],$L41,Tableau1[Pouls  (bpm)2])</f>
        <v>54.666666666666664</v>
      </c>
    </row>
    <row r="42" spans="1:15" hidden="1" x14ac:dyDescent="0.25">
      <c r="A42" t="s">
        <v>51</v>
      </c>
      <c r="B42" t="s">
        <v>54</v>
      </c>
      <c r="C42">
        <v>131</v>
      </c>
      <c r="D42">
        <v>64</v>
      </c>
      <c r="E42">
        <v>55</v>
      </c>
      <c r="F42" s="5">
        <f t="shared" si="0"/>
        <v>46150.041666666664</v>
      </c>
      <c r="G42" s="3">
        <f t="shared" si="1"/>
        <v>0.39583333333333331</v>
      </c>
      <c r="H42" s="17">
        <f t="shared" si="2"/>
        <v>13.1</v>
      </c>
      <c r="I42" s="17">
        <f t="shared" si="3"/>
        <v>6.4</v>
      </c>
      <c r="J42" s="17">
        <f t="shared" si="4"/>
        <v>55</v>
      </c>
      <c r="L42" s="1">
        <v>46133.625</v>
      </c>
      <c r="M42" s="7">
        <f>AVERAGEIF(Tableau1[Date2],L42,Tableau1[Systolique (mmHg)2])</f>
        <v>14.55</v>
      </c>
      <c r="N42" s="7">
        <f>AVERAGEIF(Tableau1[Date2],$L42,Tableau1[Diastolique (mmHg)2])</f>
        <v>6.95</v>
      </c>
      <c r="O42" s="13">
        <f>AVERAGEIF(Tableau1[Date2],$L42,Tableau1[Pouls  (bpm)2])</f>
        <v>51.5</v>
      </c>
    </row>
    <row r="43" spans="1:15" hidden="1" x14ac:dyDescent="0.25">
      <c r="A43" t="s">
        <v>55</v>
      </c>
      <c r="B43" t="s">
        <v>56</v>
      </c>
      <c r="C43">
        <v>114</v>
      </c>
      <c r="D43">
        <v>56</v>
      </c>
      <c r="E43">
        <v>54</v>
      </c>
      <c r="F43" s="5">
        <f t="shared" si="0"/>
        <v>46149.041666666664</v>
      </c>
      <c r="G43" s="3">
        <f t="shared" si="1"/>
        <v>0.38263888888888892</v>
      </c>
      <c r="H43" s="17">
        <f t="shared" si="2"/>
        <v>11.4</v>
      </c>
      <c r="I43" s="17">
        <f t="shared" si="3"/>
        <v>5.6</v>
      </c>
      <c r="J43" s="17">
        <f t="shared" si="4"/>
        <v>54</v>
      </c>
      <c r="L43" s="1">
        <v>46132.041666666664</v>
      </c>
      <c r="M43" s="7">
        <f>AVERAGEIF(Tableau1[Date2],L43,Tableau1[Systolique (mmHg)2])</f>
        <v>11.600000000000001</v>
      </c>
      <c r="N43" s="7">
        <f>AVERAGEIF(Tableau1[Date2],$L43,Tableau1[Diastolique (mmHg)2])</f>
        <v>5.8000000000000007</v>
      </c>
      <c r="O43" s="13">
        <f>AVERAGEIF(Tableau1[Date2],$L43,Tableau1[Pouls  (bpm)2])</f>
        <v>57.5</v>
      </c>
    </row>
    <row r="44" spans="1:15" hidden="1" x14ac:dyDescent="0.25">
      <c r="A44" t="s">
        <v>55</v>
      </c>
      <c r="B44" t="s">
        <v>57</v>
      </c>
      <c r="C44">
        <v>120</v>
      </c>
      <c r="D44">
        <v>54</v>
      </c>
      <c r="E44">
        <v>53</v>
      </c>
      <c r="F44" s="5">
        <f t="shared" si="0"/>
        <v>46149.041666666664</v>
      </c>
      <c r="G44" s="3">
        <f t="shared" si="1"/>
        <v>0.38194444444444442</v>
      </c>
      <c r="H44" s="17">
        <f t="shared" si="2"/>
        <v>12</v>
      </c>
      <c r="I44" s="17">
        <f t="shared" si="3"/>
        <v>5.4</v>
      </c>
      <c r="J44" s="17">
        <f t="shared" si="4"/>
        <v>53</v>
      </c>
      <c r="L44" s="1">
        <v>46130.625</v>
      </c>
      <c r="M44" s="7">
        <f>AVERAGEIF(Tableau1[Date2],L44,Tableau1[Systolique (mmHg)2])</f>
        <v>12.566666666666668</v>
      </c>
      <c r="N44" s="7">
        <f>AVERAGEIF(Tableau1[Date2],$L44,Tableau1[Diastolique (mmHg)2])</f>
        <v>6.4666666666666659</v>
      </c>
      <c r="O44" s="13">
        <f>AVERAGEIF(Tableau1[Date2],$L44,Tableau1[Pouls  (bpm)2])</f>
        <v>54.333333333333336</v>
      </c>
    </row>
    <row r="45" spans="1:15" hidden="1" x14ac:dyDescent="0.25">
      <c r="A45" t="s">
        <v>55</v>
      </c>
      <c r="B45" t="s">
        <v>38</v>
      </c>
      <c r="C45">
        <v>117</v>
      </c>
      <c r="D45">
        <v>56</v>
      </c>
      <c r="E45">
        <v>54</v>
      </c>
      <c r="F45" s="5">
        <f t="shared" si="0"/>
        <v>46149.041666666664</v>
      </c>
      <c r="G45" s="3">
        <f t="shared" si="1"/>
        <v>0.38125000000000003</v>
      </c>
      <c r="H45" s="17">
        <f t="shared" si="2"/>
        <v>11.7</v>
      </c>
      <c r="I45" s="17">
        <f t="shared" si="3"/>
        <v>5.6</v>
      </c>
      <c r="J45" s="17">
        <f t="shared" si="4"/>
        <v>54</v>
      </c>
      <c r="L45" s="1">
        <v>46130.041666666664</v>
      </c>
      <c r="M45" s="7">
        <f>AVERAGEIF(Tableau1[Date2],L45,Tableau1[Systolique (mmHg)2])</f>
        <v>10.866666666666667</v>
      </c>
      <c r="N45" s="7">
        <f>AVERAGEIF(Tableau1[Date2],$L45,Tableau1[Diastolique (mmHg)2])</f>
        <v>5.5</v>
      </c>
      <c r="O45" s="13">
        <f>AVERAGEIF(Tableau1[Date2],$L45,Tableau1[Pouls  (bpm)2])</f>
        <v>50.666666666666664</v>
      </c>
    </row>
    <row r="46" spans="1:15" hidden="1" x14ac:dyDescent="0.25">
      <c r="A46" t="s">
        <v>58</v>
      </c>
      <c r="B46" t="s">
        <v>33</v>
      </c>
      <c r="C46">
        <v>127</v>
      </c>
      <c r="D46">
        <v>64</v>
      </c>
      <c r="E46">
        <v>54</v>
      </c>
      <c r="F46" s="5">
        <f t="shared" si="0"/>
        <v>46148.625</v>
      </c>
      <c r="G46" s="3">
        <f t="shared" si="1"/>
        <v>0.90486111111111101</v>
      </c>
      <c r="H46" s="17">
        <f t="shared" si="2"/>
        <v>12.7</v>
      </c>
      <c r="I46" s="17">
        <f t="shared" si="3"/>
        <v>6.4</v>
      </c>
      <c r="J46" s="17">
        <f t="shared" si="4"/>
        <v>54</v>
      </c>
      <c r="L46" s="1">
        <v>46128.625</v>
      </c>
      <c r="M46" s="7">
        <f>AVERAGEIF(Tableau1[Date2],L46,Tableau1[Systolique (mmHg)2])</f>
        <v>14.366666666666667</v>
      </c>
      <c r="N46" s="7">
        <f>AVERAGEIF(Tableau1[Date2],$L46,Tableau1[Diastolique (mmHg)2])</f>
        <v>6.4333333333333336</v>
      </c>
      <c r="O46" s="13">
        <f>AVERAGEIF(Tableau1[Date2],$L46,Tableau1[Pouls  (bpm)2])</f>
        <v>54.333333333333336</v>
      </c>
    </row>
    <row r="47" spans="1:15" hidden="1" x14ac:dyDescent="0.25">
      <c r="A47" t="s">
        <v>58</v>
      </c>
      <c r="B47" t="s">
        <v>48</v>
      </c>
      <c r="C47">
        <v>138</v>
      </c>
      <c r="D47">
        <v>67</v>
      </c>
      <c r="E47">
        <v>54</v>
      </c>
      <c r="F47" s="5">
        <f t="shared" si="0"/>
        <v>46148.625</v>
      </c>
      <c r="G47" s="3">
        <f t="shared" si="1"/>
        <v>0.90416666666666667</v>
      </c>
      <c r="H47" s="17">
        <f t="shared" si="2"/>
        <v>13.8</v>
      </c>
      <c r="I47" s="17">
        <f t="shared" si="3"/>
        <v>6.7</v>
      </c>
      <c r="J47" s="17">
        <f t="shared" si="4"/>
        <v>54</v>
      </c>
      <c r="L47" s="1">
        <v>46127.041666666664</v>
      </c>
      <c r="M47" s="7">
        <f>AVERAGEIF(Tableau1[Date2],L47,Tableau1[Systolique (mmHg)2])</f>
        <v>11.766666666666666</v>
      </c>
      <c r="N47" s="7">
        <f>AVERAGEIF(Tableau1[Date2],$L47,Tableau1[Diastolique (mmHg)2])</f>
        <v>6</v>
      </c>
      <c r="O47" s="13">
        <f>AVERAGEIF(Tableau1[Date2],$L47,Tableau1[Pouls  (bpm)2])</f>
        <v>55</v>
      </c>
    </row>
    <row r="48" spans="1:15" hidden="1" x14ac:dyDescent="0.25">
      <c r="A48" t="s">
        <v>58</v>
      </c>
      <c r="B48" t="s">
        <v>50</v>
      </c>
      <c r="C48">
        <v>137</v>
      </c>
      <c r="D48">
        <v>70</v>
      </c>
      <c r="E48">
        <v>55</v>
      </c>
      <c r="F48" s="5">
        <f t="shared" si="0"/>
        <v>46148.625</v>
      </c>
      <c r="G48" s="3">
        <f t="shared" si="1"/>
        <v>0.90277777777777779</v>
      </c>
      <c r="H48" s="17">
        <f t="shared" si="2"/>
        <v>13.7</v>
      </c>
      <c r="I48" s="17">
        <f t="shared" si="3"/>
        <v>7</v>
      </c>
      <c r="J48" s="17">
        <f t="shared" si="4"/>
        <v>55</v>
      </c>
      <c r="L48" s="1">
        <v>46126.625</v>
      </c>
      <c r="M48" s="7">
        <f>AVERAGEIF(Tableau1[Date2],L48,Tableau1[Systolique (mmHg)2])</f>
        <v>12.833333333333334</v>
      </c>
      <c r="N48" s="7">
        <f>AVERAGEIF(Tableau1[Date2],$L48,Tableau1[Diastolique (mmHg)2])</f>
        <v>6.2</v>
      </c>
      <c r="O48" s="13">
        <f>AVERAGEIF(Tableau1[Date2],$L48,Tableau1[Pouls  (bpm)2])</f>
        <v>52.666666666666664</v>
      </c>
    </row>
    <row r="49" spans="1:15" hidden="1" x14ac:dyDescent="0.25">
      <c r="A49" t="s">
        <v>58</v>
      </c>
      <c r="B49" t="s">
        <v>59</v>
      </c>
      <c r="C49">
        <v>110</v>
      </c>
      <c r="D49">
        <v>55</v>
      </c>
      <c r="E49">
        <v>51</v>
      </c>
      <c r="F49" s="5">
        <f t="shared" si="0"/>
        <v>46148.041666666664</v>
      </c>
      <c r="G49" s="3">
        <f t="shared" si="1"/>
        <v>0.40347222222222223</v>
      </c>
      <c r="H49" s="17">
        <f t="shared" si="2"/>
        <v>11</v>
      </c>
      <c r="I49" s="17">
        <f t="shared" si="3"/>
        <v>5.5</v>
      </c>
      <c r="J49" s="17">
        <f t="shared" si="4"/>
        <v>51</v>
      </c>
      <c r="L49" s="1">
        <v>46126.041666666664</v>
      </c>
      <c r="M49" s="7">
        <f>AVERAGEIF(Tableau1[Date2],L49,Tableau1[Systolique (mmHg)2])</f>
        <v>13.633333333333333</v>
      </c>
      <c r="N49" s="7">
        <f>AVERAGEIF(Tableau1[Date2],$L49,Tableau1[Diastolique (mmHg)2])</f>
        <v>6.2</v>
      </c>
      <c r="O49" s="13">
        <f>AVERAGEIF(Tableau1[Date2],$L49,Tableau1[Pouls  (bpm)2])</f>
        <v>54.333333333333336</v>
      </c>
    </row>
    <row r="50" spans="1:15" hidden="1" x14ac:dyDescent="0.25">
      <c r="A50" t="s">
        <v>58</v>
      </c>
      <c r="B50" t="s">
        <v>60</v>
      </c>
      <c r="C50">
        <v>118</v>
      </c>
      <c r="D50">
        <v>57</v>
      </c>
      <c r="E50">
        <v>51</v>
      </c>
      <c r="F50" s="5">
        <f t="shared" si="0"/>
        <v>46148.041666666664</v>
      </c>
      <c r="G50" s="3">
        <f t="shared" si="1"/>
        <v>0.40277777777777773</v>
      </c>
      <c r="H50" s="17">
        <f t="shared" si="2"/>
        <v>11.8</v>
      </c>
      <c r="I50" s="17">
        <f t="shared" si="3"/>
        <v>5.7</v>
      </c>
      <c r="J50" s="17">
        <f t="shared" si="4"/>
        <v>51</v>
      </c>
      <c r="L50" s="1">
        <v>46125.625</v>
      </c>
      <c r="M50" s="7">
        <f>AVERAGEIF(Tableau1[Date2],L50,Tableau1[Systolique (mmHg)2])</f>
        <v>12.933333333333332</v>
      </c>
      <c r="N50" s="7">
        <f>AVERAGEIF(Tableau1[Date2],$L50,Tableau1[Diastolique (mmHg)2])</f>
        <v>5.9666666666666659</v>
      </c>
      <c r="O50" s="13">
        <f>AVERAGEIF(Tableau1[Date2],$L50,Tableau1[Pouls  (bpm)2])</f>
        <v>55.666666666666664</v>
      </c>
    </row>
    <row r="51" spans="1:15" hidden="1" x14ac:dyDescent="0.25">
      <c r="A51" t="s">
        <v>58</v>
      </c>
      <c r="B51" t="s">
        <v>60</v>
      </c>
      <c r="C51">
        <v>118</v>
      </c>
      <c r="D51">
        <v>56</v>
      </c>
      <c r="E51">
        <v>51</v>
      </c>
      <c r="F51" s="5">
        <f t="shared" si="0"/>
        <v>46148.041666666664</v>
      </c>
      <c r="G51" s="3">
        <f t="shared" si="1"/>
        <v>0.40277777777777773</v>
      </c>
      <c r="H51" s="17">
        <f t="shared" si="2"/>
        <v>11.8</v>
      </c>
      <c r="I51" s="17">
        <f t="shared" si="3"/>
        <v>5.6</v>
      </c>
      <c r="J51" s="17">
        <f t="shared" si="4"/>
        <v>51</v>
      </c>
      <c r="L51" s="1">
        <v>46125.041666666664</v>
      </c>
      <c r="M51" s="7">
        <f>AVERAGEIF(Tableau1[Date2],L51,Tableau1[Systolique (mmHg)2])</f>
        <v>11.75</v>
      </c>
      <c r="N51" s="7">
        <f>AVERAGEIF(Tableau1[Date2],$L51,Tableau1[Diastolique (mmHg)2])</f>
        <v>5.85</v>
      </c>
      <c r="O51" s="13">
        <f>AVERAGEIF(Tableau1[Date2],$L51,Tableau1[Pouls  (bpm)2])</f>
        <v>53</v>
      </c>
    </row>
    <row r="52" spans="1:15" hidden="1" x14ac:dyDescent="0.25">
      <c r="A52" t="s">
        <v>61</v>
      </c>
      <c r="B52" t="s">
        <v>62</v>
      </c>
      <c r="C52">
        <v>136</v>
      </c>
      <c r="D52">
        <v>70</v>
      </c>
      <c r="E52">
        <v>55</v>
      </c>
      <c r="F52" s="5">
        <f t="shared" si="0"/>
        <v>46147.625</v>
      </c>
      <c r="G52" s="3">
        <f t="shared" si="1"/>
        <v>0.8979166666666667</v>
      </c>
      <c r="H52" s="17">
        <f t="shared" si="2"/>
        <v>13.6</v>
      </c>
      <c r="I52" s="17">
        <f t="shared" si="3"/>
        <v>7</v>
      </c>
      <c r="J52" s="17">
        <f t="shared" si="4"/>
        <v>55</v>
      </c>
      <c r="L52" s="1">
        <v>46124.625</v>
      </c>
      <c r="M52" s="7">
        <f>AVERAGEIF(Tableau1[Date2],L52,Tableau1[Systolique (mmHg)2])</f>
        <v>13.45</v>
      </c>
      <c r="N52" s="7">
        <f>AVERAGEIF(Tableau1[Date2],$L52,Tableau1[Diastolique (mmHg)2])</f>
        <v>6.45</v>
      </c>
      <c r="O52" s="13">
        <f>AVERAGEIF(Tableau1[Date2],$L52,Tableau1[Pouls  (bpm)2])</f>
        <v>55.5</v>
      </c>
    </row>
    <row r="53" spans="1:15" hidden="1" x14ac:dyDescent="0.25">
      <c r="A53" t="s">
        <v>61</v>
      </c>
      <c r="B53" t="s">
        <v>63</v>
      </c>
      <c r="C53">
        <v>135</v>
      </c>
      <c r="D53">
        <v>68</v>
      </c>
      <c r="E53">
        <v>54</v>
      </c>
      <c r="F53" s="5">
        <f t="shared" si="0"/>
        <v>46147.625</v>
      </c>
      <c r="G53" s="3">
        <f t="shared" si="1"/>
        <v>0.89722222222222225</v>
      </c>
      <c r="H53" s="17">
        <f t="shared" si="2"/>
        <v>13.5</v>
      </c>
      <c r="I53" s="17">
        <f t="shared" si="3"/>
        <v>6.8</v>
      </c>
      <c r="J53" s="17">
        <f t="shared" si="4"/>
        <v>54</v>
      </c>
      <c r="L53" s="1">
        <v>46124.041666666664</v>
      </c>
      <c r="M53" s="7">
        <f>AVERAGEIF(Tableau1[Date2],L53,Tableau1[Systolique (mmHg)2])</f>
        <v>10.766666666666666</v>
      </c>
      <c r="N53" s="7">
        <f>AVERAGEIF(Tableau1[Date2],$L53,Tableau1[Diastolique (mmHg)2])</f>
        <v>5.2333333333333334</v>
      </c>
      <c r="O53" s="13">
        <f>AVERAGEIF(Tableau1[Date2],$L53,Tableau1[Pouls  (bpm)2])</f>
        <v>53.333333333333336</v>
      </c>
    </row>
    <row r="54" spans="1:15" hidden="1" x14ac:dyDescent="0.25">
      <c r="A54" t="s">
        <v>61</v>
      </c>
      <c r="B54" t="s">
        <v>64</v>
      </c>
      <c r="C54">
        <v>148</v>
      </c>
      <c r="D54">
        <v>73</v>
      </c>
      <c r="E54">
        <v>55</v>
      </c>
      <c r="F54" s="5">
        <f t="shared" si="0"/>
        <v>46147.625</v>
      </c>
      <c r="G54" s="3">
        <f t="shared" si="1"/>
        <v>0.89583333333333337</v>
      </c>
      <c r="H54" s="17">
        <f t="shared" si="2"/>
        <v>14.8</v>
      </c>
      <c r="I54" s="17">
        <f t="shared" si="3"/>
        <v>7.3</v>
      </c>
      <c r="J54" s="17">
        <f t="shared" si="4"/>
        <v>55</v>
      </c>
      <c r="L54" s="1">
        <v>46123.625</v>
      </c>
      <c r="M54" s="7">
        <f>AVERAGEIF(Tableau1[Date2],L54,Tableau1[Systolique (mmHg)2])</f>
        <v>14.733333333333334</v>
      </c>
      <c r="N54" s="7">
        <f>AVERAGEIF(Tableau1[Date2],$L54,Tableau1[Diastolique (mmHg)2])</f>
        <v>6.6333333333333329</v>
      </c>
      <c r="O54" s="13">
        <f>AVERAGEIF(Tableau1[Date2],$L54,Tableau1[Pouls  (bpm)2])</f>
        <v>54.333333333333336</v>
      </c>
    </row>
    <row r="55" spans="1:15" hidden="1" x14ac:dyDescent="0.25">
      <c r="A55" t="s">
        <v>61</v>
      </c>
      <c r="B55" t="s">
        <v>64</v>
      </c>
      <c r="C55">
        <v>137</v>
      </c>
      <c r="D55">
        <v>72</v>
      </c>
      <c r="E55">
        <v>54</v>
      </c>
      <c r="F55" s="5">
        <f t="shared" si="0"/>
        <v>46147.625</v>
      </c>
      <c r="G55" s="3">
        <f t="shared" si="1"/>
        <v>0.89583333333333337</v>
      </c>
      <c r="H55" s="17">
        <f t="shared" si="2"/>
        <v>13.7</v>
      </c>
      <c r="I55" s="17">
        <f t="shared" si="3"/>
        <v>7.2</v>
      </c>
      <c r="J55" s="17">
        <f t="shared" si="4"/>
        <v>54</v>
      </c>
      <c r="L55" s="1">
        <v>46123.041666666664</v>
      </c>
      <c r="M55" s="7">
        <f>AVERAGEIF(Tableau1[Date2],L55,Tableau1[Systolique (mmHg)2])</f>
        <v>11.866666666666665</v>
      </c>
      <c r="N55" s="7">
        <f>AVERAGEIF(Tableau1[Date2],$L55,Tableau1[Diastolique (mmHg)2])</f>
        <v>5.7666666666666657</v>
      </c>
      <c r="O55" s="13">
        <f>AVERAGEIF(Tableau1[Date2],$L55,Tableau1[Pouls  (bpm)2])</f>
        <v>52.333333333333336</v>
      </c>
    </row>
    <row r="56" spans="1:15" hidden="1" x14ac:dyDescent="0.25">
      <c r="A56" t="s">
        <v>65</v>
      </c>
      <c r="B56" t="s">
        <v>29</v>
      </c>
      <c r="C56">
        <v>118</v>
      </c>
      <c r="D56">
        <v>59</v>
      </c>
      <c r="E56">
        <v>57</v>
      </c>
      <c r="F56" s="5">
        <f t="shared" si="0"/>
        <v>46146.625</v>
      </c>
      <c r="G56" s="3">
        <f t="shared" si="1"/>
        <v>0.90763888888888899</v>
      </c>
      <c r="H56" s="17">
        <f t="shared" si="2"/>
        <v>11.8</v>
      </c>
      <c r="I56" s="17">
        <f t="shared" si="3"/>
        <v>5.9</v>
      </c>
      <c r="J56" s="17">
        <f t="shared" si="4"/>
        <v>57</v>
      </c>
      <c r="L56" s="1">
        <v>46122.625</v>
      </c>
      <c r="M56" s="7">
        <f>AVERAGEIF(Tableau1[Date2],L56,Tableau1[Systolique (mmHg)2])</f>
        <v>14.033333333333333</v>
      </c>
      <c r="N56" s="7">
        <f>AVERAGEIF(Tableau1[Date2],$L56,Tableau1[Diastolique (mmHg)2])</f>
        <v>6.666666666666667</v>
      </c>
      <c r="O56" s="13">
        <f>AVERAGEIF(Tableau1[Date2],$L56,Tableau1[Pouls  (bpm)2])</f>
        <v>53.333333333333336</v>
      </c>
    </row>
    <row r="57" spans="1:15" hidden="1" x14ac:dyDescent="0.25">
      <c r="A57" t="s">
        <v>65</v>
      </c>
      <c r="B57" t="s">
        <v>44</v>
      </c>
      <c r="C57">
        <v>121</v>
      </c>
      <c r="D57">
        <v>56</v>
      </c>
      <c r="E57">
        <v>57</v>
      </c>
      <c r="F57" s="5">
        <f t="shared" si="0"/>
        <v>46146.625</v>
      </c>
      <c r="G57" s="3">
        <f t="shared" si="1"/>
        <v>0.90694444444444444</v>
      </c>
      <c r="H57" s="17">
        <f t="shared" si="2"/>
        <v>12.1</v>
      </c>
      <c r="I57" s="17">
        <f t="shared" si="3"/>
        <v>5.6</v>
      </c>
      <c r="J57" s="17">
        <f t="shared" si="4"/>
        <v>57</v>
      </c>
      <c r="L57" s="1">
        <v>46122.041666666664</v>
      </c>
      <c r="M57" s="7">
        <f>AVERAGEIF(Tableau1[Date2],L57,Tableau1[Systolique (mmHg)2])</f>
        <v>10.466666666666667</v>
      </c>
      <c r="N57" s="7">
        <f>AVERAGEIF(Tableau1[Date2],$L57,Tableau1[Diastolique (mmHg)2])</f>
        <v>5.3666666666666671</v>
      </c>
      <c r="O57" s="13">
        <f>AVERAGEIF(Tableau1[Date2],$L57,Tableau1[Pouls  (bpm)2])</f>
        <v>52</v>
      </c>
    </row>
    <row r="58" spans="1:15" hidden="1" x14ac:dyDescent="0.25">
      <c r="A58" t="s">
        <v>65</v>
      </c>
      <c r="B58" t="s">
        <v>44</v>
      </c>
      <c r="C58">
        <v>119</v>
      </c>
      <c r="D58">
        <v>58</v>
      </c>
      <c r="E58">
        <v>56</v>
      </c>
      <c r="F58" s="5">
        <f t="shared" si="0"/>
        <v>46146.625</v>
      </c>
      <c r="G58" s="3">
        <f t="shared" si="1"/>
        <v>0.90694444444444444</v>
      </c>
      <c r="H58" s="17">
        <f t="shared" si="2"/>
        <v>11.9</v>
      </c>
      <c r="I58" s="17">
        <f t="shared" si="3"/>
        <v>5.8</v>
      </c>
      <c r="J58" s="17">
        <f t="shared" si="4"/>
        <v>56</v>
      </c>
      <c r="L58" s="1">
        <v>46121.625</v>
      </c>
      <c r="M58" s="7">
        <f>AVERAGEIF(Tableau1[Date2],L58,Tableau1[Systolique (mmHg)2])</f>
        <v>13.5</v>
      </c>
      <c r="N58" s="7">
        <f>AVERAGEIF(Tableau1[Date2],$L58,Tableau1[Diastolique (mmHg)2])</f>
        <v>6.6333333333333337</v>
      </c>
      <c r="O58" s="13">
        <f>AVERAGEIF(Tableau1[Date2],$L58,Tableau1[Pouls  (bpm)2])</f>
        <v>57.333333333333336</v>
      </c>
    </row>
    <row r="59" spans="1:15" hidden="1" x14ac:dyDescent="0.25">
      <c r="A59" t="s">
        <v>65</v>
      </c>
      <c r="B59" t="s">
        <v>66</v>
      </c>
      <c r="C59">
        <v>109</v>
      </c>
      <c r="D59">
        <v>53</v>
      </c>
      <c r="E59">
        <v>51</v>
      </c>
      <c r="F59" s="5">
        <f t="shared" si="0"/>
        <v>46146.041666666664</v>
      </c>
      <c r="G59" s="3">
        <f t="shared" si="1"/>
        <v>0.39097222222222222</v>
      </c>
      <c r="H59" s="17">
        <f t="shared" si="2"/>
        <v>10.9</v>
      </c>
      <c r="I59" s="17">
        <f t="shared" si="3"/>
        <v>5.3</v>
      </c>
      <c r="J59" s="17">
        <f t="shared" si="4"/>
        <v>51</v>
      </c>
      <c r="L59" s="1">
        <v>46121.041666666664</v>
      </c>
      <c r="M59" s="7">
        <f>AVERAGEIF(Tableau1[Date2],L59,Tableau1[Systolique (mmHg)2])</f>
        <v>10.666666666666666</v>
      </c>
      <c r="N59" s="7">
        <f>AVERAGEIF(Tableau1[Date2],$L59,Tableau1[Diastolique (mmHg)2])</f>
        <v>5.166666666666667</v>
      </c>
      <c r="O59" s="13">
        <f>AVERAGEIF(Tableau1[Date2],$L59,Tableau1[Pouls  (bpm)2])</f>
        <v>61.333333333333336</v>
      </c>
    </row>
    <row r="60" spans="1:15" hidden="1" x14ac:dyDescent="0.25">
      <c r="A60" t="s">
        <v>65</v>
      </c>
      <c r="B60" t="s">
        <v>67</v>
      </c>
      <c r="C60">
        <v>107</v>
      </c>
      <c r="D60">
        <v>53</v>
      </c>
      <c r="E60">
        <v>51</v>
      </c>
      <c r="F60" s="5">
        <f t="shared" si="0"/>
        <v>46146.041666666664</v>
      </c>
      <c r="G60" s="3">
        <f t="shared" si="1"/>
        <v>0.39027777777777778</v>
      </c>
      <c r="H60" s="17">
        <f t="shared" si="2"/>
        <v>10.7</v>
      </c>
      <c r="I60" s="17">
        <f t="shared" si="3"/>
        <v>5.3</v>
      </c>
      <c r="J60" s="17">
        <f t="shared" si="4"/>
        <v>51</v>
      </c>
      <c r="L60" s="1">
        <v>46120.041666666664</v>
      </c>
      <c r="M60" s="7">
        <f>AVERAGEIF(Tableau1[Date2],L60,Tableau1[Systolique (mmHg)2])</f>
        <v>9.5</v>
      </c>
      <c r="N60" s="7">
        <f>AVERAGEIF(Tableau1[Date2],$L60,Tableau1[Diastolique (mmHg)2])</f>
        <v>5.0999999999999996</v>
      </c>
      <c r="O60" s="13">
        <f>AVERAGEIF(Tableau1[Date2],$L60,Tableau1[Pouls  (bpm)2])</f>
        <v>50</v>
      </c>
    </row>
    <row r="61" spans="1:15" hidden="1" x14ac:dyDescent="0.25">
      <c r="A61" t="s">
        <v>65</v>
      </c>
      <c r="B61" t="s">
        <v>67</v>
      </c>
      <c r="C61">
        <v>108</v>
      </c>
      <c r="D61">
        <v>55</v>
      </c>
      <c r="E61">
        <v>51</v>
      </c>
      <c r="F61" s="5">
        <f t="shared" si="0"/>
        <v>46146.041666666664</v>
      </c>
      <c r="G61" s="3">
        <f t="shared" si="1"/>
        <v>0.39027777777777778</v>
      </c>
      <c r="H61" s="17">
        <f t="shared" si="2"/>
        <v>10.8</v>
      </c>
      <c r="I61" s="17">
        <f t="shared" si="3"/>
        <v>5.5</v>
      </c>
      <c r="J61" s="17">
        <f t="shared" si="4"/>
        <v>51</v>
      </c>
      <c r="L61" s="1">
        <v>46119.625</v>
      </c>
      <c r="M61" s="7">
        <f>AVERAGEIF(Tableau1[Date2],L61,Tableau1[Systolique (mmHg)2])</f>
        <v>11.725</v>
      </c>
      <c r="N61" s="7">
        <f>AVERAGEIF(Tableau1[Date2],$L61,Tableau1[Diastolique (mmHg)2])</f>
        <v>6.4375</v>
      </c>
      <c r="O61" s="13">
        <f>AVERAGEIF(Tableau1[Date2],$L61,Tableau1[Pouls  (bpm)2])</f>
        <v>62.375</v>
      </c>
    </row>
    <row r="62" spans="1:15" hidden="1" x14ac:dyDescent="0.25">
      <c r="A62" t="s">
        <v>68</v>
      </c>
      <c r="B62" t="s">
        <v>32</v>
      </c>
      <c r="C62">
        <v>154</v>
      </c>
      <c r="D62">
        <v>73</v>
      </c>
      <c r="E62">
        <v>53</v>
      </c>
      <c r="F62" s="5">
        <f t="shared" si="0"/>
        <v>46145.625</v>
      </c>
      <c r="G62" s="3">
        <f t="shared" si="1"/>
        <v>0.90555555555555556</v>
      </c>
      <c r="H62" s="17">
        <f t="shared" si="2"/>
        <v>15.4</v>
      </c>
      <c r="I62" s="17">
        <f t="shared" si="3"/>
        <v>7.3</v>
      </c>
      <c r="J62" s="17">
        <f t="shared" si="4"/>
        <v>53</v>
      </c>
      <c r="L62" s="1">
        <v>46118.625</v>
      </c>
      <c r="M62" s="7">
        <f>AVERAGEIF(Tableau1[Date2],L62,Tableau1[Systolique (mmHg)2])</f>
        <v>14.033333333333333</v>
      </c>
      <c r="N62" s="7">
        <f>AVERAGEIF(Tableau1[Date2],$L62,Tableau1[Diastolique (mmHg)2])</f>
        <v>6.5333333333333341</v>
      </c>
      <c r="O62" s="13">
        <f>AVERAGEIF(Tableau1[Date2],$L62,Tableau1[Pouls  (bpm)2])</f>
        <v>54</v>
      </c>
    </row>
    <row r="63" spans="1:15" hidden="1" x14ac:dyDescent="0.25">
      <c r="A63" t="s">
        <v>68</v>
      </c>
      <c r="B63" t="s">
        <v>33</v>
      </c>
      <c r="C63">
        <v>149</v>
      </c>
      <c r="D63">
        <v>75</v>
      </c>
      <c r="E63">
        <v>53</v>
      </c>
      <c r="F63" s="5">
        <f t="shared" si="0"/>
        <v>46145.625</v>
      </c>
      <c r="G63" s="3">
        <f t="shared" si="1"/>
        <v>0.90486111111111101</v>
      </c>
      <c r="H63" s="17">
        <f t="shared" si="2"/>
        <v>14.9</v>
      </c>
      <c r="I63" s="17">
        <f t="shared" si="3"/>
        <v>7.5</v>
      </c>
      <c r="J63" s="17">
        <f t="shared" si="4"/>
        <v>53</v>
      </c>
      <c r="L63" s="1">
        <v>46118.041666666664</v>
      </c>
      <c r="M63" s="7">
        <f>AVERAGEIF(Tableau1[Date2],L63,Tableau1[Systolique (mmHg)2])</f>
        <v>12.1</v>
      </c>
      <c r="N63" s="7">
        <f>AVERAGEIF(Tableau1[Date2],$L63,Tableau1[Diastolique (mmHg)2])</f>
        <v>5.7750000000000004</v>
      </c>
      <c r="O63" s="13">
        <f>AVERAGEIF(Tableau1[Date2],$L63,Tableau1[Pouls  (bpm)2])</f>
        <v>51.5</v>
      </c>
    </row>
    <row r="64" spans="1:15" hidden="1" x14ac:dyDescent="0.25">
      <c r="A64" t="s">
        <v>68</v>
      </c>
      <c r="B64" t="s">
        <v>33</v>
      </c>
      <c r="C64">
        <v>144</v>
      </c>
      <c r="D64">
        <v>72</v>
      </c>
      <c r="E64">
        <v>53</v>
      </c>
      <c r="F64" s="5">
        <f t="shared" si="0"/>
        <v>46145.625</v>
      </c>
      <c r="G64" s="3">
        <f t="shared" si="1"/>
        <v>0.90486111111111101</v>
      </c>
      <c r="H64" s="17">
        <f t="shared" si="2"/>
        <v>14.4</v>
      </c>
      <c r="I64" s="17">
        <f t="shared" si="3"/>
        <v>7.2</v>
      </c>
      <c r="J64" s="17">
        <f t="shared" si="4"/>
        <v>53</v>
      </c>
      <c r="L64" s="1">
        <v>46117.625</v>
      </c>
      <c r="M64" s="7">
        <f>AVERAGEIF(Tableau1[Date2],L64,Tableau1[Systolique (mmHg)2])</f>
        <v>12.700000000000001</v>
      </c>
      <c r="N64" s="7">
        <f>AVERAGEIF(Tableau1[Date2],$L64,Tableau1[Diastolique (mmHg)2])</f>
        <v>5.9499999999999993</v>
      </c>
      <c r="O64" s="13">
        <f>AVERAGEIF(Tableau1[Date2],$L64,Tableau1[Pouls  (bpm)2])</f>
        <v>52.5</v>
      </c>
    </row>
    <row r="65" spans="1:15" hidden="1" x14ac:dyDescent="0.25">
      <c r="A65" t="s">
        <v>68</v>
      </c>
      <c r="B65" t="s">
        <v>69</v>
      </c>
      <c r="C65">
        <v>106</v>
      </c>
      <c r="D65">
        <v>52</v>
      </c>
      <c r="E65">
        <v>53</v>
      </c>
      <c r="F65" s="5">
        <f t="shared" si="0"/>
        <v>46145.041666666664</v>
      </c>
      <c r="G65" s="3">
        <f t="shared" si="1"/>
        <v>0.39374999999999999</v>
      </c>
      <c r="H65" s="17">
        <f t="shared" si="2"/>
        <v>10.6</v>
      </c>
      <c r="I65" s="17">
        <f t="shared" si="3"/>
        <v>5.2</v>
      </c>
      <c r="J65" s="17">
        <f t="shared" si="4"/>
        <v>53</v>
      </c>
      <c r="L65" s="1">
        <v>46117.041666666664</v>
      </c>
      <c r="M65" s="7">
        <f>AVERAGEIF(Tableau1[Date2],L65,Tableau1[Systolique (mmHg)2])</f>
        <v>12.05</v>
      </c>
      <c r="N65" s="7">
        <f>AVERAGEIF(Tableau1[Date2],$L65,Tableau1[Diastolique (mmHg)2])</f>
        <v>7</v>
      </c>
      <c r="O65" s="13">
        <f>AVERAGEIF(Tableau1[Date2],$L65,Tableau1[Pouls  (bpm)2])</f>
        <v>56</v>
      </c>
    </row>
    <row r="66" spans="1:15" hidden="1" x14ac:dyDescent="0.25">
      <c r="A66" t="s">
        <v>68</v>
      </c>
      <c r="B66" t="s">
        <v>70</v>
      </c>
      <c r="C66">
        <v>107</v>
      </c>
      <c r="D66">
        <v>53</v>
      </c>
      <c r="E66">
        <v>53</v>
      </c>
      <c r="F66" s="5">
        <f t="shared" si="0"/>
        <v>46145.041666666664</v>
      </c>
      <c r="G66" s="3">
        <f t="shared" si="1"/>
        <v>0.39305555555555555</v>
      </c>
      <c r="H66" s="17">
        <f t="shared" si="2"/>
        <v>10.7</v>
      </c>
      <c r="I66" s="17">
        <f t="shared" si="3"/>
        <v>5.3</v>
      </c>
      <c r="J66" s="17">
        <f t="shared" si="4"/>
        <v>53</v>
      </c>
      <c r="L66" s="1">
        <v>46115.625</v>
      </c>
      <c r="M66" s="7">
        <f>AVERAGEIF(Tableau1[Date2],L66,Tableau1[Systolique (mmHg)2])</f>
        <v>15.4</v>
      </c>
      <c r="N66" s="7">
        <f>AVERAGEIF(Tableau1[Date2],$L66,Tableau1[Diastolique (mmHg)2])</f>
        <v>7.7</v>
      </c>
      <c r="O66" s="13">
        <f>AVERAGEIF(Tableau1[Date2],$L66,Tableau1[Pouls  (bpm)2])</f>
        <v>53</v>
      </c>
    </row>
    <row r="67" spans="1:15" hidden="1" x14ac:dyDescent="0.25">
      <c r="A67" t="s">
        <v>68</v>
      </c>
      <c r="B67" t="s">
        <v>71</v>
      </c>
      <c r="C67">
        <v>110</v>
      </c>
      <c r="D67">
        <v>54</v>
      </c>
      <c r="E67">
        <v>53</v>
      </c>
      <c r="F67" s="5">
        <f t="shared" ref="F67:F130" si="5">VALUE(A67+IF(B67&lt;"1:00","1:00","15:00"))</f>
        <v>46145.041666666664</v>
      </c>
      <c r="G67" s="3">
        <f t="shared" ref="G67:G130" si="6">VALUE(B67)</f>
        <v>0.3923611111111111</v>
      </c>
      <c r="H67" s="17">
        <f t="shared" ref="H67:H130" si="7">C67/10</f>
        <v>11</v>
      </c>
      <c r="I67" s="17">
        <f t="shared" ref="I67:I130" si="8">D67/10</f>
        <v>5.4</v>
      </c>
      <c r="J67" s="17">
        <f t="shared" ref="J67:J130" si="9">E67*1</f>
        <v>53</v>
      </c>
      <c r="L67" s="1">
        <v>46115.041666666664</v>
      </c>
      <c r="M67" s="7">
        <f>AVERAGEIF(Tableau1[Date2],L67,Tableau1[Systolique (mmHg)2])</f>
        <v>11.433333333333332</v>
      </c>
      <c r="N67" s="7">
        <f>AVERAGEIF(Tableau1[Date2],$L67,Tableau1[Diastolique (mmHg)2])</f>
        <v>5.6000000000000005</v>
      </c>
      <c r="O67" s="13">
        <f>AVERAGEIF(Tableau1[Date2],$L67,Tableau1[Pouls  (bpm)2])</f>
        <v>49.333333333333336</v>
      </c>
    </row>
    <row r="68" spans="1:15" hidden="1" x14ac:dyDescent="0.25">
      <c r="A68" t="s">
        <v>72</v>
      </c>
      <c r="B68" t="s">
        <v>31</v>
      </c>
      <c r="C68">
        <v>131</v>
      </c>
      <c r="D68">
        <v>60</v>
      </c>
      <c r="E68">
        <v>50</v>
      </c>
      <c r="F68" s="5">
        <f t="shared" si="5"/>
        <v>46144.625</v>
      </c>
      <c r="G68" s="3">
        <f t="shared" si="6"/>
        <v>0.90625</v>
      </c>
      <c r="H68" s="17">
        <f t="shared" si="7"/>
        <v>13.1</v>
      </c>
      <c r="I68" s="17">
        <f t="shared" si="8"/>
        <v>6</v>
      </c>
      <c r="J68" s="17">
        <f t="shared" si="9"/>
        <v>50</v>
      </c>
      <c r="L68" s="1">
        <v>46114.625</v>
      </c>
      <c r="M68" s="7">
        <f>AVERAGEIF(Tableau1[Date2],L68,Tableau1[Systolique (mmHg)2])</f>
        <v>13.066666666666668</v>
      </c>
      <c r="N68" s="7">
        <f>AVERAGEIF(Tableau1[Date2],$L68,Tableau1[Diastolique (mmHg)2])</f>
        <v>6.6000000000000005</v>
      </c>
      <c r="O68" s="13">
        <f>AVERAGEIF(Tableau1[Date2],$L68,Tableau1[Pouls  (bpm)2])</f>
        <v>53.666666666666664</v>
      </c>
    </row>
    <row r="69" spans="1:15" hidden="1" x14ac:dyDescent="0.25">
      <c r="A69" t="s">
        <v>72</v>
      </c>
      <c r="B69" t="s">
        <v>32</v>
      </c>
      <c r="C69">
        <v>139</v>
      </c>
      <c r="D69">
        <v>65</v>
      </c>
      <c r="E69">
        <v>50</v>
      </c>
      <c r="F69" s="5">
        <f t="shared" si="5"/>
        <v>46144.625</v>
      </c>
      <c r="G69" s="3">
        <f t="shared" si="6"/>
        <v>0.90555555555555556</v>
      </c>
      <c r="H69" s="17">
        <f t="shared" si="7"/>
        <v>13.9</v>
      </c>
      <c r="I69" s="17">
        <f t="shared" si="8"/>
        <v>6.5</v>
      </c>
      <c r="J69" s="17">
        <f t="shared" si="9"/>
        <v>50</v>
      </c>
      <c r="L69" s="1">
        <v>46114.041666666664</v>
      </c>
      <c r="M69" s="7">
        <f>AVERAGEIF(Tableau1[Date2],L69,Tableau1[Systolique (mmHg)2])</f>
        <v>12.200000000000001</v>
      </c>
      <c r="N69" s="7">
        <f>AVERAGEIF(Tableau1[Date2],$L69,Tableau1[Diastolique (mmHg)2])</f>
        <v>5.6000000000000005</v>
      </c>
      <c r="O69" s="13">
        <f>AVERAGEIF(Tableau1[Date2],$L69,Tableau1[Pouls  (bpm)2])</f>
        <v>52.333333333333336</v>
      </c>
    </row>
    <row r="70" spans="1:15" hidden="1" x14ac:dyDescent="0.25">
      <c r="A70" t="s">
        <v>72</v>
      </c>
      <c r="B70" t="s">
        <v>33</v>
      </c>
      <c r="C70">
        <v>155</v>
      </c>
      <c r="D70">
        <v>65</v>
      </c>
      <c r="E70">
        <v>51</v>
      </c>
      <c r="F70" s="5">
        <f t="shared" si="5"/>
        <v>46144.625</v>
      </c>
      <c r="G70" s="3">
        <f t="shared" si="6"/>
        <v>0.90486111111111101</v>
      </c>
      <c r="H70" s="17">
        <f t="shared" si="7"/>
        <v>15.5</v>
      </c>
      <c r="I70" s="17">
        <f t="shared" si="8"/>
        <v>6.5</v>
      </c>
      <c r="J70" s="17">
        <f t="shared" si="9"/>
        <v>51</v>
      </c>
      <c r="L70" s="1">
        <v>46113.625</v>
      </c>
      <c r="M70" s="7">
        <f>AVERAGEIF(Tableau1[Date2],L70,Tableau1[Systolique (mmHg)2])</f>
        <v>12.266666666666666</v>
      </c>
      <c r="N70" s="7">
        <f>AVERAGEIF(Tableau1[Date2],$L70,Tableau1[Diastolique (mmHg)2])</f>
        <v>5.8</v>
      </c>
      <c r="O70" s="13">
        <f>AVERAGEIF(Tableau1[Date2],$L70,Tableau1[Pouls  (bpm)2])</f>
        <v>51.666666666666664</v>
      </c>
    </row>
    <row r="71" spans="1:15" hidden="1" x14ac:dyDescent="0.25">
      <c r="A71" t="s">
        <v>72</v>
      </c>
      <c r="B71" t="s">
        <v>73</v>
      </c>
      <c r="C71">
        <v>123</v>
      </c>
      <c r="D71">
        <v>57</v>
      </c>
      <c r="E71">
        <v>51</v>
      </c>
      <c r="F71" s="5">
        <f t="shared" si="5"/>
        <v>46144.041666666664</v>
      </c>
      <c r="G71" s="3">
        <f t="shared" si="6"/>
        <v>0.3659722222222222</v>
      </c>
      <c r="H71" s="17">
        <f t="shared" si="7"/>
        <v>12.3</v>
      </c>
      <c r="I71" s="17">
        <f t="shared" si="8"/>
        <v>5.7</v>
      </c>
      <c r="J71" s="17">
        <f t="shared" si="9"/>
        <v>51</v>
      </c>
      <c r="L71" s="1">
        <v>46113.041666666664</v>
      </c>
      <c r="M71" s="7">
        <f>AVERAGEIF(Tableau1[Date2],L71,Tableau1[Systolique (mmHg)2])</f>
        <v>10.5</v>
      </c>
      <c r="N71" s="7">
        <f>AVERAGEIF(Tableau1[Date2],$L71,Tableau1[Diastolique (mmHg)2])</f>
        <v>5.166666666666667</v>
      </c>
      <c r="O71" s="13">
        <f>AVERAGEIF(Tableau1[Date2],$L71,Tableau1[Pouls  (bpm)2])</f>
        <v>53.333333333333336</v>
      </c>
    </row>
    <row r="72" spans="1:15" hidden="1" x14ac:dyDescent="0.25">
      <c r="A72" t="s">
        <v>72</v>
      </c>
      <c r="B72" t="s">
        <v>74</v>
      </c>
      <c r="C72">
        <v>123</v>
      </c>
      <c r="D72">
        <v>59</v>
      </c>
      <c r="E72">
        <v>51</v>
      </c>
      <c r="F72" s="5">
        <f t="shared" si="5"/>
        <v>46144.041666666664</v>
      </c>
      <c r="G72" s="3">
        <f t="shared" si="6"/>
        <v>0.36527777777777781</v>
      </c>
      <c r="H72" s="17">
        <f t="shared" si="7"/>
        <v>12.3</v>
      </c>
      <c r="I72" s="17">
        <f t="shared" si="8"/>
        <v>5.9</v>
      </c>
      <c r="J72" s="17">
        <f t="shared" si="9"/>
        <v>51</v>
      </c>
      <c r="L72" s="1">
        <v>46112.625</v>
      </c>
      <c r="M72" s="7">
        <f>AVERAGEIF(Tableau1[Date2],L72,Tableau1[Systolique (mmHg)2])</f>
        <v>13.1</v>
      </c>
      <c r="N72" s="7">
        <f>AVERAGEIF(Tableau1[Date2],$L72,Tableau1[Diastolique (mmHg)2])</f>
        <v>6.5666666666666673</v>
      </c>
      <c r="O72" s="13">
        <f>AVERAGEIF(Tableau1[Date2],$L72,Tableau1[Pouls  (bpm)2])</f>
        <v>50.333333333333336</v>
      </c>
    </row>
    <row r="73" spans="1:15" hidden="1" x14ac:dyDescent="0.25">
      <c r="A73" t="s">
        <v>72</v>
      </c>
      <c r="B73" t="s">
        <v>74</v>
      </c>
      <c r="C73">
        <v>123</v>
      </c>
      <c r="D73">
        <v>63</v>
      </c>
      <c r="E73">
        <v>51</v>
      </c>
      <c r="F73" s="5">
        <f t="shared" si="5"/>
        <v>46144.041666666664</v>
      </c>
      <c r="G73" s="3">
        <f t="shared" si="6"/>
        <v>0.36527777777777781</v>
      </c>
      <c r="H73" s="17">
        <f t="shared" si="7"/>
        <v>12.3</v>
      </c>
      <c r="I73" s="17">
        <f t="shared" si="8"/>
        <v>6.3</v>
      </c>
      <c r="J73" s="17">
        <f t="shared" si="9"/>
        <v>51</v>
      </c>
      <c r="L73" s="1">
        <v>46112.041666666664</v>
      </c>
      <c r="M73" s="7">
        <f>AVERAGEIF(Tableau1[Date2],L73,Tableau1[Systolique (mmHg)2])</f>
        <v>11.866666666666667</v>
      </c>
      <c r="N73" s="7">
        <f>AVERAGEIF(Tableau1[Date2],$L73,Tableau1[Diastolique (mmHg)2])</f>
        <v>6</v>
      </c>
      <c r="O73" s="13">
        <f>AVERAGEIF(Tableau1[Date2],$L73,Tableau1[Pouls  (bpm)2])</f>
        <v>50.666666666666664</v>
      </c>
    </row>
    <row r="74" spans="1:15" hidden="1" x14ac:dyDescent="0.25">
      <c r="A74" t="s">
        <v>75</v>
      </c>
      <c r="B74" t="s">
        <v>76</v>
      </c>
      <c r="C74">
        <v>106</v>
      </c>
      <c r="D74">
        <v>55</v>
      </c>
      <c r="E74">
        <v>56</v>
      </c>
      <c r="F74" s="5">
        <f t="shared" si="5"/>
        <v>46143.041666666664</v>
      </c>
      <c r="G74" s="3">
        <f t="shared" si="6"/>
        <v>0.40208333333333335</v>
      </c>
      <c r="H74" s="17">
        <f t="shared" si="7"/>
        <v>10.6</v>
      </c>
      <c r="I74" s="17">
        <f t="shared" si="8"/>
        <v>5.5</v>
      </c>
      <c r="J74" s="17">
        <f t="shared" si="9"/>
        <v>56</v>
      </c>
      <c r="L74" s="1">
        <v>46111.625</v>
      </c>
      <c r="M74" s="7">
        <f>AVERAGEIF(Tableau1[Date2],L74,Tableau1[Systolique (mmHg)2])</f>
        <v>15.866666666666665</v>
      </c>
      <c r="N74" s="7">
        <f>AVERAGEIF(Tableau1[Date2],$L74,Tableau1[Diastolique (mmHg)2])</f>
        <v>7.8</v>
      </c>
      <c r="O74" s="13">
        <f>AVERAGEIF(Tableau1[Date2],$L74,Tableau1[Pouls  (bpm)2])</f>
        <v>50.666666666666664</v>
      </c>
    </row>
    <row r="75" spans="1:15" hidden="1" x14ac:dyDescent="0.25">
      <c r="A75" t="s">
        <v>75</v>
      </c>
      <c r="B75" t="s">
        <v>77</v>
      </c>
      <c r="C75">
        <v>105</v>
      </c>
      <c r="D75">
        <v>54</v>
      </c>
      <c r="E75">
        <v>57</v>
      </c>
      <c r="F75" s="5">
        <f t="shared" si="5"/>
        <v>46143.041666666664</v>
      </c>
      <c r="G75" s="3">
        <f t="shared" si="6"/>
        <v>0.40138888888888885</v>
      </c>
      <c r="H75" s="17">
        <f t="shared" si="7"/>
        <v>10.5</v>
      </c>
      <c r="I75" s="17">
        <f t="shared" si="8"/>
        <v>5.4</v>
      </c>
      <c r="J75" s="17">
        <f t="shared" si="9"/>
        <v>57</v>
      </c>
      <c r="L75" s="1">
        <v>46110.625</v>
      </c>
      <c r="M75" s="7">
        <f>AVERAGEIF(Tableau1[Date2],L75,Tableau1[Systolique (mmHg)2])</f>
        <v>13.766666666666666</v>
      </c>
      <c r="N75" s="7">
        <f>AVERAGEIF(Tableau1[Date2],$L75,Tableau1[Diastolique (mmHg)2])</f>
        <v>6.4333333333333336</v>
      </c>
      <c r="O75" s="13">
        <f>AVERAGEIF(Tableau1[Date2],$L75,Tableau1[Pouls  (bpm)2])</f>
        <v>54</v>
      </c>
    </row>
    <row r="76" spans="1:15" hidden="1" x14ac:dyDescent="0.25">
      <c r="A76" t="s">
        <v>75</v>
      </c>
      <c r="B76" t="s">
        <v>77</v>
      </c>
      <c r="C76">
        <v>106</v>
      </c>
      <c r="D76">
        <v>54</v>
      </c>
      <c r="E76">
        <v>57</v>
      </c>
      <c r="F76" s="5">
        <f t="shared" si="5"/>
        <v>46143.041666666664</v>
      </c>
      <c r="G76" s="3">
        <f t="shared" si="6"/>
        <v>0.40138888888888885</v>
      </c>
      <c r="H76" s="17">
        <f t="shared" si="7"/>
        <v>10.6</v>
      </c>
      <c r="I76" s="17">
        <f t="shared" si="8"/>
        <v>5.4</v>
      </c>
      <c r="J76" s="17">
        <f t="shared" si="9"/>
        <v>57</v>
      </c>
      <c r="L76" s="1">
        <v>46110.041666666664</v>
      </c>
      <c r="M76" s="7">
        <f>AVERAGEIF(Tableau1[Date2],L76,Tableau1[Systolique (mmHg)2])</f>
        <v>13.533333333333333</v>
      </c>
      <c r="N76" s="7">
        <f>AVERAGEIF(Tableau1[Date2],$L76,Tableau1[Diastolique (mmHg)2])</f>
        <v>6.2666666666666666</v>
      </c>
      <c r="O76" s="13">
        <f>AVERAGEIF(Tableau1[Date2],$L76,Tableau1[Pouls  (bpm)2])</f>
        <v>53.666666666666664</v>
      </c>
    </row>
    <row r="77" spans="1:15" hidden="1" x14ac:dyDescent="0.25">
      <c r="A77" s="8">
        <v>46142</v>
      </c>
      <c r="B77" t="s">
        <v>78</v>
      </c>
      <c r="C77">
        <v>132</v>
      </c>
      <c r="D77">
        <v>65</v>
      </c>
      <c r="E77">
        <v>51</v>
      </c>
      <c r="F77" s="5">
        <f t="shared" si="5"/>
        <v>46142.041666666664</v>
      </c>
      <c r="G77" s="3">
        <f t="shared" si="6"/>
        <v>0.36388888888888887</v>
      </c>
      <c r="H77" s="17">
        <f t="shared" si="7"/>
        <v>13.2</v>
      </c>
      <c r="I77" s="17">
        <f t="shared" si="8"/>
        <v>6.5</v>
      </c>
      <c r="J77" s="17">
        <f t="shared" si="9"/>
        <v>51</v>
      </c>
      <c r="L77" s="1">
        <v>46109.625</v>
      </c>
      <c r="M77" s="7">
        <f>AVERAGEIF(Tableau1[Date2],L77,Tableau1[Systolique (mmHg)2])</f>
        <v>12.183333333333335</v>
      </c>
      <c r="N77" s="7">
        <f>AVERAGEIF(Tableau1[Date2],$L77,Tableau1[Diastolique (mmHg)2])</f>
        <v>5.95</v>
      </c>
      <c r="O77" s="13">
        <f>AVERAGEIF(Tableau1[Date2],$L77,Tableau1[Pouls  (bpm)2])</f>
        <v>52.5</v>
      </c>
    </row>
    <row r="78" spans="1:15" hidden="1" x14ac:dyDescent="0.25">
      <c r="A78" s="8">
        <v>46142</v>
      </c>
      <c r="B78" t="s">
        <v>79</v>
      </c>
      <c r="C78">
        <v>135</v>
      </c>
      <c r="D78">
        <v>63</v>
      </c>
      <c r="E78">
        <v>51</v>
      </c>
      <c r="F78" s="5">
        <f t="shared" si="5"/>
        <v>46142.041666666664</v>
      </c>
      <c r="G78" s="3">
        <f t="shared" si="6"/>
        <v>0.36319444444444443</v>
      </c>
      <c r="H78" s="17">
        <f t="shared" si="7"/>
        <v>13.5</v>
      </c>
      <c r="I78" s="17">
        <f t="shared" si="8"/>
        <v>6.3</v>
      </c>
      <c r="J78" s="17">
        <f t="shared" si="9"/>
        <v>51</v>
      </c>
      <c r="L78" s="1">
        <v>46108.625</v>
      </c>
      <c r="M78" s="7">
        <f>AVERAGEIF(Tableau1[Date2],L78,Tableau1[Systolique (mmHg)2])</f>
        <v>13</v>
      </c>
      <c r="N78" s="7">
        <f>AVERAGEIF(Tableau1[Date2],$L78,Tableau1[Diastolique (mmHg)2])</f>
        <v>6.5999999999999988</v>
      </c>
      <c r="O78" s="13">
        <f>AVERAGEIF(Tableau1[Date2],$L78,Tableau1[Pouls  (bpm)2])</f>
        <v>54.666666666666664</v>
      </c>
    </row>
    <row r="79" spans="1:15" hidden="1" x14ac:dyDescent="0.25">
      <c r="A79" s="8">
        <v>46142</v>
      </c>
      <c r="B79" t="s">
        <v>80</v>
      </c>
      <c r="C79">
        <v>137</v>
      </c>
      <c r="D79">
        <v>68</v>
      </c>
      <c r="E79">
        <v>51</v>
      </c>
      <c r="F79" s="5">
        <f t="shared" si="5"/>
        <v>46142.041666666664</v>
      </c>
      <c r="G79" s="3">
        <f t="shared" si="6"/>
        <v>0.36249999999999999</v>
      </c>
      <c r="H79" s="17">
        <f t="shared" si="7"/>
        <v>13.7</v>
      </c>
      <c r="I79" s="17">
        <f t="shared" si="8"/>
        <v>6.8</v>
      </c>
      <c r="J79" s="17">
        <f t="shared" si="9"/>
        <v>51</v>
      </c>
      <c r="L79" s="1">
        <v>46108.041666666664</v>
      </c>
      <c r="M79" s="7">
        <f>AVERAGEIF(Tableau1[Date2],L79,Tableau1[Systolique (mmHg)2])</f>
        <v>12.066666666666668</v>
      </c>
      <c r="N79" s="7">
        <f>AVERAGEIF(Tableau1[Date2],$L79,Tableau1[Diastolique (mmHg)2])</f>
        <v>5.5333333333333341</v>
      </c>
      <c r="O79" s="13">
        <f>AVERAGEIF(Tableau1[Date2],$L79,Tableau1[Pouls  (bpm)2])</f>
        <v>51</v>
      </c>
    </row>
    <row r="80" spans="1:15" hidden="1" x14ac:dyDescent="0.25">
      <c r="A80" s="8">
        <v>46141</v>
      </c>
      <c r="B80" t="s">
        <v>81</v>
      </c>
      <c r="C80">
        <v>145</v>
      </c>
      <c r="D80">
        <v>69</v>
      </c>
      <c r="E80">
        <v>49</v>
      </c>
      <c r="F80" s="5">
        <f t="shared" si="5"/>
        <v>46141.625</v>
      </c>
      <c r="G80" s="3">
        <f t="shared" si="6"/>
        <v>0.9</v>
      </c>
      <c r="H80" s="17">
        <f t="shared" si="7"/>
        <v>14.5</v>
      </c>
      <c r="I80" s="17">
        <f t="shared" si="8"/>
        <v>6.9</v>
      </c>
      <c r="J80" s="17">
        <f t="shared" si="9"/>
        <v>49</v>
      </c>
      <c r="L80" s="1">
        <v>46107.625</v>
      </c>
      <c r="M80" s="7">
        <f>AVERAGEIF(Tableau1[Date2],L80,Tableau1[Systolique (mmHg)2])</f>
        <v>13.200000000000001</v>
      </c>
      <c r="N80" s="7">
        <f>AVERAGEIF(Tableau1[Date2],$L80,Tableau1[Diastolique (mmHg)2])</f>
        <v>6.1333333333333329</v>
      </c>
      <c r="O80" s="13">
        <f>AVERAGEIF(Tableau1[Date2],$L80,Tableau1[Pouls  (bpm)2])</f>
        <v>54.666666666666664</v>
      </c>
    </row>
    <row r="81" spans="1:15" hidden="1" x14ac:dyDescent="0.25">
      <c r="A81" s="8">
        <v>46141</v>
      </c>
      <c r="B81" t="s">
        <v>81</v>
      </c>
      <c r="C81">
        <v>147</v>
      </c>
      <c r="D81">
        <v>69</v>
      </c>
      <c r="E81">
        <v>48</v>
      </c>
      <c r="F81" s="5">
        <f t="shared" si="5"/>
        <v>46141.625</v>
      </c>
      <c r="G81" s="3">
        <f t="shared" si="6"/>
        <v>0.9</v>
      </c>
      <c r="H81" s="17">
        <f t="shared" si="7"/>
        <v>14.7</v>
      </c>
      <c r="I81" s="17">
        <f t="shared" si="8"/>
        <v>6.9</v>
      </c>
      <c r="J81" s="17">
        <f t="shared" si="9"/>
        <v>48</v>
      </c>
      <c r="L81" s="1">
        <v>46107.041666666664</v>
      </c>
      <c r="M81" s="7">
        <f>AVERAGEIF(Tableau1[Date2],L81,Tableau1[Systolique (mmHg)2])</f>
        <v>12.433333333333332</v>
      </c>
      <c r="N81" s="7">
        <f>AVERAGEIF(Tableau1[Date2],$L81,Tableau1[Diastolique (mmHg)2])</f>
        <v>5.8999999999999995</v>
      </c>
      <c r="O81" s="13">
        <f>AVERAGEIF(Tableau1[Date2],$L81,Tableau1[Pouls  (bpm)2])</f>
        <v>52</v>
      </c>
    </row>
    <row r="82" spans="1:15" hidden="1" x14ac:dyDescent="0.25">
      <c r="A82" s="8">
        <v>46141</v>
      </c>
      <c r="B82" t="s">
        <v>82</v>
      </c>
      <c r="C82">
        <v>146</v>
      </c>
      <c r="D82">
        <v>72</v>
      </c>
      <c r="E82">
        <v>48</v>
      </c>
      <c r="F82" s="5">
        <f t="shared" si="5"/>
        <v>46141.625</v>
      </c>
      <c r="G82" s="3">
        <f t="shared" si="6"/>
        <v>0.89930555555555547</v>
      </c>
      <c r="H82" s="17">
        <f t="shared" si="7"/>
        <v>14.6</v>
      </c>
      <c r="I82" s="17">
        <f t="shared" si="8"/>
        <v>7.2</v>
      </c>
      <c r="J82" s="17">
        <f t="shared" si="9"/>
        <v>48</v>
      </c>
      <c r="L82" s="1">
        <v>46106.625</v>
      </c>
      <c r="M82" s="7">
        <f>AVERAGEIF(Tableau1[Date2],L82,Tableau1[Systolique (mmHg)2])</f>
        <v>13.5</v>
      </c>
      <c r="N82" s="7">
        <f>AVERAGEIF(Tableau1[Date2],$L82,Tableau1[Diastolique (mmHg)2])</f>
        <v>6.833333333333333</v>
      </c>
      <c r="O82" s="13">
        <f>AVERAGEIF(Tableau1[Date2],$L82,Tableau1[Pouls  (bpm)2])</f>
        <v>48.666666666666664</v>
      </c>
    </row>
    <row r="83" spans="1:15" hidden="1" x14ac:dyDescent="0.25">
      <c r="A83" s="8">
        <v>46141</v>
      </c>
      <c r="B83" t="s">
        <v>83</v>
      </c>
      <c r="C83">
        <v>111</v>
      </c>
      <c r="D83">
        <v>55</v>
      </c>
      <c r="E83">
        <v>51</v>
      </c>
      <c r="F83" s="5">
        <f t="shared" si="5"/>
        <v>46141.041666666664</v>
      </c>
      <c r="G83" s="3">
        <f t="shared" si="6"/>
        <v>0.37777777777777777</v>
      </c>
      <c r="H83" s="17">
        <f t="shared" si="7"/>
        <v>11.1</v>
      </c>
      <c r="I83" s="17">
        <f t="shared" si="8"/>
        <v>5.5</v>
      </c>
      <c r="J83" s="17">
        <f t="shared" si="9"/>
        <v>51</v>
      </c>
      <c r="L83" s="1">
        <v>46105.625</v>
      </c>
      <c r="M83" s="7">
        <f>AVERAGEIF(Tableau1[Date2],L83,Tableau1[Systolique (mmHg)2])</f>
        <v>14.966666666666667</v>
      </c>
      <c r="N83" s="7">
        <f>AVERAGEIF(Tableau1[Date2],$L83,Tableau1[Diastolique (mmHg)2])</f>
        <v>6.9333333333333336</v>
      </c>
      <c r="O83" s="13">
        <f>AVERAGEIF(Tableau1[Date2],$L83,Tableau1[Pouls  (bpm)2])</f>
        <v>51.333333333333336</v>
      </c>
    </row>
    <row r="84" spans="1:15" hidden="1" x14ac:dyDescent="0.25">
      <c r="A84" s="8">
        <v>46141</v>
      </c>
      <c r="B84" t="s">
        <v>84</v>
      </c>
      <c r="C84">
        <v>118</v>
      </c>
      <c r="D84">
        <v>55</v>
      </c>
      <c r="E84">
        <v>51</v>
      </c>
      <c r="F84" s="5">
        <f t="shared" si="5"/>
        <v>46141.041666666664</v>
      </c>
      <c r="G84" s="3">
        <f t="shared" si="6"/>
        <v>0.37708333333333338</v>
      </c>
      <c r="H84" s="17">
        <f t="shared" si="7"/>
        <v>11.8</v>
      </c>
      <c r="I84" s="17">
        <f t="shared" si="8"/>
        <v>5.5</v>
      </c>
      <c r="J84" s="17">
        <f t="shared" si="9"/>
        <v>51</v>
      </c>
      <c r="L84" s="1">
        <v>46104.041666666664</v>
      </c>
      <c r="M84" s="7">
        <f>AVERAGEIF(Tableau1[Date2],L84,Tableau1[Systolique (mmHg)2])</f>
        <v>11.766666666666666</v>
      </c>
      <c r="N84" s="7">
        <f>AVERAGEIF(Tableau1[Date2],$L84,Tableau1[Diastolique (mmHg)2])</f>
        <v>5.5333333333333341</v>
      </c>
      <c r="O84" s="13">
        <f>AVERAGEIF(Tableau1[Date2],$L84,Tableau1[Pouls  (bpm)2])</f>
        <v>50.666666666666664</v>
      </c>
    </row>
    <row r="85" spans="1:15" hidden="1" x14ac:dyDescent="0.25">
      <c r="A85" s="8">
        <v>46141</v>
      </c>
      <c r="B85" t="s">
        <v>85</v>
      </c>
      <c r="C85">
        <v>112</v>
      </c>
      <c r="D85">
        <v>56</v>
      </c>
      <c r="E85">
        <v>51</v>
      </c>
      <c r="F85" s="5">
        <f t="shared" si="5"/>
        <v>46141.041666666664</v>
      </c>
      <c r="G85" s="3">
        <f t="shared" si="6"/>
        <v>0.37638888888888888</v>
      </c>
      <c r="H85" s="17">
        <f t="shared" si="7"/>
        <v>11.2</v>
      </c>
      <c r="I85" s="17">
        <f t="shared" si="8"/>
        <v>5.6</v>
      </c>
      <c r="J85" s="17">
        <f t="shared" si="9"/>
        <v>51</v>
      </c>
      <c r="L85" s="1">
        <v>46103.625</v>
      </c>
      <c r="M85" s="7">
        <f>AVERAGEIF(Tableau1[Date2],L85,Tableau1[Systolique (mmHg)2])</f>
        <v>15.1</v>
      </c>
      <c r="N85" s="7">
        <f>AVERAGEIF(Tableau1[Date2],$L85,Tableau1[Diastolique (mmHg)2])</f>
        <v>7.0333333333333341</v>
      </c>
      <c r="O85" s="13">
        <f>AVERAGEIF(Tableau1[Date2],$L85,Tableau1[Pouls  (bpm)2])</f>
        <v>51</v>
      </c>
    </row>
    <row r="86" spans="1:15" hidden="1" x14ac:dyDescent="0.25">
      <c r="A86" s="8">
        <v>46140</v>
      </c>
      <c r="B86" t="s">
        <v>86</v>
      </c>
      <c r="C86">
        <v>141</v>
      </c>
      <c r="D86">
        <v>60</v>
      </c>
      <c r="E86">
        <v>51</v>
      </c>
      <c r="F86" s="5">
        <f t="shared" si="5"/>
        <v>46140.625</v>
      </c>
      <c r="G86" s="3">
        <f t="shared" si="6"/>
        <v>0.90069444444444446</v>
      </c>
      <c r="H86" s="17">
        <f t="shared" si="7"/>
        <v>14.1</v>
      </c>
      <c r="I86" s="17">
        <f t="shared" si="8"/>
        <v>6</v>
      </c>
      <c r="J86" s="17">
        <f t="shared" si="9"/>
        <v>51</v>
      </c>
      <c r="L86" s="1">
        <v>46102.625</v>
      </c>
      <c r="M86" s="7">
        <f>AVERAGEIF(Tableau1[Date2],L86,Tableau1[Systolique (mmHg)2])</f>
        <v>15.233333333333334</v>
      </c>
      <c r="N86" s="7">
        <f>AVERAGEIF(Tableau1[Date2],$L86,Tableau1[Diastolique (mmHg)2])</f>
        <v>6.8666666666666671</v>
      </c>
      <c r="O86" s="13">
        <f>AVERAGEIF(Tableau1[Date2],$L86,Tableau1[Pouls  (bpm)2])</f>
        <v>52</v>
      </c>
    </row>
    <row r="87" spans="1:15" hidden="1" x14ac:dyDescent="0.25">
      <c r="A87" s="8">
        <v>46140</v>
      </c>
      <c r="B87" t="s">
        <v>81</v>
      </c>
      <c r="C87">
        <v>115</v>
      </c>
      <c r="D87">
        <v>64</v>
      </c>
      <c r="E87">
        <v>52</v>
      </c>
      <c r="F87" s="5">
        <f t="shared" si="5"/>
        <v>46140.625</v>
      </c>
      <c r="G87" s="3">
        <f t="shared" si="6"/>
        <v>0.9</v>
      </c>
      <c r="H87" s="17">
        <f t="shared" si="7"/>
        <v>11.5</v>
      </c>
      <c r="I87" s="17">
        <f t="shared" si="8"/>
        <v>6.4</v>
      </c>
      <c r="J87" s="17">
        <f t="shared" si="9"/>
        <v>52</v>
      </c>
      <c r="L87" s="1">
        <v>46101.625</v>
      </c>
      <c r="M87" s="7">
        <f>AVERAGEIF(Tableau1[Date2],L87,Tableau1[Systolique (mmHg)2])</f>
        <v>15.200000000000001</v>
      </c>
      <c r="N87" s="7">
        <f>AVERAGEIF(Tableau1[Date2],$L87,Tableau1[Diastolique (mmHg)2])</f>
        <v>7.3</v>
      </c>
      <c r="O87" s="13">
        <f>AVERAGEIF(Tableau1[Date2],$L87,Tableau1[Pouls  (bpm)2])</f>
        <v>57.333333333333336</v>
      </c>
    </row>
    <row r="88" spans="1:15" hidden="1" x14ac:dyDescent="0.25">
      <c r="A88" s="8">
        <v>46140</v>
      </c>
      <c r="B88" t="s">
        <v>81</v>
      </c>
      <c r="C88">
        <v>119</v>
      </c>
      <c r="D88">
        <v>64</v>
      </c>
      <c r="E88">
        <v>51</v>
      </c>
      <c r="F88" s="5">
        <f t="shared" si="5"/>
        <v>46140.625</v>
      </c>
      <c r="G88" s="3">
        <f t="shared" si="6"/>
        <v>0.9</v>
      </c>
      <c r="H88" s="17">
        <f t="shared" si="7"/>
        <v>11.9</v>
      </c>
      <c r="I88" s="17">
        <f t="shared" si="8"/>
        <v>6.4</v>
      </c>
      <c r="J88" s="17">
        <f t="shared" si="9"/>
        <v>51</v>
      </c>
      <c r="L88" s="1">
        <v>46101.041666666664</v>
      </c>
      <c r="M88" s="7">
        <f>AVERAGEIF(Tableau1[Date2],L88,Tableau1[Systolique (mmHg)2])</f>
        <v>13.333333333333334</v>
      </c>
      <c r="N88" s="7">
        <f>AVERAGEIF(Tableau1[Date2],$L88,Tableau1[Diastolique (mmHg)2])</f>
        <v>6.1333333333333337</v>
      </c>
      <c r="O88" s="13">
        <f>AVERAGEIF(Tableau1[Date2],$L88,Tableau1[Pouls  (bpm)2])</f>
        <v>49.666666666666664</v>
      </c>
    </row>
    <row r="89" spans="1:15" hidden="1" x14ac:dyDescent="0.25">
      <c r="A89" s="8">
        <v>46140</v>
      </c>
      <c r="B89" t="s">
        <v>87</v>
      </c>
      <c r="C89">
        <v>110</v>
      </c>
      <c r="D89">
        <v>50</v>
      </c>
      <c r="E89">
        <v>53</v>
      </c>
      <c r="F89" s="5">
        <f t="shared" si="5"/>
        <v>46140.041666666664</v>
      </c>
      <c r="G89" s="3">
        <f t="shared" si="6"/>
        <v>0.38958333333333334</v>
      </c>
      <c r="H89" s="17">
        <f t="shared" si="7"/>
        <v>11</v>
      </c>
      <c r="I89" s="17">
        <f t="shared" si="8"/>
        <v>5</v>
      </c>
      <c r="J89" s="17">
        <f t="shared" si="9"/>
        <v>53</v>
      </c>
      <c r="L89" s="1">
        <v>46100.625</v>
      </c>
      <c r="M89" s="7">
        <f>AVERAGEIF(Tableau1[Date2],L89,Tableau1[Systolique (mmHg)2])</f>
        <v>15.466666666666669</v>
      </c>
      <c r="N89" s="7">
        <f>AVERAGEIF(Tableau1[Date2],$L89,Tableau1[Diastolique (mmHg)2])</f>
        <v>6.833333333333333</v>
      </c>
      <c r="O89" s="13">
        <f>AVERAGEIF(Tableau1[Date2],$L89,Tableau1[Pouls  (bpm)2])</f>
        <v>52.666666666666664</v>
      </c>
    </row>
    <row r="90" spans="1:15" hidden="1" x14ac:dyDescent="0.25">
      <c r="A90" s="8">
        <v>46140</v>
      </c>
      <c r="B90" t="s">
        <v>88</v>
      </c>
      <c r="C90">
        <v>107</v>
      </c>
      <c r="D90">
        <v>52</v>
      </c>
      <c r="E90">
        <v>51</v>
      </c>
      <c r="F90" s="5">
        <f t="shared" si="5"/>
        <v>46140.041666666664</v>
      </c>
      <c r="G90" s="3">
        <f t="shared" si="6"/>
        <v>0.3888888888888889</v>
      </c>
      <c r="H90" s="17">
        <f t="shared" si="7"/>
        <v>10.7</v>
      </c>
      <c r="I90" s="17">
        <f t="shared" si="8"/>
        <v>5.2</v>
      </c>
      <c r="J90" s="17">
        <f t="shared" si="9"/>
        <v>51</v>
      </c>
      <c r="L90" s="1">
        <v>46099.625</v>
      </c>
      <c r="M90" s="7">
        <f>AVERAGEIF(Tableau1[Date2],L90,Tableau1[Systolique (mmHg)2])</f>
        <v>10.75</v>
      </c>
      <c r="N90" s="7">
        <f>AVERAGEIF(Tableau1[Date2],$L90,Tableau1[Diastolique (mmHg)2])</f>
        <v>5.4</v>
      </c>
      <c r="O90" s="13">
        <f>AVERAGEIF(Tableau1[Date2],$L90,Tableau1[Pouls  (bpm)2])</f>
        <v>55</v>
      </c>
    </row>
    <row r="91" spans="1:15" hidden="1" x14ac:dyDescent="0.25">
      <c r="A91" s="8">
        <v>46140</v>
      </c>
      <c r="B91" t="s">
        <v>89</v>
      </c>
      <c r="C91">
        <v>114</v>
      </c>
      <c r="D91">
        <v>56</v>
      </c>
      <c r="E91">
        <v>52</v>
      </c>
      <c r="F91" s="5">
        <f t="shared" si="5"/>
        <v>46140.041666666664</v>
      </c>
      <c r="G91" s="3">
        <f t="shared" si="6"/>
        <v>0.38819444444444445</v>
      </c>
      <c r="H91" s="17">
        <f t="shared" si="7"/>
        <v>11.4</v>
      </c>
      <c r="I91" s="17">
        <f t="shared" si="8"/>
        <v>5.6</v>
      </c>
      <c r="J91" s="17">
        <f t="shared" si="9"/>
        <v>52</v>
      </c>
      <c r="L91" s="1">
        <v>46099.041666666664</v>
      </c>
      <c r="M91" s="7">
        <f>AVERAGEIF(Tableau1[Date2],L91,Tableau1[Systolique (mmHg)2])</f>
        <v>10.799999999999999</v>
      </c>
      <c r="N91" s="7">
        <f>AVERAGEIF(Tableau1[Date2],$L91,Tableau1[Diastolique (mmHg)2])</f>
        <v>6</v>
      </c>
      <c r="O91" s="13">
        <f>AVERAGEIF(Tableau1[Date2],$L91,Tableau1[Pouls  (bpm)2])</f>
        <v>48.666666666666664</v>
      </c>
    </row>
    <row r="92" spans="1:15" hidden="1" x14ac:dyDescent="0.25">
      <c r="A92" s="8">
        <v>46139</v>
      </c>
      <c r="B92" t="s">
        <v>90</v>
      </c>
      <c r="C92">
        <v>153</v>
      </c>
      <c r="D92">
        <v>71</v>
      </c>
      <c r="E92">
        <v>51</v>
      </c>
      <c r="F92" s="5">
        <f t="shared" si="5"/>
        <v>46139.625</v>
      </c>
      <c r="G92" s="3">
        <f t="shared" si="6"/>
        <v>0.91249999999999998</v>
      </c>
      <c r="H92" s="17">
        <f t="shared" si="7"/>
        <v>15.3</v>
      </c>
      <c r="I92" s="17">
        <f t="shared" si="8"/>
        <v>7.1</v>
      </c>
      <c r="J92" s="17">
        <f t="shared" si="9"/>
        <v>51</v>
      </c>
      <c r="L92" s="1">
        <v>46097.625</v>
      </c>
      <c r="M92" s="7">
        <f>AVERAGEIF(Tableau1[Date2],L92,Tableau1[Systolique (mmHg)2])</f>
        <v>14.4</v>
      </c>
      <c r="N92" s="7">
        <f>AVERAGEIF(Tableau1[Date2],$L92,Tableau1[Diastolique (mmHg)2])</f>
        <v>6.35</v>
      </c>
      <c r="O92" s="13">
        <f>AVERAGEIF(Tableau1[Date2],$L92,Tableau1[Pouls  (bpm)2])</f>
        <v>50.5</v>
      </c>
    </row>
    <row r="93" spans="1:15" hidden="1" x14ac:dyDescent="0.25">
      <c r="A93" s="8">
        <v>46139</v>
      </c>
      <c r="B93" t="s">
        <v>91</v>
      </c>
      <c r="C93">
        <v>154</v>
      </c>
      <c r="D93">
        <v>67</v>
      </c>
      <c r="E93">
        <v>52</v>
      </c>
      <c r="F93" s="5">
        <f t="shared" si="5"/>
        <v>46139.625</v>
      </c>
      <c r="G93" s="3">
        <f t="shared" si="6"/>
        <v>0.91180555555555554</v>
      </c>
      <c r="H93" s="17">
        <f t="shared" si="7"/>
        <v>15.4</v>
      </c>
      <c r="I93" s="17">
        <f t="shared" si="8"/>
        <v>6.7</v>
      </c>
      <c r="J93" s="17">
        <f t="shared" si="9"/>
        <v>52</v>
      </c>
      <c r="L93" s="1">
        <v>46097.041666666664</v>
      </c>
      <c r="M93" s="7">
        <f>AVERAGEIF(Tableau1[Date2],L93,Tableau1[Systolique (mmHg)2])</f>
        <v>11.700000000000001</v>
      </c>
      <c r="N93" s="7">
        <f>AVERAGEIF(Tableau1[Date2],$L93,Tableau1[Diastolique (mmHg)2])</f>
        <v>5.3</v>
      </c>
      <c r="O93" s="13">
        <f>AVERAGEIF(Tableau1[Date2],$L93,Tableau1[Pouls  (bpm)2])</f>
        <v>52.666666666666664</v>
      </c>
    </row>
    <row r="94" spans="1:15" hidden="1" x14ac:dyDescent="0.25">
      <c r="A94" s="8">
        <v>46139</v>
      </c>
      <c r="B94" t="s">
        <v>92</v>
      </c>
      <c r="C94">
        <v>154</v>
      </c>
      <c r="D94">
        <v>70</v>
      </c>
      <c r="E94">
        <v>51</v>
      </c>
      <c r="F94" s="5">
        <f t="shared" si="5"/>
        <v>46139.625</v>
      </c>
      <c r="G94" s="3">
        <f t="shared" si="6"/>
        <v>0.91111111111111109</v>
      </c>
      <c r="H94" s="17">
        <f t="shared" si="7"/>
        <v>15.4</v>
      </c>
      <c r="I94" s="17">
        <f t="shared" si="8"/>
        <v>7</v>
      </c>
      <c r="J94" s="17">
        <f t="shared" si="9"/>
        <v>51</v>
      </c>
      <c r="L94" s="1">
        <v>46096.625</v>
      </c>
      <c r="M94" s="7">
        <f>AVERAGEIF(Tableau1[Date2],L94,Tableau1[Systolique (mmHg)2])</f>
        <v>15</v>
      </c>
      <c r="N94" s="7">
        <f>AVERAGEIF(Tableau1[Date2],$L94,Tableau1[Diastolique (mmHg)2])</f>
        <v>7.2</v>
      </c>
      <c r="O94" s="13">
        <f>AVERAGEIF(Tableau1[Date2],$L94,Tableau1[Pouls  (bpm)2])</f>
        <v>51</v>
      </c>
    </row>
    <row r="95" spans="1:15" hidden="1" x14ac:dyDescent="0.25">
      <c r="A95" s="8">
        <v>46138</v>
      </c>
      <c r="B95" t="s">
        <v>93</v>
      </c>
      <c r="C95">
        <v>155</v>
      </c>
      <c r="D95">
        <v>75</v>
      </c>
      <c r="E95">
        <v>55</v>
      </c>
      <c r="F95" s="5">
        <f t="shared" si="5"/>
        <v>46138.625</v>
      </c>
      <c r="G95" s="3">
        <f t="shared" si="6"/>
        <v>0.93680555555555556</v>
      </c>
      <c r="H95" s="17">
        <f t="shared" si="7"/>
        <v>15.5</v>
      </c>
      <c r="I95" s="17">
        <f t="shared" si="8"/>
        <v>7.5</v>
      </c>
      <c r="J95" s="17">
        <f t="shared" si="9"/>
        <v>55</v>
      </c>
      <c r="L95" s="1">
        <v>46095.625</v>
      </c>
      <c r="M95" s="7">
        <f>AVERAGEIF(Tableau1[Date2],L95,Tableau1[Systolique (mmHg)2])</f>
        <v>13.8</v>
      </c>
      <c r="N95" s="7">
        <f>AVERAGEIF(Tableau1[Date2],$L95,Tableau1[Diastolique (mmHg)2])</f>
        <v>6.2249999999999996</v>
      </c>
      <c r="O95" s="13">
        <f>AVERAGEIF(Tableau1[Date2],$L95,Tableau1[Pouls  (bpm)2])</f>
        <v>62.25</v>
      </c>
    </row>
    <row r="96" spans="1:15" hidden="1" x14ac:dyDescent="0.25">
      <c r="A96" s="8">
        <v>46138</v>
      </c>
      <c r="B96" t="s">
        <v>94</v>
      </c>
      <c r="C96">
        <v>161</v>
      </c>
      <c r="D96">
        <v>71</v>
      </c>
      <c r="E96">
        <v>55</v>
      </c>
      <c r="F96" s="5">
        <f t="shared" si="5"/>
        <v>46138.625</v>
      </c>
      <c r="G96" s="3">
        <f t="shared" si="6"/>
        <v>0.93611111111111101</v>
      </c>
      <c r="H96" s="17">
        <f t="shared" si="7"/>
        <v>16.100000000000001</v>
      </c>
      <c r="I96" s="17">
        <f t="shared" si="8"/>
        <v>7.1</v>
      </c>
      <c r="J96" s="17">
        <f t="shared" si="9"/>
        <v>55</v>
      </c>
      <c r="L96" s="1">
        <v>46095.041666666664</v>
      </c>
      <c r="M96" s="7">
        <f>AVERAGEIF(Tableau1[Date2],L96,Tableau1[Systolique (mmHg)2])</f>
        <v>12.333333333333334</v>
      </c>
      <c r="N96" s="7">
        <f>AVERAGEIF(Tableau1[Date2],$L96,Tableau1[Diastolique (mmHg)2])</f>
        <v>6.5666666666666664</v>
      </c>
      <c r="O96" s="13">
        <f>AVERAGEIF(Tableau1[Date2],$L96,Tableau1[Pouls  (bpm)2])</f>
        <v>52.666666666666664</v>
      </c>
    </row>
    <row r="97" spans="1:15" hidden="1" x14ac:dyDescent="0.25">
      <c r="A97" s="8">
        <v>46138</v>
      </c>
      <c r="B97" t="s">
        <v>95</v>
      </c>
      <c r="C97">
        <v>154</v>
      </c>
      <c r="D97">
        <v>75</v>
      </c>
      <c r="E97">
        <v>54</v>
      </c>
      <c r="F97" s="5">
        <f t="shared" si="5"/>
        <v>46138.625</v>
      </c>
      <c r="G97" s="3">
        <f t="shared" si="6"/>
        <v>0.93541666666666667</v>
      </c>
      <c r="H97" s="17">
        <f t="shared" si="7"/>
        <v>15.4</v>
      </c>
      <c r="I97" s="17">
        <f t="shared" si="8"/>
        <v>7.5</v>
      </c>
      <c r="J97" s="17">
        <f t="shared" si="9"/>
        <v>54</v>
      </c>
      <c r="L97" s="1">
        <v>46094.041666666664</v>
      </c>
      <c r="M97" s="7">
        <f>AVERAGEIF(Tableau1[Date2],L97,Tableau1[Systolique (mmHg)2])</f>
        <v>10.266666666666666</v>
      </c>
      <c r="N97" s="7">
        <f>AVERAGEIF(Tableau1[Date2],$L97,Tableau1[Diastolique (mmHg)2])</f>
        <v>5.0999999999999996</v>
      </c>
      <c r="O97" s="13">
        <f>AVERAGEIF(Tableau1[Date2],$L97,Tableau1[Pouls  (bpm)2])</f>
        <v>51.333333333333336</v>
      </c>
    </row>
    <row r="98" spans="1:15" hidden="1" x14ac:dyDescent="0.25">
      <c r="A98" s="8">
        <v>46138</v>
      </c>
      <c r="B98" t="s">
        <v>96</v>
      </c>
      <c r="C98">
        <v>117</v>
      </c>
      <c r="D98">
        <v>56</v>
      </c>
      <c r="E98">
        <v>54</v>
      </c>
      <c r="F98" s="5">
        <f t="shared" si="5"/>
        <v>46138.625</v>
      </c>
      <c r="G98" s="3">
        <f t="shared" si="6"/>
        <v>0.4236111111111111</v>
      </c>
      <c r="H98" s="17">
        <f t="shared" si="7"/>
        <v>11.7</v>
      </c>
      <c r="I98" s="17">
        <f t="shared" si="8"/>
        <v>5.6</v>
      </c>
      <c r="J98" s="17">
        <f t="shared" si="9"/>
        <v>54</v>
      </c>
      <c r="L98" s="1">
        <v>46093.041666666664</v>
      </c>
      <c r="M98" s="7">
        <f>AVERAGEIF(Tableau1[Date2],L98,Tableau1[Systolique (mmHg)2])</f>
        <v>10.466666666666667</v>
      </c>
      <c r="N98" s="7">
        <f>AVERAGEIF(Tableau1[Date2],$L98,Tableau1[Diastolique (mmHg)2])</f>
        <v>4.7666666666666666</v>
      </c>
      <c r="O98" s="13">
        <f>AVERAGEIF(Tableau1[Date2],$L98,Tableau1[Pouls  (bpm)2])</f>
        <v>49.666666666666664</v>
      </c>
    </row>
    <row r="99" spans="1:15" hidden="1" x14ac:dyDescent="0.25">
      <c r="A99" s="8">
        <v>46138</v>
      </c>
      <c r="B99" t="s">
        <v>97</v>
      </c>
      <c r="C99">
        <v>116</v>
      </c>
      <c r="D99">
        <v>55</v>
      </c>
      <c r="E99">
        <v>54</v>
      </c>
      <c r="F99" s="5">
        <f t="shared" si="5"/>
        <v>46138.625</v>
      </c>
      <c r="G99" s="3">
        <f t="shared" si="6"/>
        <v>0.42291666666666666</v>
      </c>
      <c r="H99" s="17">
        <f t="shared" si="7"/>
        <v>11.6</v>
      </c>
      <c r="I99" s="17">
        <f t="shared" si="8"/>
        <v>5.5</v>
      </c>
      <c r="J99" s="17">
        <f t="shared" si="9"/>
        <v>54</v>
      </c>
      <c r="L99" s="1">
        <v>46092.625</v>
      </c>
      <c r="M99" s="7">
        <f>AVERAGEIF(Tableau1[Date2],L99,Tableau1[Systolique (mmHg)2])</f>
        <v>14</v>
      </c>
      <c r="N99" s="7">
        <f>AVERAGEIF(Tableau1[Date2],$L99,Tableau1[Diastolique (mmHg)2])</f>
        <v>6.7666666666666666</v>
      </c>
      <c r="O99" s="13">
        <f>AVERAGEIF(Tableau1[Date2],$L99,Tableau1[Pouls  (bpm)2])</f>
        <v>49</v>
      </c>
    </row>
    <row r="100" spans="1:15" hidden="1" x14ac:dyDescent="0.25">
      <c r="A100" s="8">
        <v>46138</v>
      </c>
      <c r="B100" t="s">
        <v>98</v>
      </c>
      <c r="C100">
        <v>117</v>
      </c>
      <c r="D100">
        <v>57</v>
      </c>
      <c r="E100">
        <v>54</v>
      </c>
      <c r="F100" s="5">
        <f t="shared" si="5"/>
        <v>46138.625</v>
      </c>
      <c r="G100" s="3">
        <f t="shared" si="6"/>
        <v>0.42222222222222222</v>
      </c>
      <c r="H100" s="17">
        <f t="shared" si="7"/>
        <v>11.7</v>
      </c>
      <c r="I100" s="17">
        <f t="shared" si="8"/>
        <v>5.7</v>
      </c>
      <c r="J100" s="17">
        <f t="shared" si="9"/>
        <v>54</v>
      </c>
      <c r="L100" s="1">
        <v>46092.041666666664</v>
      </c>
      <c r="M100" s="7">
        <f>AVERAGEIF(Tableau1[Date2],L100,Tableau1[Systolique (mmHg)2])</f>
        <v>10.799999999999999</v>
      </c>
      <c r="N100" s="7">
        <f>AVERAGEIF(Tableau1[Date2],$L100,Tableau1[Diastolique (mmHg)2])</f>
        <v>4.8999999999999995</v>
      </c>
      <c r="O100" s="13">
        <f>AVERAGEIF(Tableau1[Date2],$L100,Tableau1[Pouls  (bpm)2])</f>
        <v>50</v>
      </c>
    </row>
    <row r="101" spans="1:15" hidden="1" x14ac:dyDescent="0.25">
      <c r="A101" s="8">
        <v>46138</v>
      </c>
      <c r="B101" t="s">
        <v>99</v>
      </c>
      <c r="C101">
        <v>118</v>
      </c>
      <c r="D101">
        <v>58</v>
      </c>
      <c r="E101">
        <v>53</v>
      </c>
      <c r="F101" s="5">
        <f t="shared" si="5"/>
        <v>46138.625</v>
      </c>
      <c r="G101" s="3">
        <f t="shared" si="6"/>
        <v>0.42152777777777778</v>
      </c>
      <c r="H101" s="17">
        <f t="shared" si="7"/>
        <v>11.8</v>
      </c>
      <c r="I101" s="17">
        <f t="shared" si="8"/>
        <v>5.8</v>
      </c>
      <c r="J101" s="17">
        <f t="shared" si="9"/>
        <v>53</v>
      </c>
      <c r="L101" s="1">
        <v>46091.625</v>
      </c>
      <c r="M101" s="7">
        <f>AVERAGEIF(Tableau1[Date2],L101,Tableau1[Systolique (mmHg)2])</f>
        <v>13.4</v>
      </c>
      <c r="N101" s="7">
        <f>AVERAGEIF(Tableau1[Date2],$L101,Tableau1[Diastolique (mmHg)2])</f>
        <v>6.3666666666666671</v>
      </c>
      <c r="O101" s="13">
        <f>AVERAGEIF(Tableau1[Date2],$L101,Tableau1[Pouls  (bpm)2])</f>
        <v>51</v>
      </c>
    </row>
    <row r="102" spans="1:15" hidden="1" x14ac:dyDescent="0.25">
      <c r="A102" s="8">
        <v>46137</v>
      </c>
      <c r="B102" t="s">
        <v>100</v>
      </c>
      <c r="C102">
        <v>105</v>
      </c>
      <c r="D102">
        <v>55</v>
      </c>
      <c r="E102">
        <v>56</v>
      </c>
      <c r="F102" s="5">
        <f t="shared" si="5"/>
        <v>46137.625</v>
      </c>
      <c r="G102" s="3">
        <f t="shared" si="6"/>
        <v>0.92708333333333337</v>
      </c>
      <c r="H102" s="17">
        <f t="shared" si="7"/>
        <v>10.5</v>
      </c>
      <c r="I102" s="17">
        <f t="shared" si="8"/>
        <v>5.5</v>
      </c>
      <c r="J102" s="17">
        <f t="shared" si="9"/>
        <v>56</v>
      </c>
      <c r="L102" s="1">
        <v>46090.625</v>
      </c>
      <c r="M102" s="7">
        <f>AVERAGEIF(Tableau1[Date2],L102,Tableau1[Systolique (mmHg)2])</f>
        <v>14.733333333333334</v>
      </c>
      <c r="N102" s="7">
        <f>AVERAGEIF(Tableau1[Date2],$L102,Tableau1[Diastolique (mmHg)2])</f>
        <v>7.5</v>
      </c>
      <c r="O102" s="13">
        <f>AVERAGEIF(Tableau1[Date2],$L102,Tableau1[Pouls  (bpm)2])</f>
        <v>53.666666666666664</v>
      </c>
    </row>
    <row r="103" spans="1:15" hidden="1" x14ac:dyDescent="0.25">
      <c r="A103" s="8">
        <v>46137</v>
      </c>
      <c r="B103" t="s">
        <v>6</v>
      </c>
      <c r="C103">
        <v>103</v>
      </c>
      <c r="D103">
        <v>51</v>
      </c>
      <c r="E103">
        <v>55</v>
      </c>
      <c r="F103" s="5">
        <f t="shared" si="5"/>
        <v>46137.625</v>
      </c>
      <c r="G103" s="3">
        <f t="shared" si="6"/>
        <v>0.92638888888888893</v>
      </c>
      <c r="H103" s="17">
        <f t="shared" si="7"/>
        <v>10.3</v>
      </c>
      <c r="I103" s="17">
        <f t="shared" si="8"/>
        <v>5.0999999999999996</v>
      </c>
      <c r="J103" s="17">
        <f t="shared" si="9"/>
        <v>55</v>
      </c>
      <c r="L103" s="1">
        <v>46090.041666666664</v>
      </c>
      <c r="M103" s="7">
        <f>AVERAGEIF(Tableau1[Date2],L103,Tableau1[Systolique (mmHg)2])</f>
        <v>14.783333333333333</v>
      </c>
      <c r="N103" s="7">
        <f>AVERAGEIF(Tableau1[Date2],$L103,Tableau1[Diastolique (mmHg)2])</f>
        <v>6.833333333333333</v>
      </c>
      <c r="O103" s="13">
        <f>AVERAGEIF(Tableau1[Date2],$L103,Tableau1[Pouls  (bpm)2])</f>
        <v>54</v>
      </c>
    </row>
    <row r="104" spans="1:15" hidden="1" x14ac:dyDescent="0.25">
      <c r="A104" s="8">
        <v>46137</v>
      </c>
      <c r="B104" t="s">
        <v>10</v>
      </c>
      <c r="C104">
        <v>115</v>
      </c>
      <c r="D104">
        <v>53</v>
      </c>
      <c r="E104">
        <v>55</v>
      </c>
      <c r="F104" s="5">
        <f t="shared" si="5"/>
        <v>46137.625</v>
      </c>
      <c r="G104" s="3">
        <f t="shared" si="6"/>
        <v>0.92569444444444438</v>
      </c>
      <c r="H104" s="17">
        <f t="shared" si="7"/>
        <v>11.5</v>
      </c>
      <c r="I104" s="17">
        <f t="shared" si="8"/>
        <v>5.3</v>
      </c>
      <c r="J104" s="17">
        <f t="shared" si="9"/>
        <v>55</v>
      </c>
      <c r="L104" s="1">
        <v>46089.625</v>
      </c>
      <c r="M104" s="7">
        <f>AVERAGEIF(Tableau1[Date2],L104,Tableau1[Systolique (mmHg)2])</f>
        <v>13.233333333333334</v>
      </c>
      <c r="N104" s="7">
        <f>AVERAGEIF(Tableau1[Date2],$L104,Tableau1[Diastolique (mmHg)2])</f>
        <v>6.833333333333333</v>
      </c>
      <c r="O104" s="13">
        <f>AVERAGEIF(Tableau1[Date2],$L104,Tableau1[Pouls  (bpm)2])</f>
        <v>60.333333333333336</v>
      </c>
    </row>
    <row r="105" spans="1:15" hidden="1" x14ac:dyDescent="0.25">
      <c r="A105" s="8">
        <v>46137</v>
      </c>
      <c r="B105" t="s">
        <v>70</v>
      </c>
      <c r="C105">
        <v>105</v>
      </c>
      <c r="D105">
        <v>55</v>
      </c>
      <c r="E105">
        <v>55</v>
      </c>
      <c r="F105" s="5">
        <f t="shared" si="5"/>
        <v>46137.041666666664</v>
      </c>
      <c r="G105" s="3">
        <f t="shared" si="6"/>
        <v>0.39305555555555555</v>
      </c>
      <c r="H105" s="17">
        <f t="shared" si="7"/>
        <v>10.5</v>
      </c>
      <c r="I105" s="17">
        <f t="shared" si="8"/>
        <v>5.5</v>
      </c>
      <c r="J105" s="17">
        <f t="shared" si="9"/>
        <v>55</v>
      </c>
      <c r="L105" s="1">
        <v>46089.041666666664</v>
      </c>
      <c r="M105" s="7">
        <f>AVERAGEIF(Tableau1[Date2],L105,Tableau1[Systolique (mmHg)2])</f>
        <v>13.200000000000001</v>
      </c>
      <c r="N105" s="7">
        <f>AVERAGEIF(Tableau1[Date2],$L105,Tableau1[Diastolique (mmHg)2])</f>
        <v>6.166666666666667</v>
      </c>
      <c r="O105" s="13">
        <f>AVERAGEIF(Tableau1[Date2],$L105,Tableau1[Pouls  (bpm)2])</f>
        <v>51.333333333333336</v>
      </c>
    </row>
    <row r="106" spans="1:15" hidden="1" x14ac:dyDescent="0.25">
      <c r="A106" s="8">
        <v>46137</v>
      </c>
      <c r="B106" t="s">
        <v>101</v>
      </c>
      <c r="C106">
        <v>118</v>
      </c>
      <c r="D106">
        <v>51</v>
      </c>
      <c r="E106">
        <v>55</v>
      </c>
      <c r="F106" s="5">
        <f t="shared" si="5"/>
        <v>46137.041666666664</v>
      </c>
      <c r="G106" s="3">
        <f t="shared" si="6"/>
        <v>0.39166666666666666</v>
      </c>
      <c r="H106" s="17">
        <f t="shared" si="7"/>
        <v>11.8</v>
      </c>
      <c r="I106" s="17">
        <f t="shared" si="8"/>
        <v>5.0999999999999996</v>
      </c>
      <c r="J106" s="17">
        <f t="shared" si="9"/>
        <v>55</v>
      </c>
      <c r="L106" s="1">
        <v>46088.625</v>
      </c>
      <c r="M106" s="7">
        <f>AVERAGEIF(Tableau1[Date2],L106,Tableau1[Systolique (mmHg)2])</f>
        <v>13.266666666666666</v>
      </c>
      <c r="N106" s="7">
        <f>AVERAGEIF(Tableau1[Date2],$L106,Tableau1[Diastolique (mmHg)2])</f>
        <v>6.8</v>
      </c>
      <c r="O106" s="13">
        <f>AVERAGEIF(Tableau1[Date2],$L106,Tableau1[Pouls  (bpm)2])</f>
        <v>51</v>
      </c>
    </row>
    <row r="107" spans="1:15" hidden="1" x14ac:dyDescent="0.25">
      <c r="A107" s="8">
        <v>46136</v>
      </c>
      <c r="B107" t="s">
        <v>27</v>
      </c>
      <c r="C107">
        <v>138</v>
      </c>
      <c r="D107">
        <v>65</v>
      </c>
      <c r="E107">
        <v>53</v>
      </c>
      <c r="F107" s="5">
        <f t="shared" si="5"/>
        <v>46136.625</v>
      </c>
      <c r="G107" s="3">
        <f t="shared" si="6"/>
        <v>0.90902777777777777</v>
      </c>
      <c r="H107" s="17">
        <f t="shared" si="7"/>
        <v>13.8</v>
      </c>
      <c r="I107" s="17">
        <f t="shared" si="8"/>
        <v>6.5</v>
      </c>
      <c r="J107" s="17">
        <f t="shared" si="9"/>
        <v>53</v>
      </c>
      <c r="L107" s="1">
        <v>46088.041666666664</v>
      </c>
      <c r="M107" s="7">
        <f>AVERAGEIF(Tableau1[Date2],L107,Tableau1[Systolique (mmHg)2])</f>
        <v>11.833333333333334</v>
      </c>
      <c r="N107" s="7">
        <f>AVERAGEIF(Tableau1[Date2],$L107,Tableau1[Diastolique (mmHg)2])</f>
        <v>5.6333333333333329</v>
      </c>
      <c r="O107" s="13">
        <f>AVERAGEIF(Tableau1[Date2],$L107,Tableau1[Pouls  (bpm)2])</f>
        <v>53.333333333333336</v>
      </c>
    </row>
    <row r="108" spans="1:15" hidden="1" x14ac:dyDescent="0.25">
      <c r="A108" s="8">
        <v>46136</v>
      </c>
      <c r="B108" t="s">
        <v>28</v>
      </c>
      <c r="C108">
        <v>144</v>
      </c>
      <c r="D108">
        <v>64</v>
      </c>
      <c r="E108">
        <v>53</v>
      </c>
      <c r="F108" s="5">
        <f t="shared" si="5"/>
        <v>46136.625</v>
      </c>
      <c r="G108" s="3">
        <f t="shared" si="6"/>
        <v>0.90833333333333333</v>
      </c>
      <c r="H108" s="17">
        <f t="shared" si="7"/>
        <v>14.4</v>
      </c>
      <c r="I108" s="17">
        <f t="shared" si="8"/>
        <v>6.4</v>
      </c>
      <c r="J108" s="17">
        <f t="shared" si="9"/>
        <v>53</v>
      </c>
      <c r="L108" s="1">
        <v>46087.625</v>
      </c>
      <c r="M108" s="7">
        <f>AVERAGEIF(Tableau1[Date2],L108,Tableau1[Systolique (mmHg)2])</f>
        <v>14.299999999999999</v>
      </c>
      <c r="N108" s="7">
        <f>AVERAGEIF(Tableau1[Date2],$L108,Tableau1[Diastolique (mmHg)2])</f>
        <v>6.8999999999999995</v>
      </c>
      <c r="O108" s="13">
        <f>AVERAGEIF(Tableau1[Date2],$L108,Tableau1[Pouls  (bpm)2])</f>
        <v>59</v>
      </c>
    </row>
    <row r="109" spans="1:15" hidden="1" x14ac:dyDescent="0.25">
      <c r="A109" s="8">
        <v>46136</v>
      </c>
      <c r="B109" t="s">
        <v>28</v>
      </c>
      <c r="C109">
        <v>138</v>
      </c>
      <c r="D109">
        <v>71</v>
      </c>
      <c r="E109">
        <v>53</v>
      </c>
      <c r="F109" s="5">
        <f t="shared" si="5"/>
        <v>46136.625</v>
      </c>
      <c r="G109" s="3">
        <f t="shared" si="6"/>
        <v>0.90833333333333333</v>
      </c>
      <c r="H109" s="17">
        <f t="shared" si="7"/>
        <v>13.8</v>
      </c>
      <c r="I109" s="17">
        <f t="shared" si="8"/>
        <v>7.1</v>
      </c>
      <c r="J109" s="17">
        <f t="shared" si="9"/>
        <v>53</v>
      </c>
      <c r="L109" s="1">
        <v>46086.625</v>
      </c>
      <c r="M109" s="7">
        <f>AVERAGEIF(Tableau1[Date2],L109,Tableau1[Systolique (mmHg)2])</f>
        <v>14.066666666666668</v>
      </c>
      <c r="N109" s="7">
        <f>AVERAGEIF(Tableau1[Date2],$L109,Tableau1[Diastolique (mmHg)2])</f>
        <v>6.9666666666666659</v>
      </c>
      <c r="O109" s="13">
        <f>AVERAGEIF(Tableau1[Date2],$L109,Tableau1[Pouls  (bpm)2])</f>
        <v>55.666666666666664</v>
      </c>
    </row>
    <row r="110" spans="1:15" hidden="1" x14ac:dyDescent="0.25">
      <c r="A110" s="8">
        <v>46136</v>
      </c>
      <c r="B110" t="s">
        <v>102</v>
      </c>
      <c r="C110">
        <v>113</v>
      </c>
      <c r="D110">
        <v>52</v>
      </c>
      <c r="E110">
        <v>54</v>
      </c>
      <c r="F110" s="5">
        <f t="shared" si="5"/>
        <v>46136.041666666664</v>
      </c>
      <c r="G110" s="3">
        <f t="shared" si="6"/>
        <v>0.37986111111111115</v>
      </c>
      <c r="H110" s="17">
        <f t="shared" si="7"/>
        <v>11.3</v>
      </c>
      <c r="I110" s="17">
        <f t="shared" si="8"/>
        <v>5.2</v>
      </c>
      <c r="J110" s="17">
        <f t="shared" si="9"/>
        <v>54</v>
      </c>
      <c r="L110" s="1">
        <v>46086.041666666664</v>
      </c>
      <c r="M110" s="7">
        <f>AVERAGEIF(Tableau1[Date2],L110,Tableau1[Systolique (mmHg)2])</f>
        <v>12.700000000000001</v>
      </c>
      <c r="N110" s="7">
        <f>AVERAGEIF(Tableau1[Date2],$L110,Tableau1[Diastolique (mmHg)2])</f>
        <v>5.5333333333333341</v>
      </c>
      <c r="O110" s="13">
        <f>AVERAGEIF(Tableau1[Date2],$L110,Tableau1[Pouls  (bpm)2])</f>
        <v>51</v>
      </c>
    </row>
    <row r="111" spans="1:15" hidden="1" x14ac:dyDescent="0.25">
      <c r="A111" s="8">
        <v>46136</v>
      </c>
      <c r="B111" t="s">
        <v>103</v>
      </c>
      <c r="C111">
        <v>117</v>
      </c>
      <c r="D111">
        <v>57</v>
      </c>
      <c r="E111">
        <v>53</v>
      </c>
      <c r="F111" s="5">
        <f t="shared" si="5"/>
        <v>46136.041666666664</v>
      </c>
      <c r="G111" s="3">
        <f t="shared" si="6"/>
        <v>0.37916666666666665</v>
      </c>
      <c r="H111" s="17">
        <f t="shared" si="7"/>
        <v>11.7</v>
      </c>
      <c r="I111" s="17">
        <f t="shared" si="8"/>
        <v>5.7</v>
      </c>
      <c r="J111" s="17">
        <f t="shared" si="9"/>
        <v>53</v>
      </c>
      <c r="L111" s="1">
        <v>46085.625</v>
      </c>
      <c r="M111" s="7">
        <f>AVERAGEIF(Tableau1[Date2],L111,Tableau1[Systolique (mmHg)2])</f>
        <v>12.6</v>
      </c>
      <c r="N111" s="7">
        <f>AVERAGEIF(Tableau1[Date2],$L111,Tableau1[Diastolique (mmHg)2])</f>
        <v>6.3</v>
      </c>
      <c r="O111" s="13">
        <f>AVERAGEIF(Tableau1[Date2],$L111,Tableau1[Pouls  (bpm)2])</f>
        <v>53</v>
      </c>
    </row>
    <row r="112" spans="1:15" hidden="1" x14ac:dyDescent="0.25">
      <c r="A112" s="8">
        <v>46136</v>
      </c>
      <c r="B112" t="s">
        <v>104</v>
      </c>
      <c r="C112">
        <v>114</v>
      </c>
      <c r="D112">
        <v>56</v>
      </c>
      <c r="E112">
        <v>53</v>
      </c>
      <c r="F112" s="5">
        <f t="shared" si="5"/>
        <v>46136.041666666664</v>
      </c>
      <c r="G112" s="3">
        <f t="shared" si="6"/>
        <v>0.37847222222222227</v>
      </c>
      <c r="H112" s="17">
        <f t="shared" si="7"/>
        <v>11.4</v>
      </c>
      <c r="I112" s="17">
        <f t="shared" si="8"/>
        <v>5.6</v>
      </c>
      <c r="J112" s="17">
        <f t="shared" si="9"/>
        <v>53</v>
      </c>
      <c r="L112" s="1">
        <v>46085.041666666664</v>
      </c>
      <c r="M112" s="7">
        <f>AVERAGEIF(Tableau1[Date2],L112,Tableau1[Systolique (mmHg)2])</f>
        <v>13.200000000000001</v>
      </c>
      <c r="N112" s="7">
        <f>AVERAGEIF(Tableau1[Date2],$L112,Tableau1[Diastolique (mmHg)2])</f>
        <v>6.1333333333333329</v>
      </c>
      <c r="O112" s="13">
        <f>AVERAGEIF(Tableau1[Date2],$L112,Tableau1[Pouls  (bpm)2])</f>
        <v>53.333333333333336</v>
      </c>
    </row>
    <row r="113" spans="1:15" hidden="1" x14ac:dyDescent="0.25">
      <c r="A113" s="8">
        <v>46135</v>
      </c>
      <c r="B113" t="s">
        <v>105</v>
      </c>
      <c r="C113">
        <v>122</v>
      </c>
      <c r="D113">
        <v>62</v>
      </c>
      <c r="E113">
        <v>52</v>
      </c>
      <c r="F113" s="5">
        <f t="shared" si="5"/>
        <v>46135.625</v>
      </c>
      <c r="G113" s="3">
        <f t="shared" si="6"/>
        <v>0.89861111111111114</v>
      </c>
      <c r="H113" s="17">
        <f t="shared" si="7"/>
        <v>12.2</v>
      </c>
      <c r="I113" s="17">
        <f t="shared" si="8"/>
        <v>6.2</v>
      </c>
      <c r="J113" s="17">
        <f t="shared" si="9"/>
        <v>52</v>
      </c>
      <c r="L113" s="1">
        <v>46083.625</v>
      </c>
      <c r="M113" s="7">
        <f>AVERAGEIF(Tableau1[Date2],L113,Tableau1[Systolique (mmHg)2])</f>
        <v>14.199999999999998</v>
      </c>
      <c r="N113" s="7">
        <f>AVERAGEIF(Tableau1[Date2],$L113,Tableau1[Diastolique (mmHg)2])</f>
        <v>6.9000000000000012</v>
      </c>
      <c r="O113" s="13">
        <f>AVERAGEIF(Tableau1[Date2],$L113,Tableau1[Pouls  (bpm)2])</f>
        <v>52</v>
      </c>
    </row>
    <row r="114" spans="1:15" hidden="1" x14ac:dyDescent="0.25">
      <c r="A114" s="8">
        <v>46135</v>
      </c>
      <c r="B114" t="s">
        <v>63</v>
      </c>
      <c r="C114">
        <v>121</v>
      </c>
      <c r="D114">
        <v>58</v>
      </c>
      <c r="E114">
        <v>53</v>
      </c>
      <c r="F114" s="5">
        <f t="shared" si="5"/>
        <v>46135.625</v>
      </c>
      <c r="G114" s="3">
        <f t="shared" si="6"/>
        <v>0.89722222222222225</v>
      </c>
      <c r="H114" s="17">
        <f t="shared" si="7"/>
        <v>12.1</v>
      </c>
      <c r="I114" s="17">
        <f t="shared" si="8"/>
        <v>5.8</v>
      </c>
      <c r="J114" s="17">
        <f t="shared" si="9"/>
        <v>53</v>
      </c>
      <c r="L114" s="1">
        <v>46083.041666666664</v>
      </c>
      <c r="M114" s="7">
        <f>AVERAGEIF(Tableau1[Date2],L114,Tableau1[Systolique (mmHg)2])</f>
        <v>12.066666666666668</v>
      </c>
      <c r="N114" s="7">
        <f>AVERAGEIF(Tableau1[Date2],$L114,Tableau1[Diastolique (mmHg)2])</f>
        <v>5.5666666666666664</v>
      </c>
      <c r="O114" s="13">
        <f>AVERAGEIF(Tableau1[Date2],$L114,Tableau1[Pouls  (bpm)2])</f>
        <v>51</v>
      </c>
    </row>
    <row r="115" spans="1:15" hidden="1" x14ac:dyDescent="0.25">
      <c r="A115" s="8">
        <v>46135</v>
      </c>
      <c r="B115" t="s">
        <v>63</v>
      </c>
      <c r="C115">
        <v>123</v>
      </c>
      <c r="D115">
        <v>63</v>
      </c>
      <c r="E115">
        <v>53</v>
      </c>
      <c r="F115" s="5">
        <f t="shared" si="5"/>
        <v>46135.625</v>
      </c>
      <c r="G115" s="3">
        <f t="shared" si="6"/>
        <v>0.89722222222222225</v>
      </c>
      <c r="H115" s="17">
        <f t="shared" si="7"/>
        <v>12.3</v>
      </c>
      <c r="I115" s="17">
        <f t="shared" si="8"/>
        <v>6.3</v>
      </c>
      <c r="J115" s="17">
        <f t="shared" si="9"/>
        <v>53</v>
      </c>
      <c r="L115" s="1">
        <v>46082.625</v>
      </c>
      <c r="M115" s="7">
        <f>AVERAGEIF(Tableau1[Date2],L115,Tableau1[Systolique (mmHg)2])</f>
        <v>12.475</v>
      </c>
      <c r="N115" s="7">
        <f>AVERAGEIF(Tableau1[Date2],$L115,Tableau1[Diastolique (mmHg)2])</f>
        <v>6.2499999999999991</v>
      </c>
      <c r="O115" s="13">
        <f>AVERAGEIF(Tableau1[Date2],$L115,Tableau1[Pouls  (bpm)2])</f>
        <v>52</v>
      </c>
    </row>
    <row r="116" spans="1:15" hidden="1" x14ac:dyDescent="0.25">
      <c r="A116" s="8">
        <v>46135</v>
      </c>
      <c r="B116" t="s">
        <v>102</v>
      </c>
      <c r="C116">
        <v>113</v>
      </c>
      <c r="D116">
        <v>53</v>
      </c>
      <c r="E116">
        <v>54</v>
      </c>
      <c r="F116" s="5">
        <f t="shared" si="5"/>
        <v>46135.041666666664</v>
      </c>
      <c r="G116" s="3">
        <f t="shared" si="6"/>
        <v>0.37986111111111115</v>
      </c>
      <c r="H116" s="17">
        <f t="shared" si="7"/>
        <v>11.3</v>
      </c>
      <c r="I116" s="17">
        <f t="shared" si="8"/>
        <v>5.3</v>
      </c>
      <c r="J116" s="17">
        <f t="shared" si="9"/>
        <v>54</v>
      </c>
      <c r="L116" s="1">
        <v>46082.041666666664</v>
      </c>
      <c r="M116" s="7">
        <f>AVERAGEIF(Tableau1[Date2],L116,Tableau1[Systolique (mmHg)2])</f>
        <v>9.8666666666666671</v>
      </c>
      <c r="N116" s="7">
        <f>AVERAGEIF(Tableau1[Date2],$L116,Tableau1[Diastolique (mmHg)2])</f>
        <v>4.833333333333333</v>
      </c>
      <c r="O116" s="13">
        <f>AVERAGEIF(Tableau1[Date2],$L116,Tableau1[Pouls  (bpm)2])</f>
        <v>54</v>
      </c>
    </row>
    <row r="117" spans="1:15" hidden="1" x14ac:dyDescent="0.25">
      <c r="A117" s="8">
        <v>46135</v>
      </c>
      <c r="B117" t="s">
        <v>103</v>
      </c>
      <c r="C117">
        <v>107</v>
      </c>
      <c r="D117">
        <v>54</v>
      </c>
      <c r="E117">
        <v>55</v>
      </c>
      <c r="F117" s="5">
        <f t="shared" si="5"/>
        <v>46135.041666666664</v>
      </c>
      <c r="G117" s="3">
        <f t="shared" si="6"/>
        <v>0.37916666666666665</v>
      </c>
      <c r="H117" s="17">
        <f t="shared" si="7"/>
        <v>10.7</v>
      </c>
      <c r="I117" s="17">
        <f t="shared" si="8"/>
        <v>5.4</v>
      </c>
      <c r="J117" s="17">
        <f t="shared" si="9"/>
        <v>55</v>
      </c>
      <c r="L117" s="1">
        <v>46081.625</v>
      </c>
      <c r="M117" s="7">
        <f>AVERAGEIF(Tableau1[Date2],L117,Tableau1[Systolique (mmHg)2])</f>
        <v>14.066666666666668</v>
      </c>
      <c r="N117" s="7">
        <f>AVERAGEIF(Tableau1[Date2],$L117,Tableau1[Diastolique (mmHg)2])</f>
        <v>6.7333333333333334</v>
      </c>
      <c r="O117" s="13">
        <f>AVERAGEIF(Tableau1[Date2],$L117,Tableau1[Pouls  (bpm)2])</f>
        <v>49</v>
      </c>
    </row>
    <row r="118" spans="1:15" hidden="1" x14ac:dyDescent="0.25">
      <c r="A118" s="8">
        <v>46135</v>
      </c>
      <c r="B118" t="s">
        <v>104</v>
      </c>
      <c r="C118">
        <v>112</v>
      </c>
      <c r="D118">
        <v>56</v>
      </c>
      <c r="E118">
        <v>54</v>
      </c>
      <c r="F118" s="5">
        <f t="shared" si="5"/>
        <v>46135.041666666664</v>
      </c>
      <c r="G118" s="3">
        <f t="shared" si="6"/>
        <v>0.37847222222222227</v>
      </c>
      <c r="H118" s="17">
        <f t="shared" si="7"/>
        <v>11.2</v>
      </c>
      <c r="I118" s="17">
        <f t="shared" si="8"/>
        <v>5.6</v>
      </c>
      <c r="J118" s="17">
        <f t="shared" si="9"/>
        <v>54</v>
      </c>
      <c r="L118" s="1">
        <v>46081.041666666664</v>
      </c>
      <c r="M118" s="7">
        <f>AVERAGEIF(Tableau1[Date2],L118,Tableau1[Systolique (mmHg)2])</f>
        <v>10.833333333333334</v>
      </c>
      <c r="N118" s="7">
        <f>AVERAGEIF(Tableau1[Date2],$L118,Tableau1[Diastolique (mmHg)2])</f>
        <v>5.3</v>
      </c>
      <c r="O118" s="13">
        <f>AVERAGEIF(Tableau1[Date2],$L118,Tableau1[Pouls  (bpm)2])</f>
        <v>54</v>
      </c>
    </row>
    <row r="119" spans="1:15" hidden="1" x14ac:dyDescent="0.25">
      <c r="A119" s="8">
        <v>46134</v>
      </c>
      <c r="B119" t="s">
        <v>82</v>
      </c>
      <c r="C119">
        <v>140</v>
      </c>
      <c r="D119">
        <v>71</v>
      </c>
      <c r="E119">
        <v>55</v>
      </c>
      <c r="F119" s="5">
        <f t="shared" si="5"/>
        <v>46134.625</v>
      </c>
      <c r="G119" s="3">
        <f t="shared" si="6"/>
        <v>0.89930555555555547</v>
      </c>
      <c r="H119" s="17">
        <f t="shared" si="7"/>
        <v>14</v>
      </c>
      <c r="I119" s="17">
        <f t="shared" si="8"/>
        <v>7.1</v>
      </c>
      <c r="J119" s="17">
        <f t="shared" si="9"/>
        <v>55</v>
      </c>
      <c r="L119" s="1">
        <v>46080.625</v>
      </c>
      <c r="M119" s="7">
        <f>AVERAGEIF(Tableau1[Date2],L119,Tableau1[Systolique (mmHg)2])</f>
        <v>10.700000000000001</v>
      </c>
      <c r="N119" s="7">
        <f>AVERAGEIF(Tableau1[Date2],$L119,Tableau1[Diastolique (mmHg)2])</f>
        <v>5.3666666666666671</v>
      </c>
      <c r="O119" s="13">
        <f>AVERAGEIF(Tableau1[Date2],$L119,Tableau1[Pouls  (bpm)2])</f>
        <v>50.333333333333336</v>
      </c>
    </row>
    <row r="120" spans="1:15" hidden="1" x14ac:dyDescent="0.25">
      <c r="A120" s="8">
        <v>46134</v>
      </c>
      <c r="B120" t="s">
        <v>105</v>
      </c>
      <c r="C120">
        <v>150</v>
      </c>
      <c r="D120">
        <v>68</v>
      </c>
      <c r="E120">
        <v>54</v>
      </c>
      <c r="F120" s="5">
        <f t="shared" si="5"/>
        <v>46134.625</v>
      </c>
      <c r="G120" s="3">
        <f t="shared" si="6"/>
        <v>0.89861111111111114</v>
      </c>
      <c r="H120" s="17">
        <f t="shared" si="7"/>
        <v>15</v>
      </c>
      <c r="I120" s="17">
        <f t="shared" si="8"/>
        <v>6.8</v>
      </c>
      <c r="J120" s="17">
        <f t="shared" si="9"/>
        <v>54</v>
      </c>
      <c r="L120" s="1">
        <v>46080.041666666664</v>
      </c>
      <c r="M120" s="7">
        <f>AVERAGEIF(Tableau1[Date2],L120,Tableau1[Systolique (mmHg)2])</f>
        <v>11.433333333333332</v>
      </c>
      <c r="N120" s="7">
        <f>AVERAGEIF(Tableau1[Date2],$L120,Tableau1[Diastolique (mmHg)2])</f>
        <v>5.3666666666666671</v>
      </c>
      <c r="O120" s="13">
        <f>AVERAGEIF(Tableau1[Date2],$L120,Tableau1[Pouls  (bpm)2])</f>
        <v>51</v>
      </c>
    </row>
    <row r="121" spans="1:15" hidden="1" x14ac:dyDescent="0.25">
      <c r="A121" s="8">
        <v>46134</v>
      </c>
      <c r="B121" t="s">
        <v>62</v>
      </c>
      <c r="C121">
        <v>147</v>
      </c>
      <c r="D121">
        <v>73</v>
      </c>
      <c r="E121">
        <v>54</v>
      </c>
      <c r="F121" s="5">
        <f t="shared" si="5"/>
        <v>46134.625</v>
      </c>
      <c r="G121" s="3">
        <f t="shared" si="6"/>
        <v>0.8979166666666667</v>
      </c>
      <c r="H121" s="17">
        <f t="shared" si="7"/>
        <v>14.7</v>
      </c>
      <c r="I121" s="17">
        <f t="shared" si="8"/>
        <v>7.3</v>
      </c>
      <c r="J121" s="17">
        <f t="shared" si="9"/>
        <v>54</v>
      </c>
      <c r="L121" s="1">
        <v>46079.041666666664</v>
      </c>
      <c r="M121" s="7">
        <f>AVERAGEIF(Tableau1[Date2],L121,Tableau1[Systolique (mmHg)2])</f>
        <v>10.466666666666667</v>
      </c>
      <c r="N121" s="7">
        <f>AVERAGEIF(Tableau1[Date2],$L121,Tableau1[Diastolique (mmHg)2])</f>
        <v>5.2333333333333334</v>
      </c>
      <c r="O121" s="13">
        <f>AVERAGEIF(Tableau1[Date2],$L121,Tableau1[Pouls  (bpm)2])</f>
        <v>53.333333333333336</v>
      </c>
    </row>
    <row r="122" spans="1:15" hidden="1" x14ac:dyDescent="0.25">
      <c r="A122" s="8">
        <v>46134</v>
      </c>
      <c r="B122" t="s">
        <v>106</v>
      </c>
      <c r="C122">
        <v>110</v>
      </c>
      <c r="D122">
        <v>53</v>
      </c>
      <c r="E122">
        <v>54</v>
      </c>
      <c r="F122" s="5">
        <f t="shared" si="5"/>
        <v>46134.041666666664</v>
      </c>
      <c r="G122" s="3">
        <f t="shared" si="6"/>
        <v>0.39861111111111108</v>
      </c>
      <c r="H122" s="17">
        <f t="shared" si="7"/>
        <v>11</v>
      </c>
      <c r="I122" s="17">
        <f t="shared" si="8"/>
        <v>5.3</v>
      </c>
      <c r="J122" s="17">
        <f t="shared" si="9"/>
        <v>54</v>
      </c>
      <c r="L122" s="1">
        <v>46078.041666666664</v>
      </c>
      <c r="M122" s="7">
        <f>AVERAGEIF(Tableau1[Date2],L122,Tableau1[Systolique (mmHg)2])</f>
        <v>11.95</v>
      </c>
      <c r="N122" s="7">
        <f>AVERAGEIF(Tableau1[Date2],$L122,Tableau1[Diastolique (mmHg)2])</f>
        <v>5.55</v>
      </c>
      <c r="O122" s="13">
        <f>AVERAGEIF(Tableau1[Date2],$L122,Tableau1[Pouls  (bpm)2])</f>
        <v>51.5</v>
      </c>
    </row>
    <row r="123" spans="1:15" hidden="1" x14ac:dyDescent="0.25">
      <c r="A123" s="8">
        <v>46134</v>
      </c>
      <c r="B123" t="s">
        <v>107</v>
      </c>
      <c r="C123">
        <v>113</v>
      </c>
      <c r="D123">
        <v>52</v>
      </c>
      <c r="E123">
        <v>54</v>
      </c>
      <c r="F123" s="5">
        <f t="shared" si="5"/>
        <v>46134.041666666664</v>
      </c>
      <c r="G123" s="3">
        <f t="shared" si="6"/>
        <v>0.3979166666666667</v>
      </c>
      <c r="H123" s="17">
        <f t="shared" si="7"/>
        <v>11.3</v>
      </c>
      <c r="I123" s="17">
        <f t="shared" si="8"/>
        <v>5.2</v>
      </c>
      <c r="J123" s="17">
        <f t="shared" si="9"/>
        <v>54</v>
      </c>
      <c r="L123" s="1">
        <v>46077.625</v>
      </c>
      <c r="M123" s="7">
        <f>AVERAGEIF(Tableau1[Date2],L123,Tableau1[Systolique (mmHg)2])</f>
        <v>13.125</v>
      </c>
      <c r="N123" s="7">
        <f>AVERAGEIF(Tableau1[Date2],$L123,Tableau1[Diastolique (mmHg)2])</f>
        <v>6.1749999999999998</v>
      </c>
      <c r="O123" s="13">
        <f>AVERAGEIF(Tableau1[Date2],$L123,Tableau1[Pouls  (bpm)2])</f>
        <v>53</v>
      </c>
    </row>
    <row r="124" spans="1:15" hidden="1" x14ac:dyDescent="0.25">
      <c r="A124" s="8">
        <v>46134</v>
      </c>
      <c r="B124" t="s">
        <v>52</v>
      </c>
      <c r="C124">
        <v>100</v>
      </c>
      <c r="D124">
        <v>48</v>
      </c>
      <c r="E124">
        <v>56</v>
      </c>
      <c r="F124" s="5">
        <f t="shared" si="5"/>
        <v>46134.041666666664</v>
      </c>
      <c r="G124" s="3">
        <f t="shared" si="6"/>
        <v>0.3972222222222222</v>
      </c>
      <c r="H124" s="17">
        <f t="shared" si="7"/>
        <v>10</v>
      </c>
      <c r="I124" s="17">
        <f t="shared" si="8"/>
        <v>4.8</v>
      </c>
      <c r="J124" s="17">
        <f t="shared" si="9"/>
        <v>56</v>
      </c>
      <c r="L124" s="1">
        <v>46076.625</v>
      </c>
      <c r="M124" s="7">
        <f>AVERAGEIF(Tableau1[Date2],L124,Tableau1[Systolique (mmHg)2])</f>
        <v>13.799999999999999</v>
      </c>
      <c r="N124" s="7">
        <f>AVERAGEIF(Tableau1[Date2],$L124,Tableau1[Diastolique (mmHg)2])</f>
        <v>6.4333333333333336</v>
      </c>
      <c r="O124" s="13">
        <f>AVERAGEIF(Tableau1[Date2],$L124,Tableau1[Pouls  (bpm)2])</f>
        <v>54.333333333333336</v>
      </c>
    </row>
    <row r="125" spans="1:15" hidden="1" x14ac:dyDescent="0.25">
      <c r="A125" s="8">
        <v>46133</v>
      </c>
      <c r="B125" t="s">
        <v>108</v>
      </c>
      <c r="C125">
        <v>149</v>
      </c>
      <c r="D125">
        <v>69</v>
      </c>
      <c r="E125">
        <v>52</v>
      </c>
      <c r="F125" s="5">
        <f t="shared" si="5"/>
        <v>46133.625</v>
      </c>
      <c r="G125" s="3">
        <f t="shared" si="6"/>
        <v>0.89444444444444438</v>
      </c>
      <c r="H125" s="17">
        <f t="shared" si="7"/>
        <v>14.9</v>
      </c>
      <c r="I125" s="17">
        <f t="shared" si="8"/>
        <v>6.9</v>
      </c>
      <c r="J125" s="17">
        <f t="shared" si="9"/>
        <v>52</v>
      </c>
      <c r="L125" s="1">
        <v>46076.041666666664</v>
      </c>
      <c r="M125" s="7">
        <f>AVERAGEIF(Tableau1[Date2],L125,Tableau1[Systolique (mmHg)2])</f>
        <v>13.300000000000002</v>
      </c>
      <c r="N125" s="7">
        <f>AVERAGEIF(Tableau1[Date2],$L125,Tableau1[Diastolique (mmHg)2])</f>
        <v>5.9333333333333327</v>
      </c>
      <c r="O125" s="13">
        <f>AVERAGEIF(Tableau1[Date2],$L125,Tableau1[Pouls  (bpm)2])</f>
        <v>52</v>
      </c>
    </row>
    <row r="126" spans="1:15" hidden="1" x14ac:dyDescent="0.25">
      <c r="A126" s="8">
        <v>46133</v>
      </c>
      <c r="B126" t="s">
        <v>109</v>
      </c>
      <c r="C126">
        <v>142</v>
      </c>
      <c r="D126">
        <v>70</v>
      </c>
      <c r="E126">
        <v>51</v>
      </c>
      <c r="F126" s="5">
        <f t="shared" si="5"/>
        <v>46133.625</v>
      </c>
      <c r="G126" s="3">
        <f t="shared" si="6"/>
        <v>0.89374999999999993</v>
      </c>
      <c r="H126" s="17">
        <f t="shared" si="7"/>
        <v>14.2</v>
      </c>
      <c r="I126" s="17">
        <f t="shared" si="8"/>
        <v>7</v>
      </c>
      <c r="J126" s="17">
        <f t="shared" si="9"/>
        <v>51</v>
      </c>
      <c r="L126" s="1">
        <v>46075.625</v>
      </c>
      <c r="M126" s="7">
        <f>AVERAGEIF(Tableau1[Date2],L126,Tableau1[Systolique (mmHg)2])</f>
        <v>14.65</v>
      </c>
      <c r="N126" s="7">
        <f>AVERAGEIF(Tableau1[Date2],$L126,Tableau1[Diastolique (mmHg)2])</f>
        <v>6.95</v>
      </c>
      <c r="O126" s="13">
        <f>AVERAGEIF(Tableau1[Date2],$L126,Tableau1[Pouls  (bpm)2])</f>
        <v>51</v>
      </c>
    </row>
    <row r="127" spans="1:15" hidden="1" x14ac:dyDescent="0.25">
      <c r="A127" s="8">
        <v>46132</v>
      </c>
      <c r="B127" t="s">
        <v>110</v>
      </c>
      <c r="C127">
        <v>114</v>
      </c>
      <c r="D127">
        <v>59</v>
      </c>
      <c r="E127">
        <v>59</v>
      </c>
      <c r="F127" s="5">
        <f t="shared" si="5"/>
        <v>46132.041666666664</v>
      </c>
      <c r="G127" s="3">
        <f t="shared" si="6"/>
        <v>0.37083333333333335</v>
      </c>
      <c r="H127" s="17">
        <f t="shared" si="7"/>
        <v>11.4</v>
      </c>
      <c r="I127" s="17">
        <f t="shared" si="8"/>
        <v>5.9</v>
      </c>
      <c r="J127" s="17">
        <f t="shared" si="9"/>
        <v>59</v>
      </c>
      <c r="L127" s="1">
        <v>46075.041666666664</v>
      </c>
      <c r="M127" s="7">
        <f>AVERAGEIF(Tableau1[Date2],L127,Tableau1[Systolique (mmHg)2])</f>
        <v>10.5</v>
      </c>
      <c r="N127" s="7">
        <f>AVERAGEIF(Tableau1[Date2],$L127,Tableau1[Diastolique (mmHg)2])</f>
        <v>4.8999999999999995</v>
      </c>
      <c r="O127" s="13">
        <f>AVERAGEIF(Tableau1[Date2],$L127,Tableau1[Pouls  (bpm)2])</f>
        <v>53.666666666666664</v>
      </c>
    </row>
    <row r="128" spans="1:15" hidden="1" x14ac:dyDescent="0.25">
      <c r="A128" s="8">
        <v>46132</v>
      </c>
      <c r="B128" t="s">
        <v>111</v>
      </c>
      <c r="C128">
        <v>118</v>
      </c>
      <c r="D128">
        <v>57</v>
      </c>
      <c r="E128">
        <v>56</v>
      </c>
      <c r="F128" s="5">
        <f t="shared" si="5"/>
        <v>46132.041666666664</v>
      </c>
      <c r="G128" s="3">
        <f t="shared" si="6"/>
        <v>0.37013888888888885</v>
      </c>
      <c r="H128" s="17">
        <f t="shared" si="7"/>
        <v>11.8</v>
      </c>
      <c r="I128" s="17">
        <f t="shared" si="8"/>
        <v>5.7</v>
      </c>
      <c r="J128" s="17">
        <f t="shared" si="9"/>
        <v>56</v>
      </c>
      <c r="L128" s="1">
        <v>46074.625</v>
      </c>
      <c r="M128" s="7">
        <f>AVERAGEIF(Tableau1[Date2],L128,Tableau1[Systolique (mmHg)2])</f>
        <v>14.366666666666667</v>
      </c>
      <c r="N128" s="7">
        <f>AVERAGEIF(Tableau1[Date2],$L128,Tableau1[Diastolique (mmHg)2])</f>
        <v>6.7666666666666657</v>
      </c>
      <c r="O128" s="13">
        <f>AVERAGEIF(Tableau1[Date2],$L128,Tableau1[Pouls  (bpm)2])</f>
        <v>51.333333333333336</v>
      </c>
    </row>
    <row r="129" spans="1:15" hidden="1" x14ac:dyDescent="0.25">
      <c r="A129" s="8">
        <v>46130</v>
      </c>
      <c r="B129" t="s">
        <v>112</v>
      </c>
      <c r="C129">
        <v>133</v>
      </c>
      <c r="D129">
        <v>68</v>
      </c>
      <c r="E129">
        <v>54</v>
      </c>
      <c r="F129" s="5">
        <f t="shared" si="5"/>
        <v>46130.625</v>
      </c>
      <c r="G129" s="3">
        <f t="shared" si="6"/>
        <v>0.92361111111111116</v>
      </c>
      <c r="H129" s="17">
        <f t="shared" si="7"/>
        <v>13.3</v>
      </c>
      <c r="I129" s="17">
        <f t="shared" si="8"/>
        <v>6.8</v>
      </c>
      <c r="J129" s="17">
        <f t="shared" si="9"/>
        <v>54</v>
      </c>
      <c r="L129" s="1">
        <v>46073.625</v>
      </c>
      <c r="M129" s="7">
        <f>AVERAGEIF(Tableau1[Date2],L129,Tableau1[Systolique (mmHg)2])</f>
        <v>12.233333333333334</v>
      </c>
      <c r="N129" s="7">
        <f>AVERAGEIF(Tableau1[Date2],$L129,Tableau1[Diastolique (mmHg)2])</f>
        <v>5.833333333333333</v>
      </c>
      <c r="O129" s="13">
        <f>AVERAGEIF(Tableau1[Date2],$L129,Tableau1[Pouls  (bpm)2])</f>
        <v>53</v>
      </c>
    </row>
    <row r="130" spans="1:15" hidden="1" x14ac:dyDescent="0.25">
      <c r="A130" s="8">
        <v>46130</v>
      </c>
      <c r="B130" t="s">
        <v>113</v>
      </c>
      <c r="C130">
        <v>122</v>
      </c>
      <c r="D130">
        <v>62</v>
      </c>
      <c r="E130">
        <v>55</v>
      </c>
      <c r="F130" s="5">
        <f t="shared" si="5"/>
        <v>46130.625</v>
      </c>
      <c r="G130" s="3">
        <f t="shared" si="6"/>
        <v>0.92291666666666661</v>
      </c>
      <c r="H130" s="17">
        <f t="shared" si="7"/>
        <v>12.2</v>
      </c>
      <c r="I130" s="17">
        <f t="shared" si="8"/>
        <v>6.2</v>
      </c>
      <c r="J130" s="17">
        <f t="shared" si="9"/>
        <v>55</v>
      </c>
      <c r="L130" s="1">
        <v>46073.041666666664</v>
      </c>
      <c r="M130" s="7">
        <f>AVERAGEIF(Tableau1[Date2],L130,Tableau1[Systolique (mmHg)2])</f>
        <v>13.299999999999999</v>
      </c>
      <c r="N130" s="7">
        <f>AVERAGEIF(Tableau1[Date2],$L130,Tableau1[Diastolique (mmHg)2])</f>
        <v>5.7333333333333343</v>
      </c>
      <c r="O130" s="13">
        <f>AVERAGEIF(Tableau1[Date2],$L130,Tableau1[Pouls  (bpm)2])</f>
        <v>50.666666666666664</v>
      </c>
    </row>
    <row r="131" spans="1:15" hidden="1" x14ac:dyDescent="0.25">
      <c r="A131" s="8">
        <v>46130</v>
      </c>
      <c r="B131" t="s">
        <v>114</v>
      </c>
      <c r="C131">
        <v>122</v>
      </c>
      <c r="D131">
        <v>64</v>
      </c>
      <c r="E131">
        <v>54</v>
      </c>
      <c r="F131" s="5">
        <f t="shared" ref="F131:F194" si="10">VALUE(A131+IF(B131&lt;"1:00","1:00","15:00"))</f>
        <v>46130.625</v>
      </c>
      <c r="G131" s="3">
        <f t="shared" ref="G131:G194" si="11">VALUE(B131)</f>
        <v>0.92222222222222217</v>
      </c>
      <c r="H131" s="17">
        <f t="shared" ref="H131:H194" si="12">C131/10</f>
        <v>12.2</v>
      </c>
      <c r="I131" s="17">
        <f t="shared" ref="I131:I194" si="13">D131/10</f>
        <v>6.4</v>
      </c>
      <c r="J131" s="17">
        <f t="shared" ref="J131:J194" si="14">E131*1</f>
        <v>54</v>
      </c>
      <c r="L131" s="1">
        <v>46072.625</v>
      </c>
      <c r="M131" s="7">
        <f>AVERAGEIF(Tableau1[Date2],L131,Tableau1[Systolique (mmHg)2])</f>
        <v>13</v>
      </c>
      <c r="N131" s="7">
        <f>AVERAGEIF(Tableau1[Date2],$L131,Tableau1[Diastolique (mmHg)2])</f>
        <v>6.5</v>
      </c>
      <c r="O131" s="13">
        <f>AVERAGEIF(Tableau1[Date2],$L131,Tableau1[Pouls  (bpm)2])</f>
        <v>54.333333333333336</v>
      </c>
    </row>
    <row r="132" spans="1:15" hidden="1" x14ac:dyDescent="0.25">
      <c r="A132" s="8">
        <v>46130</v>
      </c>
      <c r="B132" t="s">
        <v>115</v>
      </c>
      <c r="C132">
        <v>108</v>
      </c>
      <c r="D132">
        <v>58</v>
      </c>
      <c r="E132">
        <v>51</v>
      </c>
      <c r="F132" s="5">
        <f t="shared" si="10"/>
        <v>46130.041666666664</v>
      </c>
      <c r="G132" s="3">
        <f t="shared" si="11"/>
        <v>0.4055555555555555</v>
      </c>
      <c r="H132" s="17">
        <f t="shared" si="12"/>
        <v>10.8</v>
      </c>
      <c r="I132" s="17">
        <f t="shared" si="13"/>
        <v>5.8</v>
      </c>
      <c r="J132" s="17">
        <f t="shared" si="14"/>
        <v>51</v>
      </c>
      <c r="L132" s="1">
        <v>46072.041666666664</v>
      </c>
      <c r="M132" s="7">
        <f>AVERAGEIF(Tableau1[Date2],L132,Tableau1[Systolique (mmHg)2])</f>
        <v>10.966666666666669</v>
      </c>
      <c r="N132" s="7">
        <f>AVERAGEIF(Tableau1[Date2],$L132,Tableau1[Diastolique (mmHg)2])</f>
        <v>5.2333333333333334</v>
      </c>
      <c r="O132" s="13">
        <f>AVERAGEIF(Tableau1[Date2],$L132,Tableau1[Pouls  (bpm)2])</f>
        <v>53</v>
      </c>
    </row>
    <row r="133" spans="1:15" hidden="1" x14ac:dyDescent="0.25">
      <c r="A133" s="8">
        <v>46130</v>
      </c>
      <c r="B133" t="s">
        <v>116</v>
      </c>
      <c r="C133">
        <v>108</v>
      </c>
      <c r="D133">
        <v>54</v>
      </c>
      <c r="E133">
        <v>51</v>
      </c>
      <c r="F133" s="5">
        <f t="shared" si="10"/>
        <v>46130.041666666664</v>
      </c>
      <c r="G133" s="3">
        <f t="shared" si="11"/>
        <v>0.40486111111111112</v>
      </c>
      <c r="H133" s="17">
        <f t="shared" si="12"/>
        <v>10.8</v>
      </c>
      <c r="I133" s="17">
        <f t="shared" si="13"/>
        <v>5.4</v>
      </c>
      <c r="J133" s="17">
        <f t="shared" si="14"/>
        <v>51</v>
      </c>
      <c r="L133" s="1">
        <v>46071.625</v>
      </c>
      <c r="M133" s="7">
        <f>AVERAGEIF(Tableau1[Date2],L133,Tableau1[Systolique (mmHg)2])</f>
        <v>14.266666666666666</v>
      </c>
      <c r="N133" s="7">
        <f>AVERAGEIF(Tableau1[Date2],$L133,Tableau1[Diastolique (mmHg)2])</f>
        <v>7</v>
      </c>
      <c r="O133" s="13">
        <f>AVERAGEIF(Tableau1[Date2],$L133,Tableau1[Pouls  (bpm)2])</f>
        <v>52.666666666666664</v>
      </c>
    </row>
    <row r="134" spans="1:15" hidden="1" x14ac:dyDescent="0.25">
      <c r="A134" s="8">
        <v>46130</v>
      </c>
      <c r="B134" t="s">
        <v>117</v>
      </c>
      <c r="C134">
        <v>110</v>
      </c>
      <c r="D134">
        <v>53</v>
      </c>
      <c r="E134">
        <v>50</v>
      </c>
      <c r="F134" s="5">
        <f t="shared" si="10"/>
        <v>46130.041666666664</v>
      </c>
      <c r="G134" s="3">
        <f t="shared" si="11"/>
        <v>0.40416666666666662</v>
      </c>
      <c r="H134" s="17">
        <f t="shared" si="12"/>
        <v>11</v>
      </c>
      <c r="I134" s="17">
        <f t="shared" si="13"/>
        <v>5.3</v>
      </c>
      <c r="J134" s="17">
        <f t="shared" si="14"/>
        <v>50</v>
      </c>
      <c r="L134" s="1">
        <v>46071.041666666664</v>
      </c>
      <c r="M134" s="7">
        <f>AVERAGEIF(Tableau1[Date2],L134,Tableau1[Systolique (mmHg)2])</f>
        <v>10.266666666666666</v>
      </c>
      <c r="N134" s="7">
        <f>AVERAGEIF(Tableau1[Date2],$L134,Tableau1[Diastolique (mmHg)2])</f>
        <v>5.166666666666667</v>
      </c>
      <c r="O134" s="13">
        <f>AVERAGEIF(Tableau1[Date2],$L134,Tableau1[Pouls  (bpm)2])</f>
        <v>54</v>
      </c>
    </row>
    <row r="135" spans="1:15" hidden="1" x14ac:dyDescent="0.25">
      <c r="A135" s="8">
        <v>46128</v>
      </c>
      <c r="B135" t="s">
        <v>44</v>
      </c>
      <c r="C135">
        <v>146</v>
      </c>
      <c r="D135">
        <v>62</v>
      </c>
      <c r="E135">
        <v>55</v>
      </c>
      <c r="F135" s="5">
        <f t="shared" si="10"/>
        <v>46128.625</v>
      </c>
      <c r="G135" s="3">
        <f t="shared" si="11"/>
        <v>0.90694444444444444</v>
      </c>
      <c r="H135" s="17">
        <f t="shared" si="12"/>
        <v>14.6</v>
      </c>
      <c r="I135" s="17">
        <f t="shared" si="13"/>
        <v>6.2</v>
      </c>
      <c r="J135" s="17">
        <f t="shared" si="14"/>
        <v>55</v>
      </c>
      <c r="L135" s="1">
        <v>46070.625</v>
      </c>
      <c r="M135" s="7">
        <f>AVERAGEIF(Tableau1[Date2],L135,Tableau1[Systolique (mmHg)2])</f>
        <v>14.633333333333333</v>
      </c>
      <c r="N135" s="7">
        <f>AVERAGEIF(Tableau1[Date2],$L135,Tableau1[Diastolique (mmHg)2])</f>
        <v>7.2333333333333334</v>
      </c>
      <c r="O135" s="13">
        <f>AVERAGEIF(Tableau1[Date2],$L135,Tableau1[Pouls  (bpm)2])</f>
        <v>52</v>
      </c>
    </row>
    <row r="136" spans="1:15" hidden="1" x14ac:dyDescent="0.25">
      <c r="A136" s="8">
        <v>46128</v>
      </c>
      <c r="B136" t="s">
        <v>31</v>
      </c>
      <c r="C136">
        <v>136</v>
      </c>
      <c r="D136">
        <v>63</v>
      </c>
      <c r="E136">
        <v>55</v>
      </c>
      <c r="F136" s="5">
        <f t="shared" si="10"/>
        <v>46128.625</v>
      </c>
      <c r="G136" s="3">
        <f t="shared" si="11"/>
        <v>0.90625</v>
      </c>
      <c r="H136" s="17">
        <f t="shared" si="12"/>
        <v>13.6</v>
      </c>
      <c r="I136" s="17">
        <f t="shared" si="13"/>
        <v>6.3</v>
      </c>
      <c r="J136" s="17">
        <f t="shared" si="14"/>
        <v>55</v>
      </c>
      <c r="L136" s="1">
        <v>46070.041666666664</v>
      </c>
      <c r="M136" s="7">
        <f>AVERAGEIF(Tableau1[Date2],L136,Tableau1[Systolique (mmHg)2])</f>
        <v>10.4</v>
      </c>
      <c r="N136" s="7">
        <f>AVERAGEIF(Tableau1[Date2],$L136,Tableau1[Diastolique (mmHg)2])</f>
        <v>5.3666666666666671</v>
      </c>
      <c r="O136" s="13">
        <f>AVERAGEIF(Tableau1[Date2],$L136,Tableau1[Pouls  (bpm)2])</f>
        <v>50.333333333333336</v>
      </c>
    </row>
    <row r="137" spans="1:15" hidden="1" x14ac:dyDescent="0.25">
      <c r="A137" s="8">
        <v>46128</v>
      </c>
      <c r="B137" t="s">
        <v>32</v>
      </c>
      <c r="C137">
        <v>149</v>
      </c>
      <c r="D137">
        <v>68</v>
      </c>
      <c r="E137">
        <v>53</v>
      </c>
      <c r="F137" s="5">
        <f t="shared" si="10"/>
        <v>46128.625</v>
      </c>
      <c r="G137" s="3">
        <f t="shared" si="11"/>
        <v>0.90555555555555556</v>
      </c>
      <c r="H137" s="17">
        <f t="shared" si="12"/>
        <v>14.9</v>
      </c>
      <c r="I137" s="17">
        <f t="shared" si="13"/>
        <v>6.8</v>
      </c>
      <c r="J137" s="17">
        <f t="shared" si="14"/>
        <v>53</v>
      </c>
      <c r="L137" s="1">
        <v>46069.625</v>
      </c>
      <c r="M137" s="7">
        <f>AVERAGEIF(Tableau1[Date2],L137,Tableau1[Systolique (mmHg)2])</f>
        <v>13.466666666666667</v>
      </c>
      <c r="N137" s="7">
        <f>AVERAGEIF(Tableau1[Date2],$L137,Tableau1[Diastolique (mmHg)2])</f>
        <v>6.5666666666666664</v>
      </c>
      <c r="O137" s="13">
        <f>AVERAGEIF(Tableau1[Date2],$L137,Tableau1[Pouls  (bpm)2])</f>
        <v>53.333333333333336</v>
      </c>
    </row>
    <row r="138" spans="1:15" hidden="1" x14ac:dyDescent="0.25">
      <c r="A138" s="8">
        <v>46127</v>
      </c>
      <c r="B138" t="s">
        <v>118</v>
      </c>
      <c r="C138">
        <v>113</v>
      </c>
      <c r="D138">
        <v>57</v>
      </c>
      <c r="E138">
        <v>56</v>
      </c>
      <c r="F138" s="5">
        <f t="shared" si="10"/>
        <v>46127.041666666664</v>
      </c>
      <c r="G138" s="3">
        <f t="shared" si="11"/>
        <v>0.3840277777777778</v>
      </c>
      <c r="H138" s="17">
        <f t="shared" si="12"/>
        <v>11.3</v>
      </c>
      <c r="I138" s="17">
        <f t="shared" si="13"/>
        <v>5.7</v>
      </c>
      <c r="J138" s="17">
        <f t="shared" si="14"/>
        <v>56</v>
      </c>
      <c r="L138" s="1">
        <v>46069.041666666664</v>
      </c>
      <c r="M138" s="7">
        <f>AVERAGEIF(Tableau1[Date2],L138,Tableau1[Systolique (mmHg)2])</f>
        <v>11.066666666666668</v>
      </c>
      <c r="N138" s="7">
        <f>AVERAGEIF(Tableau1[Date2],$L138,Tableau1[Diastolique (mmHg)2])</f>
        <v>5.2666666666666666</v>
      </c>
      <c r="O138" s="13">
        <f>AVERAGEIF(Tableau1[Date2],$L138,Tableau1[Pouls  (bpm)2])</f>
        <v>56.666666666666664</v>
      </c>
    </row>
    <row r="139" spans="1:15" hidden="1" x14ac:dyDescent="0.25">
      <c r="A139" s="8">
        <v>46127</v>
      </c>
      <c r="B139" t="s">
        <v>119</v>
      </c>
      <c r="C139">
        <v>123</v>
      </c>
      <c r="D139">
        <v>64</v>
      </c>
      <c r="E139">
        <v>54</v>
      </c>
      <c r="F139" s="5">
        <f t="shared" si="10"/>
        <v>46127.041666666664</v>
      </c>
      <c r="G139" s="3">
        <f t="shared" si="11"/>
        <v>0.3833333333333333</v>
      </c>
      <c r="H139" s="17">
        <f t="shared" si="12"/>
        <v>12.3</v>
      </c>
      <c r="I139" s="17">
        <f t="shared" si="13"/>
        <v>6.4</v>
      </c>
      <c r="J139" s="17">
        <f t="shared" si="14"/>
        <v>54</v>
      </c>
      <c r="L139" s="1">
        <v>46068.625</v>
      </c>
      <c r="M139" s="7">
        <f>AVERAGEIF(Tableau1[Date2],L139,Tableau1[Systolique (mmHg)2])</f>
        <v>12.533333333333331</v>
      </c>
      <c r="N139" s="7">
        <f>AVERAGEIF(Tableau1[Date2],$L139,Tableau1[Diastolique (mmHg)2])</f>
        <v>6.2</v>
      </c>
      <c r="O139" s="13">
        <f>AVERAGEIF(Tableau1[Date2],$L139,Tableau1[Pouls  (bpm)2])</f>
        <v>50.333333333333336</v>
      </c>
    </row>
    <row r="140" spans="1:15" hidden="1" x14ac:dyDescent="0.25">
      <c r="A140" s="8">
        <v>46127</v>
      </c>
      <c r="B140" t="s">
        <v>56</v>
      </c>
      <c r="C140">
        <v>117</v>
      </c>
      <c r="D140">
        <v>59</v>
      </c>
      <c r="E140">
        <v>55</v>
      </c>
      <c r="F140" s="5">
        <f t="shared" si="10"/>
        <v>46127.041666666664</v>
      </c>
      <c r="G140" s="3">
        <f t="shared" si="11"/>
        <v>0.38263888888888892</v>
      </c>
      <c r="H140" s="17">
        <f t="shared" si="12"/>
        <v>11.7</v>
      </c>
      <c r="I140" s="17">
        <f t="shared" si="13"/>
        <v>5.9</v>
      </c>
      <c r="J140" s="17">
        <f t="shared" si="14"/>
        <v>55</v>
      </c>
      <c r="L140" s="1">
        <v>46068.041666666664</v>
      </c>
      <c r="M140" s="7">
        <f>AVERAGEIF(Tableau1[Date2],L140,Tableau1[Systolique (mmHg)2])</f>
        <v>11.6</v>
      </c>
      <c r="N140" s="7">
        <f>AVERAGEIF(Tableau1[Date2],$L140,Tableau1[Diastolique (mmHg)2])</f>
        <v>5.5</v>
      </c>
      <c r="O140" s="13">
        <f>AVERAGEIF(Tableau1[Date2],$L140,Tableau1[Pouls  (bpm)2])</f>
        <v>50.333333333333336</v>
      </c>
    </row>
    <row r="141" spans="1:15" hidden="1" x14ac:dyDescent="0.25">
      <c r="A141" s="8">
        <v>46126</v>
      </c>
      <c r="B141" t="s">
        <v>120</v>
      </c>
      <c r="C141">
        <v>128</v>
      </c>
      <c r="D141">
        <v>63</v>
      </c>
      <c r="E141">
        <v>52</v>
      </c>
      <c r="F141" s="5">
        <f t="shared" si="10"/>
        <v>46126.625</v>
      </c>
      <c r="G141" s="3">
        <f t="shared" si="11"/>
        <v>0.8965277777777777</v>
      </c>
      <c r="H141" s="17">
        <f t="shared" si="12"/>
        <v>12.8</v>
      </c>
      <c r="I141" s="17">
        <f t="shared" si="13"/>
        <v>6.3</v>
      </c>
      <c r="J141" s="17">
        <f t="shared" si="14"/>
        <v>52</v>
      </c>
      <c r="L141" s="1">
        <v>46067.625</v>
      </c>
      <c r="M141" s="7">
        <f>AVERAGEIF(Tableau1[Date2],L141,Tableau1[Systolique (mmHg)2])</f>
        <v>14.05</v>
      </c>
      <c r="N141" s="7">
        <f>AVERAGEIF(Tableau1[Date2],$L141,Tableau1[Diastolique (mmHg)2])</f>
        <v>6.875</v>
      </c>
      <c r="O141" s="13">
        <f>AVERAGEIF(Tableau1[Date2],$L141,Tableau1[Pouls  (bpm)2])</f>
        <v>48.5</v>
      </c>
    </row>
    <row r="142" spans="1:15" hidden="1" x14ac:dyDescent="0.25">
      <c r="A142" s="8">
        <v>46126</v>
      </c>
      <c r="B142" t="s">
        <v>120</v>
      </c>
      <c r="C142">
        <v>130</v>
      </c>
      <c r="D142">
        <v>60</v>
      </c>
      <c r="E142">
        <v>53</v>
      </c>
      <c r="F142" s="5">
        <f t="shared" si="10"/>
        <v>46126.625</v>
      </c>
      <c r="G142" s="3">
        <f t="shared" si="11"/>
        <v>0.8965277777777777</v>
      </c>
      <c r="H142" s="17">
        <f t="shared" si="12"/>
        <v>13</v>
      </c>
      <c r="I142" s="17">
        <f t="shared" si="13"/>
        <v>6</v>
      </c>
      <c r="J142" s="17">
        <f t="shared" si="14"/>
        <v>53</v>
      </c>
      <c r="L142" s="1">
        <v>46067.041666666664</v>
      </c>
      <c r="M142" s="7">
        <f>AVERAGEIF(Tableau1[Date2],L142,Tableau1[Systolique (mmHg)2])</f>
        <v>14.05</v>
      </c>
      <c r="N142" s="7">
        <f>AVERAGEIF(Tableau1[Date2],$L142,Tableau1[Diastolique (mmHg)2])</f>
        <v>7</v>
      </c>
      <c r="O142" s="13">
        <f>AVERAGEIF(Tableau1[Date2],$L142,Tableau1[Pouls  (bpm)2])</f>
        <v>58</v>
      </c>
    </row>
    <row r="143" spans="1:15" hidden="1" x14ac:dyDescent="0.25">
      <c r="A143" s="8">
        <v>46126</v>
      </c>
      <c r="B143" t="s">
        <v>64</v>
      </c>
      <c r="C143">
        <v>127</v>
      </c>
      <c r="D143">
        <v>63</v>
      </c>
      <c r="E143">
        <v>53</v>
      </c>
      <c r="F143" s="5">
        <f t="shared" si="10"/>
        <v>46126.625</v>
      </c>
      <c r="G143" s="3">
        <f t="shared" si="11"/>
        <v>0.89583333333333337</v>
      </c>
      <c r="H143" s="17">
        <f t="shared" si="12"/>
        <v>12.7</v>
      </c>
      <c r="I143" s="17">
        <f t="shared" si="13"/>
        <v>6.3</v>
      </c>
      <c r="J143" s="17">
        <f t="shared" si="14"/>
        <v>53</v>
      </c>
      <c r="L143" s="1">
        <v>46066.625</v>
      </c>
      <c r="M143" s="7">
        <f>AVERAGEIF(Tableau1[Date2],L143,Tableau1[Systolique (mmHg)2])</f>
        <v>14.666666666666666</v>
      </c>
      <c r="N143" s="7">
        <f>AVERAGEIF(Tableau1[Date2],$L143,Tableau1[Diastolique (mmHg)2])</f>
        <v>6.4666666666666659</v>
      </c>
      <c r="O143" s="13">
        <f>AVERAGEIF(Tableau1[Date2],$L143,Tableau1[Pouls  (bpm)2])</f>
        <v>52.666666666666664</v>
      </c>
    </row>
    <row r="144" spans="1:15" hidden="1" x14ac:dyDescent="0.25">
      <c r="A144" s="8">
        <v>46126</v>
      </c>
      <c r="B144" t="s">
        <v>110</v>
      </c>
      <c r="C144">
        <v>137</v>
      </c>
      <c r="D144">
        <v>61</v>
      </c>
      <c r="E144">
        <v>55</v>
      </c>
      <c r="F144" s="5">
        <f t="shared" si="10"/>
        <v>46126.041666666664</v>
      </c>
      <c r="G144" s="3">
        <f t="shared" si="11"/>
        <v>0.37083333333333335</v>
      </c>
      <c r="H144" s="17">
        <f t="shared" si="12"/>
        <v>13.7</v>
      </c>
      <c r="I144" s="17">
        <f t="shared" si="13"/>
        <v>6.1</v>
      </c>
      <c r="J144" s="17">
        <f t="shared" si="14"/>
        <v>55</v>
      </c>
      <c r="L144" s="1">
        <v>46066.041666666664</v>
      </c>
      <c r="M144" s="7">
        <f>AVERAGEIF(Tableau1[Date2],L144,Tableau1[Systolique (mmHg)2])</f>
        <v>11.900000000000002</v>
      </c>
      <c r="N144" s="7">
        <f>AVERAGEIF(Tableau1[Date2],$L144,Tableau1[Diastolique (mmHg)2])</f>
        <v>5.5500000000000007</v>
      </c>
      <c r="O144" s="13">
        <f>AVERAGEIF(Tableau1[Date2],$L144,Tableau1[Pouls  (bpm)2])</f>
        <v>53</v>
      </c>
    </row>
    <row r="145" spans="1:15" hidden="1" x14ac:dyDescent="0.25">
      <c r="A145" s="8">
        <v>46126</v>
      </c>
      <c r="B145" t="s">
        <v>111</v>
      </c>
      <c r="C145">
        <v>133</v>
      </c>
      <c r="D145">
        <v>61</v>
      </c>
      <c r="E145">
        <v>54</v>
      </c>
      <c r="F145" s="5">
        <f t="shared" si="10"/>
        <v>46126.041666666664</v>
      </c>
      <c r="G145" s="3">
        <f t="shared" si="11"/>
        <v>0.37013888888888885</v>
      </c>
      <c r="H145" s="17">
        <f t="shared" si="12"/>
        <v>13.3</v>
      </c>
      <c r="I145" s="17">
        <f t="shared" si="13"/>
        <v>6.1</v>
      </c>
      <c r="J145" s="17">
        <f t="shared" si="14"/>
        <v>54</v>
      </c>
      <c r="L145" s="1">
        <v>46065.625</v>
      </c>
      <c r="M145" s="7">
        <f>AVERAGEIF(Tableau1[Date2],L145,Tableau1[Systolique (mmHg)2])</f>
        <v>11.533333333333331</v>
      </c>
      <c r="N145" s="7">
        <f>AVERAGEIF(Tableau1[Date2],$L145,Tableau1[Diastolique (mmHg)2])</f>
        <v>5.6000000000000005</v>
      </c>
      <c r="O145" s="13">
        <f>AVERAGEIF(Tableau1[Date2],$L145,Tableau1[Pouls  (bpm)2])</f>
        <v>55</v>
      </c>
    </row>
    <row r="146" spans="1:15" hidden="1" x14ac:dyDescent="0.25">
      <c r="A146" s="8">
        <v>46126</v>
      </c>
      <c r="B146" t="s">
        <v>121</v>
      </c>
      <c r="C146">
        <v>139</v>
      </c>
      <c r="D146">
        <v>64</v>
      </c>
      <c r="E146">
        <v>54</v>
      </c>
      <c r="F146" s="5">
        <f t="shared" si="10"/>
        <v>46126.041666666664</v>
      </c>
      <c r="G146" s="3">
        <f t="shared" si="11"/>
        <v>0.36944444444444446</v>
      </c>
      <c r="H146" s="17">
        <f t="shared" si="12"/>
        <v>13.9</v>
      </c>
      <c r="I146" s="17">
        <f t="shared" si="13"/>
        <v>6.4</v>
      </c>
      <c r="J146" s="17">
        <f t="shared" si="14"/>
        <v>54</v>
      </c>
      <c r="L146" s="1">
        <v>46064.625</v>
      </c>
      <c r="M146" s="7">
        <f>AVERAGEIF(Tableau1[Date2],L146,Tableau1[Systolique (mmHg)2])</f>
        <v>15.9</v>
      </c>
      <c r="N146" s="7">
        <f>AVERAGEIF(Tableau1[Date2],$L146,Tableau1[Diastolique (mmHg)2])</f>
        <v>6.9249999999999998</v>
      </c>
      <c r="O146" s="13">
        <f>AVERAGEIF(Tableau1[Date2],$L146,Tableau1[Pouls  (bpm)2])</f>
        <v>49</v>
      </c>
    </row>
    <row r="147" spans="1:15" hidden="1" x14ac:dyDescent="0.25">
      <c r="A147" s="8">
        <v>46125</v>
      </c>
      <c r="B147" t="s">
        <v>122</v>
      </c>
      <c r="C147">
        <v>134</v>
      </c>
      <c r="D147">
        <v>56</v>
      </c>
      <c r="E147">
        <v>56</v>
      </c>
      <c r="F147" s="5">
        <f t="shared" si="10"/>
        <v>46125.625</v>
      </c>
      <c r="G147" s="3">
        <f t="shared" si="11"/>
        <v>0.8930555555555556</v>
      </c>
      <c r="H147" s="17">
        <f t="shared" si="12"/>
        <v>13.4</v>
      </c>
      <c r="I147" s="17">
        <f t="shared" si="13"/>
        <v>5.6</v>
      </c>
      <c r="J147" s="17">
        <f t="shared" si="14"/>
        <v>56</v>
      </c>
      <c r="L147" s="1">
        <v>46064.041666666664</v>
      </c>
      <c r="M147" s="7">
        <f>AVERAGEIF(Tableau1[Date2],L147,Tableau1[Systolique (mmHg)2])</f>
        <v>9.7999999999999989</v>
      </c>
      <c r="N147" s="7">
        <f>AVERAGEIF(Tableau1[Date2],$L147,Tableau1[Diastolique (mmHg)2])</f>
        <v>4.833333333333333</v>
      </c>
      <c r="O147" s="13">
        <f>AVERAGEIF(Tableau1[Date2],$L147,Tableau1[Pouls  (bpm)2])</f>
        <v>53.666666666666664</v>
      </c>
    </row>
    <row r="148" spans="1:15" hidden="1" x14ac:dyDescent="0.25">
      <c r="A148" s="8">
        <v>46125</v>
      </c>
      <c r="B148" t="s">
        <v>123</v>
      </c>
      <c r="C148">
        <v>126</v>
      </c>
      <c r="D148">
        <v>60</v>
      </c>
      <c r="E148">
        <v>55</v>
      </c>
      <c r="F148" s="5">
        <f t="shared" si="10"/>
        <v>46125.625</v>
      </c>
      <c r="G148" s="3">
        <f t="shared" si="11"/>
        <v>0.89236111111111116</v>
      </c>
      <c r="H148" s="17">
        <f t="shared" si="12"/>
        <v>12.6</v>
      </c>
      <c r="I148" s="17">
        <f t="shared" si="13"/>
        <v>6</v>
      </c>
      <c r="J148" s="17">
        <f t="shared" si="14"/>
        <v>55</v>
      </c>
      <c r="L148" s="1">
        <v>46063.625</v>
      </c>
      <c r="M148" s="7">
        <f>AVERAGEIF(Tableau1[Date2],L148,Tableau1[Systolique (mmHg)2])</f>
        <v>13.966666666666667</v>
      </c>
      <c r="N148" s="7">
        <f>AVERAGEIF(Tableau1[Date2],$L148,Tableau1[Diastolique (mmHg)2])</f>
        <v>6.7333333333333334</v>
      </c>
      <c r="O148" s="13">
        <f>AVERAGEIF(Tableau1[Date2],$L148,Tableau1[Pouls  (bpm)2])</f>
        <v>50.666666666666664</v>
      </c>
    </row>
    <row r="149" spans="1:15" hidden="1" x14ac:dyDescent="0.25">
      <c r="A149" s="8">
        <v>46125</v>
      </c>
      <c r="B149" t="s">
        <v>124</v>
      </c>
      <c r="C149">
        <v>128</v>
      </c>
      <c r="D149">
        <v>63</v>
      </c>
      <c r="E149">
        <v>56</v>
      </c>
      <c r="F149" s="5">
        <f t="shared" si="10"/>
        <v>46125.625</v>
      </c>
      <c r="G149" s="3">
        <f t="shared" si="11"/>
        <v>0.89166666666666661</v>
      </c>
      <c r="H149" s="17">
        <f t="shared" si="12"/>
        <v>12.8</v>
      </c>
      <c r="I149" s="17">
        <f t="shared" si="13"/>
        <v>6.3</v>
      </c>
      <c r="J149" s="17">
        <f t="shared" si="14"/>
        <v>56</v>
      </c>
      <c r="L149" s="1">
        <v>46062.625</v>
      </c>
      <c r="M149" s="7">
        <f>AVERAGEIF(Tableau1[Date2],L149,Tableau1[Systolique (mmHg)2])</f>
        <v>14</v>
      </c>
      <c r="N149" s="7">
        <f>AVERAGEIF(Tableau1[Date2],$L149,Tableau1[Diastolique (mmHg)2])</f>
        <v>7</v>
      </c>
      <c r="O149" s="13">
        <f>AVERAGEIF(Tableau1[Date2],$L149,Tableau1[Pouls  (bpm)2])</f>
        <v>51.333333333333336</v>
      </c>
    </row>
    <row r="150" spans="1:15" hidden="1" x14ac:dyDescent="0.25">
      <c r="A150" s="8">
        <v>46125</v>
      </c>
      <c r="B150" t="s">
        <v>85</v>
      </c>
      <c r="C150">
        <v>119</v>
      </c>
      <c r="D150">
        <v>57</v>
      </c>
      <c r="E150">
        <v>53</v>
      </c>
      <c r="F150" s="5">
        <f t="shared" si="10"/>
        <v>46125.041666666664</v>
      </c>
      <c r="G150" s="3">
        <f t="shared" si="11"/>
        <v>0.37638888888888888</v>
      </c>
      <c r="H150" s="17">
        <f t="shared" si="12"/>
        <v>11.9</v>
      </c>
      <c r="I150" s="17">
        <f t="shared" si="13"/>
        <v>5.7</v>
      </c>
      <c r="J150" s="17">
        <f t="shared" si="14"/>
        <v>53</v>
      </c>
      <c r="L150" s="1">
        <v>46062.041666666664</v>
      </c>
      <c r="M150" s="7">
        <f>AVERAGEIF(Tableau1[Date2],L150,Tableau1[Systolique (mmHg)2])</f>
        <v>11.5</v>
      </c>
      <c r="N150" s="7">
        <f>AVERAGEIF(Tableau1[Date2],$L150,Tableau1[Diastolique (mmHg)2])</f>
        <v>5.2666666666666666</v>
      </c>
      <c r="O150" s="13">
        <f>AVERAGEIF(Tableau1[Date2],$L150,Tableau1[Pouls  (bpm)2])</f>
        <v>54.333333333333336</v>
      </c>
    </row>
    <row r="151" spans="1:15" hidden="1" x14ac:dyDescent="0.25">
      <c r="A151" s="8">
        <v>46125</v>
      </c>
      <c r="B151" t="s">
        <v>41</v>
      </c>
      <c r="C151">
        <v>116</v>
      </c>
      <c r="D151">
        <v>60</v>
      </c>
      <c r="E151">
        <v>53</v>
      </c>
      <c r="F151" s="5">
        <f t="shared" si="10"/>
        <v>46125.041666666664</v>
      </c>
      <c r="G151" s="3">
        <f t="shared" si="11"/>
        <v>0.3756944444444445</v>
      </c>
      <c r="H151" s="17">
        <f t="shared" si="12"/>
        <v>11.6</v>
      </c>
      <c r="I151" s="17">
        <f t="shared" si="13"/>
        <v>6</v>
      </c>
      <c r="J151" s="17">
        <f t="shared" si="14"/>
        <v>53</v>
      </c>
      <c r="L151" s="1">
        <v>46061.625</v>
      </c>
      <c r="M151" s="7">
        <f>AVERAGEIF(Tableau1[Date2],L151,Tableau1[Systolique (mmHg)2])</f>
        <v>15.200000000000001</v>
      </c>
      <c r="N151" s="7">
        <f>AVERAGEIF(Tableau1[Date2],$L151,Tableau1[Diastolique (mmHg)2])</f>
        <v>7.5666666666666664</v>
      </c>
      <c r="O151" s="13">
        <f>AVERAGEIF(Tableau1[Date2],$L151,Tableau1[Pouls  (bpm)2])</f>
        <v>51</v>
      </c>
    </row>
    <row r="152" spans="1:15" hidden="1" x14ac:dyDescent="0.25">
      <c r="A152" s="8">
        <v>46124</v>
      </c>
      <c r="B152" t="s">
        <v>122</v>
      </c>
      <c r="C152">
        <v>137</v>
      </c>
      <c r="D152">
        <v>65</v>
      </c>
      <c r="E152">
        <v>55</v>
      </c>
      <c r="F152" s="5">
        <f t="shared" si="10"/>
        <v>46124.625</v>
      </c>
      <c r="G152" s="3">
        <f t="shared" si="11"/>
        <v>0.8930555555555556</v>
      </c>
      <c r="H152" s="17">
        <f t="shared" si="12"/>
        <v>13.7</v>
      </c>
      <c r="I152" s="17">
        <f t="shared" si="13"/>
        <v>6.5</v>
      </c>
      <c r="J152" s="17">
        <f t="shared" si="14"/>
        <v>55</v>
      </c>
      <c r="L152" s="1">
        <v>46061.041666666664</v>
      </c>
      <c r="M152" s="7">
        <f>AVERAGEIF(Tableau1[Date2],L152,Tableau1[Systolique (mmHg)2])</f>
        <v>11.666666666666666</v>
      </c>
      <c r="N152" s="7">
        <f>AVERAGEIF(Tableau1[Date2],$L152,Tableau1[Diastolique (mmHg)2])</f>
        <v>6.1000000000000005</v>
      </c>
      <c r="O152" s="13">
        <f>AVERAGEIF(Tableau1[Date2],$L152,Tableau1[Pouls  (bpm)2])</f>
        <v>52</v>
      </c>
    </row>
    <row r="153" spans="1:15" hidden="1" x14ac:dyDescent="0.25">
      <c r="A153" s="8">
        <v>46124</v>
      </c>
      <c r="B153" t="s">
        <v>123</v>
      </c>
      <c r="C153">
        <v>132</v>
      </c>
      <c r="D153">
        <v>64</v>
      </c>
      <c r="E153">
        <v>56</v>
      </c>
      <c r="F153" s="5">
        <f t="shared" si="10"/>
        <v>46124.625</v>
      </c>
      <c r="G153" s="3">
        <f t="shared" si="11"/>
        <v>0.89236111111111116</v>
      </c>
      <c r="H153" s="17">
        <f t="shared" si="12"/>
        <v>13.2</v>
      </c>
      <c r="I153" s="17">
        <f t="shared" si="13"/>
        <v>6.4</v>
      </c>
      <c r="J153" s="17">
        <f t="shared" si="14"/>
        <v>56</v>
      </c>
      <c r="L153" s="1">
        <v>46060.625</v>
      </c>
      <c r="M153" s="7">
        <f>AVERAGEIF(Tableau1[Date2],L153,Tableau1[Systolique (mmHg)2])</f>
        <v>15.933333333333332</v>
      </c>
      <c r="N153" s="7">
        <f>AVERAGEIF(Tableau1[Date2],$L153,Tableau1[Diastolique (mmHg)2])</f>
        <v>7.1333333333333329</v>
      </c>
      <c r="O153" s="13">
        <f>AVERAGEIF(Tableau1[Date2],$L153,Tableau1[Pouls  (bpm)2])</f>
        <v>47.333333333333336</v>
      </c>
    </row>
    <row r="154" spans="1:15" hidden="1" x14ac:dyDescent="0.25">
      <c r="A154" s="8">
        <v>46124</v>
      </c>
      <c r="B154" t="s">
        <v>103</v>
      </c>
      <c r="C154">
        <v>105</v>
      </c>
      <c r="D154">
        <v>52</v>
      </c>
      <c r="E154">
        <v>53</v>
      </c>
      <c r="F154" s="5">
        <f t="shared" si="10"/>
        <v>46124.041666666664</v>
      </c>
      <c r="G154" s="3">
        <f t="shared" si="11"/>
        <v>0.37916666666666665</v>
      </c>
      <c r="H154" s="17">
        <f t="shared" si="12"/>
        <v>10.5</v>
      </c>
      <c r="I154" s="17">
        <f t="shared" si="13"/>
        <v>5.2</v>
      </c>
      <c r="J154" s="17">
        <f t="shared" si="14"/>
        <v>53</v>
      </c>
      <c r="L154" s="1">
        <v>46060.041666666664</v>
      </c>
      <c r="M154" s="7">
        <f>AVERAGEIF(Tableau1[Date2],L154,Tableau1[Systolique (mmHg)2])</f>
        <v>11.533333333333333</v>
      </c>
      <c r="N154" s="7">
        <f>AVERAGEIF(Tableau1[Date2],$L154,Tableau1[Diastolique (mmHg)2])</f>
        <v>5.5666666666666664</v>
      </c>
      <c r="O154" s="13">
        <f>AVERAGEIF(Tableau1[Date2],$L154,Tableau1[Pouls  (bpm)2])</f>
        <v>56.333333333333336</v>
      </c>
    </row>
    <row r="155" spans="1:15" hidden="1" x14ac:dyDescent="0.25">
      <c r="A155" s="8">
        <v>46124</v>
      </c>
      <c r="B155" t="s">
        <v>104</v>
      </c>
      <c r="C155">
        <v>111</v>
      </c>
      <c r="D155">
        <v>51</v>
      </c>
      <c r="E155">
        <v>53</v>
      </c>
      <c r="F155" s="5">
        <f t="shared" si="10"/>
        <v>46124.041666666664</v>
      </c>
      <c r="G155" s="3">
        <f t="shared" si="11"/>
        <v>0.37847222222222227</v>
      </c>
      <c r="H155" s="17">
        <f t="shared" si="12"/>
        <v>11.1</v>
      </c>
      <c r="I155" s="17">
        <f t="shared" si="13"/>
        <v>5.0999999999999996</v>
      </c>
      <c r="J155" s="17">
        <f t="shared" si="14"/>
        <v>53</v>
      </c>
      <c r="L155" s="1">
        <v>46059.625</v>
      </c>
      <c r="M155" s="7">
        <f>AVERAGEIF(Tableau1[Date2],L155,Tableau1[Systolique (mmHg)2])</f>
        <v>11.799999999999999</v>
      </c>
      <c r="N155" s="7">
        <f>AVERAGEIF(Tableau1[Date2],$L155,Tableau1[Diastolique (mmHg)2])</f>
        <v>5.625</v>
      </c>
      <c r="O155" s="13">
        <f>AVERAGEIF(Tableau1[Date2],$L155,Tableau1[Pouls  (bpm)2])</f>
        <v>54.75</v>
      </c>
    </row>
    <row r="156" spans="1:15" hidden="1" x14ac:dyDescent="0.25">
      <c r="A156" s="8">
        <v>46124</v>
      </c>
      <c r="B156" t="s">
        <v>83</v>
      </c>
      <c r="C156">
        <v>107</v>
      </c>
      <c r="D156">
        <v>54</v>
      </c>
      <c r="E156">
        <v>54</v>
      </c>
      <c r="F156" s="5">
        <f t="shared" si="10"/>
        <v>46124.041666666664</v>
      </c>
      <c r="G156" s="3">
        <f t="shared" si="11"/>
        <v>0.37777777777777777</v>
      </c>
      <c r="H156" s="17">
        <f t="shared" si="12"/>
        <v>10.7</v>
      </c>
      <c r="I156" s="17">
        <f t="shared" si="13"/>
        <v>5.4</v>
      </c>
      <c r="J156" s="17">
        <f t="shared" si="14"/>
        <v>54</v>
      </c>
      <c r="L156" s="1">
        <v>46059.041666666664</v>
      </c>
      <c r="M156" s="7">
        <f>AVERAGEIF(Tableau1[Date2],L156,Tableau1[Systolique (mmHg)2])</f>
        <v>11.200000000000001</v>
      </c>
      <c r="N156" s="7">
        <f>AVERAGEIF(Tableau1[Date2],$L156,Tableau1[Diastolique (mmHg)2])</f>
        <v>5.6000000000000005</v>
      </c>
      <c r="O156" s="13">
        <f>AVERAGEIF(Tableau1[Date2],$L156,Tableau1[Pouls  (bpm)2])</f>
        <v>55</v>
      </c>
    </row>
    <row r="157" spans="1:15" hidden="1" x14ac:dyDescent="0.25">
      <c r="A157" s="8">
        <v>46123</v>
      </c>
      <c r="B157" t="s">
        <v>125</v>
      </c>
      <c r="C157">
        <v>141</v>
      </c>
      <c r="D157">
        <v>63</v>
      </c>
      <c r="E157">
        <v>55</v>
      </c>
      <c r="F157" s="5">
        <f t="shared" si="10"/>
        <v>46123.625</v>
      </c>
      <c r="G157" s="3">
        <f t="shared" si="11"/>
        <v>0.88750000000000007</v>
      </c>
      <c r="H157" s="17">
        <f t="shared" si="12"/>
        <v>14.1</v>
      </c>
      <c r="I157" s="17">
        <f t="shared" si="13"/>
        <v>6.3</v>
      </c>
      <c r="J157" s="17">
        <f t="shared" si="14"/>
        <v>55</v>
      </c>
      <c r="L157" s="1">
        <v>46058.625</v>
      </c>
      <c r="M157" s="7">
        <f>AVERAGEIF(Tableau1[Date2],L157,Tableau1[Systolique (mmHg)2])</f>
        <v>15.533333333333333</v>
      </c>
      <c r="N157" s="7">
        <f>AVERAGEIF(Tableau1[Date2],$L157,Tableau1[Diastolique (mmHg)2])</f>
        <v>6.9666666666666659</v>
      </c>
      <c r="O157" s="13">
        <f>AVERAGEIF(Tableau1[Date2],$L157,Tableau1[Pouls  (bpm)2])</f>
        <v>55.666666666666664</v>
      </c>
    </row>
    <row r="158" spans="1:15" hidden="1" x14ac:dyDescent="0.25">
      <c r="A158" s="8">
        <v>46123</v>
      </c>
      <c r="B158" t="s">
        <v>126</v>
      </c>
      <c r="C158">
        <v>148</v>
      </c>
      <c r="D158">
        <v>68</v>
      </c>
      <c r="E158">
        <v>54</v>
      </c>
      <c r="F158" s="5">
        <f t="shared" si="10"/>
        <v>46123.625</v>
      </c>
      <c r="G158" s="3">
        <f t="shared" si="11"/>
        <v>0.88680555555555562</v>
      </c>
      <c r="H158" s="17">
        <f t="shared" si="12"/>
        <v>14.8</v>
      </c>
      <c r="I158" s="17">
        <f t="shared" si="13"/>
        <v>6.8</v>
      </c>
      <c r="J158" s="17">
        <f t="shared" si="14"/>
        <v>54</v>
      </c>
      <c r="L158" s="1">
        <v>46058.041666666664</v>
      </c>
      <c r="M158" s="7">
        <f>AVERAGEIF(Tableau1[Date2],L158,Tableau1[Systolique (mmHg)2])</f>
        <v>11.1</v>
      </c>
      <c r="N158" s="7">
        <f>AVERAGEIF(Tableau1[Date2],$L158,Tableau1[Diastolique (mmHg)2])</f>
        <v>5.3666666666666671</v>
      </c>
      <c r="O158" s="13">
        <f>AVERAGEIF(Tableau1[Date2],$L158,Tableau1[Pouls  (bpm)2])</f>
        <v>52.333333333333336</v>
      </c>
    </row>
    <row r="159" spans="1:15" hidden="1" x14ac:dyDescent="0.25">
      <c r="A159" s="8">
        <v>46123</v>
      </c>
      <c r="B159" t="s">
        <v>127</v>
      </c>
      <c r="C159">
        <v>153</v>
      </c>
      <c r="D159">
        <v>68</v>
      </c>
      <c r="E159">
        <v>54</v>
      </c>
      <c r="F159" s="5">
        <f t="shared" si="10"/>
        <v>46123.625</v>
      </c>
      <c r="G159" s="3">
        <f t="shared" si="11"/>
        <v>0.88611111111111107</v>
      </c>
      <c r="H159" s="17">
        <f t="shared" si="12"/>
        <v>15.3</v>
      </c>
      <c r="I159" s="17">
        <f t="shared" si="13"/>
        <v>6.8</v>
      </c>
      <c r="J159" s="17">
        <f t="shared" si="14"/>
        <v>54</v>
      </c>
      <c r="L159" s="1">
        <v>46057.625</v>
      </c>
      <c r="M159" s="7">
        <f>AVERAGEIF(Tableau1[Date2],L159,Tableau1[Systolique (mmHg)2])</f>
        <v>12.866666666666667</v>
      </c>
      <c r="N159" s="7">
        <f>AVERAGEIF(Tableau1[Date2],$L159,Tableau1[Diastolique (mmHg)2])</f>
        <v>6.3999999999999995</v>
      </c>
      <c r="O159" s="13">
        <f>AVERAGEIF(Tableau1[Date2],$L159,Tableau1[Pouls  (bpm)2])</f>
        <v>58</v>
      </c>
    </row>
    <row r="160" spans="1:15" hidden="1" x14ac:dyDescent="0.25">
      <c r="A160" s="8">
        <v>46123</v>
      </c>
      <c r="B160" t="s">
        <v>110</v>
      </c>
      <c r="C160">
        <v>115</v>
      </c>
      <c r="D160">
        <v>56</v>
      </c>
      <c r="E160">
        <v>52</v>
      </c>
      <c r="F160" s="5">
        <f t="shared" si="10"/>
        <v>46123.041666666664</v>
      </c>
      <c r="G160" s="3">
        <f t="shared" si="11"/>
        <v>0.37083333333333335</v>
      </c>
      <c r="H160" s="17">
        <f t="shared" si="12"/>
        <v>11.5</v>
      </c>
      <c r="I160" s="17">
        <f t="shared" si="13"/>
        <v>5.6</v>
      </c>
      <c r="J160" s="17">
        <f t="shared" si="14"/>
        <v>52</v>
      </c>
      <c r="L160" s="1">
        <v>46057.041666666664</v>
      </c>
      <c r="M160" s="7">
        <f>AVERAGEIF(Tableau1[Date2],L160,Tableau1[Systolique (mmHg)2])</f>
        <v>13.166666666666666</v>
      </c>
      <c r="N160" s="7">
        <f>AVERAGEIF(Tableau1[Date2],$L160,Tableau1[Diastolique (mmHg)2])</f>
        <v>5.8999999999999995</v>
      </c>
      <c r="O160" s="13">
        <f>AVERAGEIF(Tableau1[Date2],$L160,Tableau1[Pouls  (bpm)2])</f>
        <v>54</v>
      </c>
    </row>
    <row r="161" spans="1:15" hidden="1" x14ac:dyDescent="0.25">
      <c r="A161" s="8">
        <v>46123</v>
      </c>
      <c r="B161" t="s">
        <v>111</v>
      </c>
      <c r="C161">
        <v>124</v>
      </c>
      <c r="D161">
        <v>58</v>
      </c>
      <c r="E161">
        <v>52</v>
      </c>
      <c r="F161" s="5">
        <f t="shared" si="10"/>
        <v>46123.041666666664</v>
      </c>
      <c r="G161" s="3">
        <f t="shared" si="11"/>
        <v>0.37013888888888885</v>
      </c>
      <c r="H161" s="17">
        <f t="shared" si="12"/>
        <v>12.4</v>
      </c>
      <c r="I161" s="17">
        <f t="shared" si="13"/>
        <v>5.8</v>
      </c>
      <c r="J161" s="17">
        <f t="shared" si="14"/>
        <v>52</v>
      </c>
      <c r="L161" s="1">
        <v>46056.625</v>
      </c>
      <c r="M161" s="7">
        <f>AVERAGEIF(Tableau1[Date2],L161,Tableau1[Systolique (mmHg)2])</f>
        <v>12.833333333333334</v>
      </c>
      <c r="N161" s="7">
        <f>AVERAGEIF(Tableau1[Date2],$L161,Tableau1[Diastolique (mmHg)2])</f>
        <v>6.4000000000000012</v>
      </c>
      <c r="O161" s="13">
        <f>AVERAGEIF(Tableau1[Date2],$L161,Tableau1[Pouls  (bpm)2])</f>
        <v>54.333333333333336</v>
      </c>
    </row>
    <row r="162" spans="1:15" hidden="1" x14ac:dyDescent="0.25">
      <c r="A162" s="8">
        <v>46123</v>
      </c>
      <c r="B162" t="s">
        <v>111</v>
      </c>
      <c r="C162">
        <v>117</v>
      </c>
      <c r="D162">
        <v>59</v>
      </c>
      <c r="E162">
        <v>53</v>
      </c>
      <c r="F162" s="5">
        <f t="shared" si="10"/>
        <v>46123.041666666664</v>
      </c>
      <c r="G162" s="3">
        <f t="shared" si="11"/>
        <v>0.37013888888888885</v>
      </c>
      <c r="H162" s="17">
        <f t="shared" si="12"/>
        <v>11.7</v>
      </c>
      <c r="I162" s="17">
        <f t="shared" si="13"/>
        <v>5.9</v>
      </c>
      <c r="J162" s="17">
        <f t="shared" si="14"/>
        <v>53</v>
      </c>
      <c r="L162" s="1">
        <v>46055.625</v>
      </c>
      <c r="M162" s="7">
        <f>AVERAGEIF(Tableau1[Date2],L162,Tableau1[Systolique (mmHg)2])</f>
        <v>16.3</v>
      </c>
      <c r="N162" s="7">
        <f>AVERAGEIF(Tableau1[Date2],$L162,Tableau1[Diastolique (mmHg)2])</f>
        <v>7.4333333333333336</v>
      </c>
      <c r="O162" s="13">
        <f>AVERAGEIF(Tableau1[Date2],$L162,Tableau1[Pouls  (bpm)2])</f>
        <v>54</v>
      </c>
    </row>
    <row r="163" spans="1:15" hidden="1" x14ac:dyDescent="0.25">
      <c r="A163" s="8">
        <v>46122</v>
      </c>
      <c r="B163" t="s">
        <v>128</v>
      </c>
      <c r="C163">
        <v>140</v>
      </c>
      <c r="D163">
        <v>65</v>
      </c>
      <c r="E163">
        <v>53</v>
      </c>
      <c r="F163" s="5">
        <f t="shared" si="10"/>
        <v>46122.625</v>
      </c>
      <c r="G163" s="3">
        <f t="shared" si="11"/>
        <v>0.93333333333333324</v>
      </c>
      <c r="H163" s="17">
        <f t="shared" si="12"/>
        <v>14</v>
      </c>
      <c r="I163" s="17">
        <f t="shared" si="13"/>
        <v>6.5</v>
      </c>
      <c r="J163" s="17">
        <f t="shared" si="14"/>
        <v>53</v>
      </c>
      <c r="L163" s="1">
        <v>46055.041666666664</v>
      </c>
      <c r="M163" s="7">
        <f>AVERAGEIF(Tableau1[Date2],L163,Tableau1[Systolique (mmHg)2])</f>
        <v>12.233333333333334</v>
      </c>
      <c r="N163" s="7">
        <f>AVERAGEIF(Tableau1[Date2],$L163,Tableau1[Diastolique (mmHg)2])</f>
        <v>6</v>
      </c>
      <c r="O163" s="13">
        <f>AVERAGEIF(Tableau1[Date2],$L163,Tableau1[Pouls  (bpm)2])</f>
        <v>54.333333333333336</v>
      </c>
    </row>
    <row r="164" spans="1:15" hidden="1" x14ac:dyDescent="0.25">
      <c r="A164" s="8">
        <v>46122</v>
      </c>
      <c r="B164" t="s">
        <v>129</v>
      </c>
      <c r="C164">
        <v>140</v>
      </c>
      <c r="D164">
        <v>69</v>
      </c>
      <c r="E164">
        <v>54</v>
      </c>
      <c r="F164" s="5">
        <f t="shared" si="10"/>
        <v>46122.625</v>
      </c>
      <c r="G164" s="3">
        <f t="shared" si="11"/>
        <v>0.93263888888888891</v>
      </c>
      <c r="H164" s="17">
        <f t="shared" si="12"/>
        <v>14</v>
      </c>
      <c r="I164" s="17">
        <f t="shared" si="13"/>
        <v>6.9</v>
      </c>
      <c r="J164" s="17">
        <f t="shared" si="14"/>
        <v>54</v>
      </c>
      <c r="L164" s="1">
        <v>46054.625</v>
      </c>
      <c r="M164" s="7">
        <f>AVERAGEIF(Tableau1[Date2],L164,Tableau1[Systolique (mmHg)2])</f>
        <v>12.985714285714286</v>
      </c>
      <c r="N164" s="7">
        <f>AVERAGEIF(Tableau1[Date2],$L164,Tableau1[Diastolique (mmHg)2])</f>
        <v>6.3857142857142861</v>
      </c>
      <c r="O164" s="13">
        <f>AVERAGEIF(Tableau1[Date2],$L164,Tableau1[Pouls  (bpm)2])</f>
        <v>54.428571428571431</v>
      </c>
    </row>
    <row r="165" spans="1:15" hidden="1" x14ac:dyDescent="0.25">
      <c r="A165" s="8">
        <v>46122</v>
      </c>
      <c r="B165" t="s">
        <v>130</v>
      </c>
      <c r="C165">
        <v>141</v>
      </c>
      <c r="D165">
        <v>66</v>
      </c>
      <c r="E165">
        <v>53</v>
      </c>
      <c r="F165" s="5">
        <f t="shared" si="10"/>
        <v>46122.625</v>
      </c>
      <c r="G165" s="3">
        <f t="shared" si="11"/>
        <v>0.93194444444444446</v>
      </c>
      <c r="H165" s="17">
        <f t="shared" si="12"/>
        <v>14.1</v>
      </c>
      <c r="I165" s="17">
        <f t="shared" si="13"/>
        <v>6.6</v>
      </c>
      <c r="J165" s="17">
        <f t="shared" si="14"/>
        <v>53</v>
      </c>
      <c r="L165" s="1">
        <v>46053.625</v>
      </c>
      <c r="M165" s="7">
        <f>AVERAGEIF(Tableau1[Date2],L165,Tableau1[Systolique (mmHg)2])</f>
        <v>13.399999999999999</v>
      </c>
      <c r="N165" s="7">
        <f>AVERAGEIF(Tableau1[Date2],$L165,Tableau1[Diastolique (mmHg)2])</f>
        <v>6.5</v>
      </c>
      <c r="O165" s="13">
        <f>AVERAGEIF(Tableau1[Date2],$L165,Tableau1[Pouls  (bpm)2])</f>
        <v>53</v>
      </c>
    </row>
    <row r="166" spans="1:15" hidden="1" x14ac:dyDescent="0.25">
      <c r="A166" s="8">
        <v>46122</v>
      </c>
      <c r="B166" t="s">
        <v>131</v>
      </c>
      <c r="C166">
        <v>104</v>
      </c>
      <c r="D166">
        <v>52</v>
      </c>
      <c r="E166">
        <v>51</v>
      </c>
      <c r="F166" s="5">
        <f t="shared" si="10"/>
        <v>46122.041666666664</v>
      </c>
      <c r="G166" s="3">
        <f t="shared" si="11"/>
        <v>0.4145833333333333</v>
      </c>
      <c r="H166" s="17">
        <f t="shared" si="12"/>
        <v>10.4</v>
      </c>
      <c r="I166" s="17">
        <f t="shared" si="13"/>
        <v>5.2</v>
      </c>
      <c r="J166" s="17">
        <f t="shared" si="14"/>
        <v>51</v>
      </c>
      <c r="L166" s="1">
        <v>46052.625</v>
      </c>
      <c r="M166" s="7">
        <f>AVERAGEIF(Tableau1[Date2],L166,Tableau1[Systolique (mmHg)2])</f>
        <v>14.133333333333335</v>
      </c>
      <c r="N166" s="7">
        <f>AVERAGEIF(Tableau1[Date2],$L166,Tableau1[Diastolique (mmHg)2])</f>
        <v>7.0333333333333341</v>
      </c>
      <c r="O166" s="13">
        <f>AVERAGEIF(Tableau1[Date2],$L166,Tableau1[Pouls  (bpm)2])</f>
        <v>53</v>
      </c>
    </row>
    <row r="167" spans="1:15" hidden="1" x14ac:dyDescent="0.25">
      <c r="A167" s="8">
        <v>46122</v>
      </c>
      <c r="B167" t="s">
        <v>132</v>
      </c>
      <c r="C167">
        <v>110</v>
      </c>
      <c r="D167">
        <v>55</v>
      </c>
      <c r="E167">
        <v>52</v>
      </c>
      <c r="F167" s="5">
        <f t="shared" si="10"/>
        <v>46122.041666666664</v>
      </c>
      <c r="G167" s="3">
        <f t="shared" si="11"/>
        <v>0.41388888888888892</v>
      </c>
      <c r="H167" s="17">
        <f t="shared" si="12"/>
        <v>11</v>
      </c>
      <c r="I167" s="17">
        <f t="shared" si="13"/>
        <v>5.5</v>
      </c>
      <c r="J167" s="17">
        <f t="shared" si="14"/>
        <v>52</v>
      </c>
      <c r="L167" s="1">
        <v>46052.041666666664</v>
      </c>
      <c r="M167" s="7">
        <f>AVERAGEIF(Tableau1[Date2],L167,Tableau1[Systolique (mmHg)2])</f>
        <v>11.766666666666666</v>
      </c>
      <c r="N167" s="7">
        <f>AVERAGEIF(Tableau1[Date2],$L167,Tableau1[Diastolique (mmHg)2])</f>
        <v>5.3999999999999995</v>
      </c>
      <c r="O167" s="13">
        <f>AVERAGEIF(Tableau1[Date2],$L167,Tableau1[Pouls  (bpm)2])</f>
        <v>54.333333333333336</v>
      </c>
    </row>
    <row r="168" spans="1:15" hidden="1" x14ac:dyDescent="0.25">
      <c r="A168" s="8">
        <v>46122</v>
      </c>
      <c r="B168" t="s">
        <v>133</v>
      </c>
      <c r="C168">
        <v>100</v>
      </c>
      <c r="D168">
        <v>54</v>
      </c>
      <c r="E168">
        <v>53</v>
      </c>
      <c r="F168" s="5">
        <f t="shared" si="10"/>
        <v>46122.041666666664</v>
      </c>
      <c r="G168" s="3">
        <f t="shared" si="11"/>
        <v>0.41319444444444442</v>
      </c>
      <c r="H168" s="17">
        <f t="shared" si="12"/>
        <v>10</v>
      </c>
      <c r="I168" s="17">
        <f t="shared" si="13"/>
        <v>5.4</v>
      </c>
      <c r="J168" s="17">
        <f t="shared" si="14"/>
        <v>53</v>
      </c>
      <c r="L168" s="1">
        <v>46051.625</v>
      </c>
      <c r="M168" s="7">
        <f>AVERAGEIF(Tableau1[Date2],L168,Tableau1[Systolique (mmHg)2])</f>
        <v>15</v>
      </c>
      <c r="N168" s="7">
        <f>AVERAGEIF(Tableau1[Date2],$L168,Tableau1[Diastolique (mmHg)2])</f>
        <v>7.5999999999999988</v>
      </c>
      <c r="O168" s="13">
        <f>AVERAGEIF(Tableau1[Date2],$L168,Tableau1[Pouls  (bpm)2])</f>
        <v>56.666666666666664</v>
      </c>
    </row>
    <row r="169" spans="1:15" hidden="1" x14ac:dyDescent="0.25">
      <c r="A169" s="8">
        <v>46121</v>
      </c>
      <c r="B169" t="s">
        <v>134</v>
      </c>
      <c r="C169">
        <v>142</v>
      </c>
      <c r="D169">
        <v>62</v>
      </c>
      <c r="E169">
        <v>57</v>
      </c>
      <c r="F169" s="5">
        <f t="shared" si="10"/>
        <v>46121.625</v>
      </c>
      <c r="G169" s="3">
        <f t="shared" si="11"/>
        <v>0.8881944444444444</v>
      </c>
      <c r="H169" s="17">
        <f t="shared" si="12"/>
        <v>14.2</v>
      </c>
      <c r="I169" s="17">
        <f t="shared" si="13"/>
        <v>6.2</v>
      </c>
      <c r="J169" s="17">
        <f t="shared" si="14"/>
        <v>57</v>
      </c>
      <c r="L169" s="1">
        <v>46050.625</v>
      </c>
      <c r="M169" s="7">
        <f>AVERAGEIF(Tableau1[Date2],L169,Tableau1[Systolique (mmHg)2])</f>
        <v>14.4</v>
      </c>
      <c r="N169" s="7">
        <f>AVERAGEIF(Tableau1[Date2],$L169,Tableau1[Diastolique (mmHg)2])</f>
        <v>7.7666666666666666</v>
      </c>
      <c r="O169" s="13">
        <f>AVERAGEIF(Tableau1[Date2],$L169,Tableau1[Pouls  (bpm)2])</f>
        <v>64</v>
      </c>
    </row>
    <row r="170" spans="1:15" hidden="1" x14ac:dyDescent="0.25">
      <c r="A170" s="8">
        <v>46121</v>
      </c>
      <c r="B170" t="s">
        <v>125</v>
      </c>
      <c r="C170">
        <v>135</v>
      </c>
      <c r="D170">
        <v>69</v>
      </c>
      <c r="E170">
        <v>57</v>
      </c>
      <c r="F170" s="5">
        <f t="shared" si="10"/>
        <v>46121.625</v>
      </c>
      <c r="G170" s="3">
        <f t="shared" si="11"/>
        <v>0.88750000000000007</v>
      </c>
      <c r="H170" s="17">
        <f t="shared" si="12"/>
        <v>13.5</v>
      </c>
      <c r="I170" s="17">
        <f t="shared" si="13"/>
        <v>6.9</v>
      </c>
      <c r="J170" s="17">
        <f t="shared" si="14"/>
        <v>57</v>
      </c>
      <c r="L170" s="1">
        <v>46050.041666666664</v>
      </c>
      <c r="M170" s="7">
        <f>AVERAGEIF(Tableau1[Date2],L170,Tableau1[Systolique (mmHg)2])</f>
        <v>16.099999999999998</v>
      </c>
      <c r="N170" s="7">
        <f>AVERAGEIF(Tableau1[Date2],$L170,Tableau1[Diastolique (mmHg)2])</f>
        <v>6.8</v>
      </c>
      <c r="O170" s="13">
        <f>AVERAGEIF(Tableau1[Date2],$L170,Tableau1[Pouls  (bpm)2])</f>
        <v>52.666666666666664</v>
      </c>
    </row>
    <row r="171" spans="1:15" hidden="1" x14ac:dyDescent="0.25">
      <c r="A171" s="8">
        <v>46121</v>
      </c>
      <c r="B171" t="s">
        <v>126</v>
      </c>
      <c r="C171">
        <v>128</v>
      </c>
      <c r="D171">
        <v>68</v>
      </c>
      <c r="E171">
        <v>58</v>
      </c>
      <c r="F171" s="5">
        <f t="shared" si="10"/>
        <v>46121.625</v>
      </c>
      <c r="G171" s="3">
        <f t="shared" si="11"/>
        <v>0.88680555555555562</v>
      </c>
      <c r="H171" s="17">
        <f t="shared" si="12"/>
        <v>12.8</v>
      </c>
      <c r="I171" s="17">
        <f t="shared" si="13"/>
        <v>6.8</v>
      </c>
      <c r="J171" s="17">
        <f t="shared" si="14"/>
        <v>58</v>
      </c>
      <c r="L171" s="1">
        <v>46049.625</v>
      </c>
      <c r="M171" s="7">
        <f>AVERAGEIF(Tableau1[Date2],L171,Tableau1[Systolique (mmHg)2])</f>
        <v>12.433333333333332</v>
      </c>
      <c r="N171" s="7">
        <f>AVERAGEIF(Tableau1[Date2],$L171,Tableau1[Diastolique (mmHg)2])</f>
        <v>6.5</v>
      </c>
      <c r="O171" s="13">
        <f>AVERAGEIF(Tableau1[Date2],$L171,Tableau1[Pouls  (bpm)2])</f>
        <v>59</v>
      </c>
    </row>
    <row r="172" spans="1:15" hidden="1" x14ac:dyDescent="0.25">
      <c r="A172" s="8">
        <v>46121</v>
      </c>
      <c r="B172" t="s">
        <v>135</v>
      </c>
      <c r="C172">
        <v>105</v>
      </c>
      <c r="D172">
        <v>53</v>
      </c>
      <c r="E172">
        <v>62</v>
      </c>
      <c r="F172" s="5">
        <f t="shared" si="10"/>
        <v>46121.041666666664</v>
      </c>
      <c r="G172" s="3">
        <f t="shared" si="11"/>
        <v>0.35416666666666669</v>
      </c>
      <c r="H172" s="17">
        <f t="shared" si="12"/>
        <v>10.5</v>
      </c>
      <c r="I172" s="17">
        <f t="shared" si="13"/>
        <v>5.3</v>
      </c>
      <c r="J172" s="17">
        <f t="shared" si="14"/>
        <v>62</v>
      </c>
      <c r="L172" s="1">
        <v>46048.625</v>
      </c>
      <c r="M172" s="7">
        <f>AVERAGEIF(Tableau1[Date2],L172,Tableau1[Systolique (mmHg)2])</f>
        <v>15.100000000000001</v>
      </c>
      <c r="N172" s="7">
        <f>AVERAGEIF(Tableau1[Date2],$L172,Tableau1[Diastolique (mmHg)2])</f>
        <v>7.25</v>
      </c>
      <c r="O172" s="13">
        <f>AVERAGEIF(Tableau1[Date2],$L172,Tableau1[Pouls  (bpm)2])</f>
        <v>55.5</v>
      </c>
    </row>
    <row r="173" spans="1:15" hidden="1" x14ac:dyDescent="0.25">
      <c r="A173" s="8">
        <v>46121</v>
      </c>
      <c r="B173" t="s">
        <v>136</v>
      </c>
      <c r="C173">
        <v>110</v>
      </c>
      <c r="D173">
        <v>52</v>
      </c>
      <c r="E173">
        <v>61</v>
      </c>
      <c r="F173" s="5">
        <f t="shared" si="10"/>
        <v>46121.041666666664</v>
      </c>
      <c r="G173" s="3">
        <f t="shared" si="11"/>
        <v>0.35347222222222219</v>
      </c>
      <c r="H173" s="17">
        <f t="shared" si="12"/>
        <v>11</v>
      </c>
      <c r="I173" s="17">
        <f t="shared" si="13"/>
        <v>5.2</v>
      </c>
      <c r="J173" s="17">
        <f t="shared" si="14"/>
        <v>61</v>
      </c>
      <c r="L173" s="1">
        <v>46048.041666666664</v>
      </c>
      <c r="M173" s="7">
        <f>AVERAGEIF(Tableau1[Date2],L173,Tableau1[Systolique (mmHg)2])</f>
        <v>12.633333333333333</v>
      </c>
      <c r="N173" s="7">
        <f>AVERAGEIF(Tableau1[Date2],$L173,Tableau1[Diastolique (mmHg)2])</f>
        <v>5.833333333333333</v>
      </c>
      <c r="O173" s="13">
        <f>AVERAGEIF(Tableau1[Date2],$L173,Tableau1[Pouls  (bpm)2])</f>
        <v>56</v>
      </c>
    </row>
    <row r="174" spans="1:15" hidden="1" x14ac:dyDescent="0.25">
      <c r="A174" s="8">
        <v>46121</v>
      </c>
      <c r="B174" t="s">
        <v>136</v>
      </c>
      <c r="C174">
        <v>105</v>
      </c>
      <c r="D174">
        <v>50</v>
      </c>
      <c r="E174">
        <v>61</v>
      </c>
      <c r="F174" s="5">
        <f t="shared" si="10"/>
        <v>46121.041666666664</v>
      </c>
      <c r="G174" s="3">
        <f t="shared" si="11"/>
        <v>0.35347222222222219</v>
      </c>
      <c r="H174" s="17">
        <f t="shared" si="12"/>
        <v>10.5</v>
      </c>
      <c r="I174" s="17">
        <f t="shared" si="13"/>
        <v>5</v>
      </c>
      <c r="J174" s="17">
        <f t="shared" si="14"/>
        <v>61</v>
      </c>
      <c r="L174" s="1">
        <v>46047.041666666664</v>
      </c>
      <c r="M174" s="7">
        <f>AVERAGEIF(Tableau1[Date2],L174,Tableau1[Systolique (mmHg)2])</f>
        <v>12.433333333333332</v>
      </c>
      <c r="N174" s="7">
        <f>AVERAGEIF(Tableau1[Date2],$L174,Tableau1[Diastolique (mmHg)2])</f>
        <v>5.4666666666666659</v>
      </c>
      <c r="O174" s="13">
        <f>AVERAGEIF(Tableau1[Date2],$L174,Tableau1[Pouls  (bpm)2])</f>
        <v>56</v>
      </c>
    </row>
    <row r="175" spans="1:15" hidden="1" x14ac:dyDescent="0.25">
      <c r="A175" s="8">
        <v>46120</v>
      </c>
      <c r="B175" t="s">
        <v>52</v>
      </c>
      <c r="C175">
        <v>95</v>
      </c>
      <c r="D175">
        <v>51</v>
      </c>
      <c r="E175">
        <v>50</v>
      </c>
      <c r="F175" s="5">
        <f t="shared" si="10"/>
        <v>46120.041666666664</v>
      </c>
      <c r="G175" s="3">
        <f t="shared" si="11"/>
        <v>0.3972222222222222</v>
      </c>
      <c r="H175" s="17">
        <f t="shared" si="12"/>
        <v>9.5</v>
      </c>
      <c r="I175" s="17">
        <f t="shared" si="13"/>
        <v>5.0999999999999996</v>
      </c>
      <c r="J175" s="17">
        <f t="shared" si="14"/>
        <v>50</v>
      </c>
      <c r="L175" s="1">
        <v>46046.625</v>
      </c>
      <c r="M175" s="7">
        <f>AVERAGEIF(Tableau1[Date2],L175,Tableau1[Systolique (mmHg)2])</f>
        <v>14.8</v>
      </c>
      <c r="N175" s="7">
        <f>AVERAGEIF(Tableau1[Date2],$L175,Tableau1[Diastolique (mmHg)2])</f>
        <v>7.25</v>
      </c>
      <c r="O175" s="13">
        <f>AVERAGEIF(Tableau1[Date2],$L175,Tableau1[Pouls  (bpm)2])</f>
        <v>53.25</v>
      </c>
    </row>
    <row r="176" spans="1:15" hidden="1" x14ac:dyDescent="0.25">
      <c r="A176" s="8">
        <v>46119</v>
      </c>
      <c r="B176" t="s">
        <v>137</v>
      </c>
      <c r="C176">
        <v>85</v>
      </c>
      <c r="D176">
        <v>53</v>
      </c>
      <c r="E176">
        <v>61</v>
      </c>
      <c r="F176" s="5">
        <f t="shared" si="10"/>
        <v>46119.625</v>
      </c>
      <c r="G176" s="3">
        <f t="shared" si="11"/>
        <v>0.99097222222222225</v>
      </c>
      <c r="H176" s="17">
        <f t="shared" si="12"/>
        <v>8.5</v>
      </c>
      <c r="I176" s="17">
        <f t="shared" si="13"/>
        <v>5.3</v>
      </c>
      <c r="J176" s="17">
        <f t="shared" si="14"/>
        <v>61</v>
      </c>
      <c r="L176" s="1">
        <v>46046.041666666664</v>
      </c>
      <c r="M176" s="7">
        <f>AVERAGEIF(Tableau1[Date2],L176,Tableau1[Systolique (mmHg)2])</f>
        <v>11.699999999999998</v>
      </c>
      <c r="N176" s="7">
        <f>AVERAGEIF(Tableau1[Date2],$L176,Tableau1[Diastolique (mmHg)2])</f>
        <v>6.1333333333333329</v>
      </c>
      <c r="O176" s="13">
        <f>AVERAGEIF(Tableau1[Date2],$L176,Tableau1[Pouls  (bpm)2])</f>
        <v>56.666666666666664</v>
      </c>
    </row>
    <row r="177" spans="1:15" hidden="1" x14ac:dyDescent="0.25">
      <c r="A177" s="8">
        <v>46119</v>
      </c>
      <c r="B177" t="s">
        <v>138</v>
      </c>
      <c r="C177">
        <v>87</v>
      </c>
      <c r="D177">
        <v>57</v>
      </c>
      <c r="E177">
        <v>62</v>
      </c>
      <c r="F177" s="5">
        <f t="shared" si="10"/>
        <v>46119.625</v>
      </c>
      <c r="G177" s="3">
        <f t="shared" si="11"/>
        <v>0.98819444444444438</v>
      </c>
      <c r="H177" s="17">
        <f t="shared" si="12"/>
        <v>8.6999999999999993</v>
      </c>
      <c r="I177" s="17">
        <f t="shared" si="13"/>
        <v>5.7</v>
      </c>
      <c r="J177" s="17">
        <f t="shared" si="14"/>
        <v>62</v>
      </c>
      <c r="L177" s="1">
        <v>46045.625</v>
      </c>
      <c r="M177" s="7">
        <f>AVERAGEIF(Tableau1[Date2],L177,Tableau1[Systolique (mmHg)2])</f>
        <v>14.6</v>
      </c>
      <c r="N177" s="7">
        <f>AVERAGEIF(Tableau1[Date2],$L177,Tableau1[Diastolique (mmHg)2])</f>
        <v>7.5666666666666664</v>
      </c>
      <c r="O177" s="13">
        <f>AVERAGEIF(Tableau1[Date2],$L177,Tableau1[Pouls  (bpm)2])</f>
        <v>65.666666666666671</v>
      </c>
    </row>
    <row r="178" spans="1:15" hidden="1" x14ac:dyDescent="0.25">
      <c r="A178" s="8">
        <v>46119</v>
      </c>
      <c r="B178" t="s">
        <v>139</v>
      </c>
      <c r="C178">
        <v>100</v>
      </c>
      <c r="D178">
        <v>67</v>
      </c>
      <c r="E178">
        <v>67</v>
      </c>
      <c r="F178" s="5">
        <f t="shared" si="10"/>
        <v>46119.625</v>
      </c>
      <c r="G178" s="3">
        <f t="shared" si="11"/>
        <v>0.98541666666666661</v>
      </c>
      <c r="H178" s="17">
        <f t="shared" si="12"/>
        <v>10</v>
      </c>
      <c r="I178" s="17">
        <f t="shared" si="13"/>
        <v>6.7</v>
      </c>
      <c r="J178" s="17">
        <f t="shared" si="14"/>
        <v>67</v>
      </c>
      <c r="L178" s="1">
        <v>46045.041666666664</v>
      </c>
      <c r="M178" s="7">
        <f>AVERAGEIF(Tableau1[Date2],L178,Tableau1[Systolique (mmHg)2])</f>
        <v>11.833333333333334</v>
      </c>
      <c r="N178" s="7">
        <f>AVERAGEIF(Tableau1[Date2],$L178,Tableau1[Diastolique (mmHg)2])</f>
        <v>5.833333333333333</v>
      </c>
      <c r="O178" s="13">
        <f>AVERAGEIF(Tableau1[Date2],$L178,Tableau1[Pouls  (bpm)2])</f>
        <v>57</v>
      </c>
    </row>
    <row r="179" spans="1:15" hidden="1" x14ac:dyDescent="0.25">
      <c r="A179" s="8">
        <v>46119</v>
      </c>
      <c r="B179" t="s">
        <v>140</v>
      </c>
      <c r="C179">
        <v>100</v>
      </c>
      <c r="D179">
        <v>62</v>
      </c>
      <c r="E179">
        <v>71</v>
      </c>
      <c r="F179" s="5">
        <f t="shared" si="10"/>
        <v>46119.625</v>
      </c>
      <c r="G179" s="3">
        <f t="shared" si="11"/>
        <v>0.9555555555555556</v>
      </c>
      <c r="H179" s="17">
        <f t="shared" si="12"/>
        <v>10</v>
      </c>
      <c r="I179" s="17">
        <f t="shared" si="13"/>
        <v>6.2</v>
      </c>
      <c r="J179" s="17">
        <f t="shared" si="14"/>
        <v>71</v>
      </c>
      <c r="L179" s="1">
        <v>46044.625</v>
      </c>
      <c r="M179" s="7">
        <f>AVERAGEIF(Tableau1[Date2],L179,Tableau1[Systolique (mmHg)2])</f>
        <v>12.5</v>
      </c>
      <c r="N179" s="7">
        <f>AVERAGEIF(Tableau1[Date2],$L179,Tableau1[Diastolique (mmHg)2])</f>
        <v>6.6000000000000005</v>
      </c>
      <c r="O179" s="13">
        <f>AVERAGEIF(Tableau1[Date2],$L179,Tableau1[Pouls  (bpm)2])</f>
        <v>56</v>
      </c>
    </row>
    <row r="180" spans="1:15" hidden="1" x14ac:dyDescent="0.25">
      <c r="A180" s="8">
        <v>46119</v>
      </c>
      <c r="B180" t="s">
        <v>141</v>
      </c>
      <c r="C180">
        <v>99</v>
      </c>
      <c r="D180">
        <v>62</v>
      </c>
      <c r="E180">
        <v>70</v>
      </c>
      <c r="F180" s="5">
        <f t="shared" si="10"/>
        <v>46119.625</v>
      </c>
      <c r="G180" s="3">
        <f t="shared" si="11"/>
        <v>0.95347222222222217</v>
      </c>
      <c r="H180" s="17">
        <f t="shared" si="12"/>
        <v>9.9</v>
      </c>
      <c r="I180" s="17">
        <f t="shared" si="13"/>
        <v>6.2</v>
      </c>
      <c r="J180" s="17">
        <f t="shared" si="14"/>
        <v>70</v>
      </c>
      <c r="L180" s="1">
        <v>46044.041666666664</v>
      </c>
      <c r="M180" s="7">
        <f>AVERAGEIF(Tableau1[Date2],L180,Tableau1[Systolique (mmHg)2])</f>
        <v>10.533333333333333</v>
      </c>
      <c r="N180" s="7">
        <f>AVERAGEIF(Tableau1[Date2],$L180,Tableau1[Diastolique (mmHg)2])</f>
        <v>5.5666666666666664</v>
      </c>
      <c r="O180" s="13">
        <f>AVERAGEIF(Tableau1[Date2],$L180,Tableau1[Pouls  (bpm)2])</f>
        <v>57.666666666666664</v>
      </c>
    </row>
    <row r="181" spans="1:15" hidden="1" x14ac:dyDescent="0.25">
      <c r="A181" s="8">
        <v>46119</v>
      </c>
      <c r="B181" t="s">
        <v>105</v>
      </c>
      <c r="C181">
        <v>156</v>
      </c>
      <c r="D181">
        <v>68</v>
      </c>
      <c r="E181">
        <v>56</v>
      </c>
      <c r="F181" s="5">
        <f t="shared" si="10"/>
        <v>46119.625</v>
      </c>
      <c r="G181" s="3">
        <f t="shared" si="11"/>
        <v>0.89861111111111114</v>
      </c>
      <c r="H181" s="17">
        <f t="shared" si="12"/>
        <v>15.6</v>
      </c>
      <c r="I181" s="17">
        <f t="shared" si="13"/>
        <v>6.8</v>
      </c>
      <c r="J181" s="17">
        <f t="shared" si="14"/>
        <v>56</v>
      </c>
      <c r="L181" s="1">
        <v>46043.625</v>
      </c>
      <c r="M181" s="7">
        <f>AVERAGEIF(Tableau1[Date2],L181,Tableau1[Systolique (mmHg)2])</f>
        <v>15.1</v>
      </c>
      <c r="N181" s="7">
        <f>AVERAGEIF(Tableau1[Date2],$L181,Tableau1[Diastolique (mmHg)2])</f>
        <v>7.166666666666667</v>
      </c>
      <c r="O181" s="13">
        <f>AVERAGEIF(Tableau1[Date2],$L181,Tableau1[Pouls  (bpm)2])</f>
        <v>55</v>
      </c>
    </row>
    <row r="182" spans="1:15" hidden="1" x14ac:dyDescent="0.25">
      <c r="A182" s="8">
        <v>46119</v>
      </c>
      <c r="B182" t="s">
        <v>62</v>
      </c>
      <c r="C182">
        <v>155</v>
      </c>
      <c r="D182">
        <v>70</v>
      </c>
      <c r="E182">
        <v>55</v>
      </c>
      <c r="F182" s="5">
        <f t="shared" si="10"/>
        <v>46119.625</v>
      </c>
      <c r="G182" s="3">
        <f t="shared" si="11"/>
        <v>0.8979166666666667</v>
      </c>
      <c r="H182" s="17">
        <f t="shared" si="12"/>
        <v>15.5</v>
      </c>
      <c r="I182" s="17">
        <f t="shared" si="13"/>
        <v>7</v>
      </c>
      <c r="J182" s="17">
        <f t="shared" si="14"/>
        <v>55</v>
      </c>
      <c r="L182" s="1">
        <v>46043.041666666664</v>
      </c>
      <c r="M182" s="7">
        <f>AVERAGEIF(Tableau1[Date2],L182,Tableau1[Systolique (mmHg)2])</f>
        <v>12.066666666666668</v>
      </c>
      <c r="N182" s="7">
        <f>AVERAGEIF(Tableau1[Date2],$L182,Tableau1[Diastolique (mmHg)2])</f>
        <v>6.2333333333333334</v>
      </c>
      <c r="O182" s="13">
        <f>AVERAGEIF(Tableau1[Date2],$L182,Tableau1[Pouls  (bpm)2])</f>
        <v>58.333333333333336</v>
      </c>
    </row>
    <row r="183" spans="1:15" hidden="1" x14ac:dyDescent="0.25">
      <c r="A183" s="8">
        <v>46119</v>
      </c>
      <c r="B183" t="s">
        <v>63</v>
      </c>
      <c r="C183">
        <v>156</v>
      </c>
      <c r="D183">
        <v>76</v>
      </c>
      <c r="E183">
        <v>57</v>
      </c>
      <c r="F183" s="5">
        <f t="shared" si="10"/>
        <v>46119.625</v>
      </c>
      <c r="G183" s="3">
        <f t="shared" si="11"/>
        <v>0.89722222222222225</v>
      </c>
      <c r="H183" s="17">
        <f t="shared" si="12"/>
        <v>15.6</v>
      </c>
      <c r="I183" s="17">
        <f t="shared" si="13"/>
        <v>7.6</v>
      </c>
      <c r="J183" s="17">
        <f t="shared" si="14"/>
        <v>57</v>
      </c>
      <c r="L183" s="1">
        <v>46042.625</v>
      </c>
      <c r="M183" s="7">
        <f>AVERAGEIF(Tableau1[Date2],L183,Tableau1[Systolique (mmHg)2])</f>
        <v>16.575000000000003</v>
      </c>
      <c r="N183" s="7">
        <f>AVERAGEIF(Tableau1[Date2],$L183,Tableau1[Diastolique (mmHg)2])</f>
        <v>7.9750000000000005</v>
      </c>
      <c r="O183" s="13">
        <f>AVERAGEIF(Tableau1[Date2],$L183,Tableau1[Pouls  (bpm)2])</f>
        <v>53.5</v>
      </c>
    </row>
    <row r="184" spans="1:15" hidden="1" x14ac:dyDescent="0.25">
      <c r="A184" s="8">
        <v>46118</v>
      </c>
      <c r="B184" t="s">
        <v>81</v>
      </c>
      <c r="C184">
        <v>140</v>
      </c>
      <c r="D184">
        <v>64</v>
      </c>
      <c r="E184">
        <v>53</v>
      </c>
      <c r="F184" s="5">
        <f t="shared" si="10"/>
        <v>46118.625</v>
      </c>
      <c r="G184" s="3">
        <f t="shared" si="11"/>
        <v>0.9</v>
      </c>
      <c r="H184" s="17">
        <f t="shared" si="12"/>
        <v>14</v>
      </c>
      <c r="I184" s="17">
        <f t="shared" si="13"/>
        <v>6.4</v>
      </c>
      <c r="J184" s="17">
        <f t="shared" si="14"/>
        <v>53</v>
      </c>
      <c r="L184" s="1">
        <v>46041.625</v>
      </c>
      <c r="M184" s="7">
        <f>AVERAGEIF(Tableau1[Date2],L184,Tableau1[Systolique (mmHg)2])</f>
        <v>17.866666666666667</v>
      </c>
      <c r="N184" s="7">
        <f>AVERAGEIF(Tableau1[Date2],$L184,Tableau1[Diastolique (mmHg)2])</f>
        <v>8.6333333333333346</v>
      </c>
      <c r="O184" s="13">
        <f>AVERAGEIF(Tableau1[Date2],$L184,Tableau1[Pouls  (bpm)2])</f>
        <v>53.666666666666664</v>
      </c>
    </row>
    <row r="185" spans="1:15" hidden="1" x14ac:dyDescent="0.25">
      <c r="A185" s="8">
        <v>46118</v>
      </c>
      <c r="B185" t="s">
        <v>81</v>
      </c>
      <c r="C185">
        <v>145</v>
      </c>
      <c r="D185">
        <v>65</v>
      </c>
      <c r="E185">
        <v>55</v>
      </c>
      <c r="F185" s="5">
        <f t="shared" si="10"/>
        <v>46118.625</v>
      </c>
      <c r="G185" s="3">
        <f t="shared" si="11"/>
        <v>0.9</v>
      </c>
      <c r="H185" s="17">
        <f t="shared" si="12"/>
        <v>14.5</v>
      </c>
      <c r="I185" s="17">
        <f t="shared" si="13"/>
        <v>6.5</v>
      </c>
      <c r="J185" s="17">
        <f t="shared" si="14"/>
        <v>55</v>
      </c>
      <c r="L185" s="1">
        <v>46041.041666666664</v>
      </c>
      <c r="M185" s="7">
        <f>AVERAGEIF(Tableau1[Date2],L185,Tableau1[Systolique (mmHg)2])</f>
        <v>14.733333333333334</v>
      </c>
      <c r="N185" s="7">
        <f>AVERAGEIF(Tableau1[Date2],$L185,Tableau1[Diastolique (mmHg)2])</f>
        <v>7.1000000000000005</v>
      </c>
      <c r="O185" s="13">
        <f>AVERAGEIF(Tableau1[Date2],$L185,Tableau1[Pouls  (bpm)2])</f>
        <v>49.333333333333336</v>
      </c>
    </row>
    <row r="186" spans="1:15" hidden="1" x14ac:dyDescent="0.25">
      <c r="A186" s="8">
        <v>46118</v>
      </c>
      <c r="B186" t="s">
        <v>82</v>
      </c>
      <c r="C186">
        <v>136</v>
      </c>
      <c r="D186">
        <v>67</v>
      </c>
      <c r="E186">
        <v>54</v>
      </c>
      <c r="F186" s="5">
        <f t="shared" si="10"/>
        <v>46118.625</v>
      </c>
      <c r="G186" s="3">
        <f t="shared" si="11"/>
        <v>0.89930555555555547</v>
      </c>
      <c r="H186" s="17">
        <f t="shared" si="12"/>
        <v>13.6</v>
      </c>
      <c r="I186" s="17">
        <f t="shared" si="13"/>
        <v>6.7</v>
      </c>
      <c r="J186" s="17">
        <f t="shared" si="14"/>
        <v>54</v>
      </c>
      <c r="L186" s="1">
        <v>46037.625</v>
      </c>
      <c r="M186" s="7">
        <f>AVERAGEIF(Tableau1[Date2],L186,Tableau1[Systolique (mmHg)2])</f>
        <v>11.5</v>
      </c>
      <c r="N186" s="7">
        <f>AVERAGEIF(Tableau1[Date2],$L186,Tableau1[Diastolique (mmHg)2])</f>
        <v>5.7250000000000005</v>
      </c>
      <c r="O186" s="13">
        <f>AVERAGEIF(Tableau1[Date2],$L186,Tableau1[Pouls  (bpm)2])</f>
        <v>58.5</v>
      </c>
    </row>
    <row r="187" spans="1:15" hidden="1" x14ac:dyDescent="0.25">
      <c r="A187" s="8">
        <v>46118</v>
      </c>
      <c r="B187" t="s">
        <v>142</v>
      </c>
      <c r="C187">
        <v>126</v>
      </c>
      <c r="D187">
        <v>58</v>
      </c>
      <c r="E187">
        <v>50</v>
      </c>
      <c r="F187" s="5">
        <f t="shared" si="10"/>
        <v>46118.041666666664</v>
      </c>
      <c r="G187" s="3">
        <f t="shared" si="11"/>
        <v>0.3520833333333333</v>
      </c>
      <c r="H187" s="17">
        <f t="shared" si="12"/>
        <v>12.6</v>
      </c>
      <c r="I187" s="17">
        <f t="shared" si="13"/>
        <v>5.8</v>
      </c>
      <c r="J187" s="17">
        <f t="shared" si="14"/>
        <v>50</v>
      </c>
      <c r="L187" s="1">
        <v>46037.041666666664</v>
      </c>
      <c r="M187" s="7">
        <f>AVERAGEIF(Tableau1[Date2],L187,Tableau1[Systolique (mmHg)2])</f>
        <v>9.9</v>
      </c>
      <c r="N187" s="7">
        <f>AVERAGEIF(Tableau1[Date2],$L187,Tableau1[Diastolique (mmHg)2])</f>
        <v>5.0333333333333332</v>
      </c>
      <c r="O187" s="13">
        <f>AVERAGEIF(Tableau1[Date2],$L187,Tableau1[Pouls  (bpm)2])</f>
        <v>55.666666666666664</v>
      </c>
    </row>
    <row r="188" spans="1:15" hidden="1" x14ac:dyDescent="0.25">
      <c r="A188" s="8">
        <v>46118</v>
      </c>
      <c r="B188" t="s">
        <v>142</v>
      </c>
      <c r="C188">
        <v>125</v>
      </c>
      <c r="D188">
        <v>52</v>
      </c>
      <c r="E188">
        <v>49</v>
      </c>
      <c r="F188" s="5">
        <f t="shared" si="10"/>
        <v>46118.041666666664</v>
      </c>
      <c r="G188" s="3">
        <f t="shared" si="11"/>
        <v>0.3520833333333333</v>
      </c>
      <c r="H188" s="17">
        <f t="shared" si="12"/>
        <v>12.5</v>
      </c>
      <c r="I188" s="17">
        <f t="shared" si="13"/>
        <v>5.2</v>
      </c>
      <c r="J188" s="17">
        <f t="shared" si="14"/>
        <v>49</v>
      </c>
      <c r="L188" s="1">
        <v>46036.625</v>
      </c>
      <c r="M188" s="7">
        <f>AVERAGEIF(Tableau1[Date2],L188,Tableau1[Systolique (mmHg)2])</f>
        <v>12.833333333333334</v>
      </c>
      <c r="N188" s="7">
        <f>AVERAGEIF(Tableau1[Date2],$L188,Tableau1[Diastolique (mmHg)2])</f>
        <v>6.3</v>
      </c>
      <c r="O188" s="13">
        <f>AVERAGEIF(Tableau1[Date2],$L188,Tableau1[Pouls  (bpm)2])</f>
        <v>54</v>
      </c>
    </row>
    <row r="189" spans="1:15" hidden="1" x14ac:dyDescent="0.25">
      <c r="A189" s="8">
        <v>46118</v>
      </c>
      <c r="B189" t="s">
        <v>143</v>
      </c>
      <c r="C189">
        <v>122</v>
      </c>
      <c r="D189">
        <v>57</v>
      </c>
      <c r="E189">
        <v>50</v>
      </c>
      <c r="F189" s="5">
        <f t="shared" si="10"/>
        <v>46118.041666666664</v>
      </c>
      <c r="G189" s="3">
        <f t="shared" si="11"/>
        <v>0.35138888888888892</v>
      </c>
      <c r="H189" s="17">
        <f t="shared" si="12"/>
        <v>12.2</v>
      </c>
      <c r="I189" s="17">
        <f t="shared" si="13"/>
        <v>5.7</v>
      </c>
      <c r="J189" s="17">
        <f t="shared" si="14"/>
        <v>50</v>
      </c>
      <c r="L189" s="1">
        <v>46036.041666666664</v>
      </c>
      <c r="M189" s="7">
        <f>AVERAGEIF(Tableau1[Date2],L189,Tableau1[Systolique (mmHg)2])</f>
        <v>10.833333333333334</v>
      </c>
      <c r="N189" s="7">
        <f>AVERAGEIF(Tableau1[Date2],$L189,Tableau1[Diastolique (mmHg)2])</f>
        <v>5.2333333333333334</v>
      </c>
      <c r="O189" s="13">
        <f>AVERAGEIF(Tableau1[Date2],$L189,Tableau1[Pouls  (bpm)2])</f>
        <v>55.666666666666664</v>
      </c>
    </row>
    <row r="190" spans="1:15" hidden="1" x14ac:dyDescent="0.25">
      <c r="A190" s="8">
        <v>46118</v>
      </c>
      <c r="B190" t="s">
        <v>144</v>
      </c>
      <c r="C190">
        <v>111</v>
      </c>
      <c r="D190">
        <v>64</v>
      </c>
      <c r="E190">
        <v>57</v>
      </c>
      <c r="F190" s="5">
        <f t="shared" si="10"/>
        <v>46118.041666666664</v>
      </c>
      <c r="G190" s="3">
        <f t="shared" si="11"/>
        <v>0.34652777777777777</v>
      </c>
      <c r="H190" s="17">
        <f t="shared" si="12"/>
        <v>11.1</v>
      </c>
      <c r="I190" s="17">
        <f t="shared" si="13"/>
        <v>6.4</v>
      </c>
      <c r="J190" s="17">
        <f t="shared" si="14"/>
        <v>57</v>
      </c>
      <c r="L190" s="1">
        <v>46035.625</v>
      </c>
      <c r="M190" s="7">
        <f>AVERAGEIF(Tableau1[Date2],L190,Tableau1[Systolique (mmHg)2])</f>
        <v>15.375000000000002</v>
      </c>
      <c r="N190" s="7">
        <f>AVERAGEIF(Tableau1[Date2],$L190,Tableau1[Diastolique (mmHg)2])</f>
        <v>7.7249999999999996</v>
      </c>
      <c r="O190" s="13">
        <f>AVERAGEIF(Tableau1[Date2],$L190,Tableau1[Pouls  (bpm)2])</f>
        <v>53.25</v>
      </c>
    </row>
    <row r="191" spans="1:15" hidden="1" x14ac:dyDescent="0.25">
      <c r="A191" s="8">
        <v>46117</v>
      </c>
      <c r="B191" t="s">
        <v>33</v>
      </c>
      <c r="C191">
        <v>129</v>
      </c>
      <c r="D191">
        <v>54</v>
      </c>
      <c r="E191">
        <v>53</v>
      </c>
      <c r="F191" s="5">
        <f t="shared" si="10"/>
        <v>46117.625</v>
      </c>
      <c r="G191" s="3">
        <f t="shared" si="11"/>
        <v>0.90486111111111101</v>
      </c>
      <c r="H191" s="17">
        <f t="shared" si="12"/>
        <v>12.9</v>
      </c>
      <c r="I191" s="17">
        <f t="shared" si="13"/>
        <v>5.4</v>
      </c>
      <c r="J191" s="17">
        <f t="shared" si="14"/>
        <v>53</v>
      </c>
      <c r="L191" s="1">
        <v>46034.041666666664</v>
      </c>
      <c r="M191" s="7">
        <f>AVERAGEIF(Tableau1[Date2],L191,Tableau1[Systolique (mmHg)2])</f>
        <v>13.066666666666668</v>
      </c>
      <c r="N191" s="7">
        <f>AVERAGEIF(Tableau1[Date2],$L191,Tableau1[Diastolique (mmHg)2])</f>
        <v>5.9666666666666659</v>
      </c>
      <c r="O191" s="13">
        <f>AVERAGEIF(Tableau1[Date2],$L191,Tableau1[Pouls  (bpm)2])</f>
        <v>55</v>
      </c>
    </row>
    <row r="192" spans="1:15" hidden="1" x14ac:dyDescent="0.25">
      <c r="A192" s="8">
        <v>46117</v>
      </c>
      <c r="B192" t="s">
        <v>48</v>
      </c>
      <c r="C192">
        <v>123</v>
      </c>
      <c r="D192">
        <v>58</v>
      </c>
      <c r="E192">
        <v>53</v>
      </c>
      <c r="F192" s="5">
        <f t="shared" si="10"/>
        <v>46117.625</v>
      </c>
      <c r="G192" s="3">
        <f t="shared" si="11"/>
        <v>0.90416666666666667</v>
      </c>
      <c r="H192" s="17">
        <f t="shared" si="12"/>
        <v>12.3</v>
      </c>
      <c r="I192" s="17">
        <f t="shared" si="13"/>
        <v>5.8</v>
      </c>
      <c r="J192" s="17">
        <f t="shared" si="14"/>
        <v>53</v>
      </c>
      <c r="L192" s="1">
        <v>46033.625</v>
      </c>
      <c r="M192" s="7">
        <f>AVERAGEIF(Tableau1[Date2],L192,Tableau1[Systolique (mmHg)2])</f>
        <v>13.966666666666667</v>
      </c>
      <c r="N192" s="7">
        <f>AVERAGEIF(Tableau1[Date2],$L192,Tableau1[Diastolique (mmHg)2])</f>
        <v>6.5666666666666664</v>
      </c>
      <c r="O192" s="13">
        <f>AVERAGEIF(Tableau1[Date2],$L192,Tableau1[Pouls  (bpm)2])</f>
        <v>53.5</v>
      </c>
    </row>
    <row r="193" spans="1:15" hidden="1" x14ac:dyDescent="0.25">
      <c r="A193" s="8">
        <v>46117</v>
      </c>
      <c r="B193" t="s">
        <v>48</v>
      </c>
      <c r="C193">
        <v>132</v>
      </c>
      <c r="D193">
        <v>61</v>
      </c>
      <c r="E193">
        <v>52</v>
      </c>
      <c r="F193" s="5">
        <f t="shared" si="10"/>
        <v>46117.625</v>
      </c>
      <c r="G193" s="3">
        <f t="shared" si="11"/>
        <v>0.90416666666666667</v>
      </c>
      <c r="H193" s="17">
        <f t="shared" si="12"/>
        <v>13.2</v>
      </c>
      <c r="I193" s="17">
        <f t="shared" si="13"/>
        <v>6.1</v>
      </c>
      <c r="J193" s="17">
        <f t="shared" si="14"/>
        <v>52</v>
      </c>
      <c r="L193" s="1">
        <v>46032.625</v>
      </c>
      <c r="M193" s="7">
        <f>AVERAGEIF(Tableau1[Date2],L193,Tableau1[Systolique (mmHg)2])</f>
        <v>13.424999999999999</v>
      </c>
      <c r="N193" s="7">
        <f>AVERAGEIF(Tableau1[Date2],$L193,Tableau1[Diastolique (mmHg)2])</f>
        <v>6.6749999999999989</v>
      </c>
      <c r="O193" s="13">
        <f>AVERAGEIF(Tableau1[Date2],$L193,Tableau1[Pouls  (bpm)2])</f>
        <v>56.25</v>
      </c>
    </row>
    <row r="194" spans="1:15" hidden="1" x14ac:dyDescent="0.25">
      <c r="A194" s="8">
        <v>46117</v>
      </c>
      <c r="B194" t="s">
        <v>49</v>
      </c>
      <c r="C194">
        <v>124</v>
      </c>
      <c r="D194">
        <v>65</v>
      </c>
      <c r="E194">
        <v>52</v>
      </c>
      <c r="F194" s="5">
        <f t="shared" si="10"/>
        <v>46117.625</v>
      </c>
      <c r="G194" s="3">
        <f t="shared" si="11"/>
        <v>0.90347222222222223</v>
      </c>
      <c r="H194" s="17">
        <f t="shared" si="12"/>
        <v>12.4</v>
      </c>
      <c r="I194" s="17">
        <f t="shared" si="13"/>
        <v>6.5</v>
      </c>
      <c r="J194" s="17">
        <f t="shared" si="14"/>
        <v>52</v>
      </c>
      <c r="L194" s="1">
        <v>46032.041666666664</v>
      </c>
      <c r="M194" s="7">
        <f>AVERAGEIF(Tableau1[Date2],L194,Tableau1[Systolique (mmHg)2])</f>
        <v>11.933333333333332</v>
      </c>
      <c r="N194" s="7">
        <f>AVERAGEIF(Tableau1[Date2],$L194,Tableau1[Diastolique (mmHg)2])</f>
        <v>5.7666666666666666</v>
      </c>
      <c r="O194" s="13">
        <f>AVERAGEIF(Tableau1[Date2],$L194,Tableau1[Pouls  (bpm)2])</f>
        <v>52.333333333333336</v>
      </c>
    </row>
    <row r="195" spans="1:15" hidden="1" x14ac:dyDescent="0.25">
      <c r="A195" s="8">
        <v>46117</v>
      </c>
      <c r="B195" t="s">
        <v>107</v>
      </c>
      <c r="C195">
        <v>117</v>
      </c>
      <c r="D195">
        <v>69</v>
      </c>
      <c r="E195">
        <v>59</v>
      </c>
      <c r="F195" s="5">
        <f t="shared" ref="F195:F258" si="15">VALUE(A195+IF(B195&lt;"1:00","1:00","15:00"))</f>
        <v>46117.041666666664</v>
      </c>
      <c r="G195" s="3">
        <f t="shared" ref="G195:G258" si="16">VALUE(B195)</f>
        <v>0.3979166666666667</v>
      </c>
      <c r="H195" s="17">
        <f t="shared" ref="H195:H258" si="17">C195/10</f>
        <v>11.7</v>
      </c>
      <c r="I195" s="17">
        <f t="shared" ref="I195:I258" si="18">D195/10</f>
        <v>6.9</v>
      </c>
      <c r="J195" s="17">
        <f t="shared" ref="J195:J258" si="19">E195*1</f>
        <v>59</v>
      </c>
      <c r="L195" s="1">
        <v>46031.625</v>
      </c>
      <c r="M195" s="7">
        <f>AVERAGEIF(Tableau1[Date2],L195,Tableau1[Systolique (mmHg)2])</f>
        <v>13.966666666666667</v>
      </c>
      <c r="N195" s="7">
        <f>AVERAGEIF(Tableau1[Date2],$L195,Tableau1[Diastolique (mmHg)2])</f>
        <v>6.9333333333333336</v>
      </c>
      <c r="O195" s="13">
        <f>AVERAGEIF(Tableau1[Date2],$L195,Tableau1[Pouls  (bpm)2])</f>
        <v>52.666666666666664</v>
      </c>
    </row>
    <row r="196" spans="1:15" hidden="1" x14ac:dyDescent="0.25">
      <c r="A196" s="8">
        <v>46117</v>
      </c>
      <c r="B196" t="s">
        <v>145</v>
      </c>
      <c r="C196">
        <v>124</v>
      </c>
      <c r="D196">
        <v>71</v>
      </c>
      <c r="E196">
        <v>53</v>
      </c>
      <c r="F196" s="5">
        <f t="shared" si="15"/>
        <v>46117.041666666664</v>
      </c>
      <c r="G196" s="3">
        <f t="shared" si="16"/>
        <v>0.34236111111111112</v>
      </c>
      <c r="H196" s="17">
        <f t="shared" si="17"/>
        <v>12.4</v>
      </c>
      <c r="I196" s="17">
        <f t="shared" si="18"/>
        <v>7.1</v>
      </c>
      <c r="J196" s="17">
        <f t="shared" si="19"/>
        <v>53</v>
      </c>
      <c r="L196" s="1">
        <v>46031.041666666664</v>
      </c>
      <c r="M196" s="7">
        <f>AVERAGEIF(Tableau1[Date2],L196,Tableau1[Systolique (mmHg)2])</f>
        <v>11.799999999999999</v>
      </c>
      <c r="N196" s="7">
        <f>AVERAGEIF(Tableau1[Date2],$L196,Tableau1[Diastolique (mmHg)2])</f>
        <v>5.7</v>
      </c>
      <c r="O196" s="13">
        <f>AVERAGEIF(Tableau1[Date2],$L196,Tableau1[Pouls  (bpm)2])</f>
        <v>56.333333333333336</v>
      </c>
    </row>
    <row r="197" spans="1:15" hidden="1" x14ac:dyDescent="0.25">
      <c r="A197" s="8">
        <v>46115</v>
      </c>
      <c r="B197" t="s">
        <v>146</v>
      </c>
      <c r="C197">
        <v>154</v>
      </c>
      <c r="D197">
        <v>77</v>
      </c>
      <c r="E197">
        <v>53</v>
      </c>
      <c r="F197" s="5">
        <f t="shared" si="15"/>
        <v>46115.625</v>
      </c>
      <c r="G197" s="3">
        <f t="shared" si="16"/>
        <v>0.92083333333333339</v>
      </c>
      <c r="H197" s="17">
        <f t="shared" si="17"/>
        <v>15.4</v>
      </c>
      <c r="I197" s="17">
        <f t="shared" si="18"/>
        <v>7.7</v>
      </c>
      <c r="J197" s="17">
        <f t="shared" si="19"/>
        <v>53</v>
      </c>
      <c r="L197" s="1">
        <v>46030.625</v>
      </c>
      <c r="M197" s="7">
        <f>AVERAGEIF(Tableau1[Date2],L197,Tableau1[Systolique (mmHg)2])</f>
        <v>12.666666666666666</v>
      </c>
      <c r="N197" s="7">
        <f>AVERAGEIF(Tableau1[Date2],$L197,Tableau1[Diastolique (mmHg)2])</f>
        <v>6.5</v>
      </c>
      <c r="O197" s="13">
        <f>AVERAGEIF(Tableau1[Date2],$L197,Tableau1[Pouls  (bpm)2])</f>
        <v>59.666666666666664</v>
      </c>
    </row>
    <row r="198" spans="1:15" hidden="1" x14ac:dyDescent="0.25">
      <c r="A198" s="8">
        <v>46115</v>
      </c>
      <c r="B198" t="s">
        <v>147</v>
      </c>
      <c r="C198">
        <v>109</v>
      </c>
      <c r="D198">
        <v>53</v>
      </c>
      <c r="E198">
        <v>49</v>
      </c>
      <c r="F198" s="5">
        <f t="shared" si="15"/>
        <v>46115.041666666664</v>
      </c>
      <c r="G198" s="3">
        <f t="shared" si="16"/>
        <v>0.40069444444444446</v>
      </c>
      <c r="H198" s="17">
        <f t="shared" si="17"/>
        <v>10.9</v>
      </c>
      <c r="I198" s="17">
        <f t="shared" si="18"/>
        <v>5.3</v>
      </c>
      <c r="J198" s="17">
        <f t="shared" si="19"/>
        <v>49</v>
      </c>
      <c r="L198" s="1">
        <v>46030.041666666664</v>
      </c>
      <c r="M198" s="7">
        <f>AVERAGEIF(Tableau1[Date2],L198,Tableau1[Systolique (mmHg)2])</f>
        <v>12.5</v>
      </c>
      <c r="N198" s="7">
        <f>AVERAGEIF(Tableau1[Date2],$L198,Tableau1[Diastolique (mmHg)2])</f>
        <v>5.833333333333333</v>
      </c>
      <c r="O198" s="13">
        <f>AVERAGEIF(Tableau1[Date2],$L198,Tableau1[Pouls  (bpm)2])</f>
        <v>56.666666666666664</v>
      </c>
    </row>
    <row r="199" spans="1:15" hidden="1" x14ac:dyDescent="0.25">
      <c r="A199" s="8">
        <v>46115</v>
      </c>
      <c r="B199" t="s">
        <v>148</v>
      </c>
      <c r="C199">
        <v>116</v>
      </c>
      <c r="D199">
        <v>55</v>
      </c>
      <c r="E199">
        <v>49</v>
      </c>
      <c r="F199" s="5">
        <f t="shared" si="15"/>
        <v>46115.041666666664</v>
      </c>
      <c r="G199" s="3">
        <f t="shared" si="16"/>
        <v>0.39999999999999997</v>
      </c>
      <c r="H199" s="17">
        <f t="shared" si="17"/>
        <v>11.6</v>
      </c>
      <c r="I199" s="17">
        <f t="shared" si="18"/>
        <v>5.5</v>
      </c>
      <c r="J199" s="17">
        <f t="shared" si="19"/>
        <v>49</v>
      </c>
      <c r="L199" s="1">
        <v>46029.625</v>
      </c>
      <c r="M199" s="7">
        <f>AVERAGEIF(Tableau1[Date2],L199,Tableau1[Systolique (mmHg)2])</f>
        <v>14.766666666666666</v>
      </c>
      <c r="N199" s="7">
        <f>AVERAGEIF(Tableau1[Date2],$L199,Tableau1[Diastolique (mmHg)2])</f>
        <v>7.4333333333333327</v>
      </c>
      <c r="O199" s="13">
        <f>AVERAGEIF(Tableau1[Date2],$L199,Tableau1[Pouls  (bpm)2])</f>
        <v>65</v>
      </c>
    </row>
    <row r="200" spans="1:15" hidden="1" x14ac:dyDescent="0.25">
      <c r="A200" s="8">
        <v>46115</v>
      </c>
      <c r="B200" t="s">
        <v>149</v>
      </c>
      <c r="C200">
        <v>118</v>
      </c>
      <c r="D200">
        <v>60</v>
      </c>
      <c r="E200">
        <v>50</v>
      </c>
      <c r="F200" s="5">
        <f t="shared" si="15"/>
        <v>46115.041666666664</v>
      </c>
      <c r="G200" s="3">
        <f t="shared" si="16"/>
        <v>0.39930555555555558</v>
      </c>
      <c r="H200" s="17">
        <f t="shared" si="17"/>
        <v>11.8</v>
      </c>
      <c r="I200" s="17">
        <f t="shared" si="18"/>
        <v>6</v>
      </c>
      <c r="J200" s="17">
        <f t="shared" si="19"/>
        <v>50</v>
      </c>
      <c r="L200" s="1">
        <v>46028.625</v>
      </c>
      <c r="M200" s="7">
        <f>AVERAGEIF(Tableau1[Date2],L200,Tableau1[Systolique (mmHg)2])</f>
        <v>17.066666666666666</v>
      </c>
      <c r="N200" s="7">
        <f>AVERAGEIF(Tableau1[Date2],$L200,Tableau1[Diastolique (mmHg)2])</f>
        <v>7.5666666666666664</v>
      </c>
      <c r="O200" s="13">
        <f>AVERAGEIF(Tableau1[Date2],$L200,Tableau1[Pouls  (bpm)2])</f>
        <v>60.666666666666664</v>
      </c>
    </row>
    <row r="201" spans="1:15" hidden="1" x14ac:dyDescent="0.25">
      <c r="A201" s="8">
        <v>46114</v>
      </c>
      <c r="B201" t="s">
        <v>33</v>
      </c>
      <c r="C201">
        <v>130</v>
      </c>
      <c r="D201">
        <v>65</v>
      </c>
      <c r="E201">
        <v>54</v>
      </c>
      <c r="F201" s="5">
        <f t="shared" si="15"/>
        <v>46114.625</v>
      </c>
      <c r="G201" s="3">
        <f t="shared" si="16"/>
        <v>0.90486111111111101</v>
      </c>
      <c r="H201" s="17">
        <f t="shared" si="17"/>
        <v>13</v>
      </c>
      <c r="I201" s="17">
        <f t="shared" si="18"/>
        <v>6.5</v>
      </c>
      <c r="J201" s="17">
        <f t="shared" si="19"/>
        <v>54</v>
      </c>
      <c r="L201" s="1">
        <v>46028.041666666664</v>
      </c>
      <c r="M201" s="7">
        <f>AVERAGEIF(Tableau1[Date2],L201,Tableau1[Systolique (mmHg)2])</f>
        <v>10.399999999999999</v>
      </c>
      <c r="N201" s="7">
        <f>AVERAGEIF(Tableau1[Date2],$L201,Tableau1[Diastolique (mmHg)2])</f>
        <v>5.2666666666666666</v>
      </c>
      <c r="O201" s="13">
        <f>AVERAGEIF(Tableau1[Date2],$L201,Tableau1[Pouls  (bpm)2])</f>
        <v>59.666666666666664</v>
      </c>
    </row>
    <row r="202" spans="1:15" hidden="1" x14ac:dyDescent="0.25">
      <c r="A202" s="8">
        <v>46114</v>
      </c>
      <c r="B202" t="s">
        <v>48</v>
      </c>
      <c r="C202">
        <v>131</v>
      </c>
      <c r="D202">
        <v>68</v>
      </c>
      <c r="E202">
        <v>54</v>
      </c>
      <c r="F202" s="5">
        <f t="shared" si="15"/>
        <v>46114.625</v>
      </c>
      <c r="G202" s="3">
        <f t="shared" si="16"/>
        <v>0.90416666666666667</v>
      </c>
      <c r="H202" s="17">
        <f t="shared" si="17"/>
        <v>13.1</v>
      </c>
      <c r="I202" s="17">
        <f t="shared" si="18"/>
        <v>6.8</v>
      </c>
      <c r="J202" s="17">
        <f t="shared" si="19"/>
        <v>54</v>
      </c>
      <c r="L202" s="1">
        <v>46027.625</v>
      </c>
      <c r="M202" s="7">
        <f>AVERAGEIF(Tableau1[Date2],L202,Tableau1[Systolique (mmHg)2])</f>
        <v>16.400000000000002</v>
      </c>
      <c r="N202" s="7">
        <f>AVERAGEIF(Tableau1[Date2],$L202,Tableau1[Diastolique (mmHg)2])</f>
        <v>7.5666666666666673</v>
      </c>
      <c r="O202" s="13">
        <f>AVERAGEIF(Tableau1[Date2],$L202,Tableau1[Pouls  (bpm)2])</f>
        <v>54</v>
      </c>
    </row>
    <row r="203" spans="1:15" hidden="1" x14ac:dyDescent="0.25">
      <c r="A203" s="8">
        <v>46114</v>
      </c>
      <c r="B203" t="s">
        <v>48</v>
      </c>
      <c r="C203">
        <v>131</v>
      </c>
      <c r="D203">
        <v>65</v>
      </c>
      <c r="E203">
        <v>53</v>
      </c>
      <c r="F203" s="5">
        <f t="shared" si="15"/>
        <v>46114.625</v>
      </c>
      <c r="G203" s="3">
        <f t="shared" si="16"/>
        <v>0.90416666666666667</v>
      </c>
      <c r="H203" s="17">
        <f t="shared" si="17"/>
        <v>13.1</v>
      </c>
      <c r="I203" s="17">
        <f t="shared" si="18"/>
        <v>6.5</v>
      </c>
      <c r="J203" s="17">
        <f t="shared" si="19"/>
        <v>53</v>
      </c>
      <c r="L203" s="1">
        <v>46027.041666666664</v>
      </c>
      <c r="M203" s="7">
        <f>AVERAGEIF(Tableau1[Date2],L203,Tableau1[Systolique (mmHg)2])</f>
        <v>15.366666666666667</v>
      </c>
      <c r="N203" s="7">
        <f>AVERAGEIF(Tableau1[Date2],$L203,Tableau1[Diastolique (mmHg)2])</f>
        <v>7.6333333333333329</v>
      </c>
      <c r="O203" s="13">
        <f>AVERAGEIF(Tableau1[Date2],$L203,Tableau1[Pouls  (bpm)2])</f>
        <v>52.333333333333336</v>
      </c>
    </row>
    <row r="204" spans="1:15" hidden="1" x14ac:dyDescent="0.25">
      <c r="A204" s="8">
        <v>46114</v>
      </c>
      <c r="B204" t="s">
        <v>150</v>
      </c>
      <c r="C204">
        <v>113</v>
      </c>
      <c r="D204">
        <v>54</v>
      </c>
      <c r="E204">
        <v>52</v>
      </c>
      <c r="F204" s="5">
        <f t="shared" si="15"/>
        <v>46114.041666666664</v>
      </c>
      <c r="G204" s="3">
        <f t="shared" si="16"/>
        <v>0.37361111111111112</v>
      </c>
      <c r="H204" s="17">
        <f t="shared" si="17"/>
        <v>11.3</v>
      </c>
      <c r="I204" s="17">
        <f t="shared" si="18"/>
        <v>5.4</v>
      </c>
      <c r="J204" s="17">
        <f t="shared" si="19"/>
        <v>52</v>
      </c>
      <c r="L204" s="1">
        <v>46026.041666666664</v>
      </c>
      <c r="M204" s="7">
        <f>AVERAGEIF(Tableau1[Date2],L204,Tableau1[Systolique (mmHg)2])</f>
        <v>13.5</v>
      </c>
      <c r="N204" s="7">
        <f>AVERAGEIF(Tableau1[Date2],$L204,Tableau1[Diastolique (mmHg)2])</f>
        <v>6.7666666666666666</v>
      </c>
      <c r="O204" s="13">
        <f>AVERAGEIF(Tableau1[Date2],$L204,Tableau1[Pouls  (bpm)2])</f>
        <v>56.666666666666664</v>
      </c>
    </row>
    <row r="205" spans="1:15" hidden="1" x14ac:dyDescent="0.25">
      <c r="A205" s="8">
        <v>46114</v>
      </c>
      <c r="B205" t="s">
        <v>151</v>
      </c>
      <c r="C205">
        <v>129</v>
      </c>
      <c r="D205">
        <v>57</v>
      </c>
      <c r="E205">
        <v>52</v>
      </c>
      <c r="F205" s="5">
        <f t="shared" si="15"/>
        <v>46114.041666666664</v>
      </c>
      <c r="G205" s="3">
        <f t="shared" si="16"/>
        <v>0.37291666666666662</v>
      </c>
      <c r="H205" s="17">
        <f t="shared" si="17"/>
        <v>12.9</v>
      </c>
      <c r="I205" s="17">
        <f t="shared" si="18"/>
        <v>5.7</v>
      </c>
      <c r="J205" s="17">
        <f t="shared" si="19"/>
        <v>52</v>
      </c>
      <c r="L205" s="1">
        <v>46025.625</v>
      </c>
      <c r="M205" s="7">
        <f>AVERAGEIF(Tableau1[Date2],L205,Tableau1[Systolique (mmHg)2])</f>
        <v>14.5</v>
      </c>
      <c r="N205" s="7">
        <f>AVERAGEIF(Tableau1[Date2],$L205,Tableau1[Diastolique (mmHg)2])</f>
        <v>6.5333333333333323</v>
      </c>
      <c r="O205" s="13">
        <f>AVERAGEIF(Tableau1[Date2],$L205,Tableau1[Pouls  (bpm)2])</f>
        <v>56.333333333333336</v>
      </c>
    </row>
    <row r="206" spans="1:15" hidden="1" x14ac:dyDescent="0.25">
      <c r="A206" s="8">
        <v>46114</v>
      </c>
      <c r="B206" t="s">
        <v>151</v>
      </c>
      <c r="C206">
        <v>124</v>
      </c>
      <c r="D206">
        <v>57</v>
      </c>
      <c r="E206">
        <v>53</v>
      </c>
      <c r="F206" s="5">
        <f t="shared" si="15"/>
        <v>46114.041666666664</v>
      </c>
      <c r="G206" s="3">
        <f t="shared" si="16"/>
        <v>0.37291666666666662</v>
      </c>
      <c r="H206" s="17">
        <f t="shared" si="17"/>
        <v>12.4</v>
      </c>
      <c r="I206" s="17">
        <f t="shared" si="18"/>
        <v>5.7</v>
      </c>
      <c r="J206" s="17">
        <f t="shared" si="19"/>
        <v>53</v>
      </c>
      <c r="L206" s="1">
        <v>46025.041666666664</v>
      </c>
      <c r="M206" s="7">
        <f>AVERAGEIF(Tableau1[Date2],L206,Tableau1[Systolique (mmHg)2])</f>
        <v>12.866666666666667</v>
      </c>
      <c r="N206" s="7">
        <f>AVERAGEIF(Tableau1[Date2],$L206,Tableau1[Diastolique (mmHg)2])</f>
        <v>6.3</v>
      </c>
      <c r="O206" s="13">
        <f>AVERAGEIF(Tableau1[Date2],$L206,Tableau1[Pouls  (bpm)2])</f>
        <v>54.333333333333336</v>
      </c>
    </row>
    <row r="207" spans="1:15" hidden="1" x14ac:dyDescent="0.25">
      <c r="A207" s="8">
        <v>46113</v>
      </c>
      <c r="B207" t="s">
        <v>28</v>
      </c>
      <c r="C207">
        <v>120</v>
      </c>
      <c r="D207">
        <v>56</v>
      </c>
      <c r="E207">
        <v>52</v>
      </c>
      <c r="F207" s="5">
        <f t="shared" si="15"/>
        <v>46113.625</v>
      </c>
      <c r="G207" s="3">
        <f t="shared" si="16"/>
        <v>0.90833333333333333</v>
      </c>
      <c r="H207" s="17">
        <f t="shared" si="17"/>
        <v>12</v>
      </c>
      <c r="I207" s="17">
        <f t="shared" si="18"/>
        <v>5.6</v>
      </c>
      <c r="J207" s="17">
        <f t="shared" si="19"/>
        <v>52</v>
      </c>
      <c r="L207" s="1">
        <v>46024.625</v>
      </c>
      <c r="M207" s="7">
        <f>AVERAGEIF(Tableau1[Date2],L207,Tableau1[Systolique (mmHg)2])</f>
        <v>15.833333333333334</v>
      </c>
      <c r="N207" s="7">
        <f>AVERAGEIF(Tableau1[Date2],$L207,Tableau1[Diastolique (mmHg)2])</f>
        <v>7.3</v>
      </c>
      <c r="O207" s="13">
        <f>AVERAGEIF(Tableau1[Date2],$L207,Tableau1[Pouls  (bpm)2])</f>
        <v>50.666666666666664</v>
      </c>
    </row>
    <row r="208" spans="1:15" hidden="1" x14ac:dyDescent="0.25">
      <c r="A208" s="8">
        <v>46113</v>
      </c>
      <c r="B208" t="s">
        <v>28</v>
      </c>
      <c r="C208">
        <v>123</v>
      </c>
      <c r="D208">
        <v>61</v>
      </c>
      <c r="E208">
        <v>51</v>
      </c>
      <c r="F208" s="5">
        <f t="shared" si="15"/>
        <v>46113.625</v>
      </c>
      <c r="G208" s="3">
        <f t="shared" si="16"/>
        <v>0.90833333333333333</v>
      </c>
      <c r="H208" s="17">
        <f t="shared" si="17"/>
        <v>12.3</v>
      </c>
      <c r="I208" s="17">
        <f t="shared" si="18"/>
        <v>6.1</v>
      </c>
      <c r="J208" s="17">
        <f t="shared" si="19"/>
        <v>51</v>
      </c>
      <c r="L208" s="1">
        <v>46024.041666666664</v>
      </c>
      <c r="M208" s="7">
        <f>AVERAGEIF(Tableau1[Date2],L208,Tableau1[Systolique (mmHg)2])</f>
        <v>11.566666666666665</v>
      </c>
      <c r="N208" s="7">
        <f>AVERAGEIF(Tableau1[Date2],$L208,Tableau1[Diastolique (mmHg)2])</f>
        <v>5.4666666666666659</v>
      </c>
      <c r="O208" s="13">
        <f>AVERAGEIF(Tableau1[Date2],$L208,Tableau1[Pouls  (bpm)2])</f>
        <v>53.333333333333336</v>
      </c>
    </row>
    <row r="209" spans="1:15" hidden="1" x14ac:dyDescent="0.25">
      <c r="A209" s="8">
        <v>46113</v>
      </c>
      <c r="B209" t="s">
        <v>29</v>
      </c>
      <c r="C209">
        <v>125</v>
      </c>
      <c r="D209">
        <v>57</v>
      </c>
      <c r="E209">
        <v>52</v>
      </c>
      <c r="F209" s="5">
        <f t="shared" si="15"/>
        <v>46113.625</v>
      </c>
      <c r="G209" s="3">
        <f t="shared" si="16"/>
        <v>0.90763888888888899</v>
      </c>
      <c r="H209" s="17">
        <f t="shared" si="17"/>
        <v>12.5</v>
      </c>
      <c r="I209" s="17">
        <f t="shared" si="18"/>
        <v>5.7</v>
      </c>
      <c r="J209" s="17">
        <f t="shared" si="19"/>
        <v>52</v>
      </c>
      <c r="L209" s="1">
        <v>46023.625</v>
      </c>
      <c r="M209" s="7">
        <f>AVERAGEIF(Tableau1[Date2],L209,Tableau1[Systolique (mmHg)2])</f>
        <v>16.5</v>
      </c>
      <c r="N209" s="7">
        <f>AVERAGEIF(Tableau1[Date2],$L209,Tableau1[Diastolique (mmHg)2])</f>
        <v>7.4666666666666659</v>
      </c>
      <c r="O209" s="13">
        <f>AVERAGEIF(Tableau1[Date2],$L209,Tableau1[Pouls  (bpm)2])</f>
        <v>53.333333333333336</v>
      </c>
    </row>
    <row r="210" spans="1:15" hidden="1" x14ac:dyDescent="0.25">
      <c r="A210" s="8">
        <v>46113</v>
      </c>
      <c r="B210" t="s">
        <v>52</v>
      </c>
      <c r="C210">
        <v>105</v>
      </c>
      <c r="D210">
        <v>48</v>
      </c>
      <c r="E210">
        <v>53</v>
      </c>
      <c r="F210" s="5">
        <f t="shared" si="15"/>
        <v>46113.041666666664</v>
      </c>
      <c r="G210" s="3">
        <f t="shared" si="16"/>
        <v>0.3972222222222222</v>
      </c>
      <c r="H210" s="17">
        <f t="shared" si="17"/>
        <v>10.5</v>
      </c>
      <c r="I210" s="17">
        <f t="shared" si="18"/>
        <v>4.8</v>
      </c>
      <c r="J210" s="17">
        <f t="shared" si="19"/>
        <v>53</v>
      </c>
      <c r="L210" s="1">
        <v>46021.625</v>
      </c>
      <c r="M210" s="7">
        <f>AVERAGEIF(Tableau1[Date2],L210,Tableau1[Systolique (mmHg)2])</f>
        <v>14.766666666666666</v>
      </c>
      <c r="N210" s="7">
        <f>AVERAGEIF(Tableau1[Date2],$L210,Tableau1[Diastolique (mmHg)2])</f>
        <v>7.1000000000000005</v>
      </c>
      <c r="O210" s="13">
        <f>AVERAGEIF(Tableau1[Date2],$L210,Tableau1[Pouls  (bpm)2])</f>
        <v>54.333333333333336</v>
      </c>
    </row>
    <row r="211" spans="1:15" hidden="1" x14ac:dyDescent="0.25">
      <c r="A211" s="8">
        <v>46113</v>
      </c>
      <c r="B211" t="s">
        <v>53</v>
      </c>
      <c r="C211">
        <v>108</v>
      </c>
      <c r="D211">
        <v>55</v>
      </c>
      <c r="E211">
        <v>53</v>
      </c>
      <c r="F211" s="5">
        <f t="shared" si="15"/>
        <v>46113.041666666664</v>
      </c>
      <c r="G211" s="3">
        <f t="shared" si="16"/>
        <v>0.39652777777777781</v>
      </c>
      <c r="H211" s="17">
        <f t="shared" si="17"/>
        <v>10.8</v>
      </c>
      <c r="I211" s="17">
        <f t="shared" si="18"/>
        <v>5.5</v>
      </c>
      <c r="J211" s="17">
        <f t="shared" si="19"/>
        <v>53</v>
      </c>
      <c r="L211" s="1">
        <v>46020.625</v>
      </c>
      <c r="M211" s="7">
        <f>AVERAGEIF(Tableau1[Date2],L211,Tableau1[Systolique (mmHg)2])</f>
        <v>16.649999999999999</v>
      </c>
      <c r="N211" s="7">
        <f>AVERAGEIF(Tableau1[Date2],$L211,Tableau1[Diastolique (mmHg)2])</f>
        <v>7.5</v>
      </c>
      <c r="O211" s="13">
        <f>AVERAGEIF(Tableau1[Date2],$L211,Tableau1[Pouls  (bpm)2])</f>
        <v>52</v>
      </c>
    </row>
    <row r="212" spans="1:15" hidden="1" x14ac:dyDescent="0.25">
      <c r="A212" s="8">
        <v>46113</v>
      </c>
      <c r="B212" t="s">
        <v>54</v>
      </c>
      <c r="C212">
        <v>102</v>
      </c>
      <c r="D212">
        <v>52</v>
      </c>
      <c r="E212">
        <v>54</v>
      </c>
      <c r="F212" s="5">
        <f t="shared" si="15"/>
        <v>46113.041666666664</v>
      </c>
      <c r="G212" s="3">
        <f t="shared" si="16"/>
        <v>0.39583333333333331</v>
      </c>
      <c r="H212" s="17">
        <f t="shared" si="17"/>
        <v>10.199999999999999</v>
      </c>
      <c r="I212" s="17">
        <f t="shared" si="18"/>
        <v>5.2</v>
      </c>
      <c r="J212" s="17">
        <f t="shared" si="19"/>
        <v>54</v>
      </c>
      <c r="L212" s="1">
        <v>46020.041666666664</v>
      </c>
      <c r="M212" s="7">
        <f>AVERAGEIF(Tableau1[Date2],L212,Tableau1[Systolique (mmHg)2])</f>
        <v>12.033333333333333</v>
      </c>
      <c r="N212" s="7">
        <f>AVERAGEIF(Tableau1[Date2],$L212,Tableau1[Diastolique (mmHg)2])</f>
        <v>5.7666666666666657</v>
      </c>
      <c r="O212" s="13">
        <f>AVERAGEIF(Tableau1[Date2],$L212,Tableau1[Pouls  (bpm)2])</f>
        <v>57.333333333333336</v>
      </c>
    </row>
    <row r="213" spans="1:15" hidden="1" x14ac:dyDescent="0.25">
      <c r="A213" s="8" t="s">
        <v>152</v>
      </c>
      <c r="B213" t="s">
        <v>44</v>
      </c>
      <c r="C213">
        <v>128</v>
      </c>
      <c r="D213">
        <v>68</v>
      </c>
      <c r="E213">
        <v>51</v>
      </c>
      <c r="F213" s="5">
        <f t="shared" si="15"/>
        <v>46112.625</v>
      </c>
      <c r="G213" s="3">
        <f t="shared" si="16"/>
        <v>0.90694444444444444</v>
      </c>
      <c r="H213" s="17">
        <f t="shared" si="17"/>
        <v>12.8</v>
      </c>
      <c r="I213" s="17">
        <f t="shared" si="18"/>
        <v>6.8</v>
      </c>
      <c r="J213" s="17">
        <f t="shared" si="19"/>
        <v>51</v>
      </c>
      <c r="L213" s="1">
        <v>46019.625</v>
      </c>
      <c r="M213" s="7">
        <f>AVERAGEIF(Tableau1[Date2],L213,Tableau1[Systolique (mmHg)2])</f>
        <v>14.6</v>
      </c>
      <c r="N213" s="7">
        <f>AVERAGEIF(Tableau1[Date2],$L213,Tableau1[Diastolique (mmHg)2])</f>
        <v>6.8666666666666671</v>
      </c>
      <c r="O213" s="13">
        <f>AVERAGEIF(Tableau1[Date2],$L213,Tableau1[Pouls  (bpm)2])</f>
        <v>53.333333333333336</v>
      </c>
    </row>
    <row r="214" spans="1:15" hidden="1" x14ac:dyDescent="0.25">
      <c r="A214" s="8" t="s">
        <v>152</v>
      </c>
      <c r="B214" t="s">
        <v>31</v>
      </c>
      <c r="C214">
        <v>131</v>
      </c>
      <c r="D214">
        <v>65</v>
      </c>
      <c r="E214">
        <v>50</v>
      </c>
      <c r="F214" s="5">
        <f t="shared" si="15"/>
        <v>46112.625</v>
      </c>
      <c r="G214" s="3">
        <f t="shared" si="16"/>
        <v>0.90625</v>
      </c>
      <c r="H214" s="17">
        <f t="shared" si="17"/>
        <v>13.1</v>
      </c>
      <c r="I214" s="17">
        <f t="shared" si="18"/>
        <v>6.5</v>
      </c>
      <c r="J214" s="17">
        <f t="shared" si="19"/>
        <v>50</v>
      </c>
      <c r="L214" s="1">
        <v>46018.625</v>
      </c>
      <c r="M214" s="7">
        <f>AVERAGEIF(Tableau1[Date2],L214,Tableau1[Systolique (mmHg)2])</f>
        <v>16.833333333333332</v>
      </c>
      <c r="N214" s="7">
        <f>AVERAGEIF(Tableau1[Date2],$L214,Tableau1[Diastolique (mmHg)2])</f>
        <v>8</v>
      </c>
      <c r="O214" s="13">
        <f>AVERAGEIF(Tableau1[Date2],$L214,Tableau1[Pouls  (bpm)2])</f>
        <v>49</v>
      </c>
    </row>
    <row r="215" spans="1:15" hidden="1" x14ac:dyDescent="0.25">
      <c r="A215" s="8" t="s">
        <v>152</v>
      </c>
      <c r="B215" t="s">
        <v>32</v>
      </c>
      <c r="C215">
        <v>134</v>
      </c>
      <c r="D215">
        <v>64</v>
      </c>
      <c r="E215">
        <v>50</v>
      </c>
      <c r="F215" s="5">
        <f t="shared" si="15"/>
        <v>46112.625</v>
      </c>
      <c r="G215" s="3">
        <f t="shared" si="16"/>
        <v>0.90555555555555556</v>
      </c>
      <c r="H215" s="17">
        <f t="shared" si="17"/>
        <v>13.4</v>
      </c>
      <c r="I215" s="17">
        <f t="shared" si="18"/>
        <v>6.4</v>
      </c>
      <c r="J215" s="17">
        <f t="shared" si="19"/>
        <v>50</v>
      </c>
      <c r="L215" s="1">
        <v>46017.625</v>
      </c>
      <c r="M215" s="7">
        <f>AVERAGEIF(Tableau1[Date2],L215,Tableau1[Systolique (mmHg)2])</f>
        <v>17.733333333333331</v>
      </c>
      <c r="N215" s="7">
        <f>AVERAGEIF(Tableau1[Date2],$L215,Tableau1[Diastolique (mmHg)2])</f>
        <v>7.8999999999999995</v>
      </c>
      <c r="O215" s="13">
        <f>AVERAGEIF(Tableau1[Date2],$L215,Tableau1[Pouls  (bpm)2])</f>
        <v>50</v>
      </c>
    </row>
    <row r="216" spans="1:15" hidden="1" x14ac:dyDescent="0.25">
      <c r="A216" s="8" t="s">
        <v>152</v>
      </c>
      <c r="B216" t="s">
        <v>153</v>
      </c>
      <c r="C216">
        <v>117</v>
      </c>
      <c r="D216">
        <v>58</v>
      </c>
      <c r="E216">
        <v>51</v>
      </c>
      <c r="F216" s="5">
        <f t="shared" si="15"/>
        <v>46112.041666666664</v>
      </c>
      <c r="G216" s="3">
        <f t="shared" si="16"/>
        <v>0.34861111111111115</v>
      </c>
      <c r="H216" s="17">
        <f t="shared" si="17"/>
        <v>11.7</v>
      </c>
      <c r="I216" s="17">
        <f t="shared" si="18"/>
        <v>5.8</v>
      </c>
      <c r="J216" s="17">
        <f t="shared" si="19"/>
        <v>51</v>
      </c>
      <c r="L216" s="1">
        <v>46015.041666666664</v>
      </c>
      <c r="M216" s="7">
        <f>AVERAGEIF(Tableau1[Date2],L216,Tableau1[Systolique (mmHg)2])</f>
        <v>12.700000000000001</v>
      </c>
      <c r="N216" s="7">
        <f>AVERAGEIF(Tableau1[Date2],$L216,Tableau1[Diastolique (mmHg)2])</f>
        <v>6.5</v>
      </c>
      <c r="O216" s="13">
        <f>AVERAGEIF(Tableau1[Date2],$L216,Tableau1[Pouls  (bpm)2])</f>
        <v>55</v>
      </c>
    </row>
    <row r="217" spans="1:15" hidden="1" x14ac:dyDescent="0.25">
      <c r="A217" s="8" t="s">
        <v>152</v>
      </c>
      <c r="B217" t="s">
        <v>153</v>
      </c>
      <c r="C217">
        <v>118</v>
      </c>
      <c r="D217">
        <v>59</v>
      </c>
      <c r="E217">
        <v>50</v>
      </c>
      <c r="F217" s="5">
        <f t="shared" si="15"/>
        <v>46112.041666666664</v>
      </c>
      <c r="G217" s="3">
        <f t="shared" si="16"/>
        <v>0.34861111111111115</v>
      </c>
      <c r="H217" s="17">
        <f t="shared" si="17"/>
        <v>11.8</v>
      </c>
      <c r="I217" s="17">
        <f t="shared" si="18"/>
        <v>5.9</v>
      </c>
      <c r="J217" s="17">
        <f t="shared" si="19"/>
        <v>50</v>
      </c>
      <c r="L217" s="1">
        <v>46014.625</v>
      </c>
      <c r="M217" s="7">
        <f>AVERAGEIF(Tableau1[Date2],L217,Tableau1[Systolique (mmHg)2])</f>
        <v>13.333333333333334</v>
      </c>
      <c r="N217" s="7">
        <f>AVERAGEIF(Tableau1[Date2],$L217,Tableau1[Diastolique (mmHg)2])</f>
        <v>6.3</v>
      </c>
      <c r="O217" s="13">
        <f>AVERAGEIF(Tableau1[Date2],$L217,Tableau1[Pouls  (bpm)2])</f>
        <v>54</v>
      </c>
    </row>
    <row r="218" spans="1:15" hidden="1" x14ac:dyDescent="0.25">
      <c r="A218" s="8" t="s">
        <v>152</v>
      </c>
      <c r="B218" t="s">
        <v>154</v>
      </c>
      <c r="C218">
        <v>121</v>
      </c>
      <c r="D218">
        <v>63</v>
      </c>
      <c r="E218">
        <v>51</v>
      </c>
      <c r="F218" s="5">
        <f t="shared" si="15"/>
        <v>46112.041666666664</v>
      </c>
      <c r="G218" s="3">
        <f t="shared" si="16"/>
        <v>0.34791666666666665</v>
      </c>
      <c r="H218" s="17">
        <f t="shared" si="17"/>
        <v>12.1</v>
      </c>
      <c r="I218" s="17">
        <f t="shared" si="18"/>
        <v>6.3</v>
      </c>
      <c r="J218" s="17">
        <f t="shared" si="19"/>
        <v>51</v>
      </c>
      <c r="L218" s="1">
        <v>46013.625</v>
      </c>
      <c r="M218" s="7">
        <f>AVERAGEIF(Tableau1[Date2],L218,Tableau1[Systolique (mmHg)2])</f>
        <v>16.233333333333331</v>
      </c>
      <c r="N218" s="7">
        <f>AVERAGEIF(Tableau1[Date2],$L218,Tableau1[Diastolique (mmHg)2])</f>
        <v>7.5666666666666664</v>
      </c>
      <c r="O218" s="13">
        <f>AVERAGEIF(Tableau1[Date2],$L218,Tableau1[Pouls  (bpm)2])</f>
        <v>52</v>
      </c>
    </row>
    <row r="219" spans="1:15" hidden="1" x14ac:dyDescent="0.25">
      <c r="A219" s="8" t="s">
        <v>155</v>
      </c>
      <c r="B219" t="s">
        <v>62</v>
      </c>
      <c r="C219">
        <v>162</v>
      </c>
      <c r="D219">
        <v>77</v>
      </c>
      <c r="E219">
        <v>50</v>
      </c>
      <c r="F219" s="5">
        <f t="shared" si="15"/>
        <v>46111.625</v>
      </c>
      <c r="G219" s="3">
        <f t="shared" si="16"/>
        <v>0.8979166666666667</v>
      </c>
      <c r="H219" s="17">
        <f t="shared" si="17"/>
        <v>16.2</v>
      </c>
      <c r="I219" s="17">
        <f t="shared" si="18"/>
        <v>7.7</v>
      </c>
      <c r="J219" s="17">
        <f t="shared" si="19"/>
        <v>50</v>
      </c>
      <c r="L219" s="1">
        <v>46013.041666666664</v>
      </c>
      <c r="M219" s="7">
        <f>AVERAGEIF(Tableau1[Date2],L219,Tableau1[Systolique (mmHg)2])</f>
        <v>11.700000000000001</v>
      </c>
      <c r="N219" s="7">
        <f>AVERAGEIF(Tableau1[Date2],$L219,Tableau1[Diastolique (mmHg)2])</f>
        <v>5.7333333333333334</v>
      </c>
      <c r="O219" s="13">
        <f>AVERAGEIF(Tableau1[Date2],$L219,Tableau1[Pouls  (bpm)2])</f>
        <v>55.333333333333336</v>
      </c>
    </row>
    <row r="220" spans="1:15" hidden="1" x14ac:dyDescent="0.25">
      <c r="A220" s="8" t="s">
        <v>155</v>
      </c>
      <c r="B220" t="s">
        <v>63</v>
      </c>
      <c r="C220">
        <v>164</v>
      </c>
      <c r="D220">
        <v>78</v>
      </c>
      <c r="E220">
        <v>51</v>
      </c>
      <c r="F220" s="5">
        <f t="shared" si="15"/>
        <v>46111.625</v>
      </c>
      <c r="G220" s="3">
        <f t="shared" si="16"/>
        <v>0.89722222222222225</v>
      </c>
      <c r="H220" s="17">
        <f t="shared" si="17"/>
        <v>16.399999999999999</v>
      </c>
      <c r="I220" s="17">
        <f t="shared" si="18"/>
        <v>7.8</v>
      </c>
      <c r="J220" s="17">
        <f t="shared" si="19"/>
        <v>51</v>
      </c>
      <c r="L220" s="1">
        <v>46012.041666666664</v>
      </c>
      <c r="M220" s="7">
        <f>AVERAGEIF(Tableau1[Date2],L220,Tableau1[Systolique (mmHg)2])</f>
        <v>11.399999999999999</v>
      </c>
      <c r="N220" s="7">
        <f>AVERAGEIF(Tableau1[Date2],$L220,Tableau1[Diastolique (mmHg)2])</f>
        <v>5.6333333333333329</v>
      </c>
      <c r="O220" s="13">
        <f>AVERAGEIF(Tableau1[Date2],$L220,Tableau1[Pouls  (bpm)2])</f>
        <v>51.666666666666664</v>
      </c>
    </row>
    <row r="221" spans="1:15" hidden="1" x14ac:dyDescent="0.25">
      <c r="A221" s="8" t="s">
        <v>155</v>
      </c>
      <c r="B221" t="s">
        <v>120</v>
      </c>
      <c r="C221">
        <v>150</v>
      </c>
      <c r="D221">
        <v>79</v>
      </c>
      <c r="E221">
        <v>51</v>
      </c>
      <c r="F221" s="5">
        <f t="shared" si="15"/>
        <v>46111.625</v>
      </c>
      <c r="G221" s="3">
        <f t="shared" si="16"/>
        <v>0.8965277777777777</v>
      </c>
      <c r="H221" s="17">
        <f t="shared" si="17"/>
        <v>15</v>
      </c>
      <c r="I221" s="17">
        <f t="shared" si="18"/>
        <v>7.9</v>
      </c>
      <c r="J221" s="17">
        <f t="shared" si="19"/>
        <v>51</v>
      </c>
      <c r="L221" s="1">
        <v>46011.041666666664</v>
      </c>
      <c r="M221" s="7">
        <f>AVERAGEIF(Tableau1[Date2],L221,Tableau1[Systolique (mmHg)2])</f>
        <v>11.766666666666666</v>
      </c>
      <c r="N221" s="7">
        <f>AVERAGEIF(Tableau1[Date2],$L221,Tableau1[Diastolique (mmHg)2])</f>
        <v>5.666666666666667</v>
      </c>
      <c r="O221" s="13">
        <f>AVERAGEIF(Tableau1[Date2],$L221,Tableau1[Pouls  (bpm)2])</f>
        <v>52.666666666666664</v>
      </c>
    </row>
    <row r="222" spans="1:15" hidden="1" x14ac:dyDescent="0.25">
      <c r="A222" s="8" t="s">
        <v>156</v>
      </c>
      <c r="B222" t="s">
        <v>120</v>
      </c>
      <c r="C222">
        <v>142</v>
      </c>
      <c r="D222">
        <v>62</v>
      </c>
      <c r="E222">
        <v>54</v>
      </c>
      <c r="F222" s="5">
        <f t="shared" si="15"/>
        <v>46110.625</v>
      </c>
      <c r="G222" s="3">
        <f t="shared" si="16"/>
        <v>0.8965277777777777</v>
      </c>
      <c r="H222" s="17">
        <f t="shared" si="17"/>
        <v>14.2</v>
      </c>
      <c r="I222" s="17">
        <f t="shared" si="18"/>
        <v>6.2</v>
      </c>
      <c r="J222" s="17">
        <f t="shared" si="19"/>
        <v>54</v>
      </c>
      <c r="L222" s="1">
        <v>46010.625</v>
      </c>
      <c r="M222" s="7">
        <f>AVERAGEIF(Tableau1[Date2],L222,Tableau1[Systolique (mmHg)2])</f>
        <v>15.833333333333334</v>
      </c>
      <c r="N222" s="7">
        <f>AVERAGEIF(Tableau1[Date2],$L222,Tableau1[Diastolique (mmHg)2])</f>
        <v>7.1000000000000005</v>
      </c>
      <c r="O222" s="13">
        <f>AVERAGEIF(Tableau1[Date2],$L222,Tableau1[Pouls  (bpm)2])</f>
        <v>52</v>
      </c>
    </row>
    <row r="223" spans="1:15" hidden="1" x14ac:dyDescent="0.25">
      <c r="A223" s="8" t="s">
        <v>156</v>
      </c>
      <c r="B223" t="s">
        <v>64</v>
      </c>
      <c r="C223">
        <v>135</v>
      </c>
      <c r="D223">
        <v>66</v>
      </c>
      <c r="E223">
        <v>54</v>
      </c>
      <c r="F223" s="5">
        <f t="shared" si="15"/>
        <v>46110.625</v>
      </c>
      <c r="G223" s="3">
        <f t="shared" si="16"/>
        <v>0.89583333333333337</v>
      </c>
      <c r="H223" s="17">
        <f t="shared" si="17"/>
        <v>13.5</v>
      </c>
      <c r="I223" s="17">
        <f t="shared" si="18"/>
        <v>6.6</v>
      </c>
      <c r="J223" s="17">
        <f t="shared" si="19"/>
        <v>54</v>
      </c>
      <c r="L223" s="1">
        <v>46010.041666666664</v>
      </c>
      <c r="M223" s="7">
        <f>AVERAGEIF(Tableau1[Date2],L223,Tableau1[Systolique (mmHg)2])</f>
        <v>11.424999999999999</v>
      </c>
      <c r="N223" s="7">
        <f>AVERAGEIF(Tableau1[Date2],$L223,Tableau1[Diastolique (mmHg)2])</f>
        <v>5.4749999999999996</v>
      </c>
      <c r="O223" s="13">
        <f>AVERAGEIF(Tableau1[Date2],$L223,Tableau1[Pouls  (bpm)2])</f>
        <v>53.25</v>
      </c>
    </row>
    <row r="224" spans="1:15" hidden="1" x14ac:dyDescent="0.25">
      <c r="A224" s="8" t="s">
        <v>156</v>
      </c>
      <c r="B224" t="s">
        <v>157</v>
      </c>
      <c r="C224">
        <v>136</v>
      </c>
      <c r="D224">
        <v>65</v>
      </c>
      <c r="E224">
        <v>54</v>
      </c>
      <c r="F224" s="5">
        <f t="shared" si="15"/>
        <v>46110.625</v>
      </c>
      <c r="G224" s="3">
        <f t="shared" si="16"/>
        <v>0.89513888888888893</v>
      </c>
      <c r="H224" s="17">
        <f t="shared" si="17"/>
        <v>13.6</v>
      </c>
      <c r="I224" s="17">
        <f t="shared" si="18"/>
        <v>6.5</v>
      </c>
      <c r="J224" s="17">
        <f t="shared" si="19"/>
        <v>54</v>
      </c>
      <c r="L224" s="1">
        <v>46009.625</v>
      </c>
      <c r="M224" s="7">
        <f>AVERAGEIF(Tableau1[Date2],L224,Tableau1[Systolique (mmHg)2])</f>
        <v>14.633333333333335</v>
      </c>
      <c r="N224" s="7">
        <f>AVERAGEIF(Tableau1[Date2],$L224,Tableau1[Diastolique (mmHg)2])</f>
        <v>7.2333333333333334</v>
      </c>
      <c r="O224" s="13">
        <f>AVERAGEIF(Tableau1[Date2],$L224,Tableau1[Pouls  (bpm)2])</f>
        <v>57.333333333333336</v>
      </c>
    </row>
    <row r="225" spans="1:15" hidden="1" x14ac:dyDescent="0.25">
      <c r="A225" s="8" t="s">
        <v>156</v>
      </c>
      <c r="B225" t="s">
        <v>136</v>
      </c>
      <c r="C225">
        <v>139</v>
      </c>
      <c r="D225">
        <v>61</v>
      </c>
      <c r="E225">
        <v>53</v>
      </c>
      <c r="F225" s="5">
        <f t="shared" si="15"/>
        <v>46110.041666666664</v>
      </c>
      <c r="G225" s="3">
        <f t="shared" si="16"/>
        <v>0.35347222222222219</v>
      </c>
      <c r="H225" s="17">
        <f t="shared" si="17"/>
        <v>13.9</v>
      </c>
      <c r="I225" s="17">
        <f t="shared" si="18"/>
        <v>6.1</v>
      </c>
      <c r="J225" s="17">
        <f t="shared" si="19"/>
        <v>53</v>
      </c>
      <c r="L225" s="1">
        <v>46009.041666666664</v>
      </c>
      <c r="M225" s="7">
        <f>AVERAGEIF(Tableau1[Date2],L225,Tableau1[Systolique (mmHg)2])</f>
        <v>11.566666666666668</v>
      </c>
      <c r="N225" s="7">
        <f>AVERAGEIF(Tableau1[Date2],$L225,Tableau1[Diastolique (mmHg)2])</f>
        <v>5.6333333333333329</v>
      </c>
      <c r="O225" s="13">
        <f>AVERAGEIF(Tableau1[Date2],$L225,Tableau1[Pouls  (bpm)2])</f>
        <v>57</v>
      </c>
    </row>
    <row r="226" spans="1:15" hidden="1" x14ac:dyDescent="0.25">
      <c r="A226" s="8" t="s">
        <v>156</v>
      </c>
      <c r="B226" t="s">
        <v>158</v>
      </c>
      <c r="C226">
        <v>137</v>
      </c>
      <c r="D226">
        <v>64</v>
      </c>
      <c r="E226">
        <v>54</v>
      </c>
      <c r="F226" s="5">
        <f t="shared" si="15"/>
        <v>46110.041666666664</v>
      </c>
      <c r="G226" s="3">
        <f t="shared" si="16"/>
        <v>0.3527777777777778</v>
      </c>
      <c r="H226" s="17">
        <f t="shared" si="17"/>
        <v>13.7</v>
      </c>
      <c r="I226" s="17">
        <f t="shared" si="18"/>
        <v>6.4</v>
      </c>
      <c r="J226" s="17">
        <f t="shared" si="19"/>
        <v>54</v>
      </c>
      <c r="L226" s="1">
        <v>46008.625</v>
      </c>
      <c r="M226" s="7">
        <f>AVERAGEIF(Tableau1[Date2],L226,Tableau1[Systolique (mmHg)2])</f>
        <v>14.649999999999999</v>
      </c>
      <c r="N226" s="7">
        <f>AVERAGEIF(Tableau1[Date2],$L226,Tableau1[Diastolique (mmHg)2])</f>
        <v>7.1000000000000005</v>
      </c>
      <c r="O226" s="13">
        <f>AVERAGEIF(Tableau1[Date2],$L226,Tableau1[Pouls  (bpm)2])</f>
        <v>53.25</v>
      </c>
    </row>
    <row r="227" spans="1:15" hidden="1" x14ac:dyDescent="0.25">
      <c r="A227" s="8" t="s">
        <v>156</v>
      </c>
      <c r="B227" t="s">
        <v>142</v>
      </c>
      <c r="C227">
        <v>130</v>
      </c>
      <c r="D227">
        <v>63</v>
      </c>
      <c r="E227">
        <v>54</v>
      </c>
      <c r="F227" s="5">
        <f t="shared" si="15"/>
        <v>46110.041666666664</v>
      </c>
      <c r="G227" s="3">
        <f t="shared" si="16"/>
        <v>0.3520833333333333</v>
      </c>
      <c r="H227" s="17">
        <f t="shared" si="17"/>
        <v>13</v>
      </c>
      <c r="I227" s="17">
        <f t="shared" si="18"/>
        <v>6.3</v>
      </c>
      <c r="J227" s="17">
        <f t="shared" si="19"/>
        <v>54</v>
      </c>
      <c r="L227" s="1">
        <v>46008.041666666664</v>
      </c>
      <c r="M227" s="7">
        <f>AVERAGEIF(Tableau1[Date2],L227,Tableau1[Systolique (mmHg)2])</f>
        <v>12.45</v>
      </c>
      <c r="N227" s="7">
        <f>AVERAGEIF(Tableau1[Date2],$L227,Tableau1[Diastolique (mmHg)2])</f>
        <v>6</v>
      </c>
      <c r="O227" s="13">
        <f>AVERAGEIF(Tableau1[Date2],$L227,Tableau1[Pouls  (bpm)2])</f>
        <v>55.5</v>
      </c>
    </row>
    <row r="228" spans="1:15" hidden="1" x14ac:dyDescent="0.25">
      <c r="A228" s="8" t="s">
        <v>159</v>
      </c>
      <c r="B228" t="s">
        <v>29</v>
      </c>
      <c r="C228">
        <v>144</v>
      </c>
      <c r="D228">
        <v>65</v>
      </c>
      <c r="E228">
        <v>51</v>
      </c>
      <c r="F228" s="5">
        <f t="shared" si="15"/>
        <v>46109.625</v>
      </c>
      <c r="G228" s="3">
        <f t="shared" si="16"/>
        <v>0.90763888888888899</v>
      </c>
      <c r="H228" s="17">
        <f t="shared" si="17"/>
        <v>14.4</v>
      </c>
      <c r="I228" s="17">
        <f t="shared" si="18"/>
        <v>6.5</v>
      </c>
      <c r="J228" s="17">
        <f t="shared" si="19"/>
        <v>51</v>
      </c>
      <c r="L228" s="1">
        <v>46007.625</v>
      </c>
      <c r="M228" s="7">
        <f>AVERAGEIF(Tableau1[Date2],L228,Tableau1[Systolique (mmHg)2])</f>
        <v>14.033333333333331</v>
      </c>
      <c r="N228" s="7">
        <f>AVERAGEIF(Tableau1[Date2],$L228,Tableau1[Diastolique (mmHg)2])</f>
        <v>6.2333333333333334</v>
      </c>
      <c r="O228" s="13">
        <f>AVERAGEIF(Tableau1[Date2],$L228,Tableau1[Pouls  (bpm)2])</f>
        <v>58</v>
      </c>
    </row>
    <row r="229" spans="1:15" hidden="1" x14ac:dyDescent="0.25">
      <c r="A229" s="8" t="s">
        <v>159</v>
      </c>
      <c r="B229" t="s">
        <v>29</v>
      </c>
      <c r="C229">
        <v>132</v>
      </c>
      <c r="D229">
        <v>66</v>
      </c>
      <c r="E229">
        <v>51</v>
      </c>
      <c r="F229" s="5">
        <f t="shared" si="15"/>
        <v>46109.625</v>
      </c>
      <c r="G229" s="3">
        <f t="shared" si="16"/>
        <v>0.90763888888888899</v>
      </c>
      <c r="H229" s="17">
        <f t="shared" si="17"/>
        <v>13.2</v>
      </c>
      <c r="I229" s="17">
        <f t="shared" si="18"/>
        <v>6.6</v>
      </c>
      <c r="J229" s="17">
        <f t="shared" si="19"/>
        <v>51</v>
      </c>
      <c r="L229" s="1">
        <v>46006.625</v>
      </c>
      <c r="M229" s="7">
        <f>AVERAGEIF(Tableau1[Date2],L229,Tableau1[Systolique (mmHg)2])</f>
        <v>13.433333333333332</v>
      </c>
      <c r="N229" s="7">
        <f>AVERAGEIF(Tableau1[Date2],$L229,Tableau1[Diastolique (mmHg)2])</f>
        <v>6.4333333333333336</v>
      </c>
      <c r="O229" s="13">
        <f>AVERAGEIF(Tableau1[Date2],$L229,Tableau1[Pouls  (bpm)2])</f>
        <v>55.666666666666664</v>
      </c>
    </row>
    <row r="230" spans="1:15" hidden="1" x14ac:dyDescent="0.25">
      <c r="A230" s="8" t="s">
        <v>159</v>
      </c>
      <c r="B230" t="s">
        <v>44</v>
      </c>
      <c r="C230">
        <v>136</v>
      </c>
      <c r="D230">
        <v>65</v>
      </c>
      <c r="E230">
        <v>51</v>
      </c>
      <c r="F230" s="5">
        <f t="shared" si="15"/>
        <v>46109.625</v>
      </c>
      <c r="G230" s="3">
        <f t="shared" si="16"/>
        <v>0.90694444444444444</v>
      </c>
      <c r="H230" s="17">
        <f t="shared" si="17"/>
        <v>13.6</v>
      </c>
      <c r="I230" s="17">
        <f t="shared" si="18"/>
        <v>6.5</v>
      </c>
      <c r="J230" s="17">
        <f t="shared" si="19"/>
        <v>51</v>
      </c>
      <c r="L230" s="1">
        <v>46006.041666666664</v>
      </c>
      <c r="M230" s="7">
        <f>AVERAGEIF(Tableau1[Date2],L230,Tableau1[Systolique (mmHg)2])</f>
        <v>9.9333333333333336</v>
      </c>
      <c r="N230" s="7">
        <f>AVERAGEIF(Tableau1[Date2],$L230,Tableau1[Diastolique (mmHg)2])</f>
        <v>5.5</v>
      </c>
      <c r="O230" s="13">
        <f>AVERAGEIF(Tableau1[Date2],$L230,Tableau1[Pouls  (bpm)2])</f>
        <v>58</v>
      </c>
    </row>
    <row r="231" spans="1:15" hidden="1" x14ac:dyDescent="0.25">
      <c r="A231" s="8" t="s">
        <v>159</v>
      </c>
      <c r="B231" t="s">
        <v>160</v>
      </c>
      <c r="C231">
        <v>111</v>
      </c>
      <c r="D231">
        <v>53</v>
      </c>
      <c r="E231">
        <v>53</v>
      </c>
      <c r="F231" s="5">
        <f t="shared" si="15"/>
        <v>46109.625</v>
      </c>
      <c r="G231" s="3">
        <f t="shared" si="16"/>
        <v>0.41875000000000001</v>
      </c>
      <c r="H231" s="17">
        <f t="shared" si="17"/>
        <v>11.1</v>
      </c>
      <c r="I231" s="17">
        <f t="shared" si="18"/>
        <v>5.3</v>
      </c>
      <c r="J231" s="17">
        <f t="shared" si="19"/>
        <v>53</v>
      </c>
      <c r="L231" s="1">
        <v>46005.041666666664</v>
      </c>
      <c r="M231" s="7">
        <f>AVERAGEIF(Tableau1[Date2],L231,Tableau1[Systolique (mmHg)2])</f>
        <v>12.85</v>
      </c>
      <c r="N231" s="7">
        <f>AVERAGEIF(Tableau1[Date2],$L231,Tableau1[Diastolique (mmHg)2])</f>
        <v>6.2</v>
      </c>
      <c r="O231" s="13">
        <f>AVERAGEIF(Tableau1[Date2],$L231,Tableau1[Pouls  (bpm)2])</f>
        <v>55.5</v>
      </c>
    </row>
    <row r="232" spans="1:15" hidden="1" x14ac:dyDescent="0.25">
      <c r="A232" s="8" t="s">
        <v>159</v>
      </c>
      <c r="B232" t="s">
        <v>161</v>
      </c>
      <c r="C232">
        <v>100</v>
      </c>
      <c r="D232">
        <v>52</v>
      </c>
      <c r="E232">
        <v>54</v>
      </c>
      <c r="F232" s="5">
        <f t="shared" si="15"/>
        <v>46109.625</v>
      </c>
      <c r="G232" s="3">
        <f t="shared" si="16"/>
        <v>0.41805555555555557</v>
      </c>
      <c r="H232" s="17">
        <f t="shared" si="17"/>
        <v>10</v>
      </c>
      <c r="I232" s="17">
        <f t="shared" si="18"/>
        <v>5.2</v>
      </c>
      <c r="J232" s="17">
        <f t="shared" si="19"/>
        <v>54</v>
      </c>
      <c r="L232" s="1">
        <v>46004.041666666664</v>
      </c>
      <c r="M232" s="7">
        <f>AVERAGEIF(Tableau1[Date2],L232,Tableau1[Systolique (mmHg)2])</f>
        <v>11.533333333333333</v>
      </c>
      <c r="N232" s="7">
        <f>AVERAGEIF(Tableau1[Date2],$L232,Tableau1[Diastolique (mmHg)2])</f>
        <v>5.5333333333333341</v>
      </c>
      <c r="O232" s="13">
        <f>AVERAGEIF(Tableau1[Date2],$L232,Tableau1[Pouls  (bpm)2])</f>
        <v>57</v>
      </c>
    </row>
    <row r="233" spans="1:15" hidden="1" x14ac:dyDescent="0.25">
      <c r="A233" s="8" t="s">
        <v>159</v>
      </c>
      <c r="B233" t="s">
        <v>162</v>
      </c>
      <c r="C233">
        <v>108</v>
      </c>
      <c r="D233">
        <v>56</v>
      </c>
      <c r="E233">
        <v>55</v>
      </c>
      <c r="F233" s="5">
        <f t="shared" si="15"/>
        <v>46109.625</v>
      </c>
      <c r="G233" s="3">
        <f t="shared" si="16"/>
        <v>0.41736111111111113</v>
      </c>
      <c r="H233" s="17">
        <f t="shared" si="17"/>
        <v>10.8</v>
      </c>
      <c r="I233" s="17">
        <f t="shared" si="18"/>
        <v>5.6</v>
      </c>
      <c r="J233" s="17">
        <f t="shared" si="19"/>
        <v>55</v>
      </c>
      <c r="L233" s="1">
        <v>46003.041666666664</v>
      </c>
      <c r="M233" s="7">
        <f>AVERAGEIF(Tableau1[Date2],L233,Tableau1[Systolique (mmHg)2])</f>
        <v>12.725</v>
      </c>
      <c r="N233" s="7">
        <f>AVERAGEIF(Tableau1[Date2],$L233,Tableau1[Diastolique (mmHg)2])</f>
        <v>5.8249999999999993</v>
      </c>
      <c r="O233" s="13">
        <f>AVERAGEIF(Tableau1[Date2],$L233,Tableau1[Pouls  (bpm)2])</f>
        <v>56.75</v>
      </c>
    </row>
    <row r="234" spans="1:15" hidden="1" x14ac:dyDescent="0.25">
      <c r="A234" s="8" t="s">
        <v>163</v>
      </c>
      <c r="B234" t="s">
        <v>49</v>
      </c>
      <c r="C234">
        <v>127</v>
      </c>
      <c r="D234">
        <v>63</v>
      </c>
      <c r="E234">
        <v>54</v>
      </c>
      <c r="F234" s="5">
        <f t="shared" si="15"/>
        <v>46108.625</v>
      </c>
      <c r="G234" s="3">
        <f t="shared" si="16"/>
        <v>0.90347222222222223</v>
      </c>
      <c r="H234" s="17">
        <f t="shared" si="17"/>
        <v>12.7</v>
      </c>
      <c r="I234" s="17">
        <f t="shared" si="18"/>
        <v>6.3</v>
      </c>
      <c r="J234" s="17">
        <f t="shared" si="19"/>
        <v>54</v>
      </c>
      <c r="L234" s="1">
        <v>46002.625</v>
      </c>
      <c r="M234" s="7">
        <f>AVERAGEIF(Tableau1[Date2],L234,Tableau1[Systolique (mmHg)2])</f>
        <v>14.333333333333334</v>
      </c>
      <c r="N234" s="7">
        <f>AVERAGEIF(Tableau1[Date2],$L234,Tableau1[Diastolique (mmHg)2])</f>
        <v>6.7666666666666666</v>
      </c>
      <c r="O234" s="13">
        <f>AVERAGEIF(Tableau1[Date2],$L234,Tableau1[Pouls  (bpm)2])</f>
        <v>55</v>
      </c>
    </row>
    <row r="235" spans="1:15" hidden="1" x14ac:dyDescent="0.25">
      <c r="A235" s="8" t="s">
        <v>163</v>
      </c>
      <c r="B235" t="s">
        <v>49</v>
      </c>
      <c r="C235">
        <v>128</v>
      </c>
      <c r="D235">
        <v>64</v>
      </c>
      <c r="E235">
        <v>55</v>
      </c>
      <c r="F235" s="5">
        <f t="shared" si="15"/>
        <v>46108.625</v>
      </c>
      <c r="G235" s="3">
        <f t="shared" si="16"/>
        <v>0.90347222222222223</v>
      </c>
      <c r="H235" s="17">
        <f t="shared" si="17"/>
        <v>12.8</v>
      </c>
      <c r="I235" s="17">
        <f t="shared" si="18"/>
        <v>6.4</v>
      </c>
      <c r="J235" s="17">
        <f t="shared" si="19"/>
        <v>55</v>
      </c>
      <c r="L235" s="1">
        <v>46002.041666666664</v>
      </c>
      <c r="M235" s="7">
        <f>AVERAGEIF(Tableau1[Date2],L235,Tableau1[Systolique (mmHg)2])</f>
        <v>11.766666666666666</v>
      </c>
      <c r="N235" s="7">
        <f>AVERAGEIF(Tableau1[Date2],$L235,Tableau1[Diastolique (mmHg)2])</f>
        <v>5.7333333333333334</v>
      </c>
      <c r="O235" s="13">
        <f>AVERAGEIF(Tableau1[Date2],$L235,Tableau1[Pouls  (bpm)2])</f>
        <v>55.333333333333336</v>
      </c>
    </row>
    <row r="236" spans="1:15" hidden="1" x14ac:dyDescent="0.25">
      <c r="A236" s="8" t="s">
        <v>163</v>
      </c>
      <c r="B236" t="s">
        <v>50</v>
      </c>
      <c r="C236">
        <v>135</v>
      </c>
      <c r="D236">
        <v>71</v>
      </c>
      <c r="E236">
        <v>55</v>
      </c>
      <c r="F236" s="5">
        <f t="shared" si="15"/>
        <v>46108.625</v>
      </c>
      <c r="G236" s="3">
        <f t="shared" si="16"/>
        <v>0.90277777777777779</v>
      </c>
      <c r="H236" s="17">
        <f t="shared" si="17"/>
        <v>13.5</v>
      </c>
      <c r="I236" s="17">
        <f t="shared" si="18"/>
        <v>7.1</v>
      </c>
      <c r="J236" s="17">
        <f t="shared" si="19"/>
        <v>55</v>
      </c>
      <c r="L236" s="1">
        <v>46001.625</v>
      </c>
      <c r="M236" s="7">
        <f>AVERAGEIF(Tableau1[Date2],L236,Tableau1[Systolique (mmHg)2])</f>
        <v>11.333333333333334</v>
      </c>
      <c r="N236" s="7">
        <f>AVERAGEIF(Tableau1[Date2],$L236,Tableau1[Diastolique (mmHg)2])</f>
        <v>6.583333333333333</v>
      </c>
      <c r="O236" s="13">
        <f>AVERAGEIF(Tableau1[Date2],$L236,Tableau1[Pouls  (bpm)2])</f>
        <v>60.333333333333336</v>
      </c>
    </row>
    <row r="237" spans="1:15" hidden="1" x14ac:dyDescent="0.25">
      <c r="A237" s="8" t="s">
        <v>163</v>
      </c>
      <c r="B237" t="s">
        <v>34</v>
      </c>
      <c r="C237">
        <v>122</v>
      </c>
      <c r="D237">
        <v>53</v>
      </c>
      <c r="E237">
        <v>51</v>
      </c>
      <c r="F237" s="5">
        <f t="shared" si="15"/>
        <v>46108.041666666664</v>
      </c>
      <c r="G237" s="3">
        <f t="shared" si="16"/>
        <v>0.375</v>
      </c>
      <c r="H237" s="17">
        <f t="shared" si="17"/>
        <v>12.2</v>
      </c>
      <c r="I237" s="17">
        <f t="shared" si="18"/>
        <v>5.3</v>
      </c>
      <c r="J237" s="17">
        <f t="shared" si="19"/>
        <v>51</v>
      </c>
      <c r="L237" s="1">
        <v>46001.041666666664</v>
      </c>
      <c r="M237" s="7">
        <f>AVERAGEIF(Tableau1[Date2],L237,Tableau1[Systolique (mmHg)2])</f>
        <v>11.433333333333335</v>
      </c>
      <c r="N237" s="7">
        <f>AVERAGEIF(Tableau1[Date2],$L237,Tableau1[Diastolique (mmHg)2])</f>
        <v>5.7</v>
      </c>
      <c r="O237" s="13">
        <f>AVERAGEIF(Tableau1[Date2],$L237,Tableau1[Pouls  (bpm)2])</f>
        <v>56</v>
      </c>
    </row>
    <row r="238" spans="1:15" hidden="1" x14ac:dyDescent="0.25">
      <c r="A238" s="8" t="s">
        <v>163</v>
      </c>
      <c r="B238" t="s">
        <v>42</v>
      </c>
      <c r="C238">
        <v>122</v>
      </c>
      <c r="D238">
        <v>53</v>
      </c>
      <c r="E238">
        <v>51</v>
      </c>
      <c r="F238" s="5">
        <f t="shared" si="15"/>
        <v>46108.041666666664</v>
      </c>
      <c r="G238" s="3">
        <f t="shared" si="16"/>
        <v>0.3743055555555555</v>
      </c>
      <c r="H238" s="17">
        <f t="shared" si="17"/>
        <v>12.2</v>
      </c>
      <c r="I238" s="17">
        <f t="shared" si="18"/>
        <v>5.3</v>
      </c>
      <c r="J238" s="17">
        <f t="shared" si="19"/>
        <v>51</v>
      </c>
      <c r="L238" s="1">
        <v>46000.625</v>
      </c>
      <c r="M238" s="7">
        <f>AVERAGEIF(Tableau1[Date2],L238,Tableau1[Systolique (mmHg)2])</f>
        <v>15.666666666666666</v>
      </c>
      <c r="N238" s="7">
        <f>AVERAGEIF(Tableau1[Date2],$L238,Tableau1[Diastolique (mmHg)2])</f>
        <v>7.5333333333333341</v>
      </c>
      <c r="O238" s="13">
        <f>AVERAGEIF(Tableau1[Date2],$L238,Tableau1[Pouls  (bpm)2])</f>
        <v>61.666666666666664</v>
      </c>
    </row>
    <row r="239" spans="1:15" hidden="1" x14ac:dyDescent="0.25">
      <c r="A239" s="8" t="s">
        <v>163</v>
      </c>
      <c r="B239" t="s">
        <v>150</v>
      </c>
      <c r="C239">
        <v>118</v>
      </c>
      <c r="D239">
        <v>60</v>
      </c>
      <c r="E239">
        <v>51</v>
      </c>
      <c r="F239" s="5">
        <f t="shared" si="15"/>
        <v>46108.041666666664</v>
      </c>
      <c r="G239" s="3">
        <f t="shared" si="16"/>
        <v>0.37361111111111112</v>
      </c>
      <c r="H239" s="17">
        <f t="shared" si="17"/>
        <v>11.8</v>
      </c>
      <c r="I239" s="17">
        <f t="shared" si="18"/>
        <v>6</v>
      </c>
      <c r="J239" s="17">
        <f t="shared" si="19"/>
        <v>51</v>
      </c>
      <c r="L239" s="1">
        <v>45999.625</v>
      </c>
      <c r="M239" s="7">
        <f>AVERAGEIF(Tableau1[Date2],L239,Tableau1[Systolique (mmHg)2])</f>
        <v>14.933333333333332</v>
      </c>
      <c r="N239" s="7">
        <f>AVERAGEIF(Tableau1[Date2],$L239,Tableau1[Diastolique (mmHg)2])</f>
        <v>7.4333333333333327</v>
      </c>
      <c r="O239" s="13">
        <f>AVERAGEIF(Tableau1[Date2],$L239,Tableau1[Pouls  (bpm)2])</f>
        <v>59.333333333333336</v>
      </c>
    </row>
    <row r="240" spans="1:15" hidden="1" x14ac:dyDescent="0.25">
      <c r="A240" s="8" t="s">
        <v>164</v>
      </c>
      <c r="B240" t="s">
        <v>33</v>
      </c>
      <c r="C240">
        <v>131</v>
      </c>
      <c r="D240">
        <v>60</v>
      </c>
      <c r="E240">
        <v>54</v>
      </c>
      <c r="F240" s="5">
        <f t="shared" si="15"/>
        <v>46107.625</v>
      </c>
      <c r="G240" s="3">
        <f t="shared" si="16"/>
        <v>0.90486111111111101</v>
      </c>
      <c r="H240" s="17">
        <f t="shared" si="17"/>
        <v>13.1</v>
      </c>
      <c r="I240" s="17">
        <f t="shared" si="18"/>
        <v>6</v>
      </c>
      <c r="J240" s="17">
        <f t="shared" si="19"/>
        <v>54</v>
      </c>
      <c r="L240" s="1">
        <v>45999.041666666664</v>
      </c>
      <c r="M240" s="7">
        <f>AVERAGEIF(Tableau1[Date2],L240,Tableau1[Systolique (mmHg)2])</f>
        <v>14.033333333333331</v>
      </c>
      <c r="N240" s="7">
        <f>AVERAGEIF(Tableau1[Date2],$L240,Tableau1[Diastolique (mmHg)2])</f>
        <v>6.3000000000000007</v>
      </c>
      <c r="O240" s="13">
        <f>AVERAGEIF(Tableau1[Date2],$L240,Tableau1[Pouls  (bpm)2])</f>
        <v>55.333333333333336</v>
      </c>
    </row>
    <row r="241" spans="1:15" hidden="1" x14ac:dyDescent="0.25">
      <c r="A241" s="8" t="s">
        <v>164</v>
      </c>
      <c r="B241" t="s">
        <v>48</v>
      </c>
      <c r="C241">
        <v>134</v>
      </c>
      <c r="D241">
        <v>64</v>
      </c>
      <c r="E241">
        <v>55</v>
      </c>
      <c r="F241" s="5">
        <f t="shared" si="15"/>
        <v>46107.625</v>
      </c>
      <c r="G241" s="3">
        <f t="shared" si="16"/>
        <v>0.90416666666666667</v>
      </c>
      <c r="H241" s="17">
        <f t="shared" si="17"/>
        <v>13.4</v>
      </c>
      <c r="I241" s="17">
        <f t="shared" si="18"/>
        <v>6.4</v>
      </c>
      <c r="J241" s="17">
        <f t="shared" si="19"/>
        <v>55</v>
      </c>
      <c r="L241" s="1">
        <v>45998.625</v>
      </c>
      <c r="M241" s="7">
        <f>AVERAGEIF(Tableau1[Date2],L241,Tableau1[Systolique (mmHg)2])</f>
        <v>11.733333333333334</v>
      </c>
      <c r="N241" s="7">
        <f>AVERAGEIF(Tableau1[Date2],$L241,Tableau1[Diastolique (mmHg)2])</f>
        <v>6.166666666666667</v>
      </c>
      <c r="O241" s="13">
        <f>AVERAGEIF(Tableau1[Date2],$L241,Tableau1[Pouls  (bpm)2])</f>
        <v>58.333333333333336</v>
      </c>
    </row>
    <row r="242" spans="1:15" hidden="1" x14ac:dyDescent="0.25">
      <c r="A242" s="8" t="s">
        <v>164</v>
      </c>
      <c r="B242" t="s">
        <v>49</v>
      </c>
      <c r="C242">
        <v>131</v>
      </c>
      <c r="D242">
        <v>60</v>
      </c>
      <c r="E242">
        <v>55</v>
      </c>
      <c r="F242" s="5">
        <f t="shared" si="15"/>
        <v>46107.625</v>
      </c>
      <c r="G242" s="3">
        <f t="shared" si="16"/>
        <v>0.90347222222222223</v>
      </c>
      <c r="H242" s="17">
        <f t="shared" si="17"/>
        <v>13.1</v>
      </c>
      <c r="I242" s="17">
        <f t="shared" si="18"/>
        <v>6</v>
      </c>
      <c r="J242" s="17">
        <f t="shared" si="19"/>
        <v>55</v>
      </c>
      <c r="L242" s="1">
        <v>45998.041666666664</v>
      </c>
      <c r="M242" s="7">
        <f>AVERAGEIF(Tableau1[Date2],L242,Tableau1[Systolique (mmHg)2])</f>
        <v>13.033333333333331</v>
      </c>
      <c r="N242" s="7">
        <f>AVERAGEIF(Tableau1[Date2],$L242,Tableau1[Diastolique (mmHg)2])</f>
        <v>6.2333333333333343</v>
      </c>
      <c r="O242" s="13">
        <f>AVERAGEIF(Tableau1[Date2],$L242,Tableau1[Pouls  (bpm)2])</f>
        <v>56.666666666666664</v>
      </c>
    </row>
    <row r="243" spans="1:15" hidden="1" x14ac:dyDescent="0.25">
      <c r="A243" s="8" t="s">
        <v>164</v>
      </c>
      <c r="B243" t="s">
        <v>151</v>
      </c>
      <c r="C243">
        <v>126</v>
      </c>
      <c r="D243">
        <v>56</v>
      </c>
      <c r="E243">
        <v>52</v>
      </c>
      <c r="F243" s="5">
        <f t="shared" si="15"/>
        <v>46107.041666666664</v>
      </c>
      <c r="G243" s="3">
        <f t="shared" si="16"/>
        <v>0.37291666666666662</v>
      </c>
      <c r="H243" s="17">
        <f t="shared" si="17"/>
        <v>12.6</v>
      </c>
      <c r="I243" s="17">
        <f t="shared" si="18"/>
        <v>5.6</v>
      </c>
      <c r="J243" s="17">
        <f t="shared" si="19"/>
        <v>52</v>
      </c>
      <c r="L243" s="1">
        <v>45997.625</v>
      </c>
      <c r="M243" s="7">
        <f>AVERAGEIF(Tableau1[Date2],L243,Tableau1[Systolique (mmHg)2])</f>
        <v>16.266666666666666</v>
      </c>
      <c r="N243" s="7">
        <f>AVERAGEIF(Tableau1[Date2],$L243,Tableau1[Diastolique (mmHg)2])</f>
        <v>7.3666666666666671</v>
      </c>
      <c r="O243" s="13">
        <f>AVERAGEIF(Tableau1[Date2],$L243,Tableau1[Pouls  (bpm)2])</f>
        <v>54.333333333333336</v>
      </c>
    </row>
    <row r="244" spans="1:15" hidden="1" x14ac:dyDescent="0.25">
      <c r="A244" s="8" t="s">
        <v>164</v>
      </c>
      <c r="B244" t="s">
        <v>151</v>
      </c>
      <c r="C244">
        <v>125</v>
      </c>
      <c r="D244">
        <v>59</v>
      </c>
      <c r="E244">
        <v>52</v>
      </c>
      <c r="F244" s="5">
        <f t="shared" si="15"/>
        <v>46107.041666666664</v>
      </c>
      <c r="G244" s="3">
        <f t="shared" si="16"/>
        <v>0.37291666666666662</v>
      </c>
      <c r="H244" s="17">
        <f t="shared" si="17"/>
        <v>12.5</v>
      </c>
      <c r="I244" s="17">
        <f t="shared" si="18"/>
        <v>5.9</v>
      </c>
      <c r="J244" s="17">
        <f t="shared" si="19"/>
        <v>52</v>
      </c>
      <c r="L244" s="1">
        <v>45997.041666666664</v>
      </c>
      <c r="M244" s="7">
        <f>AVERAGEIF(Tableau1[Date2],L244,Tableau1[Systolique (mmHg)2])</f>
        <v>12.966666666666667</v>
      </c>
      <c r="N244" s="7">
        <f>AVERAGEIF(Tableau1[Date2],$L244,Tableau1[Diastolique (mmHg)2])</f>
        <v>5.8666666666666671</v>
      </c>
      <c r="O244" s="13">
        <f>AVERAGEIF(Tableau1[Date2],$L244,Tableau1[Pouls  (bpm)2])</f>
        <v>53</v>
      </c>
    </row>
    <row r="245" spans="1:15" hidden="1" x14ac:dyDescent="0.25">
      <c r="A245" s="8" t="s">
        <v>164</v>
      </c>
      <c r="B245" t="s">
        <v>165</v>
      </c>
      <c r="C245">
        <v>122</v>
      </c>
      <c r="D245">
        <v>62</v>
      </c>
      <c r="E245">
        <v>52</v>
      </c>
      <c r="F245" s="5">
        <f t="shared" si="15"/>
        <v>46107.041666666664</v>
      </c>
      <c r="G245" s="3">
        <f t="shared" si="16"/>
        <v>0.37222222222222223</v>
      </c>
      <c r="H245" s="17">
        <f t="shared" si="17"/>
        <v>12.2</v>
      </c>
      <c r="I245" s="17">
        <f t="shared" si="18"/>
        <v>6.2</v>
      </c>
      <c r="J245" s="17">
        <f t="shared" si="19"/>
        <v>52</v>
      </c>
      <c r="L245" s="1">
        <v>45996.625</v>
      </c>
      <c r="M245" s="7">
        <f>AVERAGEIF(Tableau1[Date2],L245,Tableau1[Systolique (mmHg)2])</f>
        <v>15.033333333333333</v>
      </c>
      <c r="N245" s="7">
        <f>AVERAGEIF(Tableau1[Date2],$L245,Tableau1[Diastolique (mmHg)2])</f>
        <v>7.1000000000000005</v>
      </c>
      <c r="O245" s="13">
        <f>AVERAGEIF(Tableau1[Date2],$L245,Tableau1[Pouls  (bpm)2])</f>
        <v>54</v>
      </c>
    </row>
    <row r="246" spans="1:15" hidden="1" x14ac:dyDescent="0.25">
      <c r="A246" s="8" t="s">
        <v>166</v>
      </c>
      <c r="B246" t="s">
        <v>32</v>
      </c>
      <c r="C246">
        <v>133</v>
      </c>
      <c r="D246">
        <v>68</v>
      </c>
      <c r="E246">
        <v>49</v>
      </c>
      <c r="F246" s="5">
        <f t="shared" si="15"/>
        <v>46106.625</v>
      </c>
      <c r="G246" s="3">
        <f t="shared" si="16"/>
        <v>0.90555555555555556</v>
      </c>
      <c r="H246" s="17">
        <f t="shared" si="17"/>
        <v>13.3</v>
      </c>
      <c r="I246" s="17">
        <f t="shared" si="18"/>
        <v>6.8</v>
      </c>
      <c r="J246" s="17">
        <f t="shared" si="19"/>
        <v>49</v>
      </c>
      <c r="L246" s="1">
        <v>45996.041666666664</v>
      </c>
      <c r="M246" s="7">
        <f>AVERAGEIF(Tableau1[Date2],L246,Tableau1[Systolique (mmHg)2])</f>
        <v>12.600000000000001</v>
      </c>
      <c r="N246" s="7">
        <f>AVERAGEIF(Tableau1[Date2],$L246,Tableau1[Diastolique (mmHg)2])</f>
        <v>5.9</v>
      </c>
      <c r="O246" s="13">
        <f>AVERAGEIF(Tableau1[Date2],$L246,Tableau1[Pouls  (bpm)2])</f>
        <v>55.5</v>
      </c>
    </row>
    <row r="247" spans="1:15" hidden="1" x14ac:dyDescent="0.25">
      <c r="A247" s="8" t="s">
        <v>166</v>
      </c>
      <c r="B247" t="s">
        <v>33</v>
      </c>
      <c r="C247">
        <v>135</v>
      </c>
      <c r="D247">
        <v>69</v>
      </c>
      <c r="E247">
        <v>49</v>
      </c>
      <c r="F247" s="5">
        <f t="shared" si="15"/>
        <v>46106.625</v>
      </c>
      <c r="G247" s="3">
        <f t="shared" si="16"/>
        <v>0.90486111111111101</v>
      </c>
      <c r="H247" s="17">
        <f t="shared" si="17"/>
        <v>13.5</v>
      </c>
      <c r="I247" s="17">
        <f t="shared" si="18"/>
        <v>6.9</v>
      </c>
      <c r="J247" s="17">
        <f t="shared" si="19"/>
        <v>49</v>
      </c>
      <c r="L247" s="1">
        <v>45995.625</v>
      </c>
      <c r="M247" s="7">
        <f>AVERAGEIF(Tableau1[Date2],L247,Tableau1[Systolique (mmHg)2])</f>
        <v>15.700000000000001</v>
      </c>
      <c r="N247" s="7">
        <f>AVERAGEIF(Tableau1[Date2],$L247,Tableau1[Diastolique (mmHg)2])</f>
        <v>7</v>
      </c>
      <c r="O247" s="13">
        <f>AVERAGEIF(Tableau1[Date2],$L247,Tableau1[Pouls  (bpm)2])</f>
        <v>54.333333333333336</v>
      </c>
    </row>
    <row r="248" spans="1:15" hidden="1" x14ac:dyDescent="0.25">
      <c r="A248" s="8" t="s">
        <v>166</v>
      </c>
      <c r="B248" t="s">
        <v>48</v>
      </c>
      <c r="C248">
        <v>137</v>
      </c>
      <c r="D248">
        <v>68</v>
      </c>
      <c r="E248">
        <v>48</v>
      </c>
      <c r="F248" s="5">
        <f t="shared" si="15"/>
        <v>46106.625</v>
      </c>
      <c r="G248" s="3">
        <f t="shared" si="16"/>
        <v>0.90416666666666667</v>
      </c>
      <c r="H248" s="17">
        <f t="shared" si="17"/>
        <v>13.7</v>
      </c>
      <c r="I248" s="17">
        <f t="shared" si="18"/>
        <v>6.8</v>
      </c>
      <c r="J248" s="17">
        <f t="shared" si="19"/>
        <v>48</v>
      </c>
      <c r="L248" s="1">
        <v>45995.041666666664</v>
      </c>
      <c r="M248" s="7">
        <f>AVERAGEIF(Tableau1[Date2],L248,Tableau1[Systolique (mmHg)2])</f>
        <v>11.266666666666667</v>
      </c>
      <c r="N248" s="7">
        <f>AVERAGEIF(Tableau1[Date2],$L248,Tableau1[Diastolique (mmHg)2])</f>
        <v>5.6000000000000005</v>
      </c>
      <c r="O248" s="13">
        <f>AVERAGEIF(Tableau1[Date2],$L248,Tableau1[Pouls  (bpm)2])</f>
        <v>57.333333333333336</v>
      </c>
    </row>
    <row r="249" spans="1:15" hidden="1" x14ac:dyDescent="0.25">
      <c r="A249" s="8" t="s">
        <v>167</v>
      </c>
      <c r="B249" t="s">
        <v>168</v>
      </c>
      <c r="C249">
        <v>155</v>
      </c>
      <c r="D249">
        <v>69</v>
      </c>
      <c r="E249">
        <v>51</v>
      </c>
      <c r="F249" s="5">
        <f t="shared" si="15"/>
        <v>46105.625</v>
      </c>
      <c r="G249" s="3">
        <f t="shared" si="16"/>
        <v>0.90138888888888891</v>
      </c>
      <c r="H249" s="17">
        <f t="shared" si="17"/>
        <v>15.5</v>
      </c>
      <c r="I249" s="17">
        <f t="shared" si="18"/>
        <v>6.9</v>
      </c>
      <c r="J249" s="17">
        <f t="shared" si="19"/>
        <v>51</v>
      </c>
      <c r="L249" s="1">
        <v>45994.625</v>
      </c>
      <c r="M249" s="7">
        <f>AVERAGEIF(Tableau1[Date2],L249,Tableau1[Systolique (mmHg)2])</f>
        <v>14</v>
      </c>
      <c r="N249" s="7">
        <f>AVERAGEIF(Tableau1[Date2],$L249,Tableau1[Diastolique (mmHg)2])</f>
        <v>7.166666666666667</v>
      </c>
      <c r="O249" s="13">
        <f>AVERAGEIF(Tableau1[Date2],$L249,Tableau1[Pouls  (bpm)2])</f>
        <v>55.666666666666664</v>
      </c>
    </row>
    <row r="250" spans="1:15" hidden="1" x14ac:dyDescent="0.25">
      <c r="A250" s="8" t="s">
        <v>167</v>
      </c>
      <c r="B250" t="s">
        <v>168</v>
      </c>
      <c r="C250">
        <v>147</v>
      </c>
      <c r="D250">
        <v>69</v>
      </c>
      <c r="E250">
        <v>51</v>
      </c>
      <c r="F250" s="5">
        <f t="shared" si="15"/>
        <v>46105.625</v>
      </c>
      <c r="G250" s="3">
        <f t="shared" si="16"/>
        <v>0.90138888888888891</v>
      </c>
      <c r="H250" s="17">
        <f t="shared" si="17"/>
        <v>14.7</v>
      </c>
      <c r="I250" s="17">
        <f t="shared" si="18"/>
        <v>6.9</v>
      </c>
      <c r="J250" s="17">
        <f t="shared" si="19"/>
        <v>51</v>
      </c>
      <c r="L250" s="1">
        <v>45994.041666666664</v>
      </c>
      <c r="M250" s="7">
        <f>AVERAGEIF(Tableau1[Date2],L250,Tableau1[Systolique (mmHg)2])</f>
        <v>12.066666666666668</v>
      </c>
      <c r="N250" s="7">
        <f>AVERAGEIF(Tableau1[Date2],$L250,Tableau1[Diastolique (mmHg)2])</f>
        <v>6.0666666666666664</v>
      </c>
      <c r="O250" s="13">
        <f>AVERAGEIF(Tableau1[Date2],$L250,Tableau1[Pouls  (bpm)2])</f>
        <v>55.333333333333336</v>
      </c>
    </row>
    <row r="251" spans="1:15" hidden="1" x14ac:dyDescent="0.25">
      <c r="A251" s="8" t="s">
        <v>167</v>
      </c>
      <c r="B251" t="s">
        <v>81</v>
      </c>
      <c r="C251">
        <v>147</v>
      </c>
      <c r="D251">
        <v>70</v>
      </c>
      <c r="E251">
        <v>52</v>
      </c>
      <c r="F251" s="5">
        <f t="shared" si="15"/>
        <v>46105.625</v>
      </c>
      <c r="G251" s="3">
        <f t="shared" si="16"/>
        <v>0.9</v>
      </c>
      <c r="H251" s="17">
        <f t="shared" si="17"/>
        <v>14.7</v>
      </c>
      <c r="I251" s="17">
        <f t="shared" si="18"/>
        <v>7</v>
      </c>
      <c r="J251" s="17">
        <f t="shared" si="19"/>
        <v>52</v>
      </c>
      <c r="L251" s="1">
        <v>45993.625</v>
      </c>
      <c r="M251" s="7">
        <f>AVERAGEIF(Tableau1[Date2],L251,Tableau1[Systolique (mmHg)2])</f>
        <v>15.100000000000001</v>
      </c>
      <c r="N251" s="7">
        <f>AVERAGEIF(Tableau1[Date2],$L251,Tableau1[Diastolique (mmHg)2])</f>
        <v>7.9333333333333327</v>
      </c>
      <c r="O251" s="13">
        <f>AVERAGEIF(Tableau1[Date2],$L251,Tableau1[Pouls  (bpm)2])</f>
        <v>60.666666666666664</v>
      </c>
    </row>
    <row r="252" spans="1:15" hidden="1" x14ac:dyDescent="0.25">
      <c r="A252" s="8" t="s">
        <v>169</v>
      </c>
      <c r="B252" t="s">
        <v>20</v>
      </c>
      <c r="C252">
        <v>117</v>
      </c>
      <c r="D252">
        <v>54</v>
      </c>
      <c r="E252">
        <v>51</v>
      </c>
      <c r="F252" s="5">
        <f t="shared" si="15"/>
        <v>46104.041666666664</v>
      </c>
      <c r="G252" s="3">
        <f t="shared" si="16"/>
        <v>0.38611111111111113</v>
      </c>
      <c r="H252" s="17">
        <f t="shared" si="17"/>
        <v>11.7</v>
      </c>
      <c r="I252" s="17">
        <f t="shared" si="18"/>
        <v>5.4</v>
      </c>
      <c r="J252" s="17">
        <f t="shared" si="19"/>
        <v>51</v>
      </c>
      <c r="L252" s="1">
        <v>45992.625</v>
      </c>
      <c r="M252" s="7">
        <f>AVERAGEIF(Tableau1[Date2],L252,Tableau1[Systolique (mmHg)2])</f>
        <v>15.766666666666666</v>
      </c>
      <c r="N252" s="7">
        <f>AVERAGEIF(Tableau1[Date2],$L252,Tableau1[Diastolique (mmHg)2])</f>
        <v>7.1000000000000005</v>
      </c>
      <c r="O252" s="13">
        <f>AVERAGEIF(Tableau1[Date2],$L252,Tableau1[Pouls  (bpm)2])</f>
        <v>57</v>
      </c>
    </row>
    <row r="253" spans="1:15" hidden="1" x14ac:dyDescent="0.25">
      <c r="A253" s="8" t="s">
        <v>169</v>
      </c>
      <c r="B253" t="s">
        <v>170</v>
      </c>
      <c r="C253">
        <v>121</v>
      </c>
      <c r="D253">
        <v>55</v>
      </c>
      <c r="E253">
        <v>50</v>
      </c>
      <c r="F253" s="5">
        <f t="shared" si="15"/>
        <v>46104.041666666664</v>
      </c>
      <c r="G253" s="3">
        <f t="shared" si="16"/>
        <v>0.38541666666666669</v>
      </c>
      <c r="H253" s="17">
        <f t="shared" si="17"/>
        <v>12.1</v>
      </c>
      <c r="I253" s="17">
        <f t="shared" si="18"/>
        <v>5.5</v>
      </c>
      <c r="J253" s="17">
        <f t="shared" si="19"/>
        <v>50</v>
      </c>
      <c r="L253" s="1">
        <v>45992.041666666664</v>
      </c>
      <c r="M253" s="7">
        <f>AVERAGEIF(Tableau1[Date2],L253,Tableau1[Systolique (mmHg)2])</f>
        <v>12.866666666666667</v>
      </c>
      <c r="N253" s="7">
        <f>AVERAGEIF(Tableau1[Date2],$L253,Tableau1[Diastolique (mmHg)2])</f>
        <v>6.3999999999999995</v>
      </c>
      <c r="O253" s="13">
        <f>AVERAGEIF(Tableau1[Date2],$L253,Tableau1[Pouls  (bpm)2])</f>
        <v>57.333333333333336</v>
      </c>
    </row>
    <row r="254" spans="1:15" hidden="1" x14ac:dyDescent="0.25">
      <c r="A254" s="8" t="s">
        <v>169</v>
      </c>
      <c r="B254" t="s">
        <v>171</v>
      </c>
      <c r="C254">
        <v>115</v>
      </c>
      <c r="D254">
        <v>57</v>
      </c>
      <c r="E254">
        <v>51</v>
      </c>
      <c r="F254" s="5">
        <f t="shared" si="15"/>
        <v>46104.041666666664</v>
      </c>
      <c r="G254" s="3">
        <f t="shared" si="16"/>
        <v>0.38472222222222219</v>
      </c>
      <c r="H254" s="17">
        <f t="shared" si="17"/>
        <v>11.5</v>
      </c>
      <c r="I254" s="17">
        <f t="shared" si="18"/>
        <v>5.7</v>
      </c>
      <c r="J254" s="17">
        <f t="shared" si="19"/>
        <v>51</v>
      </c>
      <c r="L254" s="1">
        <v>45991.625</v>
      </c>
      <c r="M254" s="7">
        <f>AVERAGEIF(Tableau1[Date2],L254,Tableau1[Systolique (mmHg)2])</f>
        <v>12.5</v>
      </c>
      <c r="N254" s="7">
        <f>AVERAGEIF(Tableau1[Date2],$L254,Tableau1[Diastolique (mmHg)2])</f>
        <v>5.9333333333333336</v>
      </c>
      <c r="O254" s="13">
        <f>AVERAGEIF(Tableau1[Date2],$L254,Tableau1[Pouls  (bpm)2])</f>
        <v>55.666666666666664</v>
      </c>
    </row>
    <row r="255" spans="1:15" hidden="1" x14ac:dyDescent="0.25">
      <c r="A255" s="8" t="s">
        <v>172</v>
      </c>
      <c r="B255" t="s">
        <v>173</v>
      </c>
      <c r="C255">
        <v>153</v>
      </c>
      <c r="D255">
        <v>69</v>
      </c>
      <c r="E255">
        <v>51</v>
      </c>
      <c r="F255" s="5">
        <f t="shared" si="15"/>
        <v>46103.625</v>
      </c>
      <c r="G255" s="3">
        <f t="shared" si="16"/>
        <v>0.93402777777777779</v>
      </c>
      <c r="H255" s="17">
        <f t="shared" si="17"/>
        <v>15.3</v>
      </c>
      <c r="I255" s="17">
        <f t="shared" si="18"/>
        <v>6.9</v>
      </c>
      <c r="J255" s="17">
        <f t="shared" si="19"/>
        <v>51</v>
      </c>
      <c r="L255" s="1">
        <v>45991.041666666664</v>
      </c>
      <c r="M255" s="7">
        <f>AVERAGEIF(Tableau1[Date2],L255,Tableau1[Systolique (mmHg)2])</f>
        <v>11.633333333333333</v>
      </c>
      <c r="N255" s="7">
        <f>AVERAGEIF(Tableau1[Date2],$L255,Tableau1[Diastolique (mmHg)2])</f>
        <v>5.3</v>
      </c>
      <c r="O255" s="13">
        <f>AVERAGEIF(Tableau1[Date2],$L255,Tableau1[Pouls  (bpm)2])</f>
        <v>55.333333333333336</v>
      </c>
    </row>
    <row r="256" spans="1:15" hidden="1" x14ac:dyDescent="0.25">
      <c r="A256" s="8" t="s">
        <v>172</v>
      </c>
      <c r="B256" t="s">
        <v>173</v>
      </c>
      <c r="C256">
        <v>146</v>
      </c>
      <c r="D256">
        <v>72</v>
      </c>
      <c r="E256">
        <v>51</v>
      </c>
      <c r="F256" s="5">
        <f t="shared" si="15"/>
        <v>46103.625</v>
      </c>
      <c r="G256" s="3">
        <f t="shared" si="16"/>
        <v>0.93402777777777779</v>
      </c>
      <c r="H256" s="17">
        <f t="shared" si="17"/>
        <v>14.6</v>
      </c>
      <c r="I256" s="17">
        <f t="shared" si="18"/>
        <v>7.2</v>
      </c>
      <c r="J256" s="17">
        <f t="shared" si="19"/>
        <v>51</v>
      </c>
      <c r="L256" s="1">
        <v>45990.041666666664</v>
      </c>
      <c r="M256" s="7">
        <f>AVERAGEIF(Tableau1[Date2],L256,Tableau1[Systolique (mmHg)2])</f>
        <v>11.666666666666666</v>
      </c>
      <c r="N256" s="7">
        <f>AVERAGEIF(Tableau1[Date2],$L256,Tableau1[Diastolique (mmHg)2])</f>
        <v>5.6333333333333329</v>
      </c>
      <c r="O256" s="13">
        <f>AVERAGEIF(Tableau1[Date2],$L256,Tableau1[Pouls  (bpm)2])</f>
        <v>54.666666666666664</v>
      </c>
    </row>
    <row r="257" spans="1:15" hidden="1" x14ac:dyDescent="0.25">
      <c r="A257" s="8" t="s">
        <v>172</v>
      </c>
      <c r="B257" t="s">
        <v>128</v>
      </c>
      <c r="C257">
        <v>154</v>
      </c>
      <c r="D257">
        <v>70</v>
      </c>
      <c r="E257">
        <v>51</v>
      </c>
      <c r="F257" s="5">
        <f t="shared" si="15"/>
        <v>46103.625</v>
      </c>
      <c r="G257" s="3">
        <f t="shared" si="16"/>
        <v>0.93333333333333324</v>
      </c>
      <c r="H257" s="17">
        <f t="shared" si="17"/>
        <v>15.4</v>
      </c>
      <c r="I257" s="17">
        <f t="shared" si="18"/>
        <v>7</v>
      </c>
      <c r="J257" s="17">
        <f t="shared" si="19"/>
        <v>51</v>
      </c>
      <c r="L257" s="1">
        <v>45989.625</v>
      </c>
      <c r="M257" s="7">
        <f>AVERAGEIF(Tableau1[Date2],L257,Tableau1[Systolique (mmHg)2])</f>
        <v>15.4</v>
      </c>
      <c r="N257" s="7">
        <f>AVERAGEIF(Tableau1[Date2],$L257,Tableau1[Diastolique (mmHg)2])</f>
        <v>6.833333333333333</v>
      </c>
      <c r="O257" s="13">
        <f>AVERAGEIF(Tableau1[Date2],$L257,Tableau1[Pouls  (bpm)2])</f>
        <v>59.333333333333336</v>
      </c>
    </row>
    <row r="258" spans="1:15" hidden="1" x14ac:dyDescent="0.25">
      <c r="A258" s="8" t="s">
        <v>174</v>
      </c>
      <c r="B258" t="s">
        <v>175</v>
      </c>
      <c r="C258">
        <v>153</v>
      </c>
      <c r="D258">
        <v>68</v>
      </c>
      <c r="E258">
        <v>51</v>
      </c>
      <c r="F258" s="5">
        <f t="shared" si="15"/>
        <v>46102.625</v>
      </c>
      <c r="G258" s="3">
        <f t="shared" si="16"/>
        <v>0.9194444444444444</v>
      </c>
      <c r="H258" s="17">
        <f t="shared" si="17"/>
        <v>15.3</v>
      </c>
      <c r="I258" s="17">
        <f t="shared" si="18"/>
        <v>6.8</v>
      </c>
      <c r="J258" s="17">
        <f t="shared" si="19"/>
        <v>51</v>
      </c>
      <c r="L258" s="1">
        <v>45989.041666666664</v>
      </c>
      <c r="M258" s="7">
        <f>AVERAGEIF(Tableau1[Date2],L258,Tableau1[Systolique (mmHg)2])</f>
        <v>10.95</v>
      </c>
      <c r="N258" s="7">
        <f>AVERAGEIF(Tableau1[Date2],$L258,Tableau1[Diastolique (mmHg)2])</f>
        <v>5.7</v>
      </c>
      <c r="O258" s="13">
        <f>AVERAGEIF(Tableau1[Date2],$L258,Tableau1[Pouls  (bpm)2])</f>
        <v>55</v>
      </c>
    </row>
    <row r="259" spans="1:15" hidden="1" x14ac:dyDescent="0.25">
      <c r="A259" s="8" t="s">
        <v>174</v>
      </c>
      <c r="B259" t="s">
        <v>176</v>
      </c>
      <c r="C259">
        <v>156</v>
      </c>
      <c r="D259">
        <v>70</v>
      </c>
      <c r="E259">
        <v>53</v>
      </c>
      <c r="F259" s="5">
        <f t="shared" ref="F259:F322" si="20">VALUE(A259+IF(B259&lt;"1:00","1:00","15:00"))</f>
        <v>46102.625</v>
      </c>
      <c r="G259" s="3">
        <f t="shared" ref="G259:G322" si="21">VALUE(B259)</f>
        <v>0.91875000000000007</v>
      </c>
      <c r="H259" s="17">
        <f t="shared" ref="H259:H322" si="22">C259/10</f>
        <v>15.6</v>
      </c>
      <c r="I259" s="17">
        <f t="shared" ref="I259:I322" si="23">D259/10</f>
        <v>7</v>
      </c>
      <c r="J259" s="17">
        <f t="shared" ref="J259:J322" si="24">E259*1</f>
        <v>53</v>
      </c>
      <c r="L259" s="1">
        <v>45988.625</v>
      </c>
      <c r="M259" s="7">
        <f>AVERAGEIF(Tableau1[Date2],L259,Tableau1[Systolique (mmHg)2])</f>
        <v>13.333333333333334</v>
      </c>
      <c r="N259" s="7">
        <f>AVERAGEIF(Tableau1[Date2],$L259,Tableau1[Diastolique (mmHg)2])</f>
        <v>6.6000000000000005</v>
      </c>
      <c r="O259" s="13">
        <f>AVERAGEIF(Tableau1[Date2],$L259,Tableau1[Pouls  (bpm)2])</f>
        <v>58.666666666666664</v>
      </c>
    </row>
    <row r="260" spans="1:15" hidden="1" x14ac:dyDescent="0.25">
      <c r="A260" s="8" t="s">
        <v>174</v>
      </c>
      <c r="B260" t="s">
        <v>177</v>
      </c>
      <c r="C260">
        <v>148</v>
      </c>
      <c r="D260">
        <v>68</v>
      </c>
      <c r="E260">
        <v>52</v>
      </c>
      <c r="F260" s="5">
        <f t="shared" si="20"/>
        <v>46102.625</v>
      </c>
      <c r="G260" s="3">
        <f t="shared" si="21"/>
        <v>0.91805555555555562</v>
      </c>
      <c r="H260" s="17">
        <f t="shared" si="22"/>
        <v>14.8</v>
      </c>
      <c r="I260" s="17">
        <f t="shared" si="23"/>
        <v>6.8</v>
      </c>
      <c r="J260" s="17">
        <f t="shared" si="24"/>
        <v>52</v>
      </c>
      <c r="L260" s="1">
        <v>45988.041666666664</v>
      </c>
      <c r="M260" s="7">
        <f>AVERAGEIF(Tableau1[Date2],L260,Tableau1[Systolique (mmHg)2])</f>
        <v>12.333333333333334</v>
      </c>
      <c r="N260" s="7">
        <f>AVERAGEIF(Tableau1[Date2],$L260,Tableau1[Diastolique (mmHg)2])</f>
        <v>5.833333333333333</v>
      </c>
      <c r="O260" s="13">
        <f>AVERAGEIF(Tableau1[Date2],$L260,Tableau1[Pouls  (bpm)2])</f>
        <v>56</v>
      </c>
    </row>
    <row r="261" spans="1:15" hidden="1" x14ac:dyDescent="0.25">
      <c r="A261" s="8" t="s">
        <v>178</v>
      </c>
      <c r="B261" t="s">
        <v>81</v>
      </c>
      <c r="C261">
        <v>158</v>
      </c>
      <c r="D261">
        <v>73</v>
      </c>
      <c r="E261">
        <v>57</v>
      </c>
      <c r="F261" s="5">
        <f t="shared" si="20"/>
        <v>46101.625</v>
      </c>
      <c r="G261" s="3">
        <f t="shared" si="21"/>
        <v>0.9</v>
      </c>
      <c r="H261" s="17">
        <f t="shared" si="22"/>
        <v>15.8</v>
      </c>
      <c r="I261" s="17">
        <f t="shared" si="23"/>
        <v>7.3</v>
      </c>
      <c r="J261" s="17">
        <f t="shared" si="24"/>
        <v>57</v>
      </c>
      <c r="L261" s="1">
        <v>45987.625</v>
      </c>
      <c r="M261" s="7">
        <f>AVERAGEIF(Tableau1[Date2],L261,Tableau1[Systolique (mmHg)2])</f>
        <v>14.366666666666667</v>
      </c>
      <c r="N261" s="7">
        <f>AVERAGEIF(Tableau1[Date2],$L261,Tableau1[Diastolique (mmHg)2])</f>
        <v>6.5</v>
      </c>
      <c r="O261" s="13">
        <f>AVERAGEIF(Tableau1[Date2],$L261,Tableau1[Pouls  (bpm)2])</f>
        <v>59.666666666666664</v>
      </c>
    </row>
    <row r="262" spans="1:15" hidden="1" x14ac:dyDescent="0.25">
      <c r="A262" s="8" t="s">
        <v>178</v>
      </c>
      <c r="B262" t="s">
        <v>82</v>
      </c>
      <c r="C262">
        <v>148</v>
      </c>
      <c r="D262">
        <v>74</v>
      </c>
      <c r="E262">
        <v>57</v>
      </c>
      <c r="F262" s="5">
        <f t="shared" si="20"/>
        <v>46101.625</v>
      </c>
      <c r="G262" s="3">
        <f t="shared" si="21"/>
        <v>0.89930555555555547</v>
      </c>
      <c r="H262" s="17">
        <f t="shared" si="22"/>
        <v>14.8</v>
      </c>
      <c r="I262" s="17">
        <f t="shared" si="23"/>
        <v>7.4</v>
      </c>
      <c r="J262" s="17">
        <f t="shared" si="24"/>
        <v>57</v>
      </c>
      <c r="L262" s="1">
        <v>45987.041666666664</v>
      </c>
      <c r="M262" s="7">
        <f>AVERAGEIF(Tableau1[Date2],L262,Tableau1[Systolique (mmHg)2])</f>
        <v>12.466666666666667</v>
      </c>
      <c r="N262" s="7">
        <f>AVERAGEIF(Tableau1[Date2],$L262,Tableau1[Diastolique (mmHg)2])</f>
        <v>6.1000000000000005</v>
      </c>
      <c r="O262" s="13">
        <f>AVERAGEIF(Tableau1[Date2],$L262,Tableau1[Pouls  (bpm)2])</f>
        <v>55.333333333333336</v>
      </c>
    </row>
    <row r="263" spans="1:15" hidden="1" x14ac:dyDescent="0.25">
      <c r="A263" s="8" t="s">
        <v>178</v>
      </c>
      <c r="B263" t="s">
        <v>105</v>
      </c>
      <c r="C263">
        <v>150</v>
      </c>
      <c r="D263">
        <v>72</v>
      </c>
      <c r="E263">
        <v>58</v>
      </c>
      <c r="F263" s="5">
        <f t="shared" si="20"/>
        <v>46101.625</v>
      </c>
      <c r="G263" s="3">
        <f t="shared" si="21"/>
        <v>0.89861111111111114</v>
      </c>
      <c r="H263" s="17">
        <f t="shared" si="22"/>
        <v>15</v>
      </c>
      <c r="I263" s="17">
        <f t="shared" si="23"/>
        <v>7.2</v>
      </c>
      <c r="J263" s="17">
        <f t="shared" si="24"/>
        <v>58</v>
      </c>
      <c r="L263" s="1">
        <v>45986.625</v>
      </c>
      <c r="M263" s="7">
        <f>AVERAGEIF(Tableau1[Date2],L263,Tableau1[Systolique (mmHg)2])</f>
        <v>12.566666666666668</v>
      </c>
      <c r="N263" s="7">
        <f>AVERAGEIF(Tableau1[Date2],$L263,Tableau1[Diastolique (mmHg)2])</f>
        <v>6.2666666666666666</v>
      </c>
      <c r="O263" s="13">
        <f>AVERAGEIF(Tableau1[Date2],$L263,Tableau1[Pouls  (bpm)2])</f>
        <v>54.666666666666664</v>
      </c>
    </row>
    <row r="264" spans="1:15" hidden="1" x14ac:dyDescent="0.25">
      <c r="A264" s="8" t="s">
        <v>178</v>
      </c>
      <c r="B264" t="s">
        <v>170</v>
      </c>
      <c r="C264">
        <v>130</v>
      </c>
      <c r="D264">
        <v>62</v>
      </c>
      <c r="E264">
        <v>50</v>
      </c>
      <c r="F264" s="5">
        <f t="shared" si="20"/>
        <v>46101.041666666664</v>
      </c>
      <c r="G264" s="3">
        <f t="shared" si="21"/>
        <v>0.38541666666666669</v>
      </c>
      <c r="H264" s="17">
        <f t="shared" si="22"/>
        <v>13</v>
      </c>
      <c r="I264" s="17">
        <f t="shared" si="23"/>
        <v>6.2</v>
      </c>
      <c r="J264" s="17">
        <f t="shared" si="24"/>
        <v>50</v>
      </c>
      <c r="L264" s="1">
        <v>45986.041666666664</v>
      </c>
      <c r="M264" s="7">
        <f>AVERAGEIF(Tableau1[Date2],L264,Tableau1[Systolique (mmHg)2])</f>
        <v>13.533333333333331</v>
      </c>
      <c r="N264" s="7">
        <f>AVERAGEIF(Tableau1[Date2],$L264,Tableau1[Diastolique (mmHg)2])</f>
        <v>6.5666666666666664</v>
      </c>
      <c r="O264" s="13">
        <f>AVERAGEIF(Tableau1[Date2],$L264,Tableau1[Pouls  (bpm)2])</f>
        <v>58.333333333333336</v>
      </c>
    </row>
    <row r="265" spans="1:15" hidden="1" x14ac:dyDescent="0.25">
      <c r="A265" s="8" t="s">
        <v>178</v>
      </c>
      <c r="B265" t="s">
        <v>171</v>
      </c>
      <c r="C265">
        <v>133</v>
      </c>
      <c r="D265">
        <v>59</v>
      </c>
      <c r="E265">
        <v>49</v>
      </c>
      <c r="F265" s="5">
        <f t="shared" si="20"/>
        <v>46101.041666666664</v>
      </c>
      <c r="G265" s="3">
        <f t="shared" si="21"/>
        <v>0.38472222222222219</v>
      </c>
      <c r="H265" s="17">
        <f t="shared" si="22"/>
        <v>13.3</v>
      </c>
      <c r="I265" s="17">
        <f t="shared" si="23"/>
        <v>5.9</v>
      </c>
      <c r="J265" s="17">
        <f t="shared" si="24"/>
        <v>49</v>
      </c>
      <c r="L265" s="1">
        <v>45985.625</v>
      </c>
      <c r="M265" s="7">
        <f>AVERAGEIF(Tableau1[Date2],L265,Tableau1[Systolique (mmHg)2])</f>
        <v>16.099999999999998</v>
      </c>
      <c r="N265" s="7">
        <f>AVERAGEIF(Tableau1[Date2],$L265,Tableau1[Diastolique (mmHg)2])</f>
        <v>7.333333333333333</v>
      </c>
      <c r="O265" s="13">
        <f>AVERAGEIF(Tableau1[Date2],$L265,Tableau1[Pouls  (bpm)2])</f>
        <v>56.666666666666664</v>
      </c>
    </row>
    <row r="266" spans="1:15" hidden="1" x14ac:dyDescent="0.25">
      <c r="A266" s="8" t="s">
        <v>178</v>
      </c>
      <c r="B266" t="s">
        <v>118</v>
      </c>
      <c r="C266">
        <v>137</v>
      </c>
      <c r="D266">
        <v>63</v>
      </c>
      <c r="E266">
        <v>50</v>
      </c>
      <c r="F266" s="5">
        <f t="shared" si="20"/>
        <v>46101.041666666664</v>
      </c>
      <c r="G266" s="3">
        <f t="shared" si="21"/>
        <v>0.3840277777777778</v>
      </c>
      <c r="H266" s="17">
        <f t="shared" si="22"/>
        <v>13.7</v>
      </c>
      <c r="I266" s="17">
        <f t="shared" si="23"/>
        <v>6.3</v>
      </c>
      <c r="J266" s="17">
        <f t="shared" si="24"/>
        <v>50</v>
      </c>
      <c r="L266" s="1">
        <v>45985.041666666664</v>
      </c>
      <c r="M266" s="7">
        <f>AVERAGEIF(Tableau1[Date2],L266,Tableau1[Systolique (mmHg)2])</f>
        <v>14.4</v>
      </c>
      <c r="N266" s="7">
        <f>AVERAGEIF(Tableau1[Date2],$L266,Tableau1[Diastolique (mmHg)2])</f>
        <v>6.5333333333333341</v>
      </c>
      <c r="O266" s="13">
        <f>AVERAGEIF(Tableau1[Date2],$L266,Tableau1[Pouls  (bpm)2])</f>
        <v>55.333333333333336</v>
      </c>
    </row>
    <row r="267" spans="1:15" hidden="1" x14ac:dyDescent="0.25">
      <c r="A267" s="8" t="s">
        <v>179</v>
      </c>
      <c r="B267" t="s">
        <v>44</v>
      </c>
      <c r="C267">
        <v>154</v>
      </c>
      <c r="D267">
        <v>66</v>
      </c>
      <c r="E267">
        <v>53</v>
      </c>
      <c r="F267" s="5">
        <f t="shared" si="20"/>
        <v>46100.625</v>
      </c>
      <c r="G267" s="3">
        <f t="shared" si="21"/>
        <v>0.90694444444444444</v>
      </c>
      <c r="H267" s="17">
        <f t="shared" si="22"/>
        <v>15.4</v>
      </c>
      <c r="I267" s="17">
        <f t="shared" si="23"/>
        <v>6.6</v>
      </c>
      <c r="J267" s="17">
        <f t="shared" si="24"/>
        <v>53</v>
      </c>
      <c r="L267" s="1">
        <v>45984.625</v>
      </c>
      <c r="M267" s="7">
        <f>AVERAGEIF(Tableau1[Date2],L267,Tableau1[Systolique (mmHg)2])</f>
        <v>14.666666666666666</v>
      </c>
      <c r="N267" s="7">
        <f>AVERAGEIF(Tableau1[Date2],$L267,Tableau1[Diastolique (mmHg)2])</f>
        <v>6.666666666666667</v>
      </c>
      <c r="O267" s="13">
        <f>AVERAGEIF(Tableau1[Date2],$L267,Tableau1[Pouls  (bpm)2])</f>
        <v>62</v>
      </c>
    </row>
    <row r="268" spans="1:15" hidden="1" x14ac:dyDescent="0.25">
      <c r="A268" s="8" t="s">
        <v>179</v>
      </c>
      <c r="B268" t="s">
        <v>31</v>
      </c>
      <c r="C268">
        <v>148</v>
      </c>
      <c r="D268">
        <v>68</v>
      </c>
      <c r="E268">
        <v>52</v>
      </c>
      <c r="F268" s="5">
        <f t="shared" si="20"/>
        <v>46100.625</v>
      </c>
      <c r="G268" s="3">
        <f t="shared" si="21"/>
        <v>0.90625</v>
      </c>
      <c r="H268" s="17">
        <f t="shared" si="22"/>
        <v>14.8</v>
      </c>
      <c r="I268" s="17">
        <f t="shared" si="23"/>
        <v>6.8</v>
      </c>
      <c r="J268" s="17">
        <f t="shared" si="24"/>
        <v>52</v>
      </c>
      <c r="L268" s="1">
        <v>45984.041666666664</v>
      </c>
      <c r="M268" s="7">
        <f>AVERAGEIF(Tableau1[Date2],L268,Tableau1[Systolique (mmHg)2])</f>
        <v>13.033333333333333</v>
      </c>
      <c r="N268" s="7">
        <f>AVERAGEIF(Tableau1[Date2],$L268,Tableau1[Diastolique (mmHg)2])</f>
        <v>6.3666666666666671</v>
      </c>
      <c r="O268" s="13">
        <f>AVERAGEIF(Tableau1[Date2],$L268,Tableau1[Pouls  (bpm)2])</f>
        <v>58</v>
      </c>
    </row>
    <row r="269" spans="1:15" hidden="1" x14ac:dyDescent="0.25">
      <c r="A269" s="8" t="s">
        <v>179</v>
      </c>
      <c r="B269" t="s">
        <v>32</v>
      </c>
      <c r="C269">
        <v>162</v>
      </c>
      <c r="D269">
        <v>71</v>
      </c>
      <c r="E269">
        <v>53</v>
      </c>
      <c r="F269" s="5">
        <f t="shared" si="20"/>
        <v>46100.625</v>
      </c>
      <c r="G269" s="3">
        <f t="shared" si="21"/>
        <v>0.90555555555555556</v>
      </c>
      <c r="H269" s="17">
        <f t="shared" si="22"/>
        <v>16.2</v>
      </c>
      <c r="I269" s="17">
        <f t="shared" si="23"/>
        <v>7.1</v>
      </c>
      <c r="J269" s="17">
        <f t="shared" si="24"/>
        <v>53</v>
      </c>
      <c r="L269" s="1">
        <v>45983.625</v>
      </c>
      <c r="M269" s="7">
        <f>AVERAGEIF(Tableau1[Date2],L269,Tableau1[Systolique (mmHg)2])</f>
        <v>14.166666666666666</v>
      </c>
      <c r="N269" s="7">
        <f>AVERAGEIF(Tableau1[Date2],$L269,Tableau1[Diastolique (mmHg)2])</f>
        <v>6.833333333333333</v>
      </c>
      <c r="O269" s="13">
        <f>AVERAGEIF(Tableau1[Date2],$L269,Tableau1[Pouls  (bpm)2])</f>
        <v>56.666666666666664</v>
      </c>
    </row>
    <row r="270" spans="1:15" hidden="1" x14ac:dyDescent="0.25">
      <c r="A270" s="8" t="s">
        <v>180</v>
      </c>
      <c r="B270" t="s">
        <v>32</v>
      </c>
      <c r="C270">
        <v>112</v>
      </c>
      <c r="D270">
        <v>54</v>
      </c>
      <c r="E270">
        <v>56</v>
      </c>
      <c r="F270" s="5">
        <f t="shared" si="20"/>
        <v>46099.625</v>
      </c>
      <c r="G270" s="3">
        <f t="shared" si="21"/>
        <v>0.90555555555555556</v>
      </c>
      <c r="H270" s="17">
        <f t="shared" si="22"/>
        <v>11.2</v>
      </c>
      <c r="I270" s="17">
        <f t="shared" si="23"/>
        <v>5.4</v>
      </c>
      <c r="J270" s="17">
        <f t="shared" si="24"/>
        <v>56</v>
      </c>
      <c r="L270" s="1">
        <v>45983.041666666664</v>
      </c>
      <c r="M270" s="7">
        <f>AVERAGEIF(Tableau1[Date2],L270,Tableau1[Systolique (mmHg)2])</f>
        <v>14.05</v>
      </c>
      <c r="N270" s="7">
        <f>AVERAGEIF(Tableau1[Date2],$L270,Tableau1[Diastolique (mmHg)2])</f>
        <v>6.7</v>
      </c>
      <c r="O270" s="13">
        <f>AVERAGEIF(Tableau1[Date2],$L270,Tableau1[Pouls  (bpm)2])</f>
        <v>62</v>
      </c>
    </row>
    <row r="271" spans="1:15" hidden="1" x14ac:dyDescent="0.25">
      <c r="A271" s="8" t="s">
        <v>180</v>
      </c>
      <c r="B271" t="s">
        <v>33</v>
      </c>
      <c r="C271">
        <v>103</v>
      </c>
      <c r="D271">
        <v>54</v>
      </c>
      <c r="E271">
        <v>54</v>
      </c>
      <c r="F271" s="5">
        <f t="shared" si="20"/>
        <v>46099.625</v>
      </c>
      <c r="G271" s="3">
        <f t="shared" si="21"/>
        <v>0.90486111111111101</v>
      </c>
      <c r="H271" s="17">
        <f t="shared" si="22"/>
        <v>10.3</v>
      </c>
      <c r="I271" s="17">
        <f t="shared" si="23"/>
        <v>5.4</v>
      </c>
      <c r="J271" s="17">
        <f t="shared" si="24"/>
        <v>54</v>
      </c>
      <c r="L271" s="1">
        <v>45982.625</v>
      </c>
      <c r="M271" s="7">
        <f>AVERAGEIF(Tableau1[Date2],L271,Tableau1[Systolique (mmHg)2])</f>
        <v>15.466666666666667</v>
      </c>
      <c r="N271" s="7">
        <f>AVERAGEIF(Tableau1[Date2],$L271,Tableau1[Diastolique (mmHg)2])</f>
        <v>6.8999999999999995</v>
      </c>
      <c r="O271" s="13">
        <f>AVERAGEIF(Tableau1[Date2],$L271,Tableau1[Pouls  (bpm)2])</f>
        <v>52.666666666666664</v>
      </c>
    </row>
    <row r="272" spans="1:15" hidden="1" x14ac:dyDescent="0.25">
      <c r="A272" s="8" t="s">
        <v>180</v>
      </c>
      <c r="B272" t="s">
        <v>103</v>
      </c>
      <c r="C272">
        <v>111</v>
      </c>
      <c r="D272">
        <v>63</v>
      </c>
      <c r="E272">
        <v>48</v>
      </c>
      <c r="F272" s="5">
        <f t="shared" si="20"/>
        <v>46099.041666666664</v>
      </c>
      <c r="G272" s="3">
        <f t="shared" si="21"/>
        <v>0.37916666666666665</v>
      </c>
      <c r="H272" s="17">
        <f t="shared" si="22"/>
        <v>11.1</v>
      </c>
      <c r="I272" s="17">
        <f t="shared" si="23"/>
        <v>6.3</v>
      </c>
      <c r="J272" s="17">
        <f t="shared" si="24"/>
        <v>48</v>
      </c>
      <c r="L272" s="1">
        <v>45980.625</v>
      </c>
      <c r="M272" s="7">
        <f>AVERAGEIF(Tableau1[Date2],L272,Tableau1[Systolique (mmHg)2])</f>
        <v>14.633333333333333</v>
      </c>
      <c r="N272" s="7">
        <f>AVERAGEIF(Tableau1[Date2],$L272,Tableau1[Diastolique (mmHg)2])</f>
        <v>6.8999999999999995</v>
      </c>
      <c r="O272" s="13">
        <f>AVERAGEIF(Tableau1[Date2],$L272,Tableau1[Pouls  (bpm)2])</f>
        <v>57</v>
      </c>
    </row>
    <row r="273" spans="1:15" hidden="1" x14ac:dyDescent="0.25">
      <c r="A273" s="8" t="s">
        <v>180</v>
      </c>
      <c r="B273" t="s">
        <v>104</v>
      </c>
      <c r="C273">
        <v>109</v>
      </c>
      <c r="D273">
        <v>50</v>
      </c>
      <c r="E273">
        <v>49</v>
      </c>
      <c r="F273" s="5">
        <f t="shared" si="20"/>
        <v>46099.041666666664</v>
      </c>
      <c r="G273" s="3">
        <f t="shared" si="21"/>
        <v>0.37847222222222227</v>
      </c>
      <c r="H273" s="17">
        <f t="shared" si="22"/>
        <v>10.9</v>
      </c>
      <c r="I273" s="17">
        <f t="shared" si="23"/>
        <v>5</v>
      </c>
      <c r="J273" s="17">
        <f t="shared" si="24"/>
        <v>49</v>
      </c>
      <c r="L273" s="1">
        <v>45980.041666666664</v>
      </c>
      <c r="M273" s="7">
        <f>AVERAGEIF(Tableau1[Date2],L273,Tableau1[Systolique (mmHg)2])</f>
        <v>11.566666666666668</v>
      </c>
      <c r="N273" s="7">
        <f>AVERAGEIF(Tableau1[Date2],$L273,Tableau1[Diastolique (mmHg)2])</f>
        <v>5.5333333333333341</v>
      </c>
      <c r="O273" s="13">
        <f>AVERAGEIF(Tableau1[Date2],$L273,Tableau1[Pouls  (bpm)2])</f>
        <v>53</v>
      </c>
    </row>
    <row r="274" spans="1:15" hidden="1" x14ac:dyDescent="0.25">
      <c r="A274" s="8" t="s">
        <v>180</v>
      </c>
      <c r="B274" t="s">
        <v>83</v>
      </c>
      <c r="C274">
        <v>104</v>
      </c>
      <c r="D274">
        <v>67</v>
      </c>
      <c r="E274">
        <v>49</v>
      </c>
      <c r="F274" s="5">
        <f t="shared" si="20"/>
        <v>46099.041666666664</v>
      </c>
      <c r="G274" s="3">
        <f t="shared" si="21"/>
        <v>0.37777777777777777</v>
      </c>
      <c r="H274" s="17">
        <f t="shared" si="22"/>
        <v>10.4</v>
      </c>
      <c r="I274" s="17">
        <f t="shared" si="23"/>
        <v>6.7</v>
      </c>
      <c r="J274" s="17">
        <f t="shared" si="24"/>
        <v>49</v>
      </c>
      <c r="L274" s="1">
        <v>45979.625</v>
      </c>
      <c r="M274" s="7">
        <f>AVERAGEIF(Tableau1[Date2],L274,Tableau1[Systolique (mmHg)2])</f>
        <v>13.333333333333334</v>
      </c>
      <c r="N274" s="7">
        <f>AVERAGEIF(Tableau1[Date2],$L274,Tableau1[Diastolique (mmHg)2])</f>
        <v>6.4333333333333336</v>
      </c>
      <c r="O274" s="13">
        <f>AVERAGEIF(Tableau1[Date2],$L274,Tableau1[Pouls  (bpm)2])</f>
        <v>52</v>
      </c>
    </row>
    <row r="275" spans="1:15" hidden="1" x14ac:dyDescent="0.25">
      <c r="A275" s="8" t="s">
        <v>181</v>
      </c>
      <c r="B275" t="s">
        <v>48</v>
      </c>
      <c r="C275">
        <v>143</v>
      </c>
      <c r="D275">
        <v>61</v>
      </c>
      <c r="E275">
        <v>50</v>
      </c>
      <c r="F275" s="5">
        <f t="shared" si="20"/>
        <v>46097.625</v>
      </c>
      <c r="G275" s="3">
        <f t="shared" si="21"/>
        <v>0.90416666666666667</v>
      </c>
      <c r="H275" s="17">
        <f t="shared" si="22"/>
        <v>14.3</v>
      </c>
      <c r="I275" s="17">
        <f t="shared" si="23"/>
        <v>6.1</v>
      </c>
      <c r="J275" s="17">
        <f t="shared" si="24"/>
        <v>50</v>
      </c>
      <c r="L275" s="1">
        <v>45978.041666666664</v>
      </c>
      <c r="M275" s="7">
        <f>AVERAGEIF(Tableau1[Date2],L275,Tableau1[Systolique (mmHg)2])</f>
        <v>13.033333333333333</v>
      </c>
      <c r="N275" s="7">
        <f>AVERAGEIF(Tableau1[Date2],$L275,Tableau1[Diastolique (mmHg)2])</f>
        <v>6.333333333333333</v>
      </c>
      <c r="O275" s="13">
        <f>AVERAGEIF(Tableau1[Date2],$L275,Tableau1[Pouls  (bpm)2])</f>
        <v>56</v>
      </c>
    </row>
    <row r="276" spans="1:15" hidden="1" x14ac:dyDescent="0.25">
      <c r="A276" s="8" t="s">
        <v>181</v>
      </c>
      <c r="B276" t="s">
        <v>49</v>
      </c>
      <c r="C276">
        <v>145</v>
      </c>
      <c r="D276">
        <v>66</v>
      </c>
      <c r="E276">
        <v>51</v>
      </c>
      <c r="F276" s="5">
        <f t="shared" si="20"/>
        <v>46097.625</v>
      </c>
      <c r="G276" s="3">
        <f t="shared" si="21"/>
        <v>0.90347222222222223</v>
      </c>
      <c r="H276" s="17">
        <f t="shared" si="22"/>
        <v>14.5</v>
      </c>
      <c r="I276" s="17">
        <f t="shared" si="23"/>
        <v>6.6</v>
      </c>
      <c r="J276" s="17">
        <f t="shared" si="24"/>
        <v>51</v>
      </c>
      <c r="M276" s="7"/>
    </row>
    <row r="277" spans="1:15" hidden="1" x14ac:dyDescent="0.25">
      <c r="A277" s="8" t="s">
        <v>181</v>
      </c>
      <c r="B277" t="s">
        <v>46</v>
      </c>
      <c r="C277">
        <v>118</v>
      </c>
      <c r="D277">
        <v>50</v>
      </c>
      <c r="E277">
        <v>52</v>
      </c>
      <c r="F277" s="5">
        <f t="shared" si="20"/>
        <v>46097.041666666664</v>
      </c>
      <c r="G277" s="3">
        <f t="shared" si="21"/>
        <v>0.38750000000000001</v>
      </c>
      <c r="H277" s="17">
        <f t="shared" si="22"/>
        <v>11.8</v>
      </c>
      <c r="I277" s="17">
        <f t="shared" si="23"/>
        <v>5</v>
      </c>
      <c r="J277" s="17">
        <f t="shared" si="24"/>
        <v>52</v>
      </c>
      <c r="M277" s="7"/>
    </row>
    <row r="278" spans="1:15" hidden="1" x14ac:dyDescent="0.25">
      <c r="A278" s="8" t="s">
        <v>181</v>
      </c>
      <c r="B278" t="s">
        <v>16</v>
      </c>
      <c r="C278">
        <v>118</v>
      </c>
      <c r="D278">
        <v>52</v>
      </c>
      <c r="E278">
        <v>53</v>
      </c>
      <c r="F278" s="5">
        <f t="shared" si="20"/>
        <v>46097.041666666664</v>
      </c>
      <c r="G278" s="3">
        <f t="shared" si="21"/>
        <v>0.38680555555555557</v>
      </c>
      <c r="H278" s="17">
        <f t="shared" si="22"/>
        <v>11.8</v>
      </c>
      <c r="I278" s="17">
        <f t="shared" si="23"/>
        <v>5.2</v>
      </c>
      <c r="J278" s="17">
        <f t="shared" si="24"/>
        <v>53</v>
      </c>
      <c r="M278" s="7"/>
    </row>
    <row r="279" spans="1:15" hidden="1" x14ac:dyDescent="0.25">
      <c r="A279" s="8" t="s">
        <v>181</v>
      </c>
      <c r="B279" t="s">
        <v>20</v>
      </c>
      <c r="C279">
        <v>115</v>
      </c>
      <c r="D279">
        <v>57</v>
      </c>
      <c r="E279">
        <v>53</v>
      </c>
      <c r="F279" s="5">
        <f t="shared" si="20"/>
        <v>46097.041666666664</v>
      </c>
      <c r="G279" s="3">
        <f t="shared" si="21"/>
        <v>0.38611111111111113</v>
      </c>
      <c r="H279" s="17">
        <f t="shared" si="22"/>
        <v>11.5</v>
      </c>
      <c r="I279" s="17">
        <f t="shared" si="23"/>
        <v>5.7</v>
      </c>
      <c r="J279" s="17">
        <f t="shared" si="24"/>
        <v>53</v>
      </c>
      <c r="M279" s="7"/>
    </row>
    <row r="280" spans="1:15" hidden="1" x14ac:dyDescent="0.25">
      <c r="A280" s="8" t="s">
        <v>182</v>
      </c>
      <c r="B280" t="s">
        <v>183</v>
      </c>
      <c r="C280">
        <v>153</v>
      </c>
      <c r="D280">
        <v>70</v>
      </c>
      <c r="E280">
        <v>51</v>
      </c>
      <c r="F280" s="5">
        <f t="shared" si="20"/>
        <v>46096.625</v>
      </c>
      <c r="G280" s="3">
        <f t="shared" si="21"/>
        <v>0.9145833333333333</v>
      </c>
      <c r="H280" s="17">
        <f t="shared" si="22"/>
        <v>15.3</v>
      </c>
      <c r="I280" s="17">
        <f t="shared" si="23"/>
        <v>7</v>
      </c>
      <c r="J280" s="17">
        <f t="shared" si="24"/>
        <v>51</v>
      </c>
      <c r="M280" s="7"/>
    </row>
    <row r="281" spans="1:15" hidden="1" x14ac:dyDescent="0.25">
      <c r="A281" s="8" t="s">
        <v>182</v>
      </c>
      <c r="B281" t="s">
        <v>184</v>
      </c>
      <c r="C281">
        <v>147</v>
      </c>
      <c r="D281">
        <v>74</v>
      </c>
      <c r="E281">
        <v>51</v>
      </c>
      <c r="F281" s="5">
        <f t="shared" si="20"/>
        <v>46096.625</v>
      </c>
      <c r="G281" s="3">
        <f t="shared" si="21"/>
        <v>0.91388888888888886</v>
      </c>
      <c r="H281" s="17">
        <f t="shared" si="22"/>
        <v>14.7</v>
      </c>
      <c r="I281" s="17">
        <f t="shared" si="23"/>
        <v>7.4</v>
      </c>
      <c r="J281" s="17">
        <f t="shared" si="24"/>
        <v>51</v>
      </c>
      <c r="M281" s="7"/>
    </row>
    <row r="282" spans="1:15" hidden="1" x14ac:dyDescent="0.25">
      <c r="A282" s="8" t="s">
        <v>185</v>
      </c>
      <c r="B282" t="s">
        <v>113</v>
      </c>
      <c r="C282">
        <v>142</v>
      </c>
      <c r="D282">
        <v>64</v>
      </c>
      <c r="E282">
        <v>63</v>
      </c>
      <c r="F282" s="5">
        <f t="shared" si="20"/>
        <v>46095.625</v>
      </c>
      <c r="G282" s="3">
        <f t="shared" si="21"/>
        <v>0.92291666666666661</v>
      </c>
      <c r="H282" s="17">
        <f t="shared" si="22"/>
        <v>14.2</v>
      </c>
      <c r="I282" s="17">
        <f t="shared" si="23"/>
        <v>6.4</v>
      </c>
      <c r="J282" s="17">
        <f t="shared" si="24"/>
        <v>63</v>
      </c>
      <c r="M282" s="7"/>
    </row>
    <row r="283" spans="1:15" hidden="1" x14ac:dyDescent="0.25">
      <c r="A283" s="8" t="s">
        <v>185</v>
      </c>
      <c r="B283" t="s">
        <v>114</v>
      </c>
      <c r="C283">
        <v>140</v>
      </c>
      <c r="D283">
        <v>59</v>
      </c>
      <c r="E283">
        <v>64</v>
      </c>
      <c r="F283" s="5">
        <f t="shared" si="20"/>
        <v>46095.625</v>
      </c>
      <c r="G283" s="3">
        <f t="shared" si="21"/>
        <v>0.92222222222222217</v>
      </c>
      <c r="H283" s="17">
        <f t="shared" si="22"/>
        <v>14</v>
      </c>
      <c r="I283" s="17">
        <f t="shared" si="23"/>
        <v>5.9</v>
      </c>
      <c r="J283" s="17">
        <f t="shared" si="24"/>
        <v>64</v>
      </c>
      <c r="M283" s="7"/>
    </row>
    <row r="284" spans="1:15" hidden="1" x14ac:dyDescent="0.25">
      <c r="A284" s="8" t="s">
        <v>185</v>
      </c>
      <c r="B284" t="s">
        <v>186</v>
      </c>
      <c r="C284">
        <v>137</v>
      </c>
      <c r="D284">
        <v>61</v>
      </c>
      <c r="E284">
        <v>61</v>
      </c>
      <c r="F284" s="5">
        <f t="shared" si="20"/>
        <v>46095.625</v>
      </c>
      <c r="G284" s="3">
        <f t="shared" si="21"/>
        <v>0.92152777777777783</v>
      </c>
      <c r="H284" s="17">
        <f t="shared" si="22"/>
        <v>13.7</v>
      </c>
      <c r="I284" s="17">
        <f t="shared" si="23"/>
        <v>6.1</v>
      </c>
      <c r="J284" s="17">
        <f t="shared" si="24"/>
        <v>61</v>
      </c>
      <c r="M284" s="7"/>
    </row>
    <row r="285" spans="1:15" hidden="1" x14ac:dyDescent="0.25">
      <c r="A285" s="8" t="s">
        <v>185</v>
      </c>
      <c r="B285" t="s">
        <v>146</v>
      </c>
      <c r="C285">
        <v>133</v>
      </c>
      <c r="D285">
        <v>65</v>
      </c>
      <c r="E285">
        <v>61</v>
      </c>
      <c r="F285" s="5">
        <f t="shared" si="20"/>
        <v>46095.625</v>
      </c>
      <c r="G285" s="3">
        <f t="shared" si="21"/>
        <v>0.92083333333333339</v>
      </c>
      <c r="H285" s="17">
        <f t="shared" si="22"/>
        <v>13.3</v>
      </c>
      <c r="I285" s="17">
        <f t="shared" si="23"/>
        <v>6.5</v>
      </c>
      <c r="J285" s="17">
        <f t="shared" si="24"/>
        <v>61</v>
      </c>
      <c r="M285" s="7"/>
    </row>
    <row r="286" spans="1:15" hidden="1" x14ac:dyDescent="0.25">
      <c r="A286" s="8" t="s">
        <v>185</v>
      </c>
      <c r="B286" t="s">
        <v>115</v>
      </c>
      <c r="C286">
        <v>114</v>
      </c>
      <c r="D286">
        <v>73</v>
      </c>
      <c r="E286">
        <v>52</v>
      </c>
      <c r="F286" s="5">
        <f t="shared" si="20"/>
        <v>46095.041666666664</v>
      </c>
      <c r="G286" s="3">
        <f t="shared" si="21"/>
        <v>0.4055555555555555</v>
      </c>
      <c r="H286" s="17">
        <f t="shared" si="22"/>
        <v>11.4</v>
      </c>
      <c r="I286" s="17">
        <f t="shared" si="23"/>
        <v>7.3</v>
      </c>
      <c r="J286" s="17">
        <f t="shared" si="24"/>
        <v>52</v>
      </c>
      <c r="M286" s="7"/>
    </row>
    <row r="287" spans="1:15" hidden="1" x14ac:dyDescent="0.25">
      <c r="A287" s="8" t="s">
        <v>185</v>
      </c>
      <c r="B287" t="s">
        <v>116</v>
      </c>
      <c r="C287">
        <v>126</v>
      </c>
      <c r="D287">
        <v>59</v>
      </c>
      <c r="E287">
        <v>52</v>
      </c>
      <c r="F287" s="5">
        <f t="shared" si="20"/>
        <v>46095.041666666664</v>
      </c>
      <c r="G287" s="3">
        <f t="shared" si="21"/>
        <v>0.40486111111111112</v>
      </c>
      <c r="H287" s="17">
        <f t="shared" si="22"/>
        <v>12.6</v>
      </c>
      <c r="I287" s="17">
        <f t="shared" si="23"/>
        <v>5.9</v>
      </c>
      <c r="J287" s="17">
        <f t="shared" si="24"/>
        <v>52</v>
      </c>
      <c r="M287" s="7"/>
    </row>
    <row r="288" spans="1:15" hidden="1" x14ac:dyDescent="0.25">
      <c r="A288" s="8" t="s">
        <v>185</v>
      </c>
      <c r="B288" t="s">
        <v>117</v>
      </c>
      <c r="C288">
        <v>130</v>
      </c>
      <c r="D288">
        <v>65</v>
      </c>
      <c r="E288">
        <v>54</v>
      </c>
      <c r="F288" s="5">
        <f t="shared" si="20"/>
        <v>46095.041666666664</v>
      </c>
      <c r="G288" s="3">
        <f t="shared" si="21"/>
        <v>0.40416666666666662</v>
      </c>
      <c r="H288" s="17">
        <f t="shared" si="22"/>
        <v>13</v>
      </c>
      <c r="I288" s="17">
        <f t="shared" si="23"/>
        <v>6.5</v>
      </c>
      <c r="J288" s="17">
        <f t="shared" si="24"/>
        <v>54</v>
      </c>
      <c r="M288" s="7"/>
    </row>
    <row r="289" spans="1:13" hidden="1" x14ac:dyDescent="0.25">
      <c r="A289" s="8" t="s">
        <v>187</v>
      </c>
      <c r="B289" t="s">
        <v>38</v>
      </c>
      <c r="C289">
        <v>106</v>
      </c>
      <c r="D289">
        <v>50</v>
      </c>
      <c r="E289">
        <v>50</v>
      </c>
      <c r="F289" s="5">
        <f t="shared" si="20"/>
        <v>46094.041666666664</v>
      </c>
      <c r="G289" s="3">
        <f t="shared" si="21"/>
        <v>0.38125000000000003</v>
      </c>
      <c r="H289" s="17">
        <f t="shared" si="22"/>
        <v>10.6</v>
      </c>
      <c r="I289" s="17">
        <f t="shared" si="23"/>
        <v>5</v>
      </c>
      <c r="J289" s="17">
        <f t="shared" si="24"/>
        <v>50</v>
      </c>
      <c r="M289" s="7"/>
    </row>
    <row r="290" spans="1:13" hidden="1" x14ac:dyDescent="0.25">
      <c r="A290" s="8" t="s">
        <v>187</v>
      </c>
      <c r="B290" t="s">
        <v>38</v>
      </c>
      <c r="C290">
        <v>108</v>
      </c>
      <c r="D290">
        <v>52</v>
      </c>
      <c r="E290">
        <v>52</v>
      </c>
      <c r="F290" s="5">
        <f t="shared" si="20"/>
        <v>46094.041666666664</v>
      </c>
      <c r="G290" s="3">
        <f t="shared" si="21"/>
        <v>0.38125000000000003</v>
      </c>
      <c r="H290" s="17">
        <f t="shared" si="22"/>
        <v>10.8</v>
      </c>
      <c r="I290" s="17">
        <f t="shared" si="23"/>
        <v>5.2</v>
      </c>
      <c r="J290" s="17">
        <f t="shared" si="24"/>
        <v>52</v>
      </c>
      <c r="M290" s="7"/>
    </row>
    <row r="291" spans="1:13" hidden="1" x14ac:dyDescent="0.25">
      <c r="A291" s="8" t="s">
        <v>187</v>
      </c>
      <c r="B291" t="s">
        <v>39</v>
      </c>
      <c r="C291">
        <v>94</v>
      </c>
      <c r="D291">
        <v>51</v>
      </c>
      <c r="E291">
        <v>52</v>
      </c>
      <c r="F291" s="5">
        <f t="shared" si="20"/>
        <v>46094.041666666664</v>
      </c>
      <c r="G291" s="3">
        <f t="shared" si="21"/>
        <v>0.38055555555555554</v>
      </c>
      <c r="H291" s="17">
        <f t="shared" si="22"/>
        <v>9.4</v>
      </c>
      <c r="I291" s="17">
        <f t="shared" si="23"/>
        <v>5.0999999999999996</v>
      </c>
      <c r="J291" s="17">
        <f t="shared" si="24"/>
        <v>52</v>
      </c>
      <c r="M291" s="7"/>
    </row>
    <row r="292" spans="1:13" hidden="1" x14ac:dyDescent="0.25">
      <c r="A292" s="8" t="s">
        <v>188</v>
      </c>
      <c r="B292" t="s">
        <v>56</v>
      </c>
      <c r="C292">
        <v>109</v>
      </c>
      <c r="D292">
        <v>48</v>
      </c>
      <c r="E292">
        <v>49</v>
      </c>
      <c r="F292" s="5">
        <f t="shared" si="20"/>
        <v>46093.041666666664</v>
      </c>
      <c r="G292" s="3">
        <f t="shared" si="21"/>
        <v>0.38263888888888892</v>
      </c>
      <c r="H292" s="17">
        <f t="shared" si="22"/>
        <v>10.9</v>
      </c>
      <c r="I292" s="17">
        <f t="shared" si="23"/>
        <v>4.8</v>
      </c>
      <c r="J292" s="17">
        <f t="shared" si="24"/>
        <v>49</v>
      </c>
      <c r="M292" s="7"/>
    </row>
    <row r="293" spans="1:13" hidden="1" x14ac:dyDescent="0.25">
      <c r="A293" s="8" t="s">
        <v>188</v>
      </c>
      <c r="B293" t="s">
        <v>56</v>
      </c>
      <c r="C293">
        <v>101</v>
      </c>
      <c r="D293">
        <v>46</v>
      </c>
      <c r="E293">
        <v>50</v>
      </c>
      <c r="F293" s="5">
        <f t="shared" si="20"/>
        <v>46093.041666666664</v>
      </c>
      <c r="G293" s="3">
        <f t="shared" si="21"/>
        <v>0.38263888888888892</v>
      </c>
      <c r="H293" s="17">
        <f t="shared" si="22"/>
        <v>10.1</v>
      </c>
      <c r="I293" s="17">
        <f t="shared" si="23"/>
        <v>4.5999999999999996</v>
      </c>
      <c r="J293" s="17">
        <f t="shared" si="24"/>
        <v>50</v>
      </c>
      <c r="M293" s="7"/>
    </row>
    <row r="294" spans="1:13" hidden="1" x14ac:dyDescent="0.25">
      <c r="A294" s="8" t="s">
        <v>188</v>
      </c>
      <c r="B294" t="s">
        <v>57</v>
      </c>
      <c r="C294">
        <v>104</v>
      </c>
      <c r="D294">
        <v>49</v>
      </c>
      <c r="E294">
        <v>50</v>
      </c>
      <c r="F294" s="5">
        <f t="shared" si="20"/>
        <v>46093.041666666664</v>
      </c>
      <c r="G294" s="3">
        <f t="shared" si="21"/>
        <v>0.38194444444444442</v>
      </c>
      <c r="H294" s="17">
        <f t="shared" si="22"/>
        <v>10.4</v>
      </c>
      <c r="I294" s="17">
        <f t="shared" si="23"/>
        <v>4.9000000000000004</v>
      </c>
      <c r="J294" s="17">
        <f t="shared" si="24"/>
        <v>50</v>
      </c>
      <c r="M294" s="7"/>
    </row>
    <row r="295" spans="1:13" hidden="1" x14ac:dyDescent="0.25">
      <c r="A295" s="8" t="s">
        <v>189</v>
      </c>
      <c r="B295" t="s">
        <v>29</v>
      </c>
      <c r="C295">
        <v>141</v>
      </c>
      <c r="D295">
        <v>68</v>
      </c>
      <c r="E295">
        <v>49</v>
      </c>
      <c r="F295" s="5">
        <f t="shared" si="20"/>
        <v>46092.625</v>
      </c>
      <c r="G295" s="3">
        <f t="shared" si="21"/>
        <v>0.90763888888888899</v>
      </c>
      <c r="H295" s="17">
        <f t="shared" si="22"/>
        <v>14.1</v>
      </c>
      <c r="I295" s="17">
        <f t="shared" si="23"/>
        <v>6.8</v>
      </c>
      <c r="J295" s="17">
        <f t="shared" si="24"/>
        <v>49</v>
      </c>
      <c r="M295" s="7"/>
    </row>
    <row r="296" spans="1:13" hidden="1" x14ac:dyDescent="0.25">
      <c r="A296" s="8" t="s">
        <v>189</v>
      </c>
      <c r="B296" t="s">
        <v>44</v>
      </c>
      <c r="C296">
        <v>145</v>
      </c>
      <c r="D296">
        <v>68</v>
      </c>
      <c r="E296">
        <v>49</v>
      </c>
      <c r="F296" s="5">
        <f t="shared" si="20"/>
        <v>46092.625</v>
      </c>
      <c r="G296" s="3">
        <f t="shared" si="21"/>
        <v>0.90694444444444444</v>
      </c>
      <c r="H296" s="17">
        <f t="shared" si="22"/>
        <v>14.5</v>
      </c>
      <c r="I296" s="17">
        <f t="shared" si="23"/>
        <v>6.8</v>
      </c>
      <c r="J296" s="17">
        <f t="shared" si="24"/>
        <v>49</v>
      </c>
      <c r="M296" s="7"/>
    </row>
    <row r="297" spans="1:13" hidden="1" x14ac:dyDescent="0.25">
      <c r="A297" s="8" t="s">
        <v>189</v>
      </c>
      <c r="B297" t="s">
        <v>31</v>
      </c>
      <c r="C297">
        <v>134</v>
      </c>
      <c r="D297">
        <v>67</v>
      </c>
      <c r="E297">
        <v>49</v>
      </c>
      <c r="F297" s="5">
        <f t="shared" si="20"/>
        <v>46092.625</v>
      </c>
      <c r="G297" s="3">
        <f t="shared" si="21"/>
        <v>0.90625</v>
      </c>
      <c r="H297" s="17">
        <f t="shared" si="22"/>
        <v>13.4</v>
      </c>
      <c r="I297" s="17">
        <f t="shared" si="23"/>
        <v>6.7</v>
      </c>
      <c r="J297" s="17">
        <f t="shared" si="24"/>
        <v>49</v>
      </c>
      <c r="M297" s="7"/>
    </row>
    <row r="298" spans="1:13" hidden="1" x14ac:dyDescent="0.25">
      <c r="A298" s="8" t="s">
        <v>189</v>
      </c>
      <c r="B298" t="s">
        <v>42</v>
      </c>
      <c r="C298">
        <v>110</v>
      </c>
      <c r="D298">
        <v>47</v>
      </c>
      <c r="E298">
        <v>50</v>
      </c>
      <c r="F298" s="5">
        <f t="shared" si="20"/>
        <v>46092.041666666664</v>
      </c>
      <c r="G298" s="3">
        <f t="shared" si="21"/>
        <v>0.3743055555555555</v>
      </c>
      <c r="H298" s="17">
        <f t="shared" si="22"/>
        <v>11</v>
      </c>
      <c r="I298" s="17">
        <f t="shared" si="23"/>
        <v>4.7</v>
      </c>
      <c r="J298" s="17">
        <f t="shared" si="24"/>
        <v>50</v>
      </c>
      <c r="M298" s="7"/>
    </row>
    <row r="299" spans="1:13" hidden="1" x14ac:dyDescent="0.25">
      <c r="A299" s="8" t="s">
        <v>189</v>
      </c>
      <c r="B299" t="s">
        <v>150</v>
      </c>
      <c r="C299">
        <v>109</v>
      </c>
      <c r="D299">
        <v>52</v>
      </c>
      <c r="E299">
        <v>50</v>
      </c>
      <c r="F299" s="5">
        <f t="shared" si="20"/>
        <v>46092.041666666664</v>
      </c>
      <c r="G299" s="3">
        <f t="shared" si="21"/>
        <v>0.37361111111111112</v>
      </c>
      <c r="H299" s="17">
        <f t="shared" si="22"/>
        <v>10.9</v>
      </c>
      <c r="I299" s="17">
        <f t="shared" si="23"/>
        <v>5.2</v>
      </c>
      <c r="J299" s="17">
        <f t="shared" si="24"/>
        <v>50</v>
      </c>
      <c r="M299" s="7"/>
    </row>
    <row r="300" spans="1:13" hidden="1" x14ac:dyDescent="0.25">
      <c r="A300" s="8" t="s">
        <v>189</v>
      </c>
      <c r="B300" t="s">
        <v>151</v>
      </c>
      <c r="C300">
        <v>105</v>
      </c>
      <c r="D300">
        <v>48</v>
      </c>
      <c r="E300">
        <v>50</v>
      </c>
      <c r="F300" s="5">
        <f t="shared" si="20"/>
        <v>46092.041666666664</v>
      </c>
      <c r="G300" s="3">
        <f t="shared" si="21"/>
        <v>0.37291666666666662</v>
      </c>
      <c r="H300" s="17">
        <f t="shared" si="22"/>
        <v>10.5</v>
      </c>
      <c r="I300" s="17">
        <f t="shared" si="23"/>
        <v>4.8</v>
      </c>
      <c r="J300" s="17">
        <f t="shared" si="24"/>
        <v>50</v>
      </c>
      <c r="M300" s="7"/>
    </row>
    <row r="301" spans="1:13" hidden="1" x14ac:dyDescent="0.25">
      <c r="A301" s="8" t="s">
        <v>190</v>
      </c>
      <c r="B301" t="s">
        <v>33</v>
      </c>
      <c r="C301">
        <v>130</v>
      </c>
      <c r="D301">
        <v>63</v>
      </c>
      <c r="E301">
        <v>51</v>
      </c>
      <c r="F301" s="5">
        <f t="shared" si="20"/>
        <v>46091.625</v>
      </c>
      <c r="G301" s="3">
        <f t="shared" si="21"/>
        <v>0.90486111111111101</v>
      </c>
      <c r="H301" s="17">
        <f t="shared" si="22"/>
        <v>13</v>
      </c>
      <c r="I301" s="17">
        <f t="shared" si="23"/>
        <v>6.3</v>
      </c>
      <c r="J301" s="17">
        <f t="shared" si="24"/>
        <v>51</v>
      </c>
      <c r="M301" s="7"/>
    </row>
    <row r="302" spans="1:13" hidden="1" x14ac:dyDescent="0.25">
      <c r="A302" s="8" t="s">
        <v>190</v>
      </c>
      <c r="B302" t="s">
        <v>48</v>
      </c>
      <c r="C302">
        <v>135</v>
      </c>
      <c r="D302">
        <v>64</v>
      </c>
      <c r="E302">
        <v>51</v>
      </c>
      <c r="F302" s="5">
        <f t="shared" si="20"/>
        <v>46091.625</v>
      </c>
      <c r="G302" s="3">
        <f t="shared" si="21"/>
        <v>0.90416666666666667</v>
      </c>
      <c r="H302" s="17">
        <f t="shared" si="22"/>
        <v>13.5</v>
      </c>
      <c r="I302" s="17">
        <f t="shared" si="23"/>
        <v>6.4</v>
      </c>
      <c r="J302" s="17">
        <f t="shared" si="24"/>
        <v>51</v>
      </c>
      <c r="M302" s="7"/>
    </row>
    <row r="303" spans="1:13" hidden="1" x14ac:dyDescent="0.25">
      <c r="A303" s="8" t="s">
        <v>190</v>
      </c>
      <c r="B303" t="s">
        <v>49</v>
      </c>
      <c r="C303">
        <v>137</v>
      </c>
      <c r="D303">
        <v>64</v>
      </c>
      <c r="E303">
        <v>51</v>
      </c>
      <c r="F303" s="5">
        <f t="shared" si="20"/>
        <v>46091.625</v>
      </c>
      <c r="G303" s="3">
        <f t="shared" si="21"/>
        <v>0.90347222222222223</v>
      </c>
      <c r="H303" s="17">
        <f t="shared" si="22"/>
        <v>13.7</v>
      </c>
      <c r="I303" s="17">
        <f t="shared" si="23"/>
        <v>6.4</v>
      </c>
      <c r="J303" s="17">
        <f t="shared" si="24"/>
        <v>51</v>
      </c>
      <c r="M303" s="7"/>
    </row>
    <row r="304" spans="1:13" hidden="1" x14ac:dyDescent="0.25">
      <c r="A304" s="8" t="s">
        <v>191</v>
      </c>
      <c r="B304" t="s">
        <v>49</v>
      </c>
      <c r="C304">
        <v>148</v>
      </c>
      <c r="D304">
        <v>71</v>
      </c>
      <c r="E304">
        <v>54</v>
      </c>
      <c r="F304" s="5">
        <f t="shared" si="20"/>
        <v>46090.625</v>
      </c>
      <c r="G304" s="3">
        <f t="shared" si="21"/>
        <v>0.90347222222222223</v>
      </c>
      <c r="H304" s="17">
        <f t="shared" si="22"/>
        <v>14.8</v>
      </c>
      <c r="I304" s="17">
        <f t="shared" si="23"/>
        <v>7.1</v>
      </c>
      <c r="J304" s="17">
        <f t="shared" si="24"/>
        <v>54</v>
      </c>
      <c r="M304" s="7"/>
    </row>
    <row r="305" spans="1:13" hidden="1" x14ac:dyDescent="0.25">
      <c r="A305" s="8" t="s">
        <v>191</v>
      </c>
      <c r="B305" t="s">
        <v>50</v>
      </c>
      <c r="C305">
        <v>158</v>
      </c>
      <c r="D305">
        <v>74</v>
      </c>
      <c r="E305">
        <v>53</v>
      </c>
      <c r="F305" s="5">
        <f t="shared" si="20"/>
        <v>46090.625</v>
      </c>
      <c r="G305" s="3">
        <f t="shared" si="21"/>
        <v>0.90277777777777779</v>
      </c>
      <c r="H305" s="17">
        <f t="shared" si="22"/>
        <v>15.8</v>
      </c>
      <c r="I305" s="17">
        <f t="shared" si="23"/>
        <v>7.4</v>
      </c>
      <c r="J305" s="17">
        <f t="shared" si="24"/>
        <v>53</v>
      </c>
      <c r="M305" s="7"/>
    </row>
    <row r="306" spans="1:13" hidden="1" x14ac:dyDescent="0.25">
      <c r="A306" s="8" t="s">
        <v>191</v>
      </c>
      <c r="B306" t="s">
        <v>192</v>
      </c>
      <c r="C306">
        <v>136</v>
      </c>
      <c r="D306">
        <v>80</v>
      </c>
      <c r="E306">
        <v>54</v>
      </c>
      <c r="F306" s="5">
        <f t="shared" si="20"/>
        <v>46090.625</v>
      </c>
      <c r="G306" s="3">
        <f t="shared" si="21"/>
        <v>0.90208333333333324</v>
      </c>
      <c r="H306" s="17">
        <f t="shared" si="22"/>
        <v>13.6</v>
      </c>
      <c r="I306" s="17">
        <f t="shared" si="23"/>
        <v>8</v>
      </c>
      <c r="J306" s="17">
        <f t="shared" si="24"/>
        <v>54</v>
      </c>
      <c r="M306" s="7"/>
    </row>
    <row r="307" spans="1:13" hidden="1" x14ac:dyDescent="0.25">
      <c r="A307" s="8" t="s">
        <v>191</v>
      </c>
      <c r="B307" t="s">
        <v>53</v>
      </c>
      <c r="C307">
        <v>142</v>
      </c>
      <c r="D307">
        <v>65</v>
      </c>
      <c r="E307">
        <v>54</v>
      </c>
      <c r="F307" s="5">
        <f t="shared" si="20"/>
        <v>46090.041666666664</v>
      </c>
      <c r="G307" s="3">
        <f t="shared" si="21"/>
        <v>0.39652777777777781</v>
      </c>
      <c r="H307" s="17">
        <f t="shared" si="22"/>
        <v>14.2</v>
      </c>
      <c r="I307" s="17">
        <f t="shared" si="23"/>
        <v>6.5</v>
      </c>
      <c r="J307" s="17">
        <f t="shared" si="24"/>
        <v>54</v>
      </c>
      <c r="M307" s="7"/>
    </row>
    <row r="308" spans="1:13" hidden="1" x14ac:dyDescent="0.25">
      <c r="A308" s="8" t="s">
        <v>191</v>
      </c>
      <c r="B308" t="s">
        <v>54</v>
      </c>
      <c r="C308">
        <v>140</v>
      </c>
      <c r="D308">
        <v>66</v>
      </c>
      <c r="E308">
        <v>54</v>
      </c>
      <c r="F308" s="5">
        <f t="shared" si="20"/>
        <v>46090.041666666664</v>
      </c>
      <c r="G308" s="3">
        <f t="shared" si="21"/>
        <v>0.39583333333333331</v>
      </c>
      <c r="H308" s="17">
        <f t="shared" si="22"/>
        <v>14</v>
      </c>
      <c r="I308" s="17">
        <f t="shared" si="23"/>
        <v>6.6</v>
      </c>
      <c r="J308" s="17">
        <f t="shared" si="24"/>
        <v>54</v>
      </c>
      <c r="M308" s="7"/>
    </row>
    <row r="309" spans="1:13" hidden="1" x14ac:dyDescent="0.25">
      <c r="A309" s="8" t="s">
        <v>191</v>
      </c>
      <c r="B309" t="s">
        <v>193</v>
      </c>
      <c r="C309">
        <v>145</v>
      </c>
      <c r="D309">
        <v>71</v>
      </c>
      <c r="E309">
        <v>53</v>
      </c>
      <c r="F309" s="5">
        <f t="shared" si="20"/>
        <v>46090.041666666664</v>
      </c>
      <c r="G309" s="3">
        <f t="shared" si="21"/>
        <v>0.39513888888888887</v>
      </c>
      <c r="H309" s="17">
        <f t="shared" si="22"/>
        <v>14.5</v>
      </c>
      <c r="I309" s="17">
        <f t="shared" si="23"/>
        <v>7.1</v>
      </c>
      <c r="J309" s="17">
        <f t="shared" si="24"/>
        <v>53</v>
      </c>
      <c r="M309" s="7"/>
    </row>
    <row r="310" spans="1:13" hidden="1" x14ac:dyDescent="0.25">
      <c r="A310" s="8" t="s">
        <v>191</v>
      </c>
      <c r="B310" t="s">
        <v>85</v>
      </c>
      <c r="C310">
        <v>151</v>
      </c>
      <c r="D310">
        <v>64</v>
      </c>
      <c r="E310">
        <v>54</v>
      </c>
      <c r="F310" s="5">
        <f t="shared" si="20"/>
        <v>46090.041666666664</v>
      </c>
      <c r="G310" s="3">
        <f t="shared" si="21"/>
        <v>0.37638888888888888</v>
      </c>
      <c r="H310" s="17">
        <f t="shared" si="22"/>
        <v>15.1</v>
      </c>
      <c r="I310" s="17">
        <f t="shared" si="23"/>
        <v>6.4</v>
      </c>
      <c r="J310" s="17">
        <f t="shared" si="24"/>
        <v>54</v>
      </c>
      <c r="M310" s="7"/>
    </row>
    <row r="311" spans="1:13" hidden="1" x14ac:dyDescent="0.25">
      <c r="A311" s="8" t="s">
        <v>191</v>
      </c>
      <c r="B311" t="s">
        <v>85</v>
      </c>
      <c r="C311">
        <v>157</v>
      </c>
      <c r="D311">
        <v>73</v>
      </c>
      <c r="E311">
        <v>55</v>
      </c>
      <c r="F311" s="5">
        <f t="shared" si="20"/>
        <v>46090.041666666664</v>
      </c>
      <c r="G311" s="3">
        <f t="shared" si="21"/>
        <v>0.37638888888888888</v>
      </c>
      <c r="H311" s="17">
        <f t="shared" si="22"/>
        <v>15.7</v>
      </c>
      <c r="I311" s="17">
        <f t="shared" si="23"/>
        <v>7.3</v>
      </c>
      <c r="J311" s="17">
        <f t="shared" si="24"/>
        <v>55</v>
      </c>
      <c r="M311" s="7"/>
    </row>
    <row r="312" spans="1:13" hidden="1" x14ac:dyDescent="0.25">
      <c r="A312" s="8" t="s">
        <v>191</v>
      </c>
      <c r="B312" t="s">
        <v>41</v>
      </c>
      <c r="C312">
        <v>152</v>
      </c>
      <c r="D312">
        <v>71</v>
      </c>
      <c r="E312">
        <v>54</v>
      </c>
      <c r="F312" s="5">
        <f t="shared" si="20"/>
        <v>46090.041666666664</v>
      </c>
      <c r="G312" s="3">
        <f t="shared" si="21"/>
        <v>0.3756944444444445</v>
      </c>
      <c r="H312" s="17">
        <f t="shared" si="22"/>
        <v>15.2</v>
      </c>
      <c r="I312" s="17">
        <f t="shared" si="23"/>
        <v>7.1</v>
      </c>
      <c r="J312" s="17">
        <f t="shared" si="24"/>
        <v>54</v>
      </c>
      <c r="M312" s="7"/>
    </row>
    <row r="313" spans="1:13" hidden="1" x14ac:dyDescent="0.25">
      <c r="A313" s="8" t="s">
        <v>194</v>
      </c>
      <c r="B313" t="s">
        <v>49</v>
      </c>
      <c r="C313">
        <v>133</v>
      </c>
      <c r="D313">
        <v>68</v>
      </c>
      <c r="E313">
        <v>60</v>
      </c>
      <c r="F313" s="5">
        <f t="shared" si="20"/>
        <v>46089.625</v>
      </c>
      <c r="G313" s="3">
        <f t="shared" si="21"/>
        <v>0.90347222222222223</v>
      </c>
      <c r="H313" s="17">
        <f t="shared" si="22"/>
        <v>13.3</v>
      </c>
      <c r="I313" s="17">
        <f t="shared" si="23"/>
        <v>6.8</v>
      </c>
      <c r="J313" s="17">
        <f t="shared" si="24"/>
        <v>60</v>
      </c>
      <c r="M313" s="7"/>
    </row>
    <row r="314" spans="1:13" hidden="1" x14ac:dyDescent="0.25">
      <c r="A314" s="8" t="s">
        <v>194</v>
      </c>
      <c r="B314" t="s">
        <v>50</v>
      </c>
      <c r="C314">
        <v>130</v>
      </c>
      <c r="D314">
        <v>70</v>
      </c>
      <c r="E314">
        <v>61</v>
      </c>
      <c r="F314" s="5">
        <f t="shared" si="20"/>
        <v>46089.625</v>
      </c>
      <c r="G314" s="3">
        <f t="shared" si="21"/>
        <v>0.90277777777777779</v>
      </c>
      <c r="H314" s="17">
        <f t="shared" si="22"/>
        <v>13</v>
      </c>
      <c r="I314" s="17">
        <f t="shared" si="23"/>
        <v>7</v>
      </c>
      <c r="J314" s="17">
        <f t="shared" si="24"/>
        <v>61</v>
      </c>
      <c r="M314" s="7"/>
    </row>
    <row r="315" spans="1:13" hidden="1" x14ac:dyDescent="0.25">
      <c r="A315" s="8" t="s">
        <v>194</v>
      </c>
      <c r="B315" t="s">
        <v>50</v>
      </c>
      <c r="C315">
        <v>134</v>
      </c>
      <c r="D315">
        <v>67</v>
      </c>
      <c r="E315">
        <v>60</v>
      </c>
      <c r="F315" s="5">
        <f t="shared" si="20"/>
        <v>46089.625</v>
      </c>
      <c r="G315" s="3">
        <f t="shared" si="21"/>
        <v>0.90277777777777779</v>
      </c>
      <c r="H315" s="17">
        <f t="shared" si="22"/>
        <v>13.4</v>
      </c>
      <c r="I315" s="17">
        <f t="shared" si="23"/>
        <v>6.7</v>
      </c>
      <c r="J315" s="17">
        <f t="shared" si="24"/>
        <v>60</v>
      </c>
      <c r="M315" s="7"/>
    </row>
    <row r="316" spans="1:13" hidden="1" x14ac:dyDescent="0.25">
      <c r="A316" s="8" t="s">
        <v>194</v>
      </c>
      <c r="B316" t="s">
        <v>104</v>
      </c>
      <c r="C316">
        <v>133</v>
      </c>
      <c r="D316">
        <v>60</v>
      </c>
      <c r="E316">
        <v>52</v>
      </c>
      <c r="F316" s="5">
        <f t="shared" si="20"/>
        <v>46089.041666666664</v>
      </c>
      <c r="G316" s="3">
        <f t="shared" si="21"/>
        <v>0.37847222222222227</v>
      </c>
      <c r="H316" s="17">
        <f t="shared" si="22"/>
        <v>13.3</v>
      </c>
      <c r="I316" s="17">
        <f t="shared" si="23"/>
        <v>6</v>
      </c>
      <c r="J316" s="17">
        <f t="shared" si="24"/>
        <v>52</v>
      </c>
      <c r="M316" s="7"/>
    </row>
    <row r="317" spans="1:13" hidden="1" x14ac:dyDescent="0.25">
      <c r="A317" s="8" t="s">
        <v>194</v>
      </c>
      <c r="B317" t="s">
        <v>83</v>
      </c>
      <c r="C317">
        <v>133</v>
      </c>
      <c r="D317">
        <v>59</v>
      </c>
      <c r="E317">
        <v>51</v>
      </c>
      <c r="F317" s="5">
        <f t="shared" si="20"/>
        <v>46089.041666666664</v>
      </c>
      <c r="G317" s="3">
        <f t="shared" si="21"/>
        <v>0.37777777777777777</v>
      </c>
      <c r="H317" s="17">
        <f t="shared" si="22"/>
        <v>13.3</v>
      </c>
      <c r="I317" s="17">
        <f t="shared" si="23"/>
        <v>5.9</v>
      </c>
      <c r="J317" s="17">
        <f t="shared" si="24"/>
        <v>51</v>
      </c>
      <c r="M317" s="7"/>
    </row>
    <row r="318" spans="1:13" hidden="1" x14ac:dyDescent="0.25">
      <c r="A318" s="8" t="s">
        <v>194</v>
      </c>
      <c r="B318" t="s">
        <v>84</v>
      </c>
      <c r="C318">
        <v>130</v>
      </c>
      <c r="D318">
        <v>66</v>
      </c>
      <c r="E318">
        <v>51</v>
      </c>
      <c r="F318" s="5">
        <f t="shared" si="20"/>
        <v>46089.041666666664</v>
      </c>
      <c r="G318" s="3">
        <f t="shared" si="21"/>
        <v>0.37708333333333338</v>
      </c>
      <c r="H318" s="17">
        <f t="shared" si="22"/>
        <v>13</v>
      </c>
      <c r="I318" s="17">
        <f t="shared" si="23"/>
        <v>6.6</v>
      </c>
      <c r="J318" s="17">
        <f t="shared" si="24"/>
        <v>51</v>
      </c>
      <c r="M318" s="7"/>
    </row>
    <row r="319" spans="1:13" hidden="1" x14ac:dyDescent="0.25">
      <c r="A319" s="8" t="s">
        <v>195</v>
      </c>
      <c r="B319" t="s">
        <v>48</v>
      </c>
      <c r="C319">
        <v>130</v>
      </c>
      <c r="D319">
        <v>69</v>
      </c>
      <c r="E319">
        <v>51</v>
      </c>
      <c r="F319" s="5">
        <f t="shared" si="20"/>
        <v>46088.625</v>
      </c>
      <c r="G319" s="3">
        <f t="shared" si="21"/>
        <v>0.90416666666666667</v>
      </c>
      <c r="H319" s="17">
        <f t="shared" si="22"/>
        <v>13</v>
      </c>
      <c r="I319" s="17">
        <f t="shared" si="23"/>
        <v>6.9</v>
      </c>
      <c r="J319" s="17">
        <f t="shared" si="24"/>
        <v>51</v>
      </c>
      <c r="M319" s="7"/>
    </row>
    <row r="320" spans="1:13" hidden="1" x14ac:dyDescent="0.25">
      <c r="A320" s="8" t="s">
        <v>195</v>
      </c>
      <c r="B320" t="s">
        <v>49</v>
      </c>
      <c r="C320">
        <v>135</v>
      </c>
      <c r="D320">
        <v>68</v>
      </c>
      <c r="E320">
        <v>51</v>
      </c>
      <c r="F320" s="5">
        <f t="shared" si="20"/>
        <v>46088.625</v>
      </c>
      <c r="G320" s="3">
        <f t="shared" si="21"/>
        <v>0.90347222222222223</v>
      </c>
      <c r="H320" s="17">
        <f t="shared" si="22"/>
        <v>13.5</v>
      </c>
      <c r="I320" s="17">
        <f t="shared" si="23"/>
        <v>6.8</v>
      </c>
      <c r="J320" s="17">
        <f t="shared" si="24"/>
        <v>51</v>
      </c>
      <c r="M320" s="7"/>
    </row>
    <row r="321" spans="1:13" hidden="1" x14ac:dyDescent="0.25">
      <c r="A321" s="8" t="s">
        <v>195</v>
      </c>
      <c r="B321" t="s">
        <v>50</v>
      </c>
      <c r="C321">
        <v>133</v>
      </c>
      <c r="D321">
        <v>67</v>
      </c>
      <c r="E321">
        <v>51</v>
      </c>
      <c r="F321" s="5">
        <f t="shared" si="20"/>
        <v>46088.625</v>
      </c>
      <c r="G321" s="3">
        <f t="shared" si="21"/>
        <v>0.90277777777777779</v>
      </c>
      <c r="H321" s="17">
        <f t="shared" si="22"/>
        <v>13.3</v>
      </c>
      <c r="I321" s="17">
        <f t="shared" si="23"/>
        <v>6.7</v>
      </c>
      <c r="J321" s="17">
        <f t="shared" si="24"/>
        <v>51</v>
      </c>
      <c r="M321" s="7"/>
    </row>
    <row r="322" spans="1:13" hidden="1" x14ac:dyDescent="0.25">
      <c r="A322" s="8" t="s">
        <v>195</v>
      </c>
      <c r="B322" t="s">
        <v>196</v>
      </c>
      <c r="C322">
        <v>124</v>
      </c>
      <c r="D322">
        <v>56</v>
      </c>
      <c r="E322">
        <v>52</v>
      </c>
      <c r="F322" s="5">
        <f t="shared" si="20"/>
        <v>46088.041666666664</v>
      </c>
      <c r="G322" s="3">
        <f t="shared" si="21"/>
        <v>0.36805555555555558</v>
      </c>
      <c r="H322" s="17">
        <f t="shared" si="22"/>
        <v>12.4</v>
      </c>
      <c r="I322" s="17">
        <f t="shared" si="23"/>
        <v>5.6</v>
      </c>
      <c r="J322" s="17">
        <f t="shared" si="24"/>
        <v>52</v>
      </c>
      <c r="M322" s="7"/>
    </row>
    <row r="323" spans="1:13" hidden="1" x14ac:dyDescent="0.25">
      <c r="A323" s="8" t="s">
        <v>195</v>
      </c>
      <c r="B323" t="s">
        <v>197</v>
      </c>
      <c r="C323">
        <v>116</v>
      </c>
      <c r="D323">
        <v>56</v>
      </c>
      <c r="E323">
        <v>54</v>
      </c>
      <c r="F323" s="5">
        <f t="shared" ref="F323:F386" si="25">VALUE(A323+IF(B323&lt;"1:00","1:00","15:00"))</f>
        <v>46088.041666666664</v>
      </c>
      <c r="G323" s="3">
        <f t="shared" ref="G323:G386" si="26">VALUE(B323)</f>
        <v>0.36736111111111108</v>
      </c>
      <c r="H323" s="17">
        <f t="shared" ref="H323:H386" si="27">C323/10</f>
        <v>11.6</v>
      </c>
      <c r="I323" s="17">
        <f t="shared" ref="I323:I386" si="28">D323/10</f>
        <v>5.6</v>
      </c>
      <c r="J323" s="17">
        <f t="shared" ref="J323:J386" si="29">E323*1</f>
        <v>54</v>
      </c>
      <c r="M323" s="7"/>
    </row>
    <row r="324" spans="1:13" hidden="1" x14ac:dyDescent="0.25">
      <c r="A324" s="8" t="s">
        <v>195</v>
      </c>
      <c r="B324" t="s">
        <v>198</v>
      </c>
      <c r="C324">
        <v>115</v>
      </c>
      <c r="D324">
        <v>57</v>
      </c>
      <c r="E324">
        <v>54</v>
      </c>
      <c r="F324" s="5">
        <f t="shared" si="25"/>
        <v>46088.041666666664</v>
      </c>
      <c r="G324" s="3">
        <f t="shared" si="26"/>
        <v>0.3666666666666667</v>
      </c>
      <c r="H324" s="17">
        <f t="shared" si="27"/>
        <v>11.5</v>
      </c>
      <c r="I324" s="17">
        <f t="shared" si="28"/>
        <v>5.7</v>
      </c>
      <c r="J324" s="17">
        <f t="shared" si="29"/>
        <v>54</v>
      </c>
      <c r="M324" s="7"/>
    </row>
    <row r="325" spans="1:13" hidden="1" x14ac:dyDescent="0.25">
      <c r="A325" s="8" t="s">
        <v>199</v>
      </c>
      <c r="B325" t="s">
        <v>200</v>
      </c>
      <c r="C325">
        <v>142</v>
      </c>
      <c r="D325">
        <v>67</v>
      </c>
      <c r="E325">
        <v>60</v>
      </c>
      <c r="F325" s="5">
        <f t="shared" si="25"/>
        <v>46087.625</v>
      </c>
      <c r="G325" s="3">
        <f t="shared" si="26"/>
        <v>0.93125000000000002</v>
      </c>
      <c r="H325" s="17">
        <f t="shared" si="27"/>
        <v>14.2</v>
      </c>
      <c r="I325" s="17">
        <f t="shared" si="28"/>
        <v>6.7</v>
      </c>
      <c r="J325" s="17">
        <f t="shared" si="29"/>
        <v>60</v>
      </c>
      <c r="M325" s="7"/>
    </row>
    <row r="326" spans="1:13" hidden="1" x14ac:dyDescent="0.25">
      <c r="A326" s="8" t="s">
        <v>199</v>
      </c>
      <c r="B326" t="s">
        <v>200</v>
      </c>
      <c r="C326">
        <v>145</v>
      </c>
      <c r="D326">
        <v>67</v>
      </c>
      <c r="E326">
        <v>59</v>
      </c>
      <c r="F326" s="5">
        <f t="shared" si="25"/>
        <v>46087.625</v>
      </c>
      <c r="G326" s="3">
        <f t="shared" si="26"/>
        <v>0.93125000000000002</v>
      </c>
      <c r="H326" s="17">
        <f t="shared" si="27"/>
        <v>14.5</v>
      </c>
      <c r="I326" s="17">
        <f t="shared" si="28"/>
        <v>6.7</v>
      </c>
      <c r="J326" s="17">
        <f t="shared" si="29"/>
        <v>59</v>
      </c>
      <c r="M326" s="7"/>
    </row>
    <row r="327" spans="1:13" hidden="1" x14ac:dyDescent="0.25">
      <c r="A327" s="8" t="s">
        <v>199</v>
      </c>
      <c r="B327" t="s">
        <v>201</v>
      </c>
      <c r="C327">
        <v>142</v>
      </c>
      <c r="D327">
        <v>73</v>
      </c>
      <c r="E327">
        <v>58</v>
      </c>
      <c r="F327" s="5">
        <f t="shared" si="25"/>
        <v>46087.625</v>
      </c>
      <c r="G327" s="3">
        <f t="shared" si="26"/>
        <v>0.9291666666666667</v>
      </c>
      <c r="H327" s="17">
        <f t="shared" si="27"/>
        <v>14.2</v>
      </c>
      <c r="I327" s="17">
        <f t="shared" si="28"/>
        <v>7.3</v>
      </c>
      <c r="J327" s="17">
        <f t="shared" si="29"/>
        <v>58</v>
      </c>
      <c r="M327" s="7"/>
    </row>
    <row r="328" spans="1:13" hidden="1" x14ac:dyDescent="0.25">
      <c r="A328" s="8" t="s">
        <v>202</v>
      </c>
      <c r="B328" t="s">
        <v>168</v>
      </c>
      <c r="C328">
        <v>139</v>
      </c>
      <c r="D328">
        <v>71</v>
      </c>
      <c r="E328">
        <v>56</v>
      </c>
      <c r="F328" s="5">
        <f t="shared" si="25"/>
        <v>46086.625</v>
      </c>
      <c r="G328" s="3">
        <f t="shared" si="26"/>
        <v>0.90138888888888891</v>
      </c>
      <c r="H328" s="17">
        <f t="shared" si="27"/>
        <v>13.9</v>
      </c>
      <c r="I328" s="17">
        <f t="shared" si="28"/>
        <v>7.1</v>
      </c>
      <c r="J328" s="17">
        <f t="shared" si="29"/>
        <v>56</v>
      </c>
      <c r="M328" s="7"/>
    </row>
    <row r="329" spans="1:13" hidden="1" x14ac:dyDescent="0.25">
      <c r="A329" s="8" t="s">
        <v>202</v>
      </c>
      <c r="B329" t="s">
        <v>168</v>
      </c>
      <c r="C329">
        <v>144</v>
      </c>
      <c r="D329">
        <v>66</v>
      </c>
      <c r="E329">
        <v>55</v>
      </c>
      <c r="F329" s="5">
        <f t="shared" si="25"/>
        <v>46086.625</v>
      </c>
      <c r="G329" s="3">
        <f t="shared" si="26"/>
        <v>0.90138888888888891</v>
      </c>
      <c r="H329" s="17">
        <f t="shared" si="27"/>
        <v>14.4</v>
      </c>
      <c r="I329" s="17">
        <f t="shared" si="28"/>
        <v>6.6</v>
      </c>
      <c r="J329" s="17">
        <f t="shared" si="29"/>
        <v>55</v>
      </c>
      <c r="M329" s="7"/>
    </row>
    <row r="330" spans="1:13" hidden="1" x14ac:dyDescent="0.25">
      <c r="A330" s="8" t="s">
        <v>202</v>
      </c>
      <c r="B330" t="s">
        <v>86</v>
      </c>
      <c r="C330">
        <v>139</v>
      </c>
      <c r="D330">
        <v>72</v>
      </c>
      <c r="E330">
        <v>56</v>
      </c>
      <c r="F330" s="5">
        <f t="shared" si="25"/>
        <v>46086.625</v>
      </c>
      <c r="G330" s="3">
        <f t="shared" si="26"/>
        <v>0.90069444444444446</v>
      </c>
      <c r="H330" s="17">
        <f t="shared" si="27"/>
        <v>13.9</v>
      </c>
      <c r="I330" s="17">
        <f t="shared" si="28"/>
        <v>7.2</v>
      </c>
      <c r="J330" s="17">
        <f t="shared" si="29"/>
        <v>56</v>
      </c>
      <c r="M330" s="7"/>
    </row>
    <row r="331" spans="1:13" hidden="1" x14ac:dyDescent="0.25">
      <c r="A331" s="8" t="s">
        <v>202</v>
      </c>
      <c r="B331" t="s">
        <v>73</v>
      </c>
      <c r="C331">
        <v>125</v>
      </c>
      <c r="D331">
        <v>55</v>
      </c>
      <c r="E331">
        <v>51</v>
      </c>
      <c r="F331" s="5">
        <f t="shared" si="25"/>
        <v>46086.041666666664</v>
      </c>
      <c r="G331" s="3">
        <f t="shared" si="26"/>
        <v>0.3659722222222222</v>
      </c>
      <c r="H331" s="17">
        <f t="shared" si="27"/>
        <v>12.5</v>
      </c>
      <c r="I331" s="17">
        <f t="shared" si="28"/>
        <v>5.5</v>
      </c>
      <c r="J331" s="17">
        <f t="shared" si="29"/>
        <v>51</v>
      </c>
      <c r="M331" s="7"/>
    </row>
    <row r="332" spans="1:13" hidden="1" x14ac:dyDescent="0.25">
      <c r="A332" s="8" t="s">
        <v>202</v>
      </c>
      <c r="B332" t="s">
        <v>73</v>
      </c>
      <c r="C332">
        <v>125</v>
      </c>
      <c r="D332">
        <v>53</v>
      </c>
      <c r="E332">
        <v>51</v>
      </c>
      <c r="F332" s="5">
        <f t="shared" si="25"/>
        <v>46086.041666666664</v>
      </c>
      <c r="G332" s="3">
        <f t="shared" si="26"/>
        <v>0.3659722222222222</v>
      </c>
      <c r="H332" s="17">
        <f t="shared" si="27"/>
        <v>12.5</v>
      </c>
      <c r="I332" s="17">
        <f t="shared" si="28"/>
        <v>5.3</v>
      </c>
      <c r="J332" s="17">
        <f t="shared" si="29"/>
        <v>51</v>
      </c>
      <c r="M332" s="7"/>
    </row>
    <row r="333" spans="1:13" hidden="1" x14ac:dyDescent="0.25">
      <c r="A333" s="8" t="s">
        <v>202</v>
      </c>
      <c r="B333" t="s">
        <v>74</v>
      </c>
      <c r="C333">
        <v>131</v>
      </c>
      <c r="D333">
        <v>58</v>
      </c>
      <c r="E333">
        <v>51</v>
      </c>
      <c r="F333" s="5">
        <f t="shared" si="25"/>
        <v>46086.041666666664</v>
      </c>
      <c r="G333" s="3">
        <f t="shared" si="26"/>
        <v>0.36527777777777781</v>
      </c>
      <c r="H333" s="17">
        <f t="shared" si="27"/>
        <v>13.1</v>
      </c>
      <c r="I333" s="17">
        <f t="shared" si="28"/>
        <v>5.8</v>
      </c>
      <c r="J333" s="17">
        <f t="shared" si="29"/>
        <v>51</v>
      </c>
      <c r="M333" s="7"/>
    </row>
    <row r="334" spans="1:13" hidden="1" x14ac:dyDescent="0.25">
      <c r="A334" s="8" t="s">
        <v>203</v>
      </c>
      <c r="B334" t="s">
        <v>44</v>
      </c>
      <c r="C334">
        <v>127</v>
      </c>
      <c r="D334">
        <v>60</v>
      </c>
      <c r="E334">
        <v>53</v>
      </c>
      <c r="F334" s="5">
        <f t="shared" si="25"/>
        <v>46085.625</v>
      </c>
      <c r="G334" s="3">
        <f t="shared" si="26"/>
        <v>0.90694444444444444</v>
      </c>
      <c r="H334" s="17">
        <f t="shared" si="27"/>
        <v>12.7</v>
      </c>
      <c r="I334" s="17">
        <f t="shared" si="28"/>
        <v>6</v>
      </c>
      <c r="J334" s="17">
        <f t="shared" si="29"/>
        <v>53</v>
      </c>
      <c r="M334" s="7"/>
    </row>
    <row r="335" spans="1:13" hidden="1" x14ac:dyDescent="0.25">
      <c r="A335" s="8" t="s">
        <v>203</v>
      </c>
      <c r="B335" t="s">
        <v>31</v>
      </c>
      <c r="C335">
        <v>128</v>
      </c>
      <c r="D335">
        <v>65</v>
      </c>
      <c r="E335">
        <v>53</v>
      </c>
      <c r="F335" s="5">
        <f t="shared" si="25"/>
        <v>46085.625</v>
      </c>
      <c r="G335" s="3">
        <f t="shared" si="26"/>
        <v>0.90625</v>
      </c>
      <c r="H335" s="17">
        <f t="shared" si="27"/>
        <v>12.8</v>
      </c>
      <c r="I335" s="17">
        <f t="shared" si="28"/>
        <v>6.5</v>
      </c>
      <c r="J335" s="17">
        <f t="shared" si="29"/>
        <v>53</v>
      </c>
      <c r="M335" s="7"/>
    </row>
    <row r="336" spans="1:13" hidden="1" x14ac:dyDescent="0.25">
      <c r="A336" s="8" t="s">
        <v>203</v>
      </c>
      <c r="B336" t="s">
        <v>32</v>
      </c>
      <c r="C336">
        <v>123</v>
      </c>
      <c r="D336">
        <v>64</v>
      </c>
      <c r="E336">
        <v>53</v>
      </c>
      <c r="F336" s="5">
        <f t="shared" si="25"/>
        <v>46085.625</v>
      </c>
      <c r="G336" s="3">
        <f t="shared" si="26"/>
        <v>0.90555555555555556</v>
      </c>
      <c r="H336" s="17">
        <f t="shared" si="27"/>
        <v>12.3</v>
      </c>
      <c r="I336" s="17">
        <f t="shared" si="28"/>
        <v>6.4</v>
      </c>
      <c r="J336" s="17">
        <f t="shared" si="29"/>
        <v>53</v>
      </c>
      <c r="M336" s="7"/>
    </row>
    <row r="337" spans="1:13" hidden="1" x14ac:dyDescent="0.25">
      <c r="A337" s="8" t="s">
        <v>203</v>
      </c>
      <c r="B337" t="s">
        <v>73</v>
      </c>
      <c r="C337">
        <v>129</v>
      </c>
      <c r="D337">
        <v>61</v>
      </c>
      <c r="E337">
        <v>53</v>
      </c>
      <c r="F337" s="5">
        <f t="shared" si="25"/>
        <v>46085.041666666664</v>
      </c>
      <c r="G337" s="3">
        <f t="shared" si="26"/>
        <v>0.3659722222222222</v>
      </c>
      <c r="H337" s="17">
        <f t="shared" si="27"/>
        <v>12.9</v>
      </c>
      <c r="I337" s="17">
        <f t="shared" si="28"/>
        <v>6.1</v>
      </c>
      <c r="J337" s="17">
        <f t="shared" si="29"/>
        <v>53</v>
      </c>
      <c r="M337" s="7"/>
    </row>
    <row r="338" spans="1:13" hidden="1" x14ac:dyDescent="0.25">
      <c r="A338" s="8" t="s">
        <v>203</v>
      </c>
      <c r="B338" t="s">
        <v>74</v>
      </c>
      <c r="C338">
        <v>132</v>
      </c>
      <c r="D338">
        <v>64</v>
      </c>
      <c r="E338">
        <v>53</v>
      </c>
      <c r="F338" s="5">
        <f t="shared" si="25"/>
        <v>46085.041666666664</v>
      </c>
      <c r="G338" s="3">
        <f t="shared" si="26"/>
        <v>0.36527777777777781</v>
      </c>
      <c r="H338" s="17">
        <f t="shared" si="27"/>
        <v>13.2</v>
      </c>
      <c r="I338" s="17">
        <f t="shared" si="28"/>
        <v>6.4</v>
      </c>
      <c r="J338" s="17">
        <f t="shared" si="29"/>
        <v>53</v>
      </c>
      <c r="M338" s="7"/>
    </row>
    <row r="339" spans="1:13" hidden="1" x14ac:dyDescent="0.25">
      <c r="A339" s="8" t="s">
        <v>203</v>
      </c>
      <c r="B339" t="s">
        <v>204</v>
      </c>
      <c r="C339">
        <v>135</v>
      </c>
      <c r="D339">
        <v>59</v>
      </c>
      <c r="E339">
        <v>54</v>
      </c>
      <c r="F339" s="5">
        <f t="shared" si="25"/>
        <v>46085.041666666664</v>
      </c>
      <c r="G339" s="3">
        <f t="shared" si="26"/>
        <v>0.36458333333333331</v>
      </c>
      <c r="H339" s="17">
        <f t="shared" si="27"/>
        <v>13.5</v>
      </c>
      <c r="I339" s="17">
        <f t="shared" si="28"/>
        <v>5.9</v>
      </c>
      <c r="J339" s="17">
        <f t="shared" si="29"/>
        <v>54</v>
      </c>
      <c r="M339" s="7"/>
    </row>
    <row r="340" spans="1:13" hidden="1" x14ac:dyDescent="0.25">
      <c r="A340" s="8" t="s">
        <v>205</v>
      </c>
      <c r="B340" t="s">
        <v>62</v>
      </c>
      <c r="C340">
        <v>137</v>
      </c>
      <c r="D340">
        <v>69</v>
      </c>
      <c r="E340">
        <v>52</v>
      </c>
      <c r="F340" s="5">
        <f t="shared" si="25"/>
        <v>46083.625</v>
      </c>
      <c r="G340" s="3">
        <f t="shared" si="26"/>
        <v>0.8979166666666667</v>
      </c>
      <c r="H340" s="17">
        <f t="shared" si="27"/>
        <v>13.7</v>
      </c>
      <c r="I340" s="17">
        <f t="shared" si="28"/>
        <v>6.9</v>
      </c>
      <c r="J340" s="17">
        <f t="shared" si="29"/>
        <v>52</v>
      </c>
      <c r="M340" s="7"/>
    </row>
    <row r="341" spans="1:13" hidden="1" x14ac:dyDescent="0.25">
      <c r="A341" s="8" t="s">
        <v>205</v>
      </c>
      <c r="B341" t="s">
        <v>62</v>
      </c>
      <c r="C341">
        <v>147</v>
      </c>
      <c r="D341">
        <v>69</v>
      </c>
      <c r="E341">
        <v>52</v>
      </c>
      <c r="F341" s="5">
        <f t="shared" si="25"/>
        <v>46083.625</v>
      </c>
      <c r="G341" s="3">
        <f t="shared" si="26"/>
        <v>0.8979166666666667</v>
      </c>
      <c r="H341" s="17">
        <f t="shared" si="27"/>
        <v>14.7</v>
      </c>
      <c r="I341" s="17">
        <f t="shared" si="28"/>
        <v>6.9</v>
      </c>
      <c r="J341" s="17">
        <f t="shared" si="29"/>
        <v>52</v>
      </c>
      <c r="M341" s="7"/>
    </row>
    <row r="342" spans="1:13" hidden="1" x14ac:dyDescent="0.25">
      <c r="A342" s="8" t="s">
        <v>205</v>
      </c>
      <c r="B342" t="s">
        <v>63</v>
      </c>
      <c r="C342">
        <v>142</v>
      </c>
      <c r="D342">
        <v>69</v>
      </c>
      <c r="E342">
        <v>52</v>
      </c>
      <c r="F342" s="5">
        <f t="shared" si="25"/>
        <v>46083.625</v>
      </c>
      <c r="G342" s="3">
        <f t="shared" si="26"/>
        <v>0.89722222222222225</v>
      </c>
      <c r="H342" s="17">
        <f t="shared" si="27"/>
        <v>14.2</v>
      </c>
      <c r="I342" s="17">
        <f t="shared" si="28"/>
        <v>6.9</v>
      </c>
      <c r="J342" s="17">
        <f t="shared" si="29"/>
        <v>52</v>
      </c>
      <c r="M342" s="7"/>
    </row>
    <row r="343" spans="1:13" hidden="1" x14ac:dyDescent="0.25">
      <c r="A343" s="8" t="s">
        <v>205</v>
      </c>
      <c r="B343" t="s">
        <v>103</v>
      </c>
      <c r="C343">
        <v>123</v>
      </c>
      <c r="D343">
        <v>58</v>
      </c>
      <c r="E343">
        <v>51</v>
      </c>
      <c r="F343" s="5">
        <f t="shared" si="25"/>
        <v>46083.041666666664</v>
      </c>
      <c r="G343" s="3">
        <f t="shared" si="26"/>
        <v>0.37916666666666665</v>
      </c>
      <c r="H343" s="17">
        <f t="shared" si="27"/>
        <v>12.3</v>
      </c>
      <c r="I343" s="17">
        <f t="shared" si="28"/>
        <v>5.8</v>
      </c>
      <c r="J343" s="17">
        <f t="shared" si="29"/>
        <v>51</v>
      </c>
      <c r="M343" s="7"/>
    </row>
    <row r="344" spans="1:13" hidden="1" x14ac:dyDescent="0.25">
      <c r="A344" s="8" t="s">
        <v>205</v>
      </c>
      <c r="B344" t="s">
        <v>103</v>
      </c>
      <c r="C344">
        <v>119</v>
      </c>
      <c r="D344">
        <v>54</v>
      </c>
      <c r="E344">
        <v>51</v>
      </c>
      <c r="F344" s="5">
        <f t="shared" si="25"/>
        <v>46083.041666666664</v>
      </c>
      <c r="G344" s="3">
        <f t="shared" si="26"/>
        <v>0.37916666666666665</v>
      </c>
      <c r="H344" s="17">
        <f t="shared" si="27"/>
        <v>11.9</v>
      </c>
      <c r="I344" s="17">
        <f t="shared" si="28"/>
        <v>5.4</v>
      </c>
      <c r="J344" s="17">
        <f t="shared" si="29"/>
        <v>51</v>
      </c>
      <c r="M344" s="7"/>
    </row>
    <row r="345" spans="1:13" hidden="1" x14ac:dyDescent="0.25">
      <c r="A345" s="8" t="s">
        <v>205</v>
      </c>
      <c r="B345" t="s">
        <v>104</v>
      </c>
      <c r="C345">
        <v>120</v>
      </c>
      <c r="D345">
        <v>55</v>
      </c>
      <c r="E345">
        <v>51</v>
      </c>
      <c r="F345" s="5">
        <f t="shared" si="25"/>
        <v>46083.041666666664</v>
      </c>
      <c r="G345" s="3">
        <f t="shared" si="26"/>
        <v>0.37847222222222227</v>
      </c>
      <c r="H345" s="17">
        <f t="shared" si="27"/>
        <v>12</v>
      </c>
      <c r="I345" s="17">
        <f t="shared" si="28"/>
        <v>5.5</v>
      </c>
      <c r="J345" s="17">
        <f t="shared" si="29"/>
        <v>51</v>
      </c>
      <c r="M345" s="7"/>
    </row>
    <row r="346" spans="1:13" hidden="1" x14ac:dyDescent="0.25">
      <c r="A346" s="8" t="s">
        <v>206</v>
      </c>
      <c r="B346" t="s">
        <v>95</v>
      </c>
      <c r="C346">
        <v>118</v>
      </c>
      <c r="D346">
        <v>59</v>
      </c>
      <c r="E346">
        <v>52</v>
      </c>
      <c r="F346" s="5">
        <f t="shared" si="25"/>
        <v>46082.625</v>
      </c>
      <c r="G346" s="3">
        <f t="shared" si="26"/>
        <v>0.93541666666666667</v>
      </c>
      <c r="H346" s="17">
        <f t="shared" si="27"/>
        <v>11.8</v>
      </c>
      <c r="I346" s="17">
        <f t="shared" si="28"/>
        <v>5.9</v>
      </c>
      <c r="J346" s="17">
        <f t="shared" si="29"/>
        <v>52</v>
      </c>
      <c r="M346" s="7"/>
    </row>
    <row r="347" spans="1:13" hidden="1" x14ac:dyDescent="0.25">
      <c r="A347" s="8" t="s">
        <v>206</v>
      </c>
      <c r="B347" t="s">
        <v>207</v>
      </c>
      <c r="C347">
        <v>123</v>
      </c>
      <c r="D347">
        <v>58</v>
      </c>
      <c r="E347">
        <v>51</v>
      </c>
      <c r="F347" s="5">
        <f t="shared" si="25"/>
        <v>46082.625</v>
      </c>
      <c r="G347" s="3">
        <f t="shared" si="26"/>
        <v>0.93472222222222223</v>
      </c>
      <c r="H347" s="17">
        <f t="shared" si="27"/>
        <v>12.3</v>
      </c>
      <c r="I347" s="17">
        <f t="shared" si="28"/>
        <v>5.8</v>
      </c>
      <c r="J347" s="17">
        <f t="shared" si="29"/>
        <v>51</v>
      </c>
      <c r="M347" s="7"/>
    </row>
    <row r="348" spans="1:13" hidden="1" x14ac:dyDescent="0.25">
      <c r="A348" s="8" t="s">
        <v>206</v>
      </c>
      <c r="B348" t="s">
        <v>173</v>
      </c>
      <c r="C348">
        <v>124</v>
      </c>
      <c r="D348">
        <v>61</v>
      </c>
      <c r="E348">
        <v>52</v>
      </c>
      <c r="F348" s="5">
        <f t="shared" si="25"/>
        <v>46082.625</v>
      </c>
      <c r="G348" s="3">
        <f t="shared" si="26"/>
        <v>0.93402777777777779</v>
      </c>
      <c r="H348" s="17">
        <f t="shared" si="27"/>
        <v>12.4</v>
      </c>
      <c r="I348" s="17">
        <f t="shared" si="28"/>
        <v>6.1</v>
      </c>
      <c r="J348" s="17">
        <f t="shared" si="29"/>
        <v>52</v>
      </c>
      <c r="M348" s="7"/>
    </row>
    <row r="349" spans="1:13" hidden="1" x14ac:dyDescent="0.25">
      <c r="A349" s="8" t="s">
        <v>206</v>
      </c>
      <c r="B349" t="s">
        <v>129</v>
      </c>
      <c r="C349">
        <v>134</v>
      </c>
      <c r="D349">
        <v>72</v>
      </c>
      <c r="E349">
        <v>53</v>
      </c>
      <c r="F349" s="5">
        <f t="shared" si="25"/>
        <v>46082.625</v>
      </c>
      <c r="G349" s="3">
        <f t="shared" si="26"/>
        <v>0.93263888888888891</v>
      </c>
      <c r="H349" s="17">
        <f t="shared" si="27"/>
        <v>13.4</v>
      </c>
      <c r="I349" s="17">
        <f t="shared" si="28"/>
        <v>7.2</v>
      </c>
      <c r="J349" s="17">
        <f t="shared" si="29"/>
        <v>53</v>
      </c>
      <c r="M349" s="7"/>
    </row>
    <row r="350" spans="1:13" hidden="1" x14ac:dyDescent="0.25">
      <c r="A350" s="8" t="s">
        <v>206</v>
      </c>
      <c r="B350" t="s">
        <v>83</v>
      </c>
      <c r="C350">
        <v>99</v>
      </c>
      <c r="D350">
        <v>48</v>
      </c>
      <c r="E350">
        <v>54</v>
      </c>
      <c r="F350" s="5">
        <f t="shared" si="25"/>
        <v>46082.041666666664</v>
      </c>
      <c r="G350" s="3">
        <f t="shared" si="26"/>
        <v>0.37777777777777777</v>
      </c>
      <c r="H350" s="17">
        <f t="shared" si="27"/>
        <v>9.9</v>
      </c>
      <c r="I350" s="17">
        <f t="shared" si="28"/>
        <v>4.8</v>
      </c>
      <c r="J350" s="17">
        <f t="shared" si="29"/>
        <v>54</v>
      </c>
      <c r="M350" s="7"/>
    </row>
    <row r="351" spans="1:13" hidden="1" x14ac:dyDescent="0.25">
      <c r="A351" s="8" t="s">
        <v>206</v>
      </c>
      <c r="B351" t="s">
        <v>84</v>
      </c>
      <c r="C351">
        <v>98</v>
      </c>
      <c r="D351">
        <v>46</v>
      </c>
      <c r="E351">
        <v>54</v>
      </c>
      <c r="F351" s="5">
        <f t="shared" si="25"/>
        <v>46082.041666666664</v>
      </c>
      <c r="G351" s="3">
        <f t="shared" si="26"/>
        <v>0.37708333333333338</v>
      </c>
      <c r="H351" s="17">
        <f t="shared" si="27"/>
        <v>9.8000000000000007</v>
      </c>
      <c r="I351" s="17">
        <f t="shared" si="28"/>
        <v>4.5999999999999996</v>
      </c>
      <c r="J351" s="17">
        <f t="shared" si="29"/>
        <v>54</v>
      </c>
      <c r="M351" s="7"/>
    </row>
    <row r="352" spans="1:13" hidden="1" x14ac:dyDescent="0.25">
      <c r="A352" s="8" t="s">
        <v>206</v>
      </c>
      <c r="B352" t="s">
        <v>85</v>
      </c>
      <c r="C352">
        <v>99</v>
      </c>
      <c r="D352">
        <v>51</v>
      </c>
      <c r="E352">
        <v>54</v>
      </c>
      <c r="F352" s="5">
        <f t="shared" si="25"/>
        <v>46082.041666666664</v>
      </c>
      <c r="G352" s="3">
        <f t="shared" si="26"/>
        <v>0.37638888888888888</v>
      </c>
      <c r="H352" s="17">
        <f t="shared" si="27"/>
        <v>9.9</v>
      </c>
      <c r="I352" s="17">
        <f t="shared" si="28"/>
        <v>5.0999999999999996</v>
      </c>
      <c r="J352" s="17">
        <f t="shared" si="29"/>
        <v>54</v>
      </c>
      <c r="M352" s="7"/>
    </row>
    <row r="353" spans="1:13" hidden="1" x14ac:dyDescent="0.25">
      <c r="A353" s="8">
        <v>46081</v>
      </c>
      <c r="B353" t="s">
        <v>32</v>
      </c>
      <c r="C353">
        <v>139</v>
      </c>
      <c r="D353">
        <v>63</v>
      </c>
      <c r="E353">
        <v>49</v>
      </c>
      <c r="F353" s="5">
        <f t="shared" si="25"/>
        <v>46081.625</v>
      </c>
      <c r="G353" s="3">
        <f t="shared" si="26"/>
        <v>0.90555555555555556</v>
      </c>
      <c r="H353" s="17">
        <f t="shared" si="27"/>
        <v>13.9</v>
      </c>
      <c r="I353" s="17">
        <f t="shared" si="28"/>
        <v>6.3</v>
      </c>
      <c r="J353" s="17">
        <f t="shared" si="29"/>
        <v>49</v>
      </c>
      <c r="M353" s="7"/>
    </row>
    <row r="354" spans="1:13" hidden="1" x14ac:dyDescent="0.25">
      <c r="A354" s="8">
        <v>46081</v>
      </c>
      <c r="B354" t="s">
        <v>48</v>
      </c>
      <c r="C354">
        <v>144</v>
      </c>
      <c r="D354">
        <v>68</v>
      </c>
      <c r="E354">
        <v>48</v>
      </c>
      <c r="F354" s="5">
        <f t="shared" si="25"/>
        <v>46081.625</v>
      </c>
      <c r="G354" s="3">
        <f t="shared" si="26"/>
        <v>0.90416666666666667</v>
      </c>
      <c r="H354" s="17">
        <f t="shared" si="27"/>
        <v>14.4</v>
      </c>
      <c r="I354" s="17">
        <f t="shared" si="28"/>
        <v>6.8</v>
      </c>
      <c r="J354" s="17">
        <f t="shared" si="29"/>
        <v>48</v>
      </c>
      <c r="M354" s="7"/>
    </row>
    <row r="355" spans="1:13" hidden="1" x14ac:dyDescent="0.25">
      <c r="A355" s="8">
        <v>46081</v>
      </c>
      <c r="B355" t="s">
        <v>49</v>
      </c>
      <c r="C355">
        <v>139</v>
      </c>
      <c r="D355">
        <v>71</v>
      </c>
      <c r="E355">
        <v>50</v>
      </c>
      <c r="F355" s="5">
        <f t="shared" si="25"/>
        <v>46081.625</v>
      </c>
      <c r="G355" s="3">
        <f t="shared" si="26"/>
        <v>0.90347222222222223</v>
      </c>
      <c r="H355" s="17">
        <f t="shared" si="27"/>
        <v>13.9</v>
      </c>
      <c r="I355" s="17">
        <f t="shared" si="28"/>
        <v>7.1</v>
      </c>
      <c r="J355" s="17">
        <f t="shared" si="29"/>
        <v>50</v>
      </c>
      <c r="M355" s="7"/>
    </row>
    <row r="356" spans="1:13" hidden="1" x14ac:dyDescent="0.25">
      <c r="A356" s="8">
        <v>46081</v>
      </c>
      <c r="B356" t="s">
        <v>42</v>
      </c>
      <c r="C356">
        <v>112</v>
      </c>
      <c r="D356">
        <v>53</v>
      </c>
      <c r="E356">
        <v>54</v>
      </c>
      <c r="F356" s="5">
        <f t="shared" si="25"/>
        <v>46081.041666666664</v>
      </c>
      <c r="G356" s="3">
        <f t="shared" si="26"/>
        <v>0.3743055555555555</v>
      </c>
      <c r="H356" s="17">
        <f t="shared" si="27"/>
        <v>11.2</v>
      </c>
      <c r="I356" s="17">
        <f t="shared" si="28"/>
        <v>5.3</v>
      </c>
      <c r="J356" s="17">
        <f t="shared" si="29"/>
        <v>54</v>
      </c>
      <c r="M356" s="7"/>
    </row>
    <row r="357" spans="1:13" hidden="1" x14ac:dyDescent="0.25">
      <c r="A357" s="8">
        <v>46081</v>
      </c>
      <c r="B357" t="s">
        <v>150</v>
      </c>
      <c r="C357">
        <v>108</v>
      </c>
      <c r="D357">
        <v>52</v>
      </c>
      <c r="E357">
        <v>54</v>
      </c>
      <c r="F357" s="5">
        <f t="shared" si="25"/>
        <v>46081.041666666664</v>
      </c>
      <c r="G357" s="3">
        <f t="shared" si="26"/>
        <v>0.37361111111111112</v>
      </c>
      <c r="H357" s="17">
        <f t="shared" si="27"/>
        <v>10.8</v>
      </c>
      <c r="I357" s="17">
        <f t="shared" si="28"/>
        <v>5.2</v>
      </c>
      <c r="J357" s="17">
        <f t="shared" si="29"/>
        <v>54</v>
      </c>
      <c r="M357" s="7"/>
    </row>
    <row r="358" spans="1:13" hidden="1" x14ac:dyDescent="0.25">
      <c r="A358" s="8">
        <v>46081</v>
      </c>
      <c r="B358" t="s">
        <v>151</v>
      </c>
      <c r="C358">
        <v>105</v>
      </c>
      <c r="D358">
        <v>54</v>
      </c>
      <c r="E358">
        <v>54</v>
      </c>
      <c r="F358" s="5">
        <f t="shared" si="25"/>
        <v>46081.041666666664</v>
      </c>
      <c r="G358" s="3">
        <f t="shared" si="26"/>
        <v>0.37291666666666662</v>
      </c>
      <c r="H358" s="17">
        <f t="shared" si="27"/>
        <v>10.5</v>
      </c>
      <c r="I358" s="17">
        <f t="shared" si="28"/>
        <v>5.4</v>
      </c>
      <c r="J358" s="17">
        <f t="shared" si="29"/>
        <v>54</v>
      </c>
      <c r="M358" s="7"/>
    </row>
    <row r="359" spans="1:13" hidden="1" x14ac:dyDescent="0.25">
      <c r="A359" s="8">
        <v>46080</v>
      </c>
      <c r="B359" t="s">
        <v>50</v>
      </c>
      <c r="C359">
        <v>105</v>
      </c>
      <c r="D359">
        <v>52</v>
      </c>
      <c r="E359">
        <v>50</v>
      </c>
      <c r="F359" s="5">
        <f t="shared" si="25"/>
        <v>46080.625</v>
      </c>
      <c r="G359" s="3">
        <f t="shared" si="26"/>
        <v>0.90277777777777779</v>
      </c>
      <c r="H359" s="17">
        <f t="shared" si="27"/>
        <v>10.5</v>
      </c>
      <c r="I359" s="17">
        <f t="shared" si="28"/>
        <v>5.2</v>
      </c>
      <c r="J359" s="17">
        <f t="shared" si="29"/>
        <v>50</v>
      </c>
      <c r="M359" s="7"/>
    </row>
    <row r="360" spans="1:13" hidden="1" x14ac:dyDescent="0.25">
      <c r="A360" s="8">
        <v>46080</v>
      </c>
      <c r="B360" t="s">
        <v>192</v>
      </c>
      <c r="C360">
        <v>108</v>
      </c>
      <c r="D360">
        <v>52</v>
      </c>
      <c r="E360">
        <v>50</v>
      </c>
      <c r="F360" s="5">
        <f t="shared" si="25"/>
        <v>46080.625</v>
      </c>
      <c r="G360" s="3">
        <f t="shared" si="26"/>
        <v>0.90208333333333324</v>
      </c>
      <c r="H360" s="17">
        <f t="shared" si="27"/>
        <v>10.8</v>
      </c>
      <c r="I360" s="17">
        <f t="shared" si="28"/>
        <v>5.2</v>
      </c>
      <c r="J360" s="17">
        <f t="shared" si="29"/>
        <v>50</v>
      </c>
      <c r="M360" s="7"/>
    </row>
    <row r="361" spans="1:13" hidden="1" x14ac:dyDescent="0.25">
      <c r="A361" s="8">
        <v>46080</v>
      </c>
      <c r="B361" t="s">
        <v>192</v>
      </c>
      <c r="C361">
        <v>108</v>
      </c>
      <c r="D361">
        <v>57</v>
      </c>
      <c r="E361">
        <v>51</v>
      </c>
      <c r="F361" s="5">
        <f t="shared" si="25"/>
        <v>46080.625</v>
      </c>
      <c r="G361" s="3">
        <f t="shared" si="26"/>
        <v>0.90208333333333324</v>
      </c>
      <c r="H361" s="17">
        <f t="shared" si="27"/>
        <v>10.8</v>
      </c>
      <c r="I361" s="17">
        <f t="shared" si="28"/>
        <v>5.7</v>
      </c>
      <c r="J361" s="17">
        <f t="shared" si="29"/>
        <v>51</v>
      </c>
      <c r="M361" s="7"/>
    </row>
    <row r="362" spans="1:13" hidden="1" x14ac:dyDescent="0.25">
      <c r="A362" s="8">
        <v>46080</v>
      </c>
      <c r="B362" t="s">
        <v>150</v>
      </c>
      <c r="C362">
        <v>109</v>
      </c>
      <c r="D362">
        <v>52</v>
      </c>
      <c r="E362">
        <v>51</v>
      </c>
      <c r="F362" s="5">
        <f t="shared" si="25"/>
        <v>46080.041666666664</v>
      </c>
      <c r="G362" s="3">
        <f t="shared" si="26"/>
        <v>0.37361111111111112</v>
      </c>
      <c r="H362" s="17">
        <f t="shared" si="27"/>
        <v>10.9</v>
      </c>
      <c r="I362" s="17">
        <f t="shared" si="28"/>
        <v>5.2</v>
      </c>
      <c r="J362" s="17">
        <f t="shared" si="29"/>
        <v>51</v>
      </c>
      <c r="M362" s="7"/>
    </row>
    <row r="363" spans="1:13" hidden="1" x14ac:dyDescent="0.25">
      <c r="A363" s="8">
        <v>46080</v>
      </c>
      <c r="B363" t="s">
        <v>151</v>
      </c>
      <c r="C363">
        <v>120</v>
      </c>
      <c r="D363">
        <v>57</v>
      </c>
      <c r="E363">
        <v>51</v>
      </c>
      <c r="F363" s="5">
        <f t="shared" si="25"/>
        <v>46080.041666666664</v>
      </c>
      <c r="G363" s="3">
        <f t="shared" si="26"/>
        <v>0.37291666666666662</v>
      </c>
      <c r="H363" s="17">
        <f t="shared" si="27"/>
        <v>12</v>
      </c>
      <c r="I363" s="17">
        <f t="shared" si="28"/>
        <v>5.7</v>
      </c>
      <c r="J363" s="17">
        <f t="shared" si="29"/>
        <v>51</v>
      </c>
      <c r="M363" s="7"/>
    </row>
    <row r="364" spans="1:13" hidden="1" x14ac:dyDescent="0.25">
      <c r="A364" s="8">
        <v>46080</v>
      </c>
      <c r="B364" t="s">
        <v>165</v>
      </c>
      <c r="C364">
        <v>114</v>
      </c>
      <c r="D364">
        <v>52</v>
      </c>
      <c r="E364">
        <v>51</v>
      </c>
      <c r="F364" s="5">
        <f t="shared" si="25"/>
        <v>46080.041666666664</v>
      </c>
      <c r="G364" s="3">
        <f t="shared" si="26"/>
        <v>0.37222222222222223</v>
      </c>
      <c r="H364" s="17">
        <f t="shared" si="27"/>
        <v>11.4</v>
      </c>
      <c r="I364" s="17">
        <f t="shared" si="28"/>
        <v>5.2</v>
      </c>
      <c r="J364" s="17">
        <f t="shared" si="29"/>
        <v>51</v>
      </c>
      <c r="M364" s="7"/>
    </row>
    <row r="365" spans="1:13" hidden="1" x14ac:dyDescent="0.25">
      <c r="A365" s="8">
        <v>46079</v>
      </c>
      <c r="B365" t="s">
        <v>42</v>
      </c>
      <c r="C365">
        <v>109</v>
      </c>
      <c r="D365">
        <v>53</v>
      </c>
      <c r="E365">
        <v>53</v>
      </c>
      <c r="F365" s="5">
        <f t="shared" si="25"/>
        <v>46079.041666666664</v>
      </c>
      <c r="G365" s="3">
        <f t="shared" si="26"/>
        <v>0.3743055555555555</v>
      </c>
      <c r="H365" s="17">
        <f t="shared" si="27"/>
        <v>10.9</v>
      </c>
      <c r="I365" s="17">
        <f t="shared" si="28"/>
        <v>5.3</v>
      </c>
      <c r="J365" s="17">
        <f t="shared" si="29"/>
        <v>53</v>
      </c>
      <c r="M365" s="7"/>
    </row>
    <row r="366" spans="1:13" hidden="1" x14ac:dyDescent="0.25">
      <c r="A366" s="8">
        <v>46079</v>
      </c>
      <c r="B366" t="s">
        <v>150</v>
      </c>
      <c r="C366">
        <v>106</v>
      </c>
      <c r="D366">
        <v>50</v>
      </c>
      <c r="E366">
        <v>54</v>
      </c>
      <c r="F366" s="5">
        <f t="shared" si="25"/>
        <v>46079.041666666664</v>
      </c>
      <c r="G366" s="3">
        <f t="shared" si="26"/>
        <v>0.37361111111111112</v>
      </c>
      <c r="H366" s="17">
        <f t="shared" si="27"/>
        <v>10.6</v>
      </c>
      <c r="I366" s="17">
        <f t="shared" si="28"/>
        <v>5</v>
      </c>
      <c r="J366" s="17">
        <f t="shared" si="29"/>
        <v>54</v>
      </c>
      <c r="M366" s="7"/>
    </row>
    <row r="367" spans="1:13" hidden="1" x14ac:dyDescent="0.25">
      <c r="A367" s="8">
        <v>46079</v>
      </c>
      <c r="B367" t="s">
        <v>151</v>
      </c>
      <c r="C367">
        <v>99</v>
      </c>
      <c r="D367">
        <v>54</v>
      </c>
      <c r="E367">
        <v>53</v>
      </c>
      <c r="F367" s="5">
        <f t="shared" si="25"/>
        <v>46079.041666666664</v>
      </c>
      <c r="G367" s="3">
        <f t="shared" si="26"/>
        <v>0.37291666666666662</v>
      </c>
      <c r="H367" s="17">
        <f t="shared" si="27"/>
        <v>9.9</v>
      </c>
      <c r="I367" s="17">
        <f t="shared" si="28"/>
        <v>5.4</v>
      </c>
      <c r="J367" s="17">
        <f t="shared" si="29"/>
        <v>53</v>
      </c>
      <c r="M367" s="7"/>
    </row>
    <row r="368" spans="1:13" hidden="1" x14ac:dyDescent="0.25">
      <c r="A368" s="8">
        <v>46078</v>
      </c>
      <c r="B368" t="s">
        <v>121</v>
      </c>
      <c r="C368">
        <v>119</v>
      </c>
      <c r="D368">
        <v>53</v>
      </c>
      <c r="E368">
        <v>52</v>
      </c>
      <c r="F368" s="5">
        <f t="shared" si="25"/>
        <v>46078.041666666664</v>
      </c>
      <c r="G368" s="3">
        <f t="shared" si="26"/>
        <v>0.36944444444444446</v>
      </c>
      <c r="H368" s="17">
        <f t="shared" si="27"/>
        <v>11.9</v>
      </c>
      <c r="I368" s="17">
        <f t="shared" si="28"/>
        <v>5.3</v>
      </c>
      <c r="J368" s="17">
        <f t="shared" si="29"/>
        <v>52</v>
      </c>
      <c r="M368" s="7"/>
    </row>
    <row r="369" spans="1:13" hidden="1" x14ac:dyDescent="0.25">
      <c r="A369" s="8">
        <v>46078</v>
      </c>
      <c r="B369" t="s">
        <v>208</v>
      </c>
      <c r="C369">
        <v>120</v>
      </c>
      <c r="D369">
        <v>58</v>
      </c>
      <c r="E369">
        <v>51</v>
      </c>
      <c r="F369" s="5">
        <f t="shared" si="25"/>
        <v>46078.041666666664</v>
      </c>
      <c r="G369" s="3">
        <f t="shared" si="26"/>
        <v>0.36874999999999997</v>
      </c>
      <c r="H369" s="17">
        <f t="shared" si="27"/>
        <v>12</v>
      </c>
      <c r="I369" s="17">
        <f t="shared" si="28"/>
        <v>5.8</v>
      </c>
      <c r="J369" s="17">
        <f t="shared" si="29"/>
        <v>51</v>
      </c>
      <c r="M369" s="7"/>
    </row>
    <row r="370" spans="1:13" hidden="1" x14ac:dyDescent="0.25">
      <c r="A370" s="8">
        <v>46077</v>
      </c>
      <c r="B370" t="s">
        <v>82</v>
      </c>
      <c r="C370">
        <v>129</v>
      </c>
      <c r="D370">
        <v>62</v>
      </c>
      <c r="E370">
        <v>52</v>
      </c>
      <c r="F370" s="5">
        <f t="shared" si="25"/>
        <v>46077.625</v>
      </c>
      <c r="G370" s="3">
        <f t="shared" si="26"/>
        <v>0.89930555555555547</v>
      </c>
      <c r="H370" s="17">
        <f t="shared" si="27"/>
        <v>12.9</v>
      </c>
      <c r="I370" s="17">
        <f t="shared" si="28"/>
        <v>6.2</v>
      </c>
      <c r="J370" s="17">
        <f t="shared" si="29"/>
        <v>52</v>
      </c>
      <c r="M370" s="7"/>
    </row>
    <row r="371" spans="1:13" hidden="1" x14ac:dyDescent="0.25">
      <c r="A371" s="8">
        <v>46077</v>
      </c>
      <c r="B371" t="s">
        <v>105</v>
      </c>
      <c r="C371">
        <v>133</v>
      </c>
      <c r="D371">
        <v>61</v>
      </c>
      <c r="E371">
        <v>53</v>
      </c>
      <c r="F371" s="5">
        <f t="shared" si="25"/>
        <v>46077.625</v>
      </c>
      <c r="G371" s="3">
        <f t="shared" si="26"/>
        <v>0.89861111111111114</v>
      </c>
      <c r="H371" s="17">
        <f t="shared" si="27"/>
        <v>13.3</v>
      </c>
      <c r="I371" s="17">
        <f t="shared" si="28"/>
        <v>6.1</v>
      </c>
      <c r="J371" s="17">
        <f t="shared" si="29"/>
        <v>53</v>
      </c>
      <c r="M371" s="7"/>
    </row>
    <row r="372" spans="1:13" hidden="1" x14ac:dyDescent="0.25">
      <c r="A372" s="8">
        <v>46077</v>
      </c>
      <c r="B372" t="s">
        <v>105</v>
      </c>
      <c r="C372">
        <v>134</v>
      </c>
      <c r="D372">
        <v>62</v>
      </c>
      <c r="E372">
        <v>53</v>
      </c>
      <c r="F372" s="5">
        <f t="shared" si="25"/>
        <v>46077.625</v>
      </c>
      <c r="G372" s="3">
        <f t="shared" si="26"/>
        <v>0.89861111111111114</v>
      </c>
      <c r="H372" s="17">
        <f t="shared" si="27"/>
        <v>13.4</v>
      </c>
      <c r="I372" s="17">
        <f t="shared" si="28"/>
        <v>6.2</v>
      </c>
      <c r="J372" s="17">
        <f t="shared" si="29"/>
        <v>53</v>
      </c>
      <c r="M372" s="7"/>
    </row>
    <row r="373" spans="1:13" hidden="1" x14ac:dyDescent="0.25">
      <c r="A373" s="8">
        <v>46077</v>
      </c>
      <c r="B373" t="s">
        <v>62</v>
      </c>
      <c r="C373">
        <v>129</v>
      </c>
      <c r="D373">
        <v>62</v>
      </c>
      <c r="E373">
        <v>54</v>
      </c>
      <c r="F373" s="5">
        <f t="shared" si="25"/>
        <v>46077.625</v>
      </c>
      <c r="G373" s="3">
        <f t="shared" si="26"/>
        <v>0.8979166666666667</v>
      </c>
      <c r="H373" s="17">
        <f t="shared" si="27"/>
        <v>12.9</v>
      </c>
      <c r="I373" s="17">
        <f t="shared" si="28"/>
        <v>6.2</v>
      </c>
      <c r="J373" s="17">
        <f t="shared" si="29"/>
        <v>54</v>
      </c>
      <c r="M373" s="7"/>
    </row>
    <row r="374" spans="1:13" hidden="1" x14ac:dyDescent="0.25">
      <c r="A374" s="8">
        <v>46076</v>
      </c>
      <c r="B374" t="s">
        <v>192</v>
      </c>
      <c r="C374">
        <v>136</v>
      </c>
      <c r="D374">
        <v>64</v>
      </c>
      <c r="E374">
        <v>54</v>
      </c>
      <c r="F374" s="5">
        <f t="shared" si="25"/>
        <v>46076.625</v>
      </c>
      <c r="G374" s="3">
        <f t="shared" si="26"/>
        <v>0.90208333333333324</v>
      </c>
      <c r="H374" s="17">
        <f t="shared" si="27"/>
        <v>13.6</v>
      </c>
      <c r="I374" s="17">
        <f t="shared" si="28"/>
        <v>6.4</v>
      </c>
      <c r="J374" s="17">
        <f t="shared" si="29"/>
        <v>54</v>
      </c>
      <c r="M374" s="7"/>
    </row>
    <row r="375" spans="1:13" hidden="1" x14ac:dyDescent="0.25">
      <c r="A375" s="8">
        <v>46076</v>
      </c>
      <c r="B375" t="s">
        <v>168</v>
      </c>
      <c r="C375">
        <v>137</v>
      </c>
      <c r="D375">
        <v>64</v>
      </c>
      <c r="E375">
        <v>55</v>
      </c>
      <c r="F375" s="5">
        <f t="shared" si="25"/>
        <v>46076.625</v>
      </c>
      <c r="G375" s="3">
        <f t="shared" si="26"/>
        <v>0.90138888888888891</v>
      </c>
      <c r="H375" s="17">
        <f t="shared" si="27"/>
        <v>13.7</v>
      </c>
      <c r="I375" s="17">
        <f t="shared" si="28"/>
        <v>6.4</v>
      </c>
      <c r="J375" s="17">
        <f t="shared" si="29"/>
        <v>55</v>
      </c>
      <c r="M375" s="7"/>
    </row>
    <row r="376" spans="1:13" hidden="1" x14ac:dyDescent="0.25">
      <c r="A376" s="8">
        <v>46076</v>
      </c>
      <c r="B376" t="s">
        <v>86</v>
      </c>
      <c r="C376">
        <v>141</v>
      </c>
      <c r="D376">
        <v>65</v>
      </c>
      <c r="E376">
        <v>54</v>
      </c>
      <c r="F376" s="5">
        <f t="shared" si="25"/>
        <v>46076.625</v>
      </c>
      <c r="G376" s="3">
        <f t="shared" si="26"/>
        <v>0.90069444444444446</v>
      </c>
      <c r="H376" s="17">
        <f t="shared" si="27"/>
        <v>14.1</v>
      </c>
      <c r="I376" s="17">
        <f t="shared" si="28"/>
        <v>6.5</v>
      </c>
      <c r="J376" s="17">
        <f t="shared" si="29"/>
        <v>54</v>
      </c>
      <c r="M376" s="7"/>
    </row>
    <row r="377" spans="1:13" hidden="1" x14ac:dyDescent="0.25">
      <c r="A377" s="8">
        <v>46076</v>
      </c>
      <c r="B377" t="s">
        <v>151</v>
      </c>
      <c r="C377">
        <v>135</v>
      </c>
      <c r="D377">
        <v>58</v>
      </c>
      <c r="E377">
        <v>52</v>
      </c>
      <c r="F377" s="5">
        <f t="shared" si="25"/>
        <v>46076.041666666664</v>
      </c>
      <c r="G377" s="3">
        <f t="shared" si="26"/>
        <v>0.37291666666666662</v>
      </c>
      <c r="H377" s="17">
        <f t="shared" si="27"/>
        <v>13.5</v>
      </c>
      <c r="I377" s="17">
        <f t="shared" si="28"/>
        <v>5.8</v>
      </c>
      <c r="J377" s="17">
        <f t="shared" si="29"/>
        <v>52</v>
      </c>
      <c r="M377" s="7"/>
    </row>
    <row r="378" spans="1:13" hidden="1" x14ac:dyDescent="0.25">
      <c r="A378" s="8">
        <v>46076</v>
      </c>
      <c r="B378" t="s">
        <v>165</v>
      </c>
      <c r="C378">
        <v>131</v>
      </c>
      <c r="D378">
        <v>61</v>
      </c>
      <c r="E378">
        <v>52</v>
      </c>
      <c r="F378" s="5">
        <f t="shared" si="25"/>
        <v>46076.041666666664</v>
      </c>
      <c r="G378" s="3">
        <f t="shared" si="26"/>
        <v>0.37222222222222223</v>
      </c>
      <c r="H378" s="17">
        <f t="shared" si="27"/>
        <v>13.1</v>
      </c>
      <c r="I378" s="17">
        <f t="shared" si="28"/>
        <v>6.1</v>
      </c>
      <c r="J378" s="17">
        <f t="shared" si="29"/>
        <v>52</v>
      </c>
      <c r="M378" s="7"/>
    </row>
    <row r="379" spans="1:13" hidden="1" x14ac:dyDescent="0.25">
      <c r="A379" s="8">
        <v>46076</v>
      </c>
      <c r="B379" t="s">
        <v>209</v>
      </c>
      <c r="C379">
        <v>133</v>
      </c>
      <c r="D379">
        <v>59</v>
      </c>
      <c r="E379">
        <v>52</v>
      </c>
      <c r="F379" s="5">
        <f t="shared" si="25"/>
        <v>46076.041666666664</v>
      </c>
      <c r="G379" s="3">
        <f t="shared" si="26"/>
        <v>0.37152777777777773</v>
      </c>
      <c r="H379" s="17">
        <f t="shared" si="27"/>
        <v>13.3</v>
      </c>
      <c r="I379" s="17">
        <f t="shared" si="28"/>
        <v>5.9</v>
      </c>
      <c r="J379" s="17">
        <f t="shared" si="29"/>
        <v>52</v>
      </c>
      <c r="M379" s="7"/>
    </row>
    <row r="380" spans="1:13" hidden="1" x14ac:dyDescent="0.25">
      <c r="A380" s="8">
        <v>46075</v>
      </c>
      <c r="B380" t="s">
        <v>50</v>
      </c>
      <c r="C380">
        <v>145</v>
      </c>
      <c r="D380">
        <v>70</v>
      </c>
      <c r="E380">
        <v>52</v>
      </c>
      <c r="F380" s="5">
        <f t="shared" si="25"/>
        <v>46075.625</v>
      </c>
      <c r="G380" s="3">
        <f t="shared" si="26"/>
        <v>0.90277777777777779</v>
      </c>
      <c r="H380" s="17">
        <f t="shared" si="27"/>
        <v>14.5</v>
      </c>
      <c r="I380" s="17">
        <f t="shared" si="28"/>
        <v>7</v>
      </c>
      <c r="J380" s="17">
        <f t="shared" si="29"/>
        <v>52</v>
      </c>
      <c r="M380" s="7"/>
    </row>
    <row r="381" spans="1:13" hidden="1" x14ac:dyDescent="0.25">
      <c r="A381" s="8">
        <v>46075</v>
      </c>
      <c r="B381" t="s">
        <v>192</v>
      </c>
      <c r="C381">
        <v>148</v>
      </c>
      <c r="D381">
        <v>69</v>
      </c>
      <c r="E381">
        <v>50</v>
      </c>
      <c r="F381" s="5">
        <f t="shared" si="25"/>
        <v>46075.625</v>
      </c>
      <c r="G381" s="3">
        <f t="shared" si="26"/>
        <v>0.90208333333333324</v>
      </c>
      <c r="H381" s="17">
        <f t="shared" si="27"/>
        <v>14.8</v>
      </c>
      <c r="I381" s="17">
        <f t="shared" si="28"/>
        <v>6.9</v>
      </c>
      <c r="J381" s="17">
        <f t="shared" si="29"/>
        <v>50</v>
      </c>
      <c r="M381" s="7"/>
    </row>
    <row r="382" spans="1:13" hidden="1" x14ac:dyDescent="0.25">
      <c r="A382" s="8">
        <v>46075</v>
      </c>
      <c r="B382" t="s">
        <v>38</v>
      </c>
      <c r="C382">
        <v>105</v>
      </c>
      <c r="D382">
        <v>49</v>
      </c>
      <c r="E382">
        <v>54</v>
      </c>
      <c r="F382" s="5">
        <f t="shared" si="25"/>
        <v>46075.041666666664</v>
      </c>
      <c r="G382" s="3">
        <f t="shared" si="26"/>
        <v>0.38125000000000003</v>
      </c>
      <c r="H382" s="17">
        <f t="shared" si="27"/>
        <v>10.5</v>
      </c>
      <c r="I382" s="17">
        <f t="shared" si="28"/>
        <v>4.9000000000000004</v>
      </c>
      <c r="J382" s="17">
        <f t="shared" si="29"/>
        <v>54</v>
      </c>
      <c r="M382" s="7"/>
    </row>
    <row r="383" spans="1:13" hidden="1" x14ac:dyDescent="0.25">
      <c r="A383" s="8">
        <v>46075</v>
      </c>
      <c r="B383" t="s">
        <v>39</v>
      </c>
      <c r="C383">
        <v>102</v>
      </c>
      <c r="D383">
        <v>48</v>
      </c>
      <c r="E383">
        <v>54</v>
      </c>
      <c r="F383" s="5">
        <f t="shared" si="25"/>
        <v>46075.041666666664</v>
      </c>
      <c r="G383" s="3">
        <f t="shared" si="26"/>
        <v>0.38055555555555554</v>
      </c>
      <c r="H383" s="17">
        <f t="shared" si="27"/>
        <v>10.199999999999999</v>
      </c>
      <c r="I383" s="17">
        <f t="shared" si="28"/>
        <v>4.8</v>
      </c>
      <c r="J383" s="17">
        <f t="shared" si="29"/>
        <v>54</v>
      </c>
      <c r="M383" s="7"/>
    </row>
    <row r="384" spans="1:13" hidden="1" x14ac:dyDescent="0.25">
      <c r="A384" s="8">
        <v>46075</v>
      </c>
      <c r="B384" t="s">
        <v>102</v>
      </c>
      <c r="C384">
        <v>108</v>
      </c>
      <c r="D384">
        <v>50</v>
      </c>
      <c r="E384">
        <v>53</v>
      </c>
      <c r="F384" s="5">
        <f t="shared" si="25"/>
        <v>46075.041666666664</v>
      </c>
      <c r="G384" s="3">
        <f t="shared" si="26"/>
        <v>0.37986111111111115</v>
      </c>
      <c r="H384" s="17">
        <f t="shared" si="27"/>
        <v>10.8</v>
      </c>
      <c r="I384" s="17">
        <f t="shared" si="28"/>
        <v>5</v>
      </c>
      <c r="J384" s="17">
        <f t="shared" si="29"/>
        <v>53</v>
      </c>
      <c r="M384" s="7"/>
    </row>
    <row r="385" spans="1:13" hidden="1" x14ac:dyDescent="0.25">
      <c r="A385" s="8">
        <v>46074</v>
      </c>
      <c r="B385" t="s">
        <v>50</v>
      </c>
      <c r="C385">
        <v>145</v>
      </c>
      <c r="D385">
        <v>68</v>
      </c>
      <c r="E385">
        <v>51</v>
      </c>
      <c r="F385" s="5">
        <f t="shared" si="25"/>
        <v>46074.625</v>
      </c>
      <c r="G385" s="3">
        <f t="shared" si="26"/>
        <v>0.90277777777777779</v>
      </c>
      <c r="H385" s="17">
        <f t="shared" si="27"/>
        <v>14.5</v>
      </c>
      <c r="I385" s="17">
        <f t="shared" si="28"/>
        <v>6.8</v>
      </c>
      <c r="J385" s="17">
        <f t="shared" si="29"/>
        <v>51</v>
      </c>
      <c r="M385" s="7"/>
    </row>
    <row r="386" spans="1:13" hidden="1" x14ac:dyDescent="0.25">
      <c r="A386" s="8">
        <v>46074</v>
      </c>
      <c r="B386" t="s">
        <v>50</v>
      </c>
      <c r="C386">
        <v>140</v>
      </c>
      <c r="D386">
        <v>69</v>
      </c>
      <c r="E386">
        <v>52</v>
      </c>
      <c r="F386" s="5">
        <f t="shared" si="25"/>
        <v>46074.625</v>
      </c>
      <c r="G386" s="3">
        <f t="shared" si="26"/>
        <v>0.90277777777777779</v>
      </c>
      <c r="H386" s="17">
        <f t="shared" si="27"/>
        <v>14</v>
      </c>
      <c r="I386" s="17">
        <f t="shared" si="28"/>
        <v>6.9</v>
      </c>
      <c r="J386" s="17">
        <f t="shared" si="29"/>
        <v>52</v>
      </c>
      <c r="M386" s="7"/>
    </row>
    <row r="387" spans="1:13" hidden="1" x14ac:dyDescent="0.25">
      <c r="A387" s="8">
        <v>46074</v>
      </c>
      <c r="B387" t="s">
        <v>192</v>
      </c>
      <c r="C387">
        <v>146</v>
      </c>
      <c r="D387">
        <v>66</v>
      </c>
      <c r="E387">
        <v>51</v>
      </c>
      <c r="F387" s="5">
        <f t="shared" ref="F387:F450" si="30">VALUE(A387+IF(B387&lt;"1:00","1:00","15:00"))</f>
        <v>46074.625</v>
      </c>
      <c r="G387" s="3">
        <f t="shared" ref="G387:G450" si="31">VALUE(B387)</f>
        <v>0.90208333333333324</v>
      </c>
      <c r="H387" s="17">
        <f t="shared" ref="H387:H450" si="32">C387/10</f>
        <v>14.6</v>
      </c>
      <c r="I387" s="17">
        <f t="shared" ref="I387:I450" si="33">D387/10</f>
        <v>6.6</v>
      </c>
      <c r="J387" s="17">
        <f t="shared" ref="J387:J450" si="34">E387*1</f>
        <v>51</v>
      </c>
      <c r="M387" s="7"/>
    </row>
    <row r="388" spans="1:13" hidden="1" x14ac:dyDescent="0.25">
      <c r="A388" s="8">
        <v>46073</v>
      </c>
      <c r="B388" t="s">
        <v>50</v>
      </c>
      <c r="C388">
        <v>118</v>
      </c>
      <c r="D388">
        <v>55</v>
      </c>
      <c r="E388">
        <v>52</v>
      </c>
      <c r="F388" s="5">
        <f t="shared" si="30"/>
        <v>46073.625</v>
      </c>
      <c r="G388" s="3">
        <f t="shared" si="31"/>
        <v>0.90277777777777779</v>
      </c>
      <c r="H388" s="17">
        <f t="shared" si="32"/>
        <v>11.8</v>
      </c>
      <c r="I388" s="17">
        <f t="shared" si="33"/>
        <v>5.5</v>
      </c>
      <c r="J388" s="17">
        <f t="shared" si="34"/>
        <v>52</v>
      </c>
      <c r="M388" s="7"/>
    </row>
    <row r="389" spans="1:13" hidden="1" x14ac:dyDescent="0.25">
      <c r="A389" s="8">
        <v>46073</v>
      </c>
      <c r="B389" t="s">
        <v>192</v>
      </c>
      <c r="C389">
        <v>129</v>
      </c>
      <c r="D389">
        <v>57</v>
      </c>
      <c r="E389">
        <v>54</v>
      </c>
      <c r="F389" s="5">
        <f t="shared" si="30"/>
        <v>46073.625</v>
      </c>
      <c r="G389" s="3">
        <f t="shared" si="31"/>
        <v>0.90208333333333324</v>
      </c>
      <c r="H389" s="17">
        <f t="shared" si="32"/>
        <v>12.9</v>
      </c>
      <c r="I389" s="17">
        <f t="shared" si="33"/>
        <v>5.7</v>
      </c>
      <c r="J389" s="17">
        <f t="shared" si="34"/>
        <v>54</v>
      </c>
      <c r="M389" s="7"/>
    </row>
    <row r="390" spans="1:13" hidden="1" x14ac:dyDescent="0.25">
      <c r="A390" s="8">
        <v>46073</v>
      </c>
      <c r="B390" t="s">
        <v>168</v>
      </c>
      <c r="C390">
        <v>120</v>
      </c>
      <c r="D390">
        <v>63</v>
      </c>
      <c r="E390">
        <v>53</v>
      </c>
      <c r="F390" s="5">
        <f t="shared" si="30"/>
        <v>46073.625</v>
      </c>
      <c r="G390" s="3">
        <f t="shared" si="31"/>
        <v>0.90138888888888891</v>
      </c>
      <c r="H390" s="17">
        <f t="shared" si="32"/>
        <v>12</v>
      </c>
      <c r="I390" s="17">
        <f t="shared" si="33"/>
        <v>6.3</v>
      </c>
      <c r="J390" s="17">
        <f t="shared" si="34"/>
        <v>53</v>
      </c>
      <c r="M390" s="7"/>
    </row>
    <row r="391" spans="1:13" hidden="1" x14ac:dyDescent="0.25">
      <c r="A391" s="8">
        <v>46073</v>
      </c>
      <c r="B391" t="s">
        <v>170</v>
      </c>
      <c r="C391">
        <v>136</v>
      </c>
      <c r="D391">
        <v>54</v>
      </c>
      <c r="E391">
        <v>51</v>
      </c>
      <c r="F391" s="5">
        <f t="shared" si="30"/>
        <v>46073.041666666664</v>
      </c>
      <c r="G391" s="3">
        <f t="shared" si="31"/>
        <v>0.38541666666666669</v>
      </c>
      <c r="H391" s="17">
        <f t="shared" si="32"/>
        <v>13.6</v>
      </c>
      <c r="I391" s="17">
        <f t="shared" si="33"/>
        <v>5.4</v>
      </c>
      <c r="J391" s="17">
        <f t="shared" si="34"/>
        <v>51</v>
      </c>
      <c r="M391" s="7"/>
    </row>
    <row r="392" spans="1:13" hidden="1" x14ac:dyDescent="0.25">
      <c r="A392" s="8">
        <v>46073</v>
      </c>
      <c r="B392" t="s">
        <v>171</v>
      </c>
      <c r="C392">
        <v>132</v>
      </c>
      <c r="D392">
        <v>57</v>
      </c>
      <c r="E392">
        <v>51</v>
      </c>
      <c r="F392" s="5">
        <f t="shared" si="30"/>
        <v>46073.041666666664</v>
      </c>
      <c r="G392" s="3">
        <f t="shared" si="31"/>
        <v>0.38472222222222219</v>
      </c>
      <c r="H392" s="17">
        <f t="shared" si="32"/>
        <v>13.2</v>
      </c>
      <c r="I392" s="17">
        <f t="shared" si="33"/>
        <v>5.7</v>
      </c>
      <c r="J392" s="17">
        <f t="shared" si="34"/>
        <v>51</v>
      </c>
      <c r="M392" s="7"/>
    </row>
    <row r="393" spans="1:13" hidden="1" x14ac:dyDescent="0.25">
      <c r="A393" s="8">
        <v>46073</v>
      </c>
      <c r="B393" t="s">
        <v>118</v>
      </c>
      <c r="C393">
        <v>131</v>
      </c>
      <c r="D393">
        <v>61</v>
      </c>
      <c r="E393">
        <v>50</v>
      </c>
      <c r="F393" s="5">
        <f t="shared" si="30"/>
        <v>46073.041666666664</v>
      </c>
      <c r="G393" s="3">
        <f t="shared" si="31"/>
        <v>0.3840277777777778</v>
      </c>
      <c r="H393" s="17">
        <f t="shared" si="32"/>
        <v>13.1</v>
      </c>
      <c r="I393" s="17">
        <f t="shared" si="33"/>
        <v>6.1</v>
      </c>
      <c r="J393" s="17">
        <f t="shared" si="34"/>
        <v>50</v>
      </c>
      <c r="M393" s="7"/>
    </row>
    <row r="394" spans="1:13" hidden="1" x14ac:dyDescent="0.25">
      <c r="A394" s="8">
        <v>46072</v>
      </c>
      <c r="B394" t="s">
        <v>62</v>
      </c>
      <c r="C394">
        <v>133</v>
      </c>
      <c r="D394">
        <v>64</v>
      </c>
      <c r="E394">
        <v>54</v>
      </c>
      <c r="F394" s="5">
        <f t="shared" si="30"/>
        <v>46072.625</v>
      </c>
      <c r="G394" s="3">
        <f t="shared" si="31"/>
        <v>0.8979166666666667</v>
      </c>
      <c r="H394" s="17">
        <f t="shared" si="32"/>
        <v>13.3</v>
      </c>
      <c r="I394" s="17">
        <f t="shared" si="33"/>
        <v>6.4</v>
      </c>
      <c r="J394" s="17">
        <f t="shared" si="34"/>
        <v>54</v>
      </c>
      <c r="M394" s="7"/>
    </row>
    <row r="395" spans="1:13" hidden="1" x14ac:dyDescent="0.25">
      <c r="A395" s="8">
        <v>46072</v>
      </c>
      <c r="B395" t="s">
        <v>63</v>
      </c>
      <c r="C395">
        <v>137</v>
      </c>
      <c r="D395">
        <v>63</v>
      </c>
      <c r="E395">
        <v>54</v>
      </c>
      <c r="F395" s="5">
        <f t="shared" si="30"/>
        <v>46072.625</v>
      </c>
      <c r="G395" s="3">
        <f t="shared" si="31"/>
        <v>0.89722222222222225</v>
      </c>
      <c r="H395" s="17">
        <f t="shared" si="32"/>
        <v>13.7</v>
      </c>
      <c r="I395" s="17">
        <f t="shared" si="33"/>
        <v>6.3</v>
      </c>
      <c r="J395" s="17">
        <f t="shared" si="34"/>
        <v>54</v>
      </c>
      <c r="M395" s="7"/>
    </row>
    <row r="396" spans="1:13" hidden="1" x14ac:dyDescent="0.25">
      <c r="A396" s="8">
        <v>46072</v>
      </c>
      <c r="B396" t="s">
        <v>63</v>
      </c>
      <c r="C396">
        <v>120</v>
      </c>
      <c r="D396">
        <v>68</v>
      </c>
      <c r="E396">
        <v>55</v>
      </c>
      <c r="F396" s="5">
        <f t="shared" si="30"/>
        <v>46072.625</v>
      </c>
      <c r="G396" s="3">
        <f t="shared" si="31"/>
        <v>0.89722222222222225</v>
      </c>
      <c r="H396" s="17">
        <f t="shared" si="32"/>
        <v>12</v>
      </c>
      <c r="I396" s="17">
        <f t="shared" si="33"/>
        <v>6.8</v>
      </c>
      <c r="J396" s="17">
        <f t="shared" si="34"/>
        <v>55</v>
      </c>
      <c r="M396" s="7"/>
    </row>
    <row r="397" spans="1:13" hidden="1" x14ac:dyDescent="0.25">
      <c r="A397" s="8">
        <v>46072</v>
      </c>
      <c r="B397" t="s">
        <v>67</v>
      </c>
      <c r="C397">
        <v>111</v>
      </c>
      <c r="D397">
        <v>52</v>
      </c>
      <c r="E397">
        <v>53</v>
      </c>
      <c r="F397" s="5">
        <f t="shared" si="30"/>
        <v>46072.041666666664</v>
      </c>
      <c r="G397" s="3">
        <f t="shared" si="31"/>
        <v>0.39027777777777778</v>
      </c>
      <c r="H397" s="17">
        <f t="shared" si="32"/>
        <v>11.1</v>
      </c>
      <c r="I397" s="17">
        <f t="shared" si="33"/>
        <v>5.2</v>
      </c>
      <c r="J397" s="17">
        <f t="shared" si="34"/>
        <v>53</v>
      </c>
      <c r="M397" s="7"/>
    </row>
    <row r="398" spans="1:13" hidden="1" x14ac:dyDescent="0.25">
      <c r="A398" s="8">
        <v>46072</v>
      </c>
      <c r="B398" t="s">
        <v>87</v>
      </c>
      <c r="C398">
        <v>110</v>
      </c>
      <c r="D398">
        <v>50</v>
      </c>
      <c r="E398">
        <v>54</v>
      </c>
      <c r="F398" s="5">
        <f t="shared" si="30"/>
        <v>46072.041666666664</v>
      </c>
      <c r="G398" s="3">
        <f t="shared" si="31"/>
        <v>0.38958333333333334</v>
      </c>
      <c r="H398" s="17">
        <f t="shared" si="32"/>
        <v>11</v>
      </c>
      <c r="I398" s="17">
        <f t="shared" si="33"/>
        <v>5</v>
      </c>
      <c r="J398" s="17">
        <f t="shared" si="34"/>
        <v>54</v>
      </c>
      <c r="M398" s="7"/>
    </row>
    <row r="399" spans="1:13" hidden="1" x14ac:dyDescent="0.25">
      <c r="A399" s="8">
        <v>46072</v>
      </c>
      <c r="B399" t="s">
        <v>87</v>
      </c>
      <c r="C399">
        <v>108</v>
      </c>
      <c r="D399">
        <v>55</v>
      </c>
      <c r="E399">
        <v>52</v>
      </c>
      <c r="F399" s="5">
        <f t="shared" si="30"/>
        <v>46072.041666666664</v>
      </c>
      <c r="G399" s="3">
        <f t="shared" si="31"/>
        <v>0.38958333333333334</v>
      </c>
      <c r="H399" s="17">
        <f t="shared" si="32"/>
        <v>10.8</v>
      </c>
      <c r="I399" s="17">
        <f t="shared" si="33"/>
        <v>5.5</v>
      </c>
      <c r="J399" s="17">
        <f t="shared" si="34"/>
        <v>52</v>
      </c>
      <c r="M399" s="7"/>
    </row>
    <row r="400" spans="1:13" hidden="1" x14ac:dyDescent="0.25">
      <c r="A400" s="8">
        <v>46071</v>
      </c>
      <c r="B400" t="s">
        <v>48</v>
      </c>
      <c r="C400">
        <v>139</v>
      </c>
      <c r="D400">
        <v>71</v>
      </c>
      <c r="E400">
        <v>53</v>
      </c>
      <c r="F400" s="5">
        <f t="shared" si="30"/>
        <v>46071.625</v>
      </c>
      <c r="G400" s="3">
        <f t="shared" si="31"/>
        <v>0.90416666666666667</v>
      </c>
      <c r="H400" s="17">
        <f t="shared" si="32"/>
        <v>13.9</v>
      </c>
      <c r="I400" s="17">
        <f t="shared" si="33"/>
        <v>7.1</v>
      </c>
      <c r="J400" s="17">
        <f t="shared" si="34"/>
        <v>53</v>
      </c>
      <c r="M400" s="7"/>
    </row>
    <row r="401" spans="1:13" hidden="1" x14ac:dyDescent="0.25">
      <c r="A401" s="8">
        <v>46071</v>
      </c>
      <c r="B401" t="s">
        <v>49</v>
      </c>
      <c r="C401">
        <v>146</v>
      </c>
      <c r="D401">
        <v>70</v>
      </c>
      <c r="E401">
        <v>52</v>
      </c>
      <c r="F401" s="5">
        <f t="shared" si="30"/>
        <v>46071.625</v>
      </c>
      <c r="G401" s="3">
        <f t="shared" si="31"/>
        <v>0.90347222222222223</v>
      </c>
      <c r="H401" s="17">
        <f t="shared" si="32"/>
        <v>14.6</v>
      </c>
      <c r="I401" s="17">
        <f t="shared" si="33"/>
        <v>7</v>
      </c>
      <c r="J401" s="17">
        <f t="shared" si="34"/>
        <v>52</v>
      </c>
      <c r="M401" s="7"/>
    </row>
    <row r="402" spans="1:13" hidden="1" x14ac:dyDescent="0.25">
      <c r="A402" s="8">
        <v>46071</v>
      </c>
      <c r="B402" t="s">
        <v>50</v>
      </c>
      <c r="C402">
        <v>143</v>
      </c>
      <c r="D402">
        <v>69</v>
      </c>
      <c r="E402">
        <v>53</v>
      </c>
      <c r="F402" s="5">
        <f t="shared" si="30"/>
        <v>46071.625</v>
      </c>
      <c r="G402" s="3">
        <f t="shared" si="31"/>
        <v>0.90277777777777779</v>
      </c>
      <c r="H402" s="17">
        <f t="shared" si="32"/>
        <v>14.3</v>
      </c>
      <c r="I402" s="17">
        <f t="shared" si="33"/>
        <v>6.9</v>
      </c>
      <c r="J402" s="17">
        <f t="shared" si="34"/>
        <v>53</v>
      </c>
      <c r="M402" s="7"/>
    </row>
    <row r="403" spans="1:13" hidden="1" x14ac:dyDescent="0.25">
      <c r="A403" s="8">
        <v>46071</v>
      </c>
      <c r="B403" t="s">
        <v>118</v>
      </c>
      <c r="C403">
        <v>106</v>
      </c>
      <c r="D403">
        <v>52</v>
      </c>
      <c r="E403">
        <v>54</v>
      </c>
      <c r="F403" s="5">
        <f t="shared" si="30"/>
        <v>46071.041666666664</v>
      </c>
      <c r="G403" s="3">
        <f t="shared" si="31"/>
        <v>0.3840277777777778</v>
      </c>
      <c r="H403" s="17">
        <f t="shared" si="32"/>
        <v>10.6</v>
      </c>
      <c r="I403" s="17">
        <f t="shared" si="33"/>
        <v>5.2</v>
      </c>
      <c r="J403" s="17">
        <f t="shared" si="34"/>
        <v>54</v>
      </c>
      <c r="M403" s="7"/>
    </row>
    <row r="404" spans="1:13" hidden="1" x14ac:dyDescent="0.25">
      <c r="A404" s="8">
        <v>46071</v>
      </c>
      <c r="B404" t="s">
        <v>119</v>
      </c>
      <c r="C404">
        <v>101</v>
      </c>
      <c r="D404">
        <v>51</v>
      </c>
      <c r="E404">
        <v>54</v>
      </c>
      <c r="F404" s="5">
        <f t="shared" si="30"/>
        <v>46071.041666666664</v>
      </c>
      <c r="G404" s="3">
        <f t="shared" si="31"/>
        <v>0.3833333333333333</v>
      </c>
      <c r="H404" s="17">
        <f t="shared" si="32"/>
        <v>10.1</v>
      </c>
      <c r="I404" s="17">
        <f t="shared" si="33"/>
        <v>5.0999999999999996</v>
      </c>
      <c r="J404" s="17">
        <f t="shared" si="34"/>
        <v>54</v>
      </c>
      <c r="M404" s="7"/>
    </row>
    <row r="405" spans="1:13" hidden="1" x14ac:dyDescent="0.25">
      <c r="A405" s="8">
        <v>46071</v>
      </c>
      <c r="B405" t="s">
        <v>56</v>
      </c>
      <c r="C405">
        <v>101</v>
      </c>
      <c r="D405">
        <v>52</v>
      </c>
      <c r="E405">
        <v>54</v>
      </c>
      <c r="F405" s="5">
        <f t="shared" si="30"/>
        <v>46071.041666666664</v>
      </c>
      <c r="G405" s="3">
        <f t="shared" si="31"/>
        <v>0.38263888888888892</v>
      </c>
      <c r="H405" s="17">
        <f t="shared" si="32"/>
        <v>10.1</v>
      </c>
      <c r="I405" s="17">
        <f t="shared" si="33"/>
        <v>5.2</v>
      </c>
      <c r="J405" s="17">
        <f t="shared" si="34"/>
        <v>54</v>
      </c>
      <c r="M405" s="7"/>
    </row>
    <row r="406" spans="1:13" hidden="1" x14ac:dyDescent="0.25">
      <c r="A406" s="8">
        <v>46070</v>
      </c>
      <c r="B406" t="s">
        <v>48</v>
      </c>
      <c r="C406">
        <v>154</v>
      </c>
      <c r="D406">
        <v>73</v>
      </c>
      <c r="E406">
        <v>52</v>
      </c>
      <c r="F406" s="5">
        <f t="shared" si="30"/>
        <v>46070.625</v>
      </c>
      <c r="G406" s="3">
        <f t="shared" si="31"/>
        <v>0.90416666666666667</v>
      </c>
      <c r="H406" s="17">
        <f t="shared" si="32"/>
        <v>15.4</v>
      </c>
      <c r="I406" s="17">
        <f t="shared" si="33"/>
        <v>7.3</v>
      </c>
      <c r="J406" s="17">
        <f t="shared" si="34"/>
        <v>52</v>
      </c>
      <c r="M406" s="7"/>
    </row>
    <row r="407" spans="1:13" hidden="1" x14ac:dyDescent="0.25">
      <c r="A407" s="8">
        <v>46070</v>
      </c>
      <c r="B407" t="s">
        <v>49</v>
      </c>
      <c r="C407">
        <v>146</v>
      </c>
      <c r="D407">
        <v>73</v>
      </c>
      <c r="E407">
        <v>51</v>
      </c>
      <c r="F407" s="5">
        <f t="shared" si="30"/>
        <v>46070.625</v>
      </c>
      <c r="G407" s="3">
        <f t="shared" si="31"/>
        <v>0.90347222222222223</v>
      </c>
      <c r="H407" s="17">
        <f t="shared" si="32"/>
        <v>14.6</v>
      </c>
      <c r="I407" s="17">
        <f t="shared" si="33"/>
        <v>7.3</v>
      </c>
      <c r="J407" s="17">
        <f t="shared" si="34"/>
        <v>51</v>
      </c>
      <c r="M407" s="7"/>
    </row>
    <row r="408" spans="1:13" hidden="1" x14ac:dyDescent="0.25">
      <c r="A408" s="8">
        <v>46070</v>
      </c>
      <c r="B408" t="s">
        <v>49</v>
      </c>
      <c r="C408">
        <v>139</v>
      </c>
      <c r="D408">
        <v>71</v>
      </c>
      <c r="E408">
        <v>53</v>
      </c>
      <c r="F408" s="5">
        <f t="shared" si="30"/>
        <v>46070.625</v>
      </c>
      <c r="G408" s="3">
        <f t="shared" si="31"/>
        <v>0.90347222222222223</v>
      </c>
      <c r="H408" s="17">
        <f t="shared" si="32"/>
        <v>13.9</v>
      </c>
      <c r="I408" s="17">
        <f t="shared" si="33"/>
        <v>7.1</v>
      </c>
      <c r="J408" s="17">
        <f t="shared" si="34"/>
        <v>53</v>
      </c>
      <c r="M408" s="7"/>
    </row>
    <row r="409" spans="1:13" hidden="1" x14ac:dyDescent="0.25">
      <c r="A409" s="8">
        <v>46070</v>
      </c>
      <c r="B409" t="s">
        <v>117</v>
      </c>
      <c r="C409">
        <v>105</v>
      </c>
      <c r="D409">
        <v>54</v>
      </c>
      <c r="E409">
        <v>50</v>
      </c>
      <c r="F409" s="5">
        <f t="shared" si="30"/>
        <v>46070.041666666664</v>
      </c>
      <c r="G409" s="3">
        <f t="shared" si="31"/>
        <v>0.40416666666666662</v>
      </c>
      <c r="H409" s="17">
        <f t="shared" si="32"/>
        <v>10.5</v>
      </c>
      <c r="I409" s="17">
        <f t="shared" si="33"/>
        <v>5.4</v>
      </c>
      <c r="J409" s="17">
        <f t="shared" si="34"/>
        <v>50</v>
      </c>
      <c r="M409" s="7"/>
    </row>
    <row r="410" spans="1:13" hidden="1" x14ac:dyDescent="0.25">
      <c r="A410" s="8">
        <v>46070</v>
      </c>
      <c r="B410" t="s">
        <v>117</v>
      </c>
      <c r="C410">
        <v>107</v>
      </c>
      <c r="D410">
        <v>55</v>
      </c>
      <c r="E410">
        <v>50</v>
      </c>
      <c r="F410" s="5">
        <f t="shared" si="30"/>
        <v>46070.041666666664</v>
      </c>
      <c r="G410" s="3">
        <f t="shared" si="31"/>
        <v>0.40416666666666662</v>
      </c>
      <c r="H410" s="17">
        <f t="shared" si="32"/>
        <v>10.7</v>
      </c>
      <c r="I410" s="17">
        <f t="shared" si="33"/>
        <v>5.5</v>
      </c>
      <c r="J410" s="17">
        <f t="shared" si="34"/>
        <v>50</v>
      </c>
      <c r="M410" s="7"/>
    </row>
    <row r="411" spans="1:13" hidden="1" x14ac:dyDescent="0.25">
      <c r="A411" s="8">
        <v>46070</v>
      </c>
      <c r="B411" t="s">
        <v>59</v>
      </c>
      <c r="C411">
        <v>100</v>
      </c>
      <c r="D411">
        <v>52</v>
      </c>
      <c r="E411">
        <v>51</v>
      </c>
      <c r="F411" s="5">
        <f t="shared" si="30"/>
        <v>46070.041666666664</v>
      </c>
      <c r="G411" s="3">
        <f t="shared" si="31"/>
        <v>0.40347222222222223</v>
      </c>
      <c r="H411" s="17">
        <f t="shared" si="32"/>
        <v>10</v>
      </c>
      <c r="I411" s="17">
        <f t="shared" si="33"/>
        <v>5.2</v>
      </c>
      <c r="J411" s="17">
        <f t="shared" si="34"/>
        <v>51</v>
      </c>
      <c r="M411" s="7"/>
    </row>
    <row r="412" spans="1:13" hidden="1" x14ac:dyDescent="0.25">
      <c r="A412" s="8">
        <v>46069</v>
      </c>
      <c r="B412" t="s">
        <v>33</v>
      </c>
      <c r="C412">
        <v>137</v>
      </c>
      <c r="D412">
        <v>66</v>
      </c>
      <c r="E412">
        <v>53</v>
      </c>
      <c r="F412" s="5">
        <f t="shared" si="30"/>
        <v>46069.625</v>
      </c>
      <c r="G412" s="3">
        <f t="shared" si="31"/>
        <v>0.90486111111111101</v>
      </c>
      <c r="H412" s="17">
        <f t="shared" si="32"/>
        <v>13.7</v>
      </c>
      <c r="I412" s="17">
        <f t="shared" si="33"/>
        <v>6.6</v>
      </c>
      <c r="J412" s="17">
        <f t="shared" si="34"/>
        <v>53</v>
      </c>
      <c r="M412" s="7"/>
    </row>
    <row r="413" spans="1:13" hidden="1" x14ac:dyDescent="0.25">
      <c r="A413" s="8">
        <v>46069</v>
      </c>
      <c r="B413" t="s">
        <v>48</v>
      </c>
      <c r="C413">
        <v>136</v>
      </c>
      <c r="D413">
        <v>64</v>
      </c>
      <c r="E413">
        <v>54</v>
      </c>
      <c r="F413" s="5">
        <f t="shared" si="30"/>
        <v>46069.625</v>
      </c>
      <c r="G413" s="3">
        <f t="shared" si="31"/>
        <v>0.90416666666666667</v>
      </c>
      <c r="H413" s="17">
        <f t="shared" si="32"/>
        <v>13.6</v>
      </c>
      <c r="I413" s="17">
        <f t="shared" si="33"/>
        <v>6.4</v>
      </c>
      <c r="J413" s="17">
        <f t="shared" si="34"/>
        <v>54</v>
      </c>
      <c r="M413" s="7"/>
    </row>
    <row r="414" spans="1:13" hidden="1" x14ac:dyDescent="0.25">
      <c r="A414" s="8">
        <v>46069</v>
      </c>
      <c r="B414" t="s">
        <v>48</v>
      </c>
      <c r="C414">
        <v>131</v>
      </c>
      <c r="D414">
        <v>67</v>
      </c>
      <c r="E414">
        <v>53</v>
      </c>
      <c r="F414" s="5">
        <f t="shared" si="30"/>
        <v>46069.625</v>
      </c>
      <c r="G414" s="3">
        <f t="shared" si="31"/>
        <v>0.90416666666666667</v>
      </c>
      <c r="H414" s="17">
        <f t="shared" si="32"/>
        <v>13.1</v>
      </c>
      <c r="I414" s="17">
        <f t="shared" si="33"/>
        <v>6.7</v>
      </c>
      <c r="J414" s="17">
        <f t="shared" si="34"/>
        <v>53</v>
      </c>
      <c r="M414" s="7"/>
    </row>
    <row r="415" spans="1:13" hidden="1" x14ac:dyDescent="0.25">
      <c r="A415" s="8">
        <v>46069</v>
      </c>
      <c r="B415" t="s">
        <v>67</v>
      </c>
      <c r="C415">
        <v>114</v>
      </c>
      <c r="D415">
        <v>52</v>
      </c>
      <c r="E415">
        <v>57</v>
      </c>
      <c r="F415" s="5">
        <f t="shared" si="30"/>
        <v>46069.041666666664</v>
      </c>
      <c r="G415" s="3">
        <f t="shared" si="31"/>
        <v>0.39027777777777778</v>
      </c>
      <c r="H415" s="17">
        <f t="shared" si="32"/>
        <v>11.4</v>
      </c>
      <c r="I415" s="17">
        <f t="shared" si="33"/>
        <v>5.2</v>
      </c>
      <c r="J415" s="17">
        <f t="shared" si="34"/>
        <v>57</v>
      </c>
      <c r="M415" s="7"/>
    </row>
    <row r="416" spans="1:13" hidden="1" x14ac:dyDescent="0.25">
      <c r="A416" s="8">
        <v>46069</v>
      </c>
      <c r="B416" t="s">
        <v>67</v>
      </c>
      <c r="C416">
        <v>104</v>
      </c>
      <c r="D416">
        <v>51</v>
      </c>
      <c r="E416">
        <v>57</v>
      </c>
      <c r="F416" s="5">
        <f t="shared" si="30"/>
        <v>46069.041666666664</v>
      </c>
      <c r="G416" s="3">
        <f t="shared" si="31"/>
        <v>0.39027777777777778</v>
      </c>
      <c r="H416" s="17">
        <f t="shared" si="32"/>
        <v>10.4</v>
      </c>
      <c r="I416" s="17">
        <f t="shared" si="33"/>
        <v>5.0999999999999996</v>
      </c>
      <c r="J416" s="17">
        <f t="shared" si="34"/>
        <v>57</v>
      </c>
      <c r="M416" s="7"/>
    </row>
    <row r="417" spans="1:13" hidden="1" x14ac:dyDescent="0.25">
      <c r="A417" s="8">
        <v>46069</v>
      </c>
      <c r="B417" t="s">
        <v>87</v>
      </c>
      <c r="C417">
        <v>114</v>
      </c>
      <c r="D417">
        <v>55</v>
      </c>
      <c r="E417">
        <v>56</v>
      </c>
      <c r="F417" s="5">
        <f t="shared" si="30"/>
        <v>46069.041666666664</v>
      </c>
      <c r="G417" s="3">
        <f t="shared" si="31"/>
        <v>0.38958333333333334</v>
      </c>
      <c r="H417" s="17">
        <f t="shared" si="32"/>
        <v>11.4</v>
      </c>
      <c r="I417" s="17">
        <f t="shared" si="33"/>
        <v>5.5</v>
      </c>
      <c r="J417" s="17">
        <f t="shared" si="34"/>
        <v>56</v>
      </c>
      <c r="M417" s="7"/>
    </row>
    <row r="418" spans="1:13" hidden="1" x14ac:dyDescent="0.25">
      <c r="A418" s="8">
        <v>46068</v>
      </c>
      <c r="B418" t="s">
        <v>114</v>
      </c>
      <c r="C418">
        <v>123</v>
      </c>
      <c r="D418">
        <v>60</v>
      </c>
      <c r="E418">
        <v>50</v>
      </c>
      <c r="F418" s="5">
        <f t="shared" si="30"/>
        <v>46068.625</v>
      </c>
      <c r="G418" s="3">
        <f t="shared" si="31"/>
        <v>0.92222222222222217</v>
      </c>
      <c r="H418" s="17">
        <f t="shared" si="32"/>
        <v>12.3</v>
      </c>
      <c r="I418" s="17">
        <f t="shared" si="33"/>
        <v>6</v>
      </c>
      <c r="J418" s="17">
        <f t="shared" si="34"/>
        <v>50</v>
      </c>
      <c r="M418" s="7"/>
    </row>
    <row r="419" spans="1:13" hidden="1" x14ac:dyDescent="0.25">
      <c r="A419" s="8">
        <v>46068</v>
      </c>
      <c r="B419" t="s">
        <v>186</v>
      </c>
      <c r="C419">
        <v>126</v>
      </c>
      <c r="D419">
        <v>64</v>
      </c>
      <c r="E419">
        <v>51</v>
      </c>
      <c r="F419" s="5">
        <f t="shared" si="30"/>
        <v>46068.625</v>
      </c>
      <c r="G419" s="3">
        <f t="shared" si="31"/>
        <v>0.92152777777777783</v>
      </c>
      <c r="H419" s="17">
        <f t="shared" si="32"/>
        <v>12.6</v>
      </c>
      <c r="I419" s="17">
        <f t="shared" si="33"/>
        <v>6.4</v>
      </c>
      <c r="J419" s="17">
        <f t="shared" si="34"/>
        <v>51</v>
      </c>
      <c r="M419" s="7"/>
    </row>
    <row r="420" spans="1:13" hidden="1" x14ac:dyDescent="0.25">
      <c r="A420" s="8">
        <v>46068</v>
      </c>
      <c r="B420" t="s">
        <v>186</v>
      </c>
      <c r="C420">
        <v>127</v>
      </c>
      <c r="D420">
        <v>62</v>
      </c>
      <c r="E420">
        <v>50</v>
      </c>
      <c r="F420" s="5">
        <f t="shared" si="30"/>
        <v>46068.625</v>
      </c>
      <c r="G420" s="3">
        <f t="shared" si="31"/>
        <v>0.92152777777777783</v>
      </c>
      <c r="H420" s="17">
        <f t="shared" si="32"/>
        <v>12.7</v>
      </c>
      <c r="I420" s="17">
        <f t="shared" si="33"/>
        <v>6.2</v>
      </c>
      <c r="J420" s="17">
        <f t="shared" si="34"/>
        <v>50</v>
      </c>
      <c r="M420" s="7"/>
    </row>
    <row r="421" spans="1:13" hidden="1" x14ac:dyDescent="0.25">
      <c r="A421" s="8">
        <v>46068</v>
      </c>
      <c r="B421" t="s">
        <v>131</v>
      </c>
      <c r="C421">
        <v>114</v>
      </c>
      <c r="D421">
        <v>54</v>
      </c>
      <c r="E421">
        <v>51</v>
      </c>
      <c r="F421" s="5">
        <f t="shared" si="30"/>
        <v>46068.041666666664</v>
      </c>
      <c r="G421" s="3">
        <f t="shared" si="31"/>
        <v>0.4145833333333333</v>
      </c>
      <c r="H421" s="17">
        <f t="shared" si="32"/>
        <v>11.4</v>
      </c>
      <c r="I421" s="17">
        <f t="shared" si="33"/>
        <v>5.4</v>
      </c>
      <c r="J421" s="17">
        <f t="shared" si="34"/>
        <v>51</v>
      </c>
      <c r="M421" s="7"/>
    </row>
    <row r="422" spans="1:13" hidden="1" x14ac:dyDescent="0.25">
      <c r="A422" s="8">
        <v>46068</v>
      </c>
      <c r="B422" t="s">
        <v>132</v>
      </c>
      <c r="C422">
        <v>119</v>
      </c>
      <c r="D422">
        <v>54</v>
      </c>
      <c r="E422">
        <v>50</v>
      </c>
      <c r="F422" s="5">
        <f t="shared" si="30"/>
        <v>46068.041666666664</v>
      </c>
      <c r="G422" s="3">
        <f t="shared" si="31"/>
        <v>0.41388888888888892</v>
      </c>
      <c r="H422" s="17">
        <f t="shared" si="32"/>
        <v>11.9</v>
      </c>
      <c r="I422" s="17">
        <f t="shared" si="33"/>
        <v>5.4</v>
      </c>
      <c r="J422" s="17">
        <f t="shared" si="34"/>
        <v>50</v>
      </c>
      <c r="M422" s="7"/>
    </row>
    <row r="423" spans="1:13" hidden="1" x14ac:dyDescent="0.25">
      <c r="A423" s="8">
        <v>46068</v>
      </c>
      <c r="B423" t="s">
        <v>133</v>
      </c>
      <c r="C423">
        <v>115</v>
      </c>
      <c r="D423">
        <v>57</v>
      </c>
      <c r="E423">
        <v>50</v>
      </c>
      <c r="F423" s="5">
        <f t="shared" si="30"/>
        <v>46068.041666666664</v>
      </c>
      <c r="G423" s="3">
        <f t="shared" si="31"/>
        <v>0.41319444444444442</v>
      </c>
      <c r="H423" s="17">
        <f t="shared" si="32"/>
        <v>11.5</v>
      </c>
      <c r="I423" s="17">
        <f t="shared" si="33"/>
        <v>5.7</v>
      </c>
      <c r="J423" s="17">
        <f t="shared" si="34"/>
        <v>50</v>
      </c>
      <c r="M423" s="7"/>
    </row>
    <row r="424" spans="1:13" hidden="1" x14ac:dyDescent="0.25">
      <c r="A424" s="8">
        <v>46067</v>
      </c>
      <c r="B424" t="s">
        <v>175</v>
      </c>
      <c r="C424">
        <v>136</v>
      </c>
      <c r="D424">
        <v>69</v>
      </c>
      <c r="E424">
        <v>49</v>
      </c>
      <c r="F424" s="5">
        <f t="shared" si="30"/>
        <v>46067.625</v>
      </c>
      <c r="G424" s="3">
        <f t="shared" si="31"/>
        <v>0.9194444444444444</v>
      </c>
      <c r="H424" s="17">
        <f t="shared" si="32"/>
        <v>13.6</v>
      </c>
      <c r="I424" s="17">
        <f t="shared" si="33"/>
        <v>6.9</v>
      </c>
      <c r="J424" s="17">
        <f t="shared" si="34"/>
        <v>49</v>
      </c>
      <c r="M424" s="7"/>
    </row>
    <row r="425" spans="1:13" hidden="1" x14ac:dyDescent="0.25">
      <c r="A425" s="8">
        <v>46067</v>
      </c>
      <c r="B425" t="s">
        <v>177</v>
      </c>
      <c r="C425">
        <v>143</v>
      </c>
      <c r="D425">
        <v>67</v>
      </c>
      <c r="E425">
        <v>47</v>
      </c>
      <c r="F425" s="5">
        <f t="shared" si="30"/>
        <v>46067.625</v>
      </c>
      <c r="G425" s="3">
        <f t="shared" si="31"/>
        <v>0.91805555555555562</v>
      </c>
      <c r="H425" s="17">
        <f t="shared" si="32"/>
        <v>14.3</v>
      </c>
      <c r="I425" s="17">
        <f t="shared" si="33"/>
        <v>6.7</v>
      </c>
      <c r="J425" s="17">
        <f t="shared" si="34"/>
        <v>47</v>
      </c>
      <c r="M425" s="7"/>
    </row>
    <row r="426" spans="1:13" hidden="1" x14ac:dyDescent="0.25">
      <c r="A426" s="8">
        <v>46067</v>
      </c>
      <c r="B426" t="s">
        <v>177</v>
      </c>
      <c r="C426">
        <v>146</v>
      </c>
      <c r="D426">
        <v>69</v>
      </c>
      <c r="E426">
        <v>48</v>
      </c>
      <c r="F426" s="5">
        <f t="shared" si="30"/>
        <v>46067.625</v>
      </c>
      <c r="G426" s="3">
        <f t="shared" si="31"/>
        <v>0.91805555555555562</v>
      </c>
      <c r="H426" s="17">
        <f t="shared" si="32"/>
        <v>14.6</v>
      </c>
      <c r="I426" s="17">
        <f t="shared" si="33"/>
        <v>6.9</v>
      </c>
      <c r="J426" s="17">
        <f t="shared" si="34"/>
        <v>48</v>
      </c>
      <c r="M426" s="7"/>
    </row>
    <row r="427" spans="1:13" hidden="1" x14ac:dyDescent="0.25">
      <c r="A427" s="8">
        <v>46067</v>
      </c>
      <c r="B427" t="s">
        <v>210</v>
      </c>
      <c r="C427">
        <v>137</v>
      </c>
      <c r="D427">
        <v>70</v>
      </c>
      <c r="E427">
        <v>50</v>
      </c>
      <c r="F427" s="5">
        <f t="shared" si="30"/>
        <v>46067.625</v>
      </c>
      <c r="G427" s="3">
        <f t="shared" si="31"/>
        <v>0.9159722222222223</v>
      </c>
      <c r="H427" s="17">
        <f t="shared" si="32"/>
        <v>13.7</v>
      </c>
      <c r="I427" s="17">
        <f t="shared" si="33"/>
        <v>7</v>
      </c>
      <c r="J427" s="17">
        <f t="shared" si="34"/>
        <v>50</v>
      </c>
      <c r="M427" s="7"/>
    </row>
    <row r="428" spans="1:13" hidden="1" x14ac:dyDescent="0.25">
      <c r="A428" s="8">
        <v>46067</v>
      </c>
      <c r="B428" t="s">
        <v>211</v>
      </c>
      <c r="C428">
        <v>146</v>
      </c>
      <c r="D428">
        <v>65</v>
      </c>
      <c r="E428">
        <v>58</v>
      </c>
      <c r="F428" s="5">
        <f t="shared" si="30"/>
        <v>46067.041666666664</v>
      </c>
      <c r="G428" s="3">
        <f t="shared" si="31"/>
        <v>0.40763888888888888</v>
      </c>
      <c r="H428" s="17">
        <f t="shared" si="32"/>
        <v>14.6</v>
      </c>
      <c r="I428" s="17">
        <f t="shared" si="33"/>
        <v>6.5</v>
      </c>
      <c r="J428" s="17">
        <f t="shared" si="34"/>
        <v>58</v>
      </c>
      <c r="M428" s="7"/>
    </row>
    <row r="429" spans="1:13" hidden="1" x14ac:dyDescent="0.25">
      <c r="A429" s="8">
        <v>46067</v>
      </c>
      <c r="B429" t="s">
        <v>212</v>
      </c>
      <c r="C429">
        <v>135</v>
      </c>
      <c r="D429">
        <v>75</v>
      </c>
      <c r="E429">
        <v>58</v>
      </c>
      <c r="F429" s="5">
        <f t="shared" si="30"/>
        <v>46067.041666666664</v>
      </c>
      <c r="G429" s="3">
        <f t="shared" si="31"/>
        <v>0.4069444444444445</v>
      </c>
      <c r="H429" s="17">
        <f t="shared" si="32"/>
        <v>13.5</v>
      </c>
      <c r="I429" s="17">
        <f t="shared" si="33"/>
        <v>7.5</v>
      </c>
      <c r="J429" s="17">
        <f t="shared" si="34"/>
        <v>58</v>
      </c>
      <c r="M429" s="7"/>
    </row>
    <row r="430" spans="1:13" hidden="1" x14ac:dyDescent="0.25">
      <c r="A430" s="8">
        <v>46066</v>
      </c>
      <c r="B430" t="s">
        <v>146</v>
      </c>
      <c r="C430">
        <v>144</v>
      </c>
      <c r="D430">
        <v>65</v>
      </c>
      <c r="E430">
        <v>53</v>
      </c>
      <c r="F430" s="5">
        <f t="shared" si="30"/>
        <v>46066.625</v>
      </c>
      <c r="G430" s="3">
        <f t="shared" si="31"/>
        <v>0.92083333333333339</v>
      </c>
      <c r="H430" s="17">
        <f t="shared" si="32"/>
        <v>14.4</v>
      </c>
      <c r="I430" s="17">
        <f t="shared" si="33"/>
        <v>6.5</v>
      </c>
      <c r="J430" s="17">
        <f t="shared" si="34"/>
        <v>53</v>
      </c>
      <c r="M430" s="7"/>
    </row>
    <row r="431" spans="1:13" hidden="1" x14ac:dyDescent="0.25">
      <c r="A431" s="8">
        <v>46066</v>
      </c>
      <c r="B431" t="s">
        <v>213</v>
      </c>
      <c r="C431">
        <v>149</v>
      </c>
      <c r="D431">
        <v>64</v>
      </c>
      <c r="E431">
        <v>53</v>
      </c>
      <c r="F431" s="5">
        <f t="shared" si="30"/>
        <v>46066.625</v>
      </c>
      <c r="G431" s="3">
        <f t="shared" si="31"/>
        <v>0.92013888888888884</v>
      </c>
      <c r="H431" s="17">
        <f t="shared" si="32"/>
        <v>14.9</v>
      </c>
      <c r="I431" s="17">
        <f t="shared" si="33"/>
        <v>6.4</v>
      </c>
      <c r="J431" s="17">
        <f t="shared" si="34"/>
        <v>53</v>
      </c>
      <c r="M431" s="7"/>
    </row>
    <row r="432" spans="1:13" hidden="1" x14ac:dyDescent="0.25">
      <c r="A432" s="8">
        <v>46066</v>
      </c>
      <c r="B432" t="s">
        <v>213</v>
      </c>
      <c r="C432">
        <v>147</v>
      </c>
      <c r="D432">
        <v>65</v>
      </c>
      <c r="E432">
        <v>52</v>
      </c>
      <c r="F432" s="5">
        <f t="shared" si="30"/>
        <v>46066.625</v>
      </c>
      <c r="G432" s="3">
        <f t="shared" si="31"/>
        <v>0.92013888888888884</v>
      </c>
      <c r="H432" s="17">
        <f t="shared" si="32"/>
        <v>14.7</v>
      </c>
      <c r="I432" s="17">
        <f t="shared" si="33"/>
        <v>6.5</v>
      </c>
      <c r="J432" s="17">
        <f t="shared" si="34"/>
        <v>52</v>
      </c>
      <c r="M432" s="7"/>
    </row>
    <row r="433" spans="1:13" hidden="1" x14ac:dyDescent="0.25">
      <c r="A433" s="8">
        <v>46066</v>
      </c>
      <c r="B433" t="s">
        <v>110</v>
      </c>
      <c r="C433">
        <v>118</v>
      </c>
      <c r="D433">
        <v>56</v>
      </c>
      <c r="E433">
        <v>53</v>
      </c>
      <c r="F433" s="5">
        <f t="shared" si="30"/>
        <v>46066.041666666664</v>
      </c>
      <c r="G433" s="3">
        <f t="shared" si="31"/>
        <v>0.37083333333333335</v>
      </c>
      <c r="H433" s="17">
        <f t="shared" si="32"/>
        <v>11.8</v>
      </c>
      <c r="I433" s="17">
        <f t="shared" si="33"/>
        <v>5.6</v>
      </c>
      <c r="J433" s="17">
        <f t="shared" si="34"/>
        <v>53</v>
      </c>
      <c r="M433" s="7"/>
    </row>
    <row r="434" spans="1:13" hidden="1" x14ac:dyDescent="0.25">
      <c r="A434" s="8">
        <v>46066</v>
      </c>
      <c r="B434" t="s">
        <v>111</v>
      </c>
      <c r="C434">
        <v>118</v>
      </c>
      <c r="D434">
        <v>54</v>
      </c>
      <c r="E434">
        <v>53</v>
      </c>
      <c r="F434" s="5">
        <f t="shared" si="30"/>
        <v>46066.041666666664</v>
      </c>
      <c r="G434" s="3">
        <f t="shared" si="31"/>
        <v>0.37013888888888885</v>
      </c>
      <c r="H434" s="17">
        <f t="shared" si="32"/>
        <v>11.8</v>
      </c>
      <c r="I434" s="17">
        <f t="shared" si="33"/>
        <v>5.4</v>
      </c>
      <c r="J434" s="17">
        <f t="shared" si="34"/>
        <v>53</v>
      </c>
      <c r="M434" s="7"/>
    </row>
    <row r="435" spans="1:13" hidden="1" x14ac:dyDescent="0.25">
      <c r="A435" s="8">
        <v>46066</v>
      </c>
      <c r="B435" t="s">
        <v>111</v>
      </c>
      <c r="C435">
        <v>123</v>
      </c>
      <c r="D435">
        <v>53</v>
      </c>
      <c r="E435">
        <v>53</v>
      </c>
      <c r="F435" s="5">
        <f t="shared" si="30"/>
        <v>46066.041666666664</v>
      </c>
      <c r="G435" s="3">
        <f t="shared" si="31"/>
        <v>0.37013888888888885</v>
      </c>
      <c r="H435" s="17">
        <f t="shared" si="32"/>
        <v>12.3</v>
      </c>
      <c r="I435" s="17">
        <f t="shared" si="33"/>
        <v>5.3</v>
      </c>
      <c r="J435" s="17">
        <f t="shared" si="34"/>
        <v>53</v>
      </c>
      <c r="M435" s="7"/>
    </row>
    <row r="436" spans="1:13" hidden="1" x14ac:dyDescent="0.25">
      <c r="A436" s="8">
        <v>46066</v>
      </c>
      <c r="B436" t="s">
        <v>121</v>
      </c>
      <c r="C436">
        <v>117</v>
      </c>
      <c r="D436">
        <v>59</v>
      </c>
      <c r="E436">
        <v>53</v>
      </c>
      <c r="F436" s="5">
        <f t="shared" si="30"/>
        <v>46066.041666666664</v>
      </c>
      <c r="G436" s="3">
        <f t="shared" si="31"/>
        <v>0.36944444444444446</v>
      </c>
      <c r="H436" s="17">
        <f t="shared" si="32"/>
        <v>11.7</v>
      </c>
      <c r="I436" s="17">
        <f t="shared" si="33"/>
        <v>5.9</v>
      </c>
      <c r="J436" s="17">
        <f t="shared" si="34"/>
        <v>53</v>
      </c>
      <c r="M436" s="7"/>
    </row>
    <row r="437" spans="1:13" hidden="1" x14ac:dyDescent="0.25">
      <c r="A437" s="8">
        <v>46065</v>
      </c>
      <c r="B437" t="s">
        <v>31</v>
      </c>
      <c r="C437">
        <v>130</v>
      </c>
      <c r="D437">
        <v>54</v>
      </c>
      <c r="E437">
        <v>55</v>
      </c>
      <c r="F437" s="5">
        <f t="shared" si="30"/>
        <v>46065.625</v>
      </c>
      <c r="G437" s="3">
        <f t="shared" si="31"/>
        <v>0.90625</v>
      </c>
      <c r="H437" s="17">
        <f t="shared" si="32"/>
        <v>13</v>
      </c>
      <c r="I437" s="17">
        <f t="shared" si="33"/>
        <v>5.4</v>
      </c>
      <c r="J437" s="17">
        <f t="shared" si="34"/>
        <v>55</v>
      </c>
      <c r="M437" s="7"/>
    </row>
    <row r="438" spans="1:13" hidden="1" x14ac:dyDescent="0.25">
      <c r="A438" s="8">
        <v>46065</v>
      </c>
      <c r="B438" t="s">
        <v>32</v>
      </c>
      <c r="C438">
        <v>109</v>
      </c>
      <c r="D438">
        <v>54</v>
      </c>
      <c r="E438">
        <v>55</v>
      </c>
      <c r="F438" s="5">
        <f t="shared" si="30"/>
        <v>46065.625</v>
      </c>
      <c r="G438" s="3">
        <f t="shared" si="31"/>
        <v>0.90555555555555556</v>
      </c>
      <c r="H438" s="17">
        <f t="shared" si="32"/>
        <v>10.9</v>
      </c>
      <c r="I438" s="17">
        <f t="shared" si="33"/>
        <v>5.4</v>
      </c>
      <c r="J438" s="17">
        <f t="shared" si="34"/>
        <v>55</v>
      </c>
      <c r="M438" s="7"/>
    </row>
    <row r="439" spans="1:13" hidden="1" x14ac:dyDescent="0.25">
      <c r="A439" s="8">
        <v>46065</v>
      </c>
      <c r="B439" t="s">
        <v>32</v>
      </c>
      <c r="C439">
        <v>107</v>
      </c>
      <c r="D439">
        <v>60</v>
      </c>
      <c r="E439">
        <v>55</v>
      </c>
      <c r="F439" s="5">
        <f t="shared" si="30"/>
        <v>46065.625</v>
      </c>
      <c r="G439" s="3">
        <f t="shared" si="31"/>
        <v>0.90555555555555556</v>
      </c>
      <c r="H439" s="17">
        <f t="shared" si="32"/>
        <v>10.7</v>
      </c>
      <c r="I439" s="17">
        <f t="shared" si="33"/>
        <v>6</v>
      </c>
      <c r="J439" s="17">
        <f t="shared" si="34"/>
        <v>55</v>
      </c>
      <c r="M439" s="7"/>
    </row>
    <row r="440" spans="1:13" hidden="1" x14ac:dyDescent="0.25">
      <c r="A440" s="8">
        <v>46064</v>
      </c>
      <c r="B440" t="s">
        <v>134</v>
      </c>
      <c r="C440">
        <v>157</v>
      </c>
      <c r="D440">
        <v>72</v>
      </c>
      <c r="E440">
        <v>50</v>
      </c>
      <c r="F440" s="5">
        <f t="shared" si="30"/>
        <v>46064.625</v>
      </c>
      <c r="G440" s="3">
        <f t="shared" si="31"/>
        <v>0.8881944444444444</v>
      </c>
      <c r="H440" s="17">
        <f t="shared" si="32"/>
        <v>15.7</v>
      </c>
      <c r="I440" s="17">
        <f t="shared" si="33"/>
        <v>7.2</v>
      </c>
      <c r="J440" s="17">
        <f t="shared" si="34"/>
        <v>50</v>
      </c>
      <c r="M440" s="7"/>
    </row>
    <row r="441" spans="1:13" hidden="1" x14ac:dyDescent="0.25">
      <c r="A441" s="8">
        <v>46064</v>
      </c>
      <c r="B441" t="s">
        <v>125</v>
      </c>
      <c r="C441">
        <v>165</v>
      </c>
      <c r="D441">
        <v>54</v>
      </c>
      <c r="E441">
        <v>49</v>
      </c>
      <c r="F441" s="5">
        <f t="shared" si="30"/>
        <v>46064.625</v>
      </c>
      <c r="G441" s="3">
        <f t="shared" si="31"/>
        <v>0.88750000000000007</v>
      </c>
      <c r="H441" s="17">
        <f t="shared" si="32"/>
        <v>16.5</v>
      </c>
      <c r="I441" s="17">
        <f t="shared" si="33"/>
        <v>5.4</v>
      </c>
      <c r="J441" s="17">
        <f t="shared" si="34"/>
        <v>49</v>
      </c>
      <c r="M441" s="7"/>
    </row>
    <row r="442" spans="1:13" hidden="1" x14ac:dyDescent="0.25">
      <c r="A442" s="8">
        <v>46064</v>
      </c>
      <c r="B442" t="s">
        <v>126</v>
      </c>
      <c r="C442">
        <v>155</v>
      </c>
      <c r="D442">
        <v>74</v>
      </c>
      <c r="E442">
        <v>48</v>
      </c>
      <c r="F442" s="5">
        <f t="shared" si="30"/>
        <v>46064.625</v>
      </c>
      <c r="G442" s="3">
        <f t="shared" si="31"/>
        <v>0.88680555555555562</v>
      </c>
      <c r="H442" s="17">
        <f t="shared" si="32"/>
        <v>15.5</v>
      </c>
      <c r="I442" s="17">
        <f t="shared" si="33"/>
        <v>7.4</v>
      </c>
      <c r="J442" s="17">
        <f t="shared" si="34"/>
        <v>48</v>
      </c>
      <c r="M442" s="7"/>
    </row>
    <row r="443" spans="1:13" hidden="1" x14ac:dyDescent="0.25">
      <c r="A443" s="8">
        <v>46064</v>
      </c>
      <c r="B443" t="s">
        <v>127</v>
      </c>
      <c r="C443">
        <v>159</v>
      </c>
      <c r="D443">
        <v>77</v>
      </c>
      <c r="E443">
        <v>49</v>
      </c>
      <c r="F443" s="5">
        <f t="shared" si="30"/>
        <v>46064.625</v>
      </c>
      <c r="G443" s="3">
        <f t="shared" si="31"/>
        <v>0.88611111111111107</v>
      </c>
      <c r="H443" s="17">
        <f t="shared" si="32"/>
        <v>15.9</v>
      </c>
      <c r="I443" s="17">
        <f t="shared" si="33"/>
        <v>7.7</v>
      </c>
      <c r="J443" s="17">
        <f t="shared" si="34"/>
        <v>49</v>
      </c>
      <c r="M443" s="7"/>
    </row>
    <row r="444" spans="1:13" hidden="1" x14ac:dyDescent="0.25">
      <c r="A444" s="8">
        <v>46064</v>
      </c>
      <c r="B444" t="s">
        <v>148</v>
      </c>
      <c r="C444">
        <v>101</v>
      </c>
      <c r="D444">
        <v>49</v>
      </c>
      <c r="E444">
        <v>53</v>
      </c>
      <c r="F444" s="5">
        <f t="shared" si="30"/>
        <v>46064.041666666664</v>
      </c>
      <c r="G444" s="3">
        <f t="shared" si="31"/>
        <v>0.39999999999999997</v>
      </c>
      <c r="H444" s="17">
        <f t="shared" si="32"/>
        <v>10.1</v>
      </c>
      <c r="I444" s="17">
        <f t="shared" si="33"/>
        <v>4.9000000000000004</v>
      </c>
      <c r="J444" s="17">
        <f t="shared" si="34"/>
        <v>53</v>
      </c>
      <c r="M444" s="7"/>
    </row>
    <row r="445" spans="1:13" hidden="1" x14ac:dyDescent="0.25">
      <c r="A445" s="8">
        <v>46064</v>
      </c>
      <c r="B445" t="s">
        <v>149</v>
      </c>
      <c r="C445">
        <v>99</v>
      </c>
      <c r="D445">
        <v>49</v>
      </c>
      <c r="E445">
        <v>53</v>
      </c>
      <c r="F445" s="5">
        <f t="shared" si="30"/>
        <v>46064.041666666664</v>
      </c>
      <c r="G445" s="3">
        <f t="shared" si="31"/>
        <v>0.39930555555555558</v>
      </c>
      <c r="H445" s="17">
        <f t="shared" si="32"/>
        <v>9.9</v>
      </c>
      <c r="I445" s="17">
        <f t="shared" si="33"/>
        <v>4.9000000000000004</v>
      </c>
      <c r="J445" s="17">
        <f t="shared" si="34"/>
        <v>53</v>
      </c>
      <c r="M445" s="7"/>
    </row>
    <row r="446" spans="1:13" hidden="1" x14ac:dyDescent="0.25">
      <c r="A446" s="8">
        <v>46064</v>
      </c>
      <c r="B446" t="s">
        <v>106</v>
      </c>
      <c r="C446">
        <v>94</v>
      </c>
      <c r="D446">
        <v>47</v>
      </c>
      <c r="E446">
        <v>55</v>
      </c>
      <c r="F446" s="5">
        <f t="shared" si="30"/>
        <v>46064.041666666664</v>
      </c>
      <c r="G446" s="3">
        <f t="shared" si="31"/>
        <v>0.39861111111111108</v>
      </c>
      <c r="H446" s="17">
        <f t="shared" si="32"/>
        <v>9.4</v>
      </c>
      <c r="I446" s="17">
        <f t="shared" si="33"/>
        <v>4.7</v>
      </c>
      <c r="J446" s="17">
        <f t="shared" si="34"/>
        <v>55</v>
      </c>
      <c r="M446" s="7"/>
    </row>
    <row r="447" spans="1:13" hidden="1" x14ac:dyDescent="0.25">
      <c r="A447" s="8">
        <v>46063</v>
      </c>
      <c r="B447" t="s">
        <v>192</v>
      </c>
      <c r="C447">
        <v>143</v>
      </c>
      <c r="D447">
        <v>69</v>
      </c>
      <c r="E447">
        <v>52</v>
      </c>
      <c r="F447" s="5">
        <f t="shared" si="30"/>
        <v>46063.625</v>
      </c>
      <c r="G447" s="3">
        <f t="shared" si="31"/>
        <v>0.90208333333333324</v>
      </c>
      <c r="H447" s="17">
        <f t="shared" si="32"/>
        <v>14.3</v>
      </c>
      <c r="I447" s="17">
        <f t="shared" si="33"/>
        <v>6.9</v>
      </c>
      <c r="J447" s="17">
        <f t="shared" si="34"/>
        <v>52</v>
      </c>
      <c r="M447" s="7"/>
    </row>
    <row r="448" spans="1:13" hidden="1" x14ac:dyDescent="0.25">
      <c r="A448" s="8">
        <v>46063</v>
      </c>
      <c r="B448" t="s">
        <v>168</v>
      </c>
      <c r="C448">
        <v>136</v>
      </c>
      <c r="D448">
        <v>66</v>
      </c>
      <c r="E448">
        <v>50</v>
      </c>
      <c r="F448" s="5">
        <f t="shared" si="30"/>
        <v>46063.625</v>
      </c>
      <c r="G448" s="3">
        <f t="shared" si="31"/>
        <v>0.90138888888888891</v>
      </c>
      <c r="H448" s="17">
        <f t="shared" si="32"/>
        <v>13.6</v>
      </c>
      <c r="I448" s="17">
        <f t="shared" si="33"/>
        <v>6.6</v>
      </c>
      <c r="J448" s="17">
        <f t="shared" si="34"/>
        <v>50</v>
      </c>
      <c r="M448" s="7"/>
    </row>
    <row r="449" spans="1:13" hidden="1" x14ac:dyDescent="0.25">
      <c r="A449" s="8">
        <v>46063</v>
      </c>
      <c r="B449" t="s">
        <v>86</v>
      </c>
      <c r="C449">
        <v>140</v>
      </c>
      <c r="D449">
        <v>67</v>
      </c>
      <c r="E449">
        <v>50</v>
      </c>
      <c r="F449" s="5">
        <f t="shared" si="30"/>
        <v>46063.625</v>
      </c>
      <c r="G449" s="3">
        <f t="shared" si="31"/>
        <v>0.90069444444444446</v>
      </c>
      <c r="H449" s="17">
        <f t="shared" si="32"/>
        <v>14</v>
      </c>
      <c r="I449" s="17">
        <f t="shared" si="33"/>
        <v>6.7</v>
      </c>
      <c r="J449" s="17">
        <f t="shared" si="34"/>
        <v>50</v>
      </c>
      <c r="M449" s="7"/>
    </row>
    <row r="450" spans="1:13" hidden="1" x14ac:dyDescent="0.25">
      <c r="A450" s="8">
        <v>46062</v>
      </c>
      <c r="B450" t="s">
        <v>81</v>
      </c>
      <c r="C450">
        <v>136</v>
      </c>
      <c r="D450">
        <v>67</v>
      </c>
      <c r="E450">
        <v>52</v>
      </c>
      <c r="F450" s="5">
        <f t="shared" si="30"/>
        <v>46062.625</v>
      </c>
      <c r="G450" s="3">
        <f t="shared" si="31"/>
        <v>0.9</v>
      </c>
      <c r="H450" s="17">
        <f t="shared" si="32"/>
        <v>13.6</v>
      </c>
      <c r="I450" s="17">
        <f t="shared" si="33"/>
        <v>6.7</v>
      </c>
      <c r="J450" s="17">
        <f t="shared" si="34"/>
        <v>52</v>
      </c>
      <c r="M450" s="7"/>
    </row>
    <row r="451" spans="1:13" hidden="1" x14ac:dyDescent="0.25">
      <c r="A451" s="8">
        <v>46062</v>
      </c>
      <c r="B451" t="s">
        <v>82</v>
      </c>
      <c r="C451">
        <v>138</v>
      </c>
      <c r="D451">
        <v>71</v>
      </c>
      <c r="E451">
        <v>51</v>
      </c>
      <c r="F451" s="5">
        <f t="shared" ref="F451:F514" si="35">VALUE(A451+IF(B451&lt;"1:00","1:00","15:00"))</f>
        <v>46062.625</v>
      </c>
      <c r="G451" s="3">
        <f t="shared" ref="G451:G514" si="36">VALUE(B451)</f>
        <v>0.89930555555555547</v>
      </c>
      <c r="H451" s="17">
        <f t="shared" ref="H451:H514" si="37">C451/10</f>
        <v>13.8</v>
      </c>
      <c r="I451" s="17">
        <f t="shared" ref="I451:I514" si="38">D451/10</f>
        <v>7.1</v>
      </c>
      <c r="J451" s="17">
        <f t="shared" ref="J451:J514" si="39">E451*1</f>
        <v>51</v>
      </c>
      <c r="M451" s="7"/>
    </row>
    <row r="452" spans="1:13" hidden="1" x14ac:dyDescent="0.25">
      <c r="A452" s="8">
        <v>46062</v>
      </c>
      <c r="B452" t="s">
        <v>82</v>
      </c>
      <c r="C452">
        <v>146</v>
      </c>
      <c r="D452">
        <v>72</v>
      </c>
      <c r="E452">
        <v>51</v>
      </c>
      <c r="F452" s="5">
        <f t="shared" si="35"/>
        <v>46062.625</v>
      </c>
      <c r="G452" s="3">
        <f t="shared" si="36"/>
        <v>0.89930555555555547</v>
      </c>
      <c r="H452" s="17">
        <f t="shared" si="37"/>
        <v>14.6</v>
      </c>
      <c r="I452" s="17">
        <f t="shared" si="38"/>
        <v>7.2</v>
      </c>
      <c r="J452" s="17">
        <f t="shared" si="39"/>
        <v>51</v>
      </c>
      <c r="M452" s="7"/>
    </row>
    <row r="453" spans="1:13" hidden="1" x14ac:dyDescent="0.25">
      <c r="A453" s="8">
        <v>46062</v>
      </c>
      <c r="B453" t="s">
        <v>103</v>
      </c>
      <c r="C453">
        <v>117</v>
      </c>
      <c r="D453">
        <v>54</v>
      </c>
      <c r="E453">
        <v>55</v>
      </c>
      <c r="F453" s="5">
        <f t="shared" si="35"/>
        <v>46062.041666666664</v>
      </c>
      <c r="G453" s="3">
        <f t="shared" si="36"/>
        <v>0.37916666666666665</v>
      </c>
      <c r="H453" s="17">
        <f t="shared" si="37"/>
        <v>11.7</v>
      </c>
      <c r="I453" s="17">
        <f t="shared" si="38"/>
        <v>5.4</v>
      </c>
      <c r="J453" s="17">
        <f t="shared" si="39"/>
        <v>55</v>
      </c>
      <c r="M453" s="7"/>
    </row>
    <row r="454" spans="1:13" hidden="1" x14ac:dyDescent="0.25">
      <c r="A454" s="8">
        <v>46062</v>
      </c>
      <c r="B454" t="s">
        <v>104</v>
      </c>
      <c r="C454">
        <v>115</v>
      </c>
      <c r="D454">
        <v>50</v>
      </c>
      <c r="E454">
        <v>54</v>
      </c>
      <c r="F454" s="5">
        <f t="shared" si="35"/>
        <v>46062.041666666664</v>
      </c>
      <c r="G454" s="3">
        <f t="shared" si="36"/>
        <v>0.37847222222222227</v>
      </c>
      <c r="H454" s="17">
        <f t="shared" si="37"/>
        <v>11.5</v>
      </c>
      <c r="I454" s="17">
        <f t="shared" si="38"/>
        <v>5</v>
      </c>
      <c r="J454" s="17">
        <f t="shared" si="39"/>
        <v>54</v>
      </c>
      <c r="M454" s="7"/>
    </row>
    <row r="455" spans="1:13" hidden="1" x14ac:dyDescent="0.25">
      <c r="A455" s="8">
        <v>46062</v>
      </c>
      <c r="B455" t="s">
        <v>83</v>
      </c>
      <c r="C455">
        <v>113</v>
      </c>
      <c r="D455">
        <v>54</v>
      </c>
      <c r="E455">
        <v>54</v>
      </c>
      <c r="F455" s="5">
        <f t="shared" si="35"/>
        <v>46062.041666666664</v>
      </c>
      <c r="G455" s="3">
        <f t="shared" si="36"/>
        <v>0.37777777777777777</v>
      </c>
      <c r="H455" s="17">
        <f t="shared" si="37"/>
        <v>11.3</v>
      </c>
      <c r="I455" s="17">
        <f t="shared" si="38"/>
        <v>5.4</v>
      </c>
      <c r="J455" s="17">
        <f t="shared" si="39"/>
        <v>54</v>
      </c>
      <c r="M455" s="7"/>
    </row>
    <row r="456" spans="1:13" hidden="1" x14ac:dyDescent="0.25">
      <c r="A456" s="8">
        <v>46061</v>
      </c>
      <c r="B456" t="s">
        <v>168</v>
      </c>
      <c r="C456">
        <v>154</v>
      </c>
      <c r="D456">
        <v>74</v>
      </c>
      <c r="E456">
        <v>50</v>
      </c>
      <c r="F456" s="5">
        <f t="shared" si="35"/>
        <v>46061.625</v>
      </c>
      <c r="G456" s="3">
        <f t="shared" si="36"/>
        <v>0.90138888888888891</v>
      </c>
      <c r="H456" s="17">
        <f t="shared" si="37"/>
        <v>15.4</v>
      </c>
      <c r="I456" s="17">
        <f t="shared" si="38"/>
        <v>7.4</v>
      </c>
      <c r="J456" s="17">
        <f t="shared" si="39"/>
        <v>50</v>
      </c>
      <c r="M456" s="7"/>
    </row>
    <row r="457" spans="1:13" hidden="1" x14ac:dyDescent="0.25">
      <c r="A457" s="8">
        <v>46061</v>
      </c>
      <c r="B457" t="s">
        <v>86</v>
      </c>
      <c r="C457">
        <v>153</v>
      </c>
      <c r="D457">
        <v>76</v>
      </c>
      <c r="E457">
        <v>52</v>
      </c>
      <c r="F457" s="5">
        <f t="shared" si="35"/>
        <v>46061.625</v>
      </c>
      <c r="G457" s="3">
        <f t="shared" si="36"/>
        <v>0.90069444444444446</v>
      </c>
      <c r="H457" s="17">
        <f t="shared" si="37"/>
        <v>15.3</v>
      </c>
      <c r="I457" s="17">
        <f t="shared" si="38"/>
        <v>7.6</v>
      </c>
      <c r="J457" s="17">
        <f t="shared" si="39"/>
        <v>52</v>
      </c>
      <c r="M457" s="7"/>
    </row>
    <row r="458" spans="1:13" hidden="1" x14ac:dyDescent="0.25">
      <c r="A458" s="8">
        <v>46061</v>
      </c>
      <c r="B458" t="s">
        <v>81</v>
      </c>
      <c r="C458">
        <v>149</v>
      </c>
      <c r="D458">
        <v>77</v>
      </c>
      <c r="E458">
        <v>51</v>
      </c>
      <c r="F458" s="5">
        <f t="shared" si="35"/>
        <v>46061.625</v>
      </c>
      <c r="G458" s="3">
        <f t="shared" si="36"/>
        <v>0.9</v>
      </c>
      <c r="H458" s="17">
        <f t="shared" si="37"/>
        <v>14.9</v>
      </c>
      <c r="I458" s="17">
        <f t="shared" si="38"/>
        <v>7.7</v>
      </c>
      <c r="J458" s="17">
        <f t="shared" si="39"/>
        <v>51</v>
      </c>
      <c r="M458" s="7"/>
    </row>
    <row r="459" spans="1:13" hidden="1" x14ac:dyDescent="0.25">
      <c r="A459" s="8">
        <v>46061</v>
      </c>
      <c r="B459" t="s">
        <v>56</v>
      </c>
      <c r="C459">
        <v>118</v>
      </c>
      <c r="D459">
        <v>59</v>
      </c>
      <c r="E459">
        <v>52</v>
      </c>
      <c r="F459" s="5">
        <f t="shared" si="35"/>
        <v>46061.041666666664</v>
      </c>
      <c r="G459" s="3">
        <f t="shared" si="36"/>
        <v>0.38263888888888892</v>
      </c>
      <c r="H459" s="17">
        <f t="shared" si="37"/>
        <v>11.8</v>
      </c>
      <c r="I459" s="17">
        <f t="shared" si="38"/>
        <v>5.9</v>
      </c>
      <c r="J459" s="17">
        <f t="shared" si="39"/>
        <v>52</v>
      </c>
      <c r="M459" s="7"/>
    </row>
    <row r="460" spans="1:13" hidden="1" x14ac:dyDescent="0.25">
      <c r="A460" s="8">
        <v>46061</v>
      </c>
      <c r="B460" t="s">
        <v>57</v>
      </c>
      <c r="C460">
        <v>116</v>
      </c>
      <c r="D460">
        <v>60</v>
      </c>
      <c r="E460">
        <v>52</v>
      </c>
      <c r="F460" s="5">
        <f t="shared" si="35"/>
        <v>46061.041666666664</v>
      </c>
      <c r="G460" s="3">
        <f t="shared" si="36"/>
        <v>0.38194444444444442</v>
      </c>
      <c r="H460" s="17">
        <f t="shared" si="37"/>
        <v>11.6</v>
      </c>
      <c r="I460" s="17">
        <f t="shared" si="38"/>
        <v>6</v>
      </c>
      <c r="J460" s="17">
        <f t="shared" si="39"/>
        <v>52</v>
      </c>
      <c r="M460" s="7"/>
    </row>
    <row r="461" spans="1:13" hidden="1" x14ac:dyDescent="0.25">
      <c r="A461" s="8">
        <v>46061</v>
      </c>
      <c r="B461" t="s">
        <v>38</v>
      </c>
      <c r="C461">
        <v>116</v>
      </c>
      <c r="D461">
        <v>64</v>
      </c>
      <c r="E461">
        <v>52</v>
      </c>
      <c r="F461" s="5">
        <f t="shared" si="35"/>
        <v>46061.041666666664</v>
      </c>
      <c r="G461" s="3">
        <f t="shared" si="36"/>
        <v>0.38125000000000003</v>
      </c>
      <c r="H461" s="17">
        <f t="shared" si="37"/>
        <v>11.6</v>
      </c>
      <c r="I461" s="17">
        <f t="shared" si="38"/>
        <v>6.4</v>
      </c>
      <c r="J461" s="17">
        <f t="shared" si="39"/>
        <v>52</v>
      </c>
      <c r="M461" s="7"/>
    </row>
    <row r="462" spans="1:13" hidden="1" x14ac:dyDescent="0.25">
      <c r="A462" s="8">
        <v>46060</v>
      </c>
      <c r="B462" t="s">
        <v>186</v>
      </c>
      <c r="C462">
        <v>159</v>
      </c>
      <c r="D462">
        <v>70</v>
      </c>
      <c r="E462">
        <v>47</v>
      </c>
      <c r="F462" s="5">
        <f t="shared" si="35"/>
        <v>46060.625</v>
      </c>
      <c r="G462" s="3">
        <f t="shared" si="36"/>
        <v>0.92152777777777783</v>
      </c>
      <c r="H462" s="17">
        <f t="shared" si="37"/>
        <v>15.9</v>
      </c>
      <c r="I462" s="17">
        <f t="shared" si="38"/>
        <v>7</v>
      </c>
      <c r="J462" s="17">
        <f t="shared" si="39"/>
        <v>47</v>
      </c>
      <c r="M462" s="7"/>
    </row>
    <row r="463" spans="1:13" hidden="1" x14ac:dyDescent="0.25">
      <c r="A463" s="8">
        <v>46060</v>
      </c>
      <c r="B463" t="s">
        <v>146</v>
      </c>
      <c r="C463">
        <v>162</v>
      </c>
      <c r="D463">
        <v>70</v>
      </c>
      <c r="E463">
        <v>47</v>
      </c>
      <c r="F463" s="5">
        <f t="shared" si="35"/>
        <v>46060.625</v>
      </c>
      <c r="G463" s="3">
        <f t="shared" si="36"/>
        <v>0.92083333333333339</v>
      </c>
      <c r="H463" s="17">
        <f t="shared" si="37"/>
        <v>16.2</v>
      </c>
      <c r="I463" s="17">
        <f t="shared" si="38"/>
        <v>7</v>
      </c>
      <c r="J463" s="17">
        <f t="shared" si="39"/>
        <v>47</v>
      </c>
      <c r="M463" s="7"/>
    </row>
    <row r="464" spans="1:13" hidden="1" x14ac:dyDescent="0.25">
      <c r="A464" s="8">
        <v>46060</v>
      </c>
      <c r="B464" t="s">
        <v>146</v>
      </c>
      <c r="C464">
        <v>157</v>
      </c>
      <c r="D464">
        <v>74</v>
      </c>
      <c r="E464">
        <v>48</v>
      </c>
      <c r="F464" s="5">
        <f t="shared" si="35"/>
        <v>46060.625</v>
      </c>
      <c r="G464" s="3">
        <f t="shared" si="36"/>
        <v>0.92083333333333339</v>
      </c>
      <c r="H464" s="17">
        <f t="shared" si="37"/>
        <v>15.7</v>
      </c>
      <c r="I464" s="17">
        <f t="shared" si="38"/>
        <v>7.4</v>
      </c>
      <c r="J464" s="17">
        <f t="shared" si="39"/>
        <v>48</v>
      </c>
      <c r="M464" s="7"/>
    </row>
    <row r="465" spans="1:13" hidden="1" x14ac:dyDescent="0.25">
      <c r="A465" s="8">
        <v>46060</v>
      </c>
      <c r="B465" t="s">
        <v>88</v>
      </c>
      <c r="C465">
        <v>118</v>
      </c>
      <c r="D465">
        <v>54</v>
      </c>
      <c r="E465">
        <v>56</v>
      </c>
      <c r="F465" s="5">
        <f t="shared" si="35"/>
        <v>46060.041666666664</v>
      </c>
      <c r="G465" s="3">
        <f t="shared" si="36"/>
        <v>0.3888888888888889</v>
      </c>
      <c r="H465" s="17">
        <f t="shared" si="37"/>
        <v>11.8</v>
      </c>
      <c r="I465" s="17">
        <f t="shared" si="38"/>
        <v>5.4</v>
      </c>
      <c r="J465" s="17">
        <f t="shared" si="39"/>
        <v>56</v>
      </c>
      <c r="M465" s="7"/>
    </row>
    <row r="466" spans="1:13" hidden="1" x14ac:dyDescent="0.25">
      <c r="A466" s="8">
        <v>46060</v>
      </c>
      <c r="B466" t="s">
        <v>89</v>
      </c>
      <c r="C466">
        <v>118</v>
      </c>
      <c r="D466">
        <v>56</v>
      </c>
      <c r="E466">
        <v>56</v>
      </c>
      <c r="F466" s="5">
        <f t="shared" si="35"/>
        <v>46060.041666666664</v>
      </c>
      <c r="G466" s="3">
        <f t="shared" si="36"/>
        <v>0.38819444444444445</v>
      </c>
      <c r="H466" s="17">
        <f t="shared" si="37"/>
        <v>11.8</v>
      </c>
      <c r="I466" s="17">
        <f t="shared" si="38"/>
        <v>5.6</v>
      </c>
      <c r="J466" s="17">
        <f t="shared" si="39"/>
        <v>56</v>
      </c>
      <c r="M466" s="7"/>
    </row>
    <row r="467" spans="1:13" hidden="1" x14ac:dyDescent="0.25">
      <c r="A467" s="8">
        <v>46060</v>
      </c>
      <c r="B467" t="s">
        <v>46</v>
      </c>
      <c r="C467">
        <v>110</v>
      </c>
      <c r="D467">
        <v>57</v>
      </c>
      <c r="E467">
        <v>57</v>
      </c>
      <c r="F467" s="5">
        <f t="shared" si="35"/>
        <v>46060.041666666664</v>
      </c>
      <c r="G467" s="3">
        <f t="shared" si="36"/>
        <v>0.38750000000000001</v>
      </c>
      <c r="H467" s="17">
        <f t="shared" si="37"/>
        <v>11</v>
      </c>
      <c r="I467" s="17">
        <f t="shared" si="38"/>
        <v>5.7</v>
      </c>
      <c r="J467" s="17">
        <f t="shared" si="39"/>
        <v>57</v>
      </c>
      <c r="M467" s="7"/>
    </row>
    <row r="468" spans="1:13" hidden="1" x14ac:dyDescent="0.25">
      <c r="A468" s="8">
        <v>46059</v>
      </c>
      <c r="B468" t="s">
        <v>109</v>
      </c>
      <c r="C468">
        <v>116</v>
      </c>
      <c r="D468">
        <v>57</v>
      </c>
      <c r="E468">
        <v>55</v>
      </c>
      <c r="F468" s="5">
        <f t="shared" si="35"/>
        <v>46059.625</v>
      </c>
      <c r="G468" s="3">
        <f t="shared" si="36"/>
        <v>0.89374999999999993</v>
      </c>
      <c r="H468" s="17">
        <f t="shared" si="37"/>
        <v>11.6</v>
      </c>
      <c r="I468" s="17">
        <f t="shared" si="38"/>
        <v>5.7</v>
      </c>
      <c r="J468" s="17">
        <f t="shared" si="39"/>
        <v>55</v>
      </c>
      <c r="M468" s="7"/>
    </row>
    <row r="469" spans="1:13" hidden="1" x14ac:dyDescent="0.25">
      <c r="A469" s="8">
        <v>46059</v>
      </c>
      <c r="B469" t="s">
        <v>122</v>
      </c>
      <c r="C469">
        <v>120</v>
      </c>
      <c r="D469">
        <v>55</v>
      </c>
      <c r="E469">
        <v>56</v>
      </c>
      <c r="F469" s="5">
        <f t="shared" si="35"/>
        <v>46059.625</v>
      </c>
      <c r="G469" s="3">
        <f t="shared" si="36"/>
        <v>0.8930555555555556</v>
      </c>
      <c r="H469" s="17">
        <f t="shared" si="37"/>
        <v>12</v>
      </c>
      <c r="I469" s="17">
        <f t="shared" si="38"/>
        <v>5.5</v>
      </c>
      <c r="J469" s="17">
        <f t="shared" si="39"/>
        <v>56</v>
      </c>
      <c r="M469" s="7"/>
    </row>
    <row r="470" spans="1:13" hidden="1" x14ac:dyDescent="0.25">
      <c r="A470" s="8">
        <v>46059</v>
      </c>
      <c r="B470" t="s">
        <v>122</v>
      </c>
      <c r="C470">
        <v>117</v>
      </c>
      <c r="D470">
        <v>57</v>
      </c>
      <c r="E470">
        <v>54</v>
      </c>
      <c r="F470" s="5">
        <f t="shared" si="35"/>
        <v>46059.625</v>
      </c>
      <c r="G470" s="3">
        <f t="shared" si="36"/>
        <v>0.8930555555555556</v>
      </c>
      <c r="H470" s="17">
        <f t="shared" si="37"/>
        <v>11.7</v>
      </c>
      <c r="I470" s="17">
        <f t="shared" si="38"/>
        <v>5.7</v>
      </c>
      <c r="J470" s="17">
        <f t="shared" si="39"/>
        <v>54</v>
      </c>
      <c r="M470" s="7"/>
    </row>
    <row r="471" spans="1:13" hidden="1" x14ac:dyDescent="0.25">
      <c r="A471" s="8">
        <v>46059</v>
      </c>
      <c r="B471" t="s">
        <v>124</v>
      </c>
      <c r="C471">
        <v>119</v>
      </c>
      <c r="D471">
        <v>56</v>
      </c>
      <c r="E471">
        <v>54</v>
      </c>
      <c r="F471" s="5">
        <f t="shared" si="35"/>
        <v>46059.625</v>
      </c>
      <c r="G471" s="3">
        <f t="shared" si="36"/>
        <v>0.89166666666666661</v>
      </c>
      <c r="H471" s="17">
        <f t="shared" si="37"/>
        <v>11.9</v>
      </c>
      <c r="I471" s="17">
        <f t="shared" si="38"/>
        <v>5.6</v>
      </c>
      <c r="J471" s="17">
        <f t="shared" si="39"/>
        <v>54</v>
      </c>
      <c r="M471" s="7"/>
    </row>
    <row r="472" spans="1:13" hidden="1" x14ac:dyDescent="0.25">
      <c r="A472" s="8">
        <v>46059</v>
      </c>
      <c r="B472" t="s">
        <v>20</v>
      </c>
      <c r="C472">
        <v>113</v>
      </c>
      <c r="D472">
        <v>54</v>
      </c>
      <c r="E472">
        <v>56</v>
      </c>
      <c r="F472" s="5">
        <f t="shared" si="35"/>
        <v>46059.041666666664</v>
      </c>
      <c r="G472" s="3">
        <f t="shared" si="36"/>
        <v>0.38611111111111113</v>
      </c>
      <c r="H472" s="17">
        <f t="shared" si="37"/>
        <v>11.3</v>
      </c>
      <c r="I472" s="17">
        <f t="shared" si="38"/>
        <v>5.4</v>
      </c>
      <c r="J472" s="17">
        <f t="shared" si="39"/>
        <v>56</v>
      </c>
      <c r="M472" s="7"/>
    </row>
    <row r="473" spans="1:13" hidden="1" x14ac:dyDescent="0.25">
      <c r="A473" s="8">
        <v>46059</v>
      </c>
      <c r="B473" t="s">
        <v>170</v>
      </c>
      <c r="C473">
        <v>112</v>
      </c>
      <c r="D473">
        <v>56</v>
      </c>
      <c r="E473">
        <v>53</v>
      </c>
      <c r="F473" s="5">
        <f t="shared" si="35"/>
        <v>46059.041666666664</v>
      </c>
      <c r="G473" s="3">
        <f t="shared" si="36"/>
        <v>0.38541666666666669</v>
      </c>
      <c r="H473" s="17">
        <f t="shared" si="37"/>
        <v>11.2</v>
      </c>
      <c r="I473" s="17">
        <f t="shared" si="38"/>
        <v>5.6</v>
      </c>
      <c r="J473" s="17">
        <f t="shared" si="39"/>
        <v>53</v>
      </c>
      <c r="M473" s="7"/>
    </row>
    <row r="474" spans="1:13" hidden="1" x14ac:dyDescent="0.25">
      <c r="A474" s="8">
        <v>46059</v>
      </c>
      <c r="B474" t="s">
        <v>171</v>
      </c>
      <c r="C474">
        <v>111</v>
      </c>
      <c r="D474">
        <v>58</v>
      </c>
      <c r="E474">
        <v>56</v>
      </c>
      <c r="F474" s="5">
        <f t="shared" si="35"/>
        <v>46059.041666666664</v>
      </c>
      <c r="G474" s="3">
        <f t="shared" si="36"/>
        <v>0.38472222222222219</v>
      </c>
      <c r="H474" s="17">
        <f t="shared" si="37"/>
        <v>11.1</v>
      </c>
      <c r="I474" s="17">
        <f t="shared" si="38"/>
        <v>5.8</v>
      </c>
      <c r="J474" s="17">
        <f t="shared" si="39"/>
        <v>56</v>
      </c>
      <c r="M474" s="7"/>
    </row>
    <row r="475" spans="1:13" hidden="1" x14ac:dyDescent="0.25">
      <c r="A475" s="8">
        <v>46058</v>
      </c>
      <c r="B475" t="s">
        <v>214</v>
      </c>
      <c r="C475">
        <v>152</v>
      </c>
      <c r="D475">
        <v>66</v>
      </c>
      <c r="E475">
        <v>58</v>
      </c>
      <c r="F475" s="5">
        <f t="shared" si="35"/>
        <v>46058.625</v>
      </c>
      <c r="G475" s="3">
        <f t="shared" si="36"/>
        <v>0.94791666666666663</v>
      </c>
      <c r="H475" s="17">
        <f t="shared" si="37"/>
        <v>15.2</v>
      </c>
      <c r="I475" s="17">
        <f t="shared" si="38"/>
        <v>6.6</v>
      </c>
      <c r="J475" s="17">
        <f t="shared" si="39"/>
        <v>58</v>
      </c>
      <c r="M475" s="7"/>
    </row>
    <row r="476" spans="1:13" hidden="1" x14ac:dyDescent="0.25">
      <c r="A476" s="8">
        <v>46058</v>
      </c>
      <c r="B476" t="s">
        <v>214</v>
      </c>
      <c r="C476">
        <v>158</v>
      </c>
      <c r="D476">
        <v>69</v>
      </c>
      <c r="E476">
        <v>55</v>
      </c>
      <c r="F476" s="5">
        <f t="shared" si="35"/>
        <v>46058.625</v>
      </c>
      <c r="G476" s="3">
        <f t="shared" si="36"/>
        <v>0.94791666666666663</v>
      </c>
      <c r="H476" s="17">
        <f t="shared" si="37"/>
        <v>15.8</v>
      </c>
      <c r="I476" s="17">
        <f t="shared" si="38"/>
        <v>6.9</v>
      </c>
      <c r="J476" s="17">
        <f t="shared" si="39"/>
        <v>55</v>
      </c>
      <c r="M476" s="7"/>
    </row>
    <row r="477" spans="1:13" hidden="1" x14ac:dyDescent="0.25">
      <c r="A477" s="8">
        <v>46058</v>
      </c>
      <c r="B477" t="s">
        <v>215</v>
      </c>
      <c r="C477">
        <v>156</v>
      </c>
      <c r="D477">
        <v>74</v>
      </c>
      <c r="E477">
        <v>54</v>
      </c>
      <c r="F477" s="5">
        <f t="shared" si="35"/>
        <v>46058.625</v>
      </c>
      <c r="G477" s="3">
        <f t="shared" si="36"/>
        <v>0.9472222222222223</v>
      </c>
      <c r="H477" s="17">
        <f t="shared" si="37"/>
        <v>15.6</v>
      </c>
      <c r="I477" s="17">
        <f t="shared" si="38"/>
        <v>7.4</v>
      </c>
      <c r="J477" s="17">
        <f t="shared" si="39"/>
        <v>54</v>
      </c>
      <c r="M477" s="7"/>
    </row>
    <row r="478" spans="1:13" hidden="1" x14ac:dyDescent="0.25">
      <c r="A478" s="8">
        <v>46058</v>
      </c>
      <c r="B478" t="s">
        <v>110</v>
      </c>
      <c r="C478">
        <v>110</v>
      </c>
      <c r="D478">
        <v>56</v>
      </c>
      <c r="E478">
        <v>52</v>
      </c>
      <c r="F478" s="5">
        <f t="shared" si="35"/>
        <v>46058.041666666664</v>
      </c>
      <c r="G478" s="3">
        <f t="shared" si="36"/>
        <v>0.37083333333333335</v>
      </c>
      <c r="H478" s="17">
        <f t="shared" si="37"/>
        <v>11</v>
      </c>
      <c r="I478" s="17">
        <f t="shared" si="38"/>
        <v>5.6</v>
      </c>
      <c r="J478" s="17">
        <f t="shared" si="39"/>
        <v>52</v>
      </c>
      <c r="M478" s="7"/>
    </row>
    <row r="479" spans="1:13" hidden="1" x14ac:dyDescent="0.25">
      <c r="A479" s="8">
        <v>46058</v>
      </c>
      <c r="B479" t="s">
        <v>110</v>
      </c>
      <c r="C479">
        <v>112</v>
      </c>
      <c r="D479">
        <v>51</v>
      </c>
      <c r="E479">
        <v>52</v>
      </c>
      <c r="F479" s="5">
        <f t="shared" si="35"/>
        <v>46058.041666666664</v>
      </c>
      <c r="G479" s="3">
        <f t="shared" si="36"/>
        <v>0.37083333333333335</v>
      </c>
      <c r="H479" s="17">
        <f t="shared" si="37"/>
        <v>11.2</v>
      </c>
      <c r="I479" s="17">
        <f t="shared" si="38"/>
        <v>5.0999999999999996</v>
      </c>
      <c r="J479" s="17">
        <f t="shared" si="39"/>
        <v>52</v>
      </c>
      <c r="M479" s="7"/>
    </row>
    <row r="480" spans="1:13" hidden="1" x14ac:dyDescent="0.25">
      <c r="A480" s="8">
        <v>46058</v>
      </c>
      <c r="B480" t="s">
        <v>111</v>
      </c>
      <c r="C480">
        <v>111</v>
      </c>
      <c r="D480">
        <v>54</v>
      </c>
      <c r="E480">
        <v>53</v>
      </c>
      <c r="F480" s="5">
        <f t="shared" si="35"/>
        <v>46058.041666666664</v>
      </c>
      <c r="G480" s="3">
        <f t="shared" si="36"/>
        <v>0.37013888888888885</v>
      </c>
      <c r="H480" s="17">
        <f t="shared" si="37"/>
        <v>11.1</v>
      </c>
      <c r="I480" s="17">
        <f t="shared" si="38"/>
        <v>5.4</v>
      </c>
      <c r="J480" s="17">
        <f t="shared" si="39"/>
        <v>53</v>
      </c>
      <c r="M480" s="7"/>
    </row>
    <row r="481" spans="1:13" hidden="1" x14ac:dyDescent="0.25">
      <c r="A481" s="8">
        <v>46057</v>
      </c>
      <c r="B481" t="s">
        <v>31</v>
      </c>
      <c r="C481">
        <v>125</v>
      </c>
      <c r="D481">
        <v>64</v>
      </c>
      <c r="E481">
        <v>59</v>
      </c>
      <c r="F481" s="5">
        <f t="shared" si="35"/>
        <v>46057.625</v>
      </c>
      <c r="G481" s="3">
        <f t="shared" si="36"/>
        <v>0.90625</v>
      </c>
      <c r="H481" s="17">
        <f t="shared" si="37"/>
        <v>12.5</v>
      </c>
      <c r="I481" s="17">
        <f t="shared" si="38"/>
        <v>6.4</v>
      </c>
      <c r="J481" s="17">
        <f t="shared" si="39"/>
        <v>59</v>
      </c>
      <c r="M481" s="7"/>
    </row>
    <row r="482" spans="1:13" hidden="1" x14ac:dyDescent="0.25">
      <c r="A482" s="8">
        <v>46057</v>
      </c>
      <c r="B482" t="s">
        <v>32</v>
      </c>
      <c r="C482">
        <v>135</v>
      </c>
      <c r="D482">
        <v>65</v>
      </c>
      <c r="E482">
        <v>57</v>
      </c>
      <c r="F482" s="5">
        <f t="shared" si="35"/>
        <v>46057.625</v>
      </c>
      <c r="G482" s="3">
        <f t="shared" si="36"/>
        <v>0.90555555555555556</v>
      </c>
      <c r="H482" s="17">
        <f t="shared" si="37"/>
        <v>13.5</v>
      </c>
      <c r="I482" s="17">
        <f t="shared" si="38"/>
        <v>6.5</v>
      </c>
      <c r="J482" s="17">
        <f t="shared" si="39"/>
        <v>57</v>
      </c>
      <c r="M482" s="7"/>
    </row>
    <row r="483" spans="1:13" hidden="1" x14ac:dyDescent="0.25">
      <c r="A483" s="8">
        <v>46057</v>
      </c>
      <c r="B483" t="s">
        <v>33</v>
      </c>
      <c r="C483">
        <v>126</v>
      </c>
      <c r="D483">
        <v>63</v>
      </c>
      <c r="E483">
        <v>58</v>
      </c>
      <c r="F483" s="5">
        <f t="shared" si="35"/>
        <v>46057.625</v>
      </c>
      <c r="G483" s="3">
        <f t="shared" si="36"/>
        <v>0.90486111111111101</v>
      </c>
      <c r="H483" s="17">
        <f t="shared" si="37"/>
        <v>12.6</v>
      </c>
      <c r="I483" s="17">
        <f t="shared" si="38"/>
        <v>6.3</v>
      </c>
      <c r="J483" s="17">
        <f t="shared" si="39"/>
        <v>58</v>
      </c>
      <c r="M483" s="7"/>
    </row>
    <row r="484" spans="1:13" hidden="1" x14ac:dyDescent="0.25">
      <c r="A484" s="8">
        <v>46057</v>
      </c>
      <c r="B484" t="s">
        <v>88</v>
      </c>
      <c r="C484">
        <v>134</v>
      </c>
      <c r="D484">
        <v>58</v>
      </c>
      <c r="E484">
        <v>54</v>
      </c>
      <c r="F484" s="5">
        <f t="shared" si="35"/>
        <v>46057.041666666664</v>
      </c>
      <c r="G484" s="3">
        <f t="shared" si="36"/>
        <v>0.3888888888888889</v>
      </c>
      <c r="H484" s="17">
        <f t="shared" si="37"/>
        <v>13.4</v>
      </c>
      <c r="I484" s="17">
        <f t="shared" si="38"/>
        <v>5.8</v>
      </c>
      <c r="J484" s="17">
        <f t="shared" si="39"/>
        <v>54</v>
      </c>
      <c r="M484" s="7"/>
    </row>
    <row r="485" spans="1:13" hidden="1" x14ac:dyDescent="0.25">
      <c r="A485" s="8">
        <v>46057</v>
      </c>
      <c r="B485" t="s">
        <v>89</v>
      </c>
      <c r="C485">
        <v>129</v>
      </c>
      <c r="D485">
        <v>61</v>
      </c>
      <c r="E485">
        <v>54</v>
      </c>
      <c r="F485" s="5">
        <f t="shared" si="35"/>
        <v>46057.041666666664</v>
      </c>
      <c r="G485" s="3">
        <f t="shared" si="36"/>
        <v>0.38819444444444445</v>
      </c>
      <c r="H485" s="17">
        <f t="shared" si="37"/>
        <v>12.9</v>
      </c>
      <c r="I485" s="17">
        <f t="shared" si="38"/>
        <v>6.1</v>
      </c>
      <c r="J485" s="17">
        <f t="shared" si="39"/>
        <v>54</v>
      </c>
      <c r="M485" s="7"/>
    </row>
    <row r="486" spans="1:13" hidden="1" x14ac:dyDescent="0.25">
      <c r="A486" s="8">
        <v>46057</v>
      </c>
      <c r="B486" t="s">
        <v>46</v>
      </c>
      <c r="C486">
        <v>132</v>
      </c>
      <c r="D486">
        <v>58</v>
      </c>
      <c r="E486">
        <v>54</v>
      </c>
      <c r="F486" s="5">
        <f t="shared" si="35"/>
        <v>46057.041666666664</v>
      </c>
      <c r="G486" s="3">
        <f t="shared" si="36"/>
        <v>0.38750000000000001</v>
      </c>
      <c r="H486" s="17">
        <f t="shared" si="37"/>
        <v>13.2</v>
      </c>
      <c r="I486" s="17">
        <f t="shared" si="38"/>
        <v>5.8</v>
      </c>
      <c r="J486" s="17">
        <f t="shared" si="39"/>
        <v>54</v>
      </c>
      <c r="M486" s="7"/>
    </row>
    <row r="487" spans="1:13" hidden="1" x14ac:dyDescent="0.25">
      <c r="A487" s="8">
        <v>46056</v>
      </c>
      <c r="B487" t="s">
        <v>32</v>
      </c>
      <c r="C487">
        <v>130</v>
      </c>
      <c r="D487">
        <v>67</v>
      </c>
      <c r="E487">
        <v>55</v>
      </c>
      <c r="F487" s="5">
        <f t="shared" si="35"/>
        <v>46056.625</v>
      </c>
      <c r="G487" s="3">
        <f t="shared" si="36"/>
        <v>0.90555555555555556</v>
      </c>
      <c r="H487" s="17">
        <f t="shared" si="37"/>
        <v>13</v>
      </c>
      <c r="I487" s="17">
        <f t="shared" si="38"/>
        <v>6.7</v>
      </c>
      <c r="J487" s="17">
        <f t="shared" si="39"/>
        <v>55</v>
      </c>
      <c r="M487" s="7"/>
    </row>
    <row r="488" spans="1:13" hidden="1" x14ac:dyDescent="0.25">
      <c r="A488" s="8">
        <v>46056</v>
      </c>
      <c r="B488" t="s">
        <v>33</v>
      </c>
      <c r="C488">
        <v>130</v>
      </c>
      <c r="D488">
        <v>61</v>
      </c>
      <c r="E488">
        <v>54</v>
      </c>
      <c r="F488" s="5">
        <f t="shared" si="35"/>
        <v>46056.625</v>
      </c>
      <c r="G488" s="3">
        <f t="shared" si="36"/>
        <v>0.90486111111111101</v>
      </c>
      <c r="H488" s="17">
        <f t="shared" si="37"/>
        <v>13</v>
      </c>
      <c r="I488" s="17">
        <f t="shared" si="38"/>
        <v>6.1</v>
      </c>
      <c r="J488" s="17">
        <f t="shared" si="39"/>
        <v>54</v>
      </c>
      <c r="M488" s="7"/>
    </row>
    <row r="489" spans="1:13" hidden="1" x14ac:dyDescent="0.25">
      <c r="A489" s="8">
        <v>46056</v>
      </c>
      <c r="B489" t="s">
        <v>48</v>
      </c>
      <c r="C489">
        <v>125</v>
      </c>
      <c r="D489">
        <v>64</v>
      </c>
      <c r="E489">
        <v>54</v>
      </c>
      <c r="F489" s="5">
        <f t="shared" si="35"/>
        <v>46056.625</v>
      </c>
      <c r="G489" s="3">
        <f t="shared" si="36"/>
        <v>0.90416666666666667</v>
      </c>
      <c r="H489" s="17">
        <f t="shared" si="37"/>
        <v>12.5</v>
      </c>
      <c r="I489" s="17">
        <f t="shared" si="38"/>
        <v>6.4</v>
      </c>
      <c r="J489" s="17">
        <f t="shared" si="39"/>
        <v>54</v>
      </c>
      <c r="M489" s="7"/>
    </row>
    <row r="490" spans="1:13" hidden="1" x14ac:dyDescent="0.25">
      <c r="A490" s="8">
        <v>46055</v>
      </c>
      <c r="B490" t="s">
        <v>192</v>
      </c>
      <c r="C490">
        <v>167</v>
      </c>
      <c r="D490">
        <v>72</v>
      </c>
      <c r="E490">
        <v>54</v>
      </c>
      <c r="F490" s="5">
        <f t="shared" si="35"/>
        <v>46055.625</v>
      </c>
      <c r="G490" s="3">
        <f t="shared" si="36"/>
        <v>0.90208333333333324</v>
      </c>
      <c r="H490" s="17">
        <f t="shared" si="37"/>
        <v>16.7</v>
      </c>
      <c r="I490" s="17">
        <f t="shared" si="38"/>
        <v>7.2</v>
      </c>
      <c r="J490" s="17">
        <f t="shared" si="39"/>
        <v>54</v>
      </c>
      <c r="M490" s="7"/>
    </row>
    <row r="491" spans="1:13" hidden="1" x14ac:dyDescent="0.25">
      <c r="A491" s="8">
        <v>46055</v>
      </c>
      <c r="B491" t="s">
        <v>168</v>
      </c>
      <c r="C491">
        <v>166</v>
      </c>
      <c r="D491">
        <v>73</v>
      </c>
      <c r="E491">
        <v>54</v>
      </c>
      <c r="F491" s="5">
        <f t="shared" si="35"/>
        <v>46055.625</v>
      </c>
      <c r="G491" s="3">
        <f t="shared" si="36"/>
        <v>0.90138888888888891</v>
      </c>
      <c r="H491" s="17">
        <f t="shared" si="37"/>
        <v>16.600000000000001</v>
      </c>
      <c r="I491" s="17">
        <f t="shared" si="38"/>
        <v>7.3</v>
      </c>
      <c r="J491" s="17">
        <f t="shared" si="39"/>
        <v>54</v>
      </c>
      <c r="M491" s="7"/>
    </row>
    <row r="492" spans="1:13" hidden="1" x14ac:dyDescent="0.25">
      <c r="A492" s="8">
        <v>46055</v>
      </c>
      <c r="B492" t="s">
        <v>86</v>
      </c>
      <c r="C492">
        <v>156</v>
      </c>
      <c r="D492">
        <v>78</v>
      </c>
      <c r="E492">
        <v>54</v>
      </c>
      <c r="F492" s="5">
        <f t="shared" si="35"/>
        <v>46055.625</v>
      </c>
      <c r="G492" s="3">
        <f t="shared" si="36"/>
        <v>0.90069444444444446</v>
      </c>
      <c r="H492" s="17">
        <f t="shared" si="37"/>
        <v>15.6</v>
      </c>
      <c r="I492" s="17">
        <f t="shared" si="38"/>
        <v>7.8</v>
      </c>
      <c r="J492" s="17">
        <f t="shared" si="39"/>
        <v>54</v>
      </c>
      <c r="M492" s="7"/>
    </row>
    <row r="493" spans="1:13" hidden="1" x14ac:dyDescent="0.25">
      <c r="A493" s="8">
        <v>46055</v>
      </c>
      <c r="B493" t="s">
        <v>116</v>
      </c>
      <c r="C493">
        <v>123</v>
      </c>
      <c r="D493">
        <v>60</v>
      </c>
      <c r="E493">
        <v>54</v>
      </c>
      <c r="F493" s="5">
        <f t="shared" si="35"/>
        <v>46055.041666666664</v>
      </c>
      <c r="G493" s="3">
        <f t="shared" si="36"/>
        <v>0.40486111111111112</v>
      </c>
      <c r="H493" s="17">
        <f t="shared" si="37"/>
        <v>12.3</v>
      </c>
      <c r="I493" s="17">
        <f t="shared" si="38"/>
        <v>6</v>
      </c>
      <c r="J493" s="17">
        <f t="shared" si="39"/>
        <v>54</v>
      </c>
      <c r="M493" s="7"/>
    </row>
    <row r="494" spans="1:13" hidden="1" x14ac:dyDescent="0.25">
      <c r="A494" s="8">
        <v>46055</v>
      </c>
      <c r="B494" t="s">
        <v>117</v>
      </c>
      <c r="C494">
        <v>120</v>
      </c>
      <c r="D494">
        <v>58</v>
      </c>
      <c r="E494">
        <v>54</v>
      </c>
      <c r="F494" s="5">
        <f t="shared" si="35"/>
        <v>46055.041666666664</v>
      </c>
      <c r="G494" s="3">
        <f t="shared" si="36"/>
        <v>0.40416666666666662</v>
      </c>
      <c r="H494" s="17">
        <f t="shared" si="37"/>
        <v>12</v>
      </c>
      <c r="I494" s="17">
        <f t="shared" si="38"/>
        <v>5.8</v>
      </c>
      <c r="J494" s="17">
        <f t="shared" si="39"/>
        <v>54</v>
      </c>
      <c r="M494" s="7"/>
    </row>
    <row r="495" spans="1:13" hidden="1" x14ac:dyDescent="0.25">
      <c r="A495" s="8">
        <v>46055</v>
      </c>
      <c r="B495" t="s">
        <v>117</v>
      </c>
      <c r="C495">
        <v>124</v>
      </c>
      <c r="D495">
        <v>62</v>
      </c>
      <c r="E495">
        <v>55</v>
      </c>
      <c r="F495" s="5">
        <f t="shared" si="35"/>
        <v>46055.041666666664</v>
      </c>
      <c r="G495" s="3">
        <f t="shared" si="36"/>
        <v>0.40416666666666662</v>
      </c>
      <c r="H495" s="17">
        <f t="shared" si="37"/>
        <v>12.4</v>
      </c>
      <c r="I495" s="17">
        <f t="shared" si="38"/>
        <v>6.2</v>
      </c>
      <c r="J495" s="17">
        <f t="shared" si="39"/>
        <v>55</v>
      </c>
      <c r="M495" s="7"/>
    </row>
    <row r="496" spans="1:13" hidden="1" x14ac:dyDescent="0.25">
      <c r="A496" s="8">
        <v>46054</v>
      </c>
      <c r="B496" t="s">
        <v>216</v>
      </c>
      <c r="C496">
        <v>130</v>
      </c>
      <c r="D496">
        <v>64</v>
      </c>
      <c r="E496">
        <v>56</v>
      </c>
      <c r="F496" s="5">
        <f t="shared" si="35"/>
        <v>46054.625</v>
      </c>
      <c r="G496" s="3">
        <f t="shared" si="36"/>
        <v>0.92847222222222225</v>
      </c>
      <c r="H496" s="17">
        <f t="shared" si="37"/>
        <v>13</v>
      </c>
      <c r="I496" s="17">
        <f t="shared" si="38"/>
        <v>6.4</v>
      </c>
      <c r="J496" s="17">
        <f t="shared" si="39"/>
        <v>56</v>
      </c>
      <c r="M496" s="7"/>
    </row>
    <row r="497" spans="1:13" hidden="1" x14ac:dyDescent="0.25">
      <c r="A497" s="8">
        <v>46054</v>
      </c>
      <c r="B497" t="s">
        <v>217</v>
      </c>
      <c r="C497">
        <v>133</v>
      </c>
      <c r="D497">
        <v>64</v>
      </c>
      <c r="E497">
        <v>56</v>
      </c>
      <c r="F497" s="5">
        <f t="shared" si="35"/>
        <v>46054.625</v>
      </c>
      <c r="G497" s="3">
        <f t="shared" si="36"/>
        <v>0.9277777777777777</v>
      </c>
      <c r="H497" s="17">
        <f t="shared" si="37"/>
        <v>13.3</v>
      </c>
      <c r="I497" s="17">
        <f t="shared" si="38"/>
        <v>6.4</v>
      </c>
      <c r="J497" s="17">
        <f t="shared" si="39"/>
        <v>56</v>
      </c>
      <c r="M497" s="7"/>
    </row>
    <row r="498" spans="1:13" hidden="1" x14ac:dyDescent="0.25">
      <c r="A498" s="8">
        <v>46054</v>
      </c>
      <c r="B498" t="s">
        <v>6</v>
      </c>
      <c r="C498">
        <v>133</v>
      </c>
      <c r="D498">
        <v>65</v>
      </c>
      <c r="E498">
        <v>56</v>
      </c>
      <c r="F498" s="5">
        <f t="shared" si="35"/>
        <v>46054.625</v>
      </c>
      <c r="G498" s="3">
        <f t="shared" si="36"/>
        <v>0.92638888888888893</v>
      </c>
      <c r="H498" s="17">
        <f t="shared" si="37"/>
        <v>13.3</v>
      </c>
      <c r="I498" s="17">
        <f t="shared" si="38"/>
        <v>6.5</v>
      </c>
      <c r="J498" s="17">
        <f t="shared" si="39"/>
        <v>56</v>
      </c>
      <c r="M498" s="7"/>
    </row>
    <row r="499" spans="1:13" hidden="1" x14ac:dyDescent="0.25">
      <c r="A499" s="8">
        <v>46054</v>
      </c>
      <c r="B499" t="s">
        <v>10</v>
      </c>
      <c r="C499">
        <v>136</v>
      </c>
      <c r="D499">
        <v>64</v>
      </c>
      <c r="E499">
        <v>56</v>
      </c>
      <c r="F499" s="5">
        <f t="shared" si="35"/>
        <v>46054.625</v>
      </c>
      <c r="G499" s="3">
        <f t="shared" si="36"/>
        <v>0.92569444444444438</v>
      </c>
      <c r="H499" s="17">
        <f t="shared" si="37"/>
        <v>13.6</v>
      </c>
      <c r="I499" s="17">
        <f t="shared" si="38"/>
        <v>6.4</v>
      </c>
      <c r="J499" s="17">
        <f t="shared" si="39"/>
        <v>56</v>
      </c>
      <c r="M499" s="7"/>
    </row>
    <row r="500" spans="1:13" hidden="1" x14ac:dyDescent="0.25">
      <c r="A500" s="8">
        <v>46054</v>
      </c>
      <c r="B500" t="s">
        <v>218</v>
      </c>
      <c r="C500">
        <v>129</v>
      </c>
      <c r="D500">
        <v>62</v>
      </c>
      <c r="E500">
        <v>52</v>
      </c>
      <c r="F500" s="5">
        <f t="shared" si="35"/>
        <v>46054.625</v>
      </c>
      <c r="G500" s="3">
        <f t="shared" si="36"/>
        <v>0.4284722222222222</v>
      </c>
      <c r="H500" s="17">
        <f t="shared" si="37"/>
        <v>12.9</v>
      </c>
      <c r="I500" s="17">
        <f t="shared" si="38"/>
        <v>6.2</v>
      </c>
      <c r="J500" s="17">
        <f t="shared" si="39"/>
        <v>52</v>
      </c>
      <c r="M500" s="7"/>
    </row>
    <row r="501" spans="1:13" hidden="1" x14ac:dyDescent="0.25">
      <c r="A501" s="8">
        <v>46054</v>
      </c>
      <c r="B501" t="s">
        <v>219</v>
      </c>
      <c r="C501">
        <v>120</v>
      </c>
      <c r="D501">
        <v>61</v>
      </c>
      <c r="E501">
        <v>53</v>
      </c>
      <c r="F501" s="5">
        <f t="shared" si="35"/>
        <v>46054.625</v>
      </c>
      <c r="G501" s="3">
        <f t="shared" si="36"/>
        <v>0.42777777777777781</v>
      </c>
      <c r="H501" s="17">
        <f t="shared" si="37"/>
        <v>12</v>
      </c>
      <c r="I501" s="17">
        <f t="shared" si="38"/>
        <v>6.1</v>
      </c>
      <c r="J501" s="17">
        <f t="shared" si="39"/>
        <v>53</v>
      </c>
      <c r="M501" s="7"/>
    </row>
    <row r="502" spans="1:13" hidden="1" x14ac:dyDescent="0.25">
      <c r="A502" s="8">
        <v>46054</v>
      </c>
      <c r="B502" t="s">
        <v>220</v>
      </c>
      <c r="C502">
        <v>128</v>
      </c>
      <c r="D502">
        <v>67</v>
      </c>
      <c r="E502">
        <v>52</v>
      </c>
      <c r="F502" s="5">
        <f t="shared" si="35"/>
        <v>46054.625</v>
      </c>
      <c r="G502" s="3">
        <f t="shared" si="36"/>
        <v>0.42708333333333331</v>
      </c>
      <c r="H502" s="17">
        <f t="shared" si="37"/>
        <v>12.8</v>
      </c>
      <c r="I502" s="17">
        <f t="shared" si="38"/>
        <v>6.7</v>
      </c>
      <c r="J502" s="17">
        <f t="shared" si="39"/>
        <v>52</v>
      </c>
      <c r="M502" s="7"/>
    </row>
    <row r="503" spans="1:13" hidden="1" x14ac:dyDescent="0.25">
      <c r="A503" s="8">
        <v>46053</v>
      </c>
      <c r="B503" t="s">
        <v>27</v>
      </c>
      <c r="C503">
        <v>136</v>
      </c>
      <c r="D503">
        <v>63</v>
      </c>
      <c r="E503">
        <v>52</v>
      </c>
      <c r="F503" s="5">
        <f t="shared" si="35"/>
        <v>46053.625</v>
      </c>
      <c r="G503" s="3">
        <f t="shared" si="36"/>
        <v>0.90902777777777777</v>
      </c>
      <c r="H503" s="17">
        <f t="shared" si="37"/>
        <v>13.6</v>
      </c>
      <c r="I503" s="17">
        <f t="shared" si="38"/>
        <v>6.3</v>
      </c>
      <c r="J503" s="17">
        <f t="shared" si="39"/>
        <v>52</v>
      </c>
      <c r="M503" s="7"/>
    </row>
    <row r="504" spans="1:13" hidden="1" x14ac:dyDescent="0.25">
      <c r="A504" s="8">
        <v>46053</v>
      </c>
      <c r="B504" t="s">
        <v>28</v>
      </c>
      <c r="C504">
        <v>132</v>
      </c>
      <c r="D504">
        <v>65</v>
      </c>
      <c r="E504">
        <v>54</v>
      </c>
      <c r="F504" s="5">
        <f t="shared" si="35"/>
        <v>46053.625</v>
      </c>
      <c r="G504" s="3">
        <f t="shared" si="36"/>
        <v>0.90833333333333333</v>
      </c>
      <c r="H504" s="17">
        <f t="shared" si="37"/>
        <v>13.2</v>
      </c>
      <c r="I504" s="17">
        <f t="shared" si="38"/>
        <v>6.5</v>
      </c>
      <c r="J504" s="17">
        <f t="shared" si="39"/>
        <v>54</v>
      </c>
      <c r="M504" s="7"/>
    </row>
    <row r="505" spans="1:13" hidden="1" x14ac:dyDescent="0.25">
      <c r="A505" s="8">
        <v>46053</v>
      </c>
      <c r="B505" t="s">
        <v>29</v>
      </c>
      <c r="C505">
        <v>134</v>
      </c>
      <c r="D505">
        <v>67</v>
      </c>
      <c r="E505">
        <v>53</v>
      </c>
      <c r="F505" s="5">
        <f t="shared" si="35"/>
        <v>46053.625</v>
      </c>
      <c r="G505" s="3">
        <f t="shared" si="36"/>
        <v>0.90763888888888899</v>
      </c>
      <c r="H505" s="17">
        <f t="shared" si="37"/>
        <v>13.4</v>
      </c>
      <c r="I505" s="17">
        <f t="shared" si="38"/>
        <v>6.7</v>
      </c>
      <c r="J505" s="17">
        <f t="shared" si="39"/>
        <v>53</v>
      </c>
      <c r="M505" s="7"/>
    </row>
    <row r="506" spans="1:13" hidden="1" x14ac:dyDescent="0.25">
      <c r="A506" s="8">
        <v>46052</v>
      </c>
      <c r="B506" t="s">
        <v>90</v>
      </c>
      <c r="C506">
        <v>141</v>
      </c>
      <c r="D506">
        <v>72</v>
      </c>
      <c r="E506">
        <v>53</v>
      </c>
      <c r="F506" s="5">
        <f t="shared" si="35"/>
        <v>46052.625</v>
      </c>
      <c r="G506" s="3">
        <f t="shared" si="36"/>
        <v>0.91249999999999998</v>
      </c>
      <c r="H506" s="17">
        <f t="shared" si="37"/>
        <v>14.1</v>
      </c>
      <c r="I506" s="17">
        <f t="shared" si="38"/>
        <v>7.2</v>
      </c>
      <c r="J506" s="17">
        <f t="shared" si="39"/>
        <v>53</v>
      </c>
      <c r="M506" s="7"/>
    </row>
    <row r="507" spans="1:13" hidden="1" x14ac:dyDescent="0.25">
      <c r="A507" s="8">
        <v>46052</v>
      </c>
      <c r="B507" t="s">
        <v>91</v>
      </c>
      <c r="C507">
        <v>140</v>
      </c>
      <c r="D507">
        <v>68</v>
      </c>
      <c r="E507">
        <v>53</v>
      </c>
      <c r="F507" s="5">
        <f t="shared" si="35"/>
        <v>46052.625</v>
      </c>
      <c r="G507" s="3">
        <f t="shared" si="36"/>
        <v>0.91180555555555554</v>
      </c>
      <c r="H507" s="17">
        <f t="shared" si="37"/>
        <v>14</v>
      </c>
      <c r="I507" s="17">
        <f t="shared" si="38"/>
        <v>6.8</v>
      </c>
      <c r="J507" s="17">
        <f t="shared" si="39"/>
        <v>53</v>
      </c>
      <c r="M507" s="7"/>
    </row>
    <row r="508" spans="1:13" hidden="1" x14ac:dyDescent="0.25">
      <c r="A508" s="8">
        <v>46052</v>
      </c>
      <c r="B508" t="s">
        <v>92</v>
      </c>
      <c r="C508">
        <v>143</v>
      </c>
      <c r="D508">
        <v>71</v>
      </c>
      <c r="E508">
        <v>53</v>
      </c>
      <c r="F508" s="5">
        <f t="shared" si="35"/>
        <v>46052.625</v>
      </c>
      <c r="G508" s="3">
        <f t="shared" si="36"/>
        <v>0.91111111111111109</v>
      </c>
      <c r="H508" s="17">
        <f t="shared" si="37"/>
        <v>14.3</v>
      </c>
      <c r="I508" s="17">
        <f t="shared" si="38"/>
        <v>7.1</v>
      </c>
      <c r="J508" s="17">
        <f t="shared" si="39"/>
        <v>53</v>
      </c>
      <c r="M508" s="7"/>
    </row>
    <row r="509" spans="1:13" hidden="1" x14ac:dyDescent="0.25">
      <c r="A509" s="8">
        <v>46052</v>
      </c>
      <c r="B509" t="s">
        <v>56</v>
      </c>
      <c r="C509">
        <v>117</v>
      </c>
      <c r="D509">
        <v>54</v>
      </c>
      <c r="E509">
        <v>55</v>
      </c>
      <c r="F509" s="5">
        <f t="shared" si="35"/>
        <v>46052.041666666664</v>
      </c>
      <c r="G509" s="3">
        <f t="shared" si="36"/>
        <v>0.38263888888888892</v>
      </c>
      <c r="H509" s="17">
        <f t="shared" si="37"/>
        <v>11.7</v>
      </c>
      <c r="I509" s="17">
        <f t="shared" si="38"/>
        <v>5.4</v>
      </c>
      <c r="J509" s="17">
        <f t="shared" si="39"/>
        <v>55</v>
      </c>
      <c r="M509" s="7"/>
    </row>
    <row r="510" spans="1:13" hidden="1" x14ac:dyDescent="0.25">
      <c r="A510" s="8">
        <v>46052</v>
      </c>
      <c r="B510" t="s">
        <v>57</v>
      </c>
      <c r="C510">
        <v>117</v>
      </c>
      <c r="D510">
        <v>53</v>
      </c>
      <c r="E510">
        <v>54</v>
      </c>
      <c r="F510" s="5">
        <f t="shared" si="35"/>
        <v>46052.041666666664</v>
      </c>
      <c r="G510" s="3">
        <f t="shared" si="36"/>
        <v>0.38194444444444442</v>
      </c>
      <c r="H510" s="17">
        <f t="shared" si="37"/>
        <v>11.7</v>
      </c>
      <c r="I510" s="17">
        <f t="shared" si="38"/>
        <v>5.3</v>
      </c>
      <c r="J510" s="17">
        <f t="shared" si="39"/>
        <v>54</v>
      </c>
      <c r="M510" s="7"/>
    </row>
    <row r="511" spans="1:13" hidden="1" x14ac:dyDescent="0.25">
      <c r="A511" s="8">
        <v>46052</v>
      </c>
      <c r="B511" t="s">
        <v>57</v>
      </c>
      <c r="C511">
        <v>119</v>
      </c>
      <c r="D511">
        <v>55</v>
      </c>
      <c r="E511">
        <v>54</v>
      </c>
      <c r="F511" s="5">
        <f t="shared" si="35"/>
        <v>46052.041666666664</v>
      </c>
      <c r="G511" s="3">
        <f t="shared" si="36"/>
        <v>0.38194444444444442</v>
      </c>
      <c r="H511" s="17">
        <f t="shared" si="37"/>
        <v>11.9</v>
      </c>
      <c r="I511" s="17">
        <f t="shared" si="38"/>
        <v>5.5</v>
      </c>
      <c r="J511" s="17">
        <f t="shared" si="39"/>
        <v>54</v>
      </c>
      <c r="M511" s="7"/>
    </row>
    <row r="512" spans="1:13" hidden="1" x14ac:dyDescent="0.25">
      <c r="A512" s="8">
        <v>46051</v>
      </c>
      <c r="B512" t="s">
        <v>124</v>
      </c>
      <c r="C512">
        <v>144</v>
      </c>
      <c r="D512">
        <v>71</v>
      </c>
      <c r="E512">
        <v>57</v>
      </c>
      <c r="F512" s="5">
        <f t="shared" si="35"/>
        <v>46051.625</v>
      </c>
      <c r="G512" s="3">
        <f t="shared" si="36"/>
        <v>0.89166666666666661</v>
      </c>
      <c r="H512" s="17">
        <f t="shared" si="37"/>
        <v>14.4</v>
      </c>
      <c r="I512" s="17">
        <f t="shared" si="38"/>
        <v>7.1</v>
      </c>
      <c r="J512" s="17">
        <f t="shared" si="39"/>
        <v>57</v>
      </c>
      <c r="M512" s="7"/>
    </row>
    <row r="513" spans="1:13" hidden="1" x14ac:dyDescent="0.25">
      <c r="A513" s="8">
        <v>46051</v>
      </c>
      <c r="B513" t="s">
        <v>221</v>
      </c>
      <c r="C513">
        <v>145</v>
      </c>
      <c r="D513">
        <v>75</v>
      </c>
      <c r="E513">
        <v>57</v>
      </c>
      <c r="F513" s="5">
        <f t="shared" si="35"/>
        <v>46051.625</v>
      </c>
      <c r="G513" s="3">
        <f t="shared" si="36"/>
        <v>0.89097222222222217</v>
      </c>
      <c r="H513" s="17">
        <f t="shared" si="37"/>
        <v>14.5</v>
      </c>
      <c r="I513" s="17">
        <f t="shared" si="38"/>
        <v>7.5</v>
      </c>
      <c r="J513" s="17">
        <f t="shared" si="39"/>
        <v>57</v>
      </c>
      <c r="M513" s="7"/>
    </row>
    <row r="514" spans="1:13" hidden="1" x14ac:dyDescent="0.25">
      <c r="A514" s="8">
        <v>46051</v>
      </c>
      <c r="B514" t="s">
        <v>222</v>
      </c>
      <c r="C514">
        <v>161</v>
      </c>
      <c r="D514">
        <v>82</v>
      </c>
      <c r="E514">
        <v>56</v>
      </c>
      <c r="F514" s="5">
        <f t="shared" si="35"/>
        <v>46051.625</v>
      </c>
      <c r="G514" s="3">
        <f t="shared" si="36"/>
        <v>0.89027777777777783</v>
      </c>
      <c r="H514" s="17">
        <f t="shared" si="37"/>
        <v>16.100000000000001</v>
      </c>
      <c r="I514" s="17">
        <f t="shared" si="38"/>
        <v>8.1999999999999993</v>
      </c>
      <c r="J514" s="17">
        <f t="shared" si="39"/>
        <v>56</v>
      </c>
      <c r="M514" s="7"/>
    </row>
    <row r="515" spans="1:13" hidden="1" x14ac:dyDescent="0.25">
      <c r="A515" s="8">
        <v>46050</v>
      </c>
      <c r="B515" t="s">
        <v>32</v>
      </c>
      <c r="C515">
        <v>146</v>
      </c>
      <c r="D515">
        <v>78</v>
      </c>
      <c r="E515">
        <v>64</v>
      </c>
      <c r="F515" s="5">
        <f t="shared" ref="F515:F578" si="40">VALUE(A515+IF(B515&lt;"1:00","1:00","15:00"))</f>
        <v>46050.625</v>
      </c>
      <c r="G515" s="3">
        <f t="shared" ref="G515:G578" si="41">VALUE(B515)</f>
        <v>0.90555555555555556</v>
      </c>
      <c r="H515" s="17">
        <f t="shared" ref="H515:H578" si="42">C515/10</f>
        <v>14.6</v>
      </c>
      <c r="I515" s="17">
        <f t="shared" ref="I515:I578" si="43">D515/10</f>
        <v>7.8</v>
      </c>
      <c r="J515" s="17">
        <f t="shared" ref="J515:J578" si="44">E515*1</f>
        <v>64</v>
      </c>
      <c r="M515" s="7"/>
    </row>
    <row r="516" spans="1:13" hidden="1" x14ac:dyDescent="0.25">
      <c r="A516" s="8">
        <v>46050</v>
      </c>
      <c r="B516" t="s">
        <v>33</v>
      </c>
      <c r="C516">
        <v>153</v>
      </c>
      <c r="D516">
        <v>78</v>
      </c>
      <c r="E516">
        <v>64</v>
      </c>
      <c r="F516" s="5">
        <f t="shared" si="40"/>
        <v>46050.625</v>
      </c>
      <c r="G516" s="3">
        <f t="shared" si="41"/>
        <v>0.90486111111111101</v>
      </c>
      <c r="H516" s="17">
        <f t="shared" si="42"/>
        <v>15.3</v>
      </c>
      <c r="I516" s="17">
        <f t="shared" si="43"/>
        <v>7.8</v>
      </c>
      <c r="J516" s="17">
        <f t="shared" si="44"/>
        <v>64</v>
      </c>
      <c r="M516" s="7"/>
    </row>
    <row r="517" spans="1:13" hidden="1" x14ac:dyDescent="0.25">
      <c r="A517" s="8">
        <v>46050</v>
      </c>
      <c r="B517" t="s">
        <v>33</v>
      </c>
      <c r="C517">
        <v>133</v>
      </c>
      <c r="D517">
        <v>77</v>
      </c>
      <c r="E517">
        <v>64</v>
      </c>
      <c r="F517" s="5">
        <f t="shared" si="40"/>
        <v>46050.625</v>
      </c>
      <c r="G517" s="3">
        <f t="shared" si="41"/>
        <v>0.90486111111111101</v>
      </c>
      <c r="H517" s="17">
        <f t="shared" si="42"/>
        <v>13.3</v>
      </c>
      <c r="I517" s="17">
        <f t="shared" si="43"/>
        <v>7.7</v>
      </c>
      <c r="J517" s="17">
        <f t="shared" si="44"/>
        <v>64</v>
      </c>
      <c r="M517" s="7"/>
    </row>
    <row r="518" spans="1:13" hidden="1" x14ac:dyDescent="0.25">
      <c r="A518" s="8">
        <v>46050</v>
      </c>
      <c r="B518" t="s">
        <v>89</v>
      </c>
      <c r="C518">
        <v>155</v>
      </c>
      <c r="D518">
        <v>68</v>
      </c>
      <c r="E518">
        <v>53</v>
      </c>
      <c r="F518" s="5">
        <f t="shared" si="40"/>
        <v>46050.041666666664</v>
      </c>
      <c r="G518" s="3">
        <f t="shared" si="41"/>
        <v>0.38819444444444445</v>
      </c>
      <c r="H518" s="17">
        <f t="shared" si="42"/>
        <v>15.5</v>
      </c>
      <c r="I518" s="17">
        <f t="shared" si="43"/>
        <v>6.8</v>
      </c>
      <c r="J518" s="17">
        <f t="shared" si="44"/>
        <v>53</v>
      </c>
      <c r="M518" s="7"/>
    </row>
    <row r="519" spans="1:13" hidden="1" x14ac:dyDescent="0.25">
      <c r="A519" s="8">
        <v>46050</v>
      </c>
      <c r="B519" t="s">
        <v>46</v>
      </c>
      <c r="C519">
        <v>150</v>
      </c>
      <c r="D519">
        <v>67</v>
      </c>
      <c r="E519">
        <v>52</v>
      </c>
      <c r="F519" s="5">
        <f t="shared" si="40"/>
        <v>46050.041666666664</v>
      </c>
      <c r="G519" s="3">
        <f t="shared" si="41"/>
        <v>0.38750000000000001</v>
      </c>
      <c r="H519" s="17">
        <f t="shared" si="42"/>
        <v>15</v>
      </c>
      <c r="I519" s="17">
        <f t="shared" si="43"/>
        <v>6.7</v>
      </c>
      <c r="J519" s="17">
        <f t="shared" si="44"/>
        <v>52</v>
      </c>
      <c r="M519" s="7"/>
    </row>
    <row r="520" spans="1:13" hidden="1" x14ac:dyDescent="0.25">
      <c r="A520" s="8">
        <v>46050</v>
      </c>
      <c r="B520" t="s">
        <v>16</v>
      </c>
      <c r="C520">
        <v>178</v>
      </c>
      <c r="D520">
        <v>69</v>
      </c>
      <c r="E520">
        <v>53</v>
      </c>
      <c r="F520" s="5">
        <f t="shared" si="40"/>
        <v>46050.041666666664</v>
      </c>
      <c r="G520" s="3">
        <f t="shared" si="41"/>
        <v>0.38680555555555557</v>
      </c>
      <c r="H520" s="17">
        <f t="shared" si="42"/>
        <v>17.8</v>
      </c>
      <c r="I520" s="17">
        <f t="shared" si="43"/>
        <v>6.9</v>
      </c>
      <c r="J520" s="17">
        <f t="shared" si="44"/>
        <v>53</v>
      </c>
      <c r="M520" s="7"/>
    </row>
    <row r="521" spans="1:13" hidden="1" x14ac:dyDescent="0.25">
      <c r="A521" s="8">
        <v>46049</v>
      </c>
      <c r="B521" t="s">
        <v>28</v>
      </c>
      <c r="C521">
        <v>125</v>
      </c>
      <c r="D521">
        <v>65</v>
      </c>
      <c r="E521">
        <v>60</v>
      </c>
      <c r="F521" s="5">
        <f t="shared" si="40"/>
        <v>46049.625</v>
      </c>
      <c r="G521" s="3">
        <f t="shared" si="41"/>
        <v>0.90833333333333333</v>
      </c>
      <c r="H521" s="17">
        <f t="shared" si="42"/>
        <v>12.5</v>
      </c>
      <c r="I521" s="17">
        <f t="shared" si="43"/>
        <v>6.5</v>
      </c>
      <c r="J521" s="17">
        <f t="shared" si="44"/>
        <v>60</v>
      </c>
      <c r="M521" s="7"/>
    </row>
    <row r="522" spans="1:13" hidden="1" x14ac:dyDescent="0.25">
      <c r="A522" s="8">
        <v>46049</v>
      </c>
      <c r="B522" t="s">
        <v>29</v>
      </c>
      <c r="C522">
        <v>124</v>
      </c>
      <c r="D522">
        <v>66</v>
      </c>
      <c r="E522">
        <v>59</v>
      </c>
      <c r="F522" s="5">
        <f t="shared" si="40"/>
        <v>46049.625</v>
      </c>
      <c r="G522" s="3">
        <f t="shared" si="41"/>
        <v>0.90763888888888899</v>
      </c>
      <c r="H522" s="17">
        <f t="shared" si="42"/>
        <v>12.4</v>
      </c>
      <c r="I522" s="17">
        <f t="shared" si="43"/>
        <v>6.6</v>
      </c>
      <c r="J522" s="17">
        <f t="shared" si="44"/>
        <v>59</v>
      </c>
      <c r="M522" s="7"/>
    </row>
    <row r="523" spans="1:13" hidden="1" x14ac:dyDescent="0.25">
      <c r="A523" s="8">
        <v>46049</v>
      </c>
      <c r="B523" t="s">
        <v>44</v>
      </c>
      <c r="C523">
        <v>124</v>
      </c>
      <c r="D523">
        <v>64</v>
      </c>
      <c r="E523">
        <v>58</v>
      </c>
      <c r="F523" s="5">
        <f t="shared" si="40"/>
        <v>46049.625</v>
      </c>
      <c r="G523" s="3">
        <f t="shared" si="41"/>
        <v>0.90694444444444444</v>
      </c>
      <c r="H523" s="17">
        <f t="shared" si="42"/>
        <v>12.4</v>
      </c>
      <c r="I523" s="17">
        <f t="shared" si="43"/>
        <v>6.4</v>
      </c>
      <c r="J523" s="17">
        <f t="shared" si="44"/>
        <v>58</v>
      </c>
      <c r="M523" s="7"/>
    </row>
    <row r="524" spans="1:13" hidden="1" x14ac:dyDescent="0.25">
      <c r="A524" s="8">
        <v>46048</v>
      </c>
      <c r="B524" t="s">
        <v>82</v>
      </c>
      <c r="C524">
        <v>149</v>
      </c>
      <c r="D524">
        <v>70</v>
      </c>
      <c r="E524">
        <v>56</v>
      </c>
      <c r="F524" s="5">
        <f t="shared" si="40"/>
        <v>46048.625</v>
      </c>
      <c r="G524" s="3">
        <f t="shared" si="41"/>
        <v>0.89930555555555547</v>
      </c>
      <c r="H524" s="17">
        <f t="shared" si="42"/>
        <v>14.9</v>
      </c>
      <c r="I524" s="17">
        <f t="shared" si="43"/>
        <v>7</v>
      </c>
      <c r="J524" s="17">
        <f t="shared" si="44"/>
        <v>56</v>
      </c>
      <c r="M524" s="7"/>
    </row>
    <row r="525" spans="1:13" hidden="1" x14ac:dyDescent="0.25">
      <c r="A525" s="8">
        <v>46048</v>
      </c>
      <c r="B525" t="s">
        <v>105</v>
      </c>
      <c r="C525">
        <v>153</v>
      </c>
      <c r="D525">
        <v>75</v>
      </c>
      <c r="E525">
        <v>55</v>
      </c>
      <c r="F525" s="5">
        <f t="shared" si="40"/>
        <v>46048.625</v>
      </c>
      <c r="G525" s="3">
        <f t="shared" si="41"/>
        <v>0.89861111111111114</v>
      </c>
      <c r="H525" s="17">
        <f t="shared" si="42"/>
        <v>15.3</v>
      </c>
      <c r="I525" s="17">
        <f t="shared" si="43"/>
        <v>7.5</v>
      </c>
      <c r="J525" s="17">
        <f t="shared" si="44"/>
        <v>55</v>
      </c>
      <c r="M525" s="7"/>
    </row>
    <row r="526" spans="1:13" hidden="1" x14ac:dyDescent="0.25">
      <c r="A526" s="8">
        <v>46048</v>
      </c>
      <c r="B526" t="s">
        <v>60</v>
      </c>
      <c r="C526">
        <v>124</v>
      </c>
      <c r="D526">
        <v>58</v>
      </c>
      <c r="E526">
        <v>55</v>
      </c>
      <c r="F526" s="5">
        <f t="shared" si="40"/>
        <v>46048.041666666664</v>
      </c>
      <c r="G526" s="3">
        <f t="shared" si="41"/>
        <v>0.40277777777777773</v>
      </c>
      <c r="H526" s="17">
        <f t="shared" si="42"/>
        <v>12.4</v>
      </c>
      <c r="I526" s="17">
        <f t="shared" si="43"/>
        <v>5.8</v>
      </c>
      <c r="J526" s="17">
        <f t="shared" si="44"/>
        <v>55</v>
      </c>
      <c r="M526" s="7"/>
    </row>
    <row r="527" spans="1:13" hidden="1" x14ac:dyDescent="0.25">
      <c r="A527" s="8">
        <v>46048</v>
      </c>
      <c r="B527" t="s">
        <v>76</v>
      </c>
      <c r="C527">
        <v>129</v>
      </c>
      <c r="D527">
        <v>58</v>
      </c>
      <c r="E527">
        <v>56</v>
      </c>
      <c r="F527" s="5">
        <f t="shared" si="40"/>
        <v>46048.041666666664</v>
      </c>
      <c r="G527" s="3">
        <f t="shared" si="41"/>
        <v>0.40208333333333335</v>
      </c>
      <c r="H527" s="17">
        <f t="shared" si="42"/>
        <v>12.9</v>
      </c>
      <c r="I527" s="17">
        <f t="shared" si="43"/>
        <v>5.8</v>
      </c>
      <c r="J527" s="17">
        <f t="shared" si="44"/>
        <v>56</v>
      </c>
      <c r="M527" s="7"/>
    </row>
    <row r="528" spans="1:13" hidden="1" x14ac:dyDescent="0.25">
      <c r="A528" s="8">
        <v>46048</v>
      </c>
      <c r="B528" t="s">
        <v>77</v>
      </c>
      <c r="C528">
        <v>126</v>
      </c>
      <c r="D528">
        <v>59</v>
      </c>
      <c r="E528">
        <v>57</v>
      </c>
      <c r="F528" s="5">
        <f t="shared" si="40"/>
        <v>46048.041666666664</v>
      </c>
      <c r="G528" s="3">
        <f t="shared" si="41"/>
        <v>0.40138888888888885</v>
      </c>
      <c r="H528" s="17">
        <f t="shared" si="42"/>
        <v>12.6</v>
      </c>
      <c r="I528" s="17">
        <f t="shared" si="43"/>
        <v>5.9</v>
      </c>
      <c r="J528" s="17">
        <f t="shared" si="44"/>
        <v>57</v>
      </c>
      <c r="M528" s="7"/>
    </row>
    <row r="529" spans="1:13" hidden="1" x14ac:dyDescent="0.25">
      <c r="A529" s="8">
        <v>46047</v>
      </c>
      <c r="B529" t="s">
        <v>116</v>
      </c>
      <c r="C529">
        <v>122</v>
      </c>
      <c r="D529">
        <v>55</v>
      </c>
      <c r="E529">
        <v>58</v>
      </c>
      <c r="F529" s="5">
        <f t="shared" si="40"/>
        <v>46047.041666666664</v>
      </c>
      <c r="G529" s="3">
        <f t="shared" si="41"/>
        <v>0.40486111111111112</v>
      </c>
      <c r="H529" s="17">
        <f t="shared" si="42"/>
        <v>12.2</v>
      </c>
      <c r="I529" s="17">
        <f t="shared" si="43"/>
        <v>5.5</v>
      </c>
      <c r="J529" s="17">
        <f t="shared" si="44"/>
        <v>58</v>
      </c>
      <c r="M529" s="7"/>
    </row>
    <row r="530" spans="1:13" hidden="1" x14ac:dyDescent="0.25">
      <c r="A530" s="8">
        <v>46047</v>
      </c>
      <c r="B530" t="s">
        <v>116</v>
      </c>
      <c r="C530">
        <v>125</v>
      </c>
      <c r="D530">
        <v>54</v>
      </c>
      <c r="E530">
        <v>55</v>
      </c>
      <c r="F530" s="5">
        <f t="shared" si="40"/>
        <v>46047.041666666664</v>
      </c>
      <c r="G530" s="3">
        <f t="shared" si="41"/>
        <v>0.40486111111111112</v>
      </c>
      <c r="H530" s="17">
        <f t="shared" si="42"/>
        <v>12.5</v>
      </c>
      <c r="I530" s="17">
        <f t="shared" si="43"/>
        <v>5.4</v>
      </c>
      <c r="J530" s="17">
        <f t="shared" si="44"/>
        <v>55</v>
      </c>
      <c r="M530" s="7"/>
    </row>
    <row r="531" spans="1:13" hidden="1" x14ac:dyDescent="0.25">
      <c r="A531" s="8">
        <v>46047</v>
      </c>
      <c r="B531" t="s">
        <v>117</v>
      </c>
      <c r="C531">
        <v>126</v>
      </c>
      <c r="D531">
        <v>55</v>
      </c>
      <c r="E531">
        <v>55</v>
      </c>
      <c r="F531" s="5">
        <f t="shared" si="40"/>
        <v>46047.041666666664</v>
      </c>
      <c r="G531" s="3">
        <f t="shared" si="41"/>
        <v>0.40416666666666662</v>
      </c>
      <c r="H531" s="17">
        <f t="shared" si="42"/>
        <v>12.6</v>
      </c>
      <c r="I531" s="17">
        <f t="shared" si="43"/>
        <v>5.5</v>
      </c>
      <c r="J531" s="17">
        <f t="shared" si="44"/>
        <v>55</v>
      </c>
      <c r="M531" s="7"/>
    </row>
    <row r="532" spans="1:13" hidden="1" x14ac:dyDescent="0.25">
      <c r="A532" s="8">
        <v>46046</v>
      </c>
      <c r="B532" t="s">
        <v>213</v>
      </c>
      <c r="C532">
        <v>145</v>
      </c>
      <c r="D532">
        <v>71</v>
      </c>
      <c r="E532">
        <v>52</v>
      </c>
      <c r="F532" s="5">
        <f t="shared" si="40"/>
        <v>46046.625</v>
      </c>
      <c r="G532" s="3">
        <f t="shared" si="41"/>
        <v>0.92013888888888884</v>
      </c>
      <c r="H532" s="17">
        <f t="shared" si="42"/>
        <v>14.5</v>
      </c>
      <c r="I532" s="17">
        <f t="shared" si="43"/>
        <v>7.1</v>
      </c>
      <c r="J532" s="17">
        <f t="shared" si="44"/>
        <v>52</v>
      </c>
      <c r="M532" s="7"/>
    </row>
    <row r="533" spans="1:13" hidden="1" x14ac:dyDescent="0.25">
      <c r="A533" s="8">
        <v>46046</v>
      </c>
      <c r="B533" t="s">
        <v>175</v>
      </c>
      <c r="C533">
        <v>150</v>
      </c>
      <c r="D533">
        <v>71</v>
      </c>
      <c r="E533">
        <v>53</v>
      </c>
      <c r="F533" s="5">
        <f t="shared" si="40"/>
        <v>46046.625</v>
      </c>
      <c r="G533" s="3">
        <f t="shared" si="41"/>
        <v>0.9194444444444444</v>
      </c>
      <c r="H533" s="17">
        <f t="shared" si="42"/>
        <v>15</v>
      </c>
      <c r="I533" s="17">
        <f t="shared" si="43"/>
        <v>7.1</v>
      </c>
      <c r="J533" s="17">
        <f t="shared" si="44"/>
        <v>53</v>
      </c>
      <c r="M533" s="7"/>
    </row>
    <row r="534" spans="1:13" hidden="1" x14ac:dyDescent="0.25">
      <c r="A534" s="8">
        <v>46046</v>
      </c>
      <c r="B534" t="s">
        <v>176</v>
      </c>
      <c r="C534">
        <v>150</v>
      </c>
      <c r="D534">
        <v>69</v>
      </c>
      <c r="E534">
        <v>53</v>
      </c>
      <c r="F534" s="5">
        <f t="shared" si="40"/>
        <v>46046.625</v>
      </c>
      <c r="G534" s="3">
        <f t="shared" si="41"/>
        <v>0.91875000000000007</v>
      </c>
      <c r="H534" s="17">
        <f t="shared" si="42"/>
        <v>15</v>
      </c>
      <c r="I534" s="17">
        <f t="shared" si="43"/>
        <v>6.9</v>
      </c>
      <c r="J534" s="17">
        <f t="shared" si="44"/>
        <v>53</v>
      </c>
      <c r="M534" s="7"/>
    </row>
    <row r="535" spans="1:13" hidden="1" x14ac:dyDescent="0.25">
      <c r="A535" s="8">
        <v>46046</v>
      </c>
      <c r="B535" t="s">
        <v>177</v>
      </c>
      <c r="C535">
        <v>147</v>
      </c>
      <c r="D535">
        <v>79</v>
      </c>
      <c r="E535">
        <v>55</v>
      </c>
      <c r="F535" s="5">
        <f t="shared" si="40"/>
        <v>46046.625</v>
      </c>
      <c r="G535" s="3">
        <f t="shared" si="41"/>
        <v>0.91805555555555562</v>
      </c>
      <c r="H535" s="17">
        <f t="shared" si="42"/>
        <v>14.7</v>
      </c>
      <c r="I535" s="17">
        <f t="shared" si="43"/>
        <v>7.9</v>
      </c>
      <c r="J535" s="17">
        <f t="shared" si="44"/>
        <v>55</v>
      </c>
      <c r="M535" s="7"/>
    </row>
    <row r="536" spans="1:13" hidden="1" x14ac:dyDescent="0.25">
      <c r="A536" s="8">
        <v>46046</v>
      </c>
      <c r="B536" t="s">
        <v>149</v>
      </c>
      <c r="C536">
        <v>119</v>
      </c>
      <c r="D536">
        <v>63</v>
      </c>
      <c r="E536">
        <v>57</v>
      </c>
      <c r="F536" s="5">
        <f t="shared" si="40"/>
        <v>46046.041666666664</v>
      </c>
      <c r="G536" s="3">
        <f t="shared" si="41"/>
        <v>0.39930555555555558</v>
      </c>
      <c r="H536" s="17">
        <f t="shared" si="42"/>
        <v>11.9</v>
      </c>
      <c r="I536" s="17">
        <f t="shared" si="43"/>
        <v>6.3</v>
      </c>
      <c r="J536" s="17">
        <f t="shared" si="44"/>
        <v>57</v>
      </c>
      <c r="M536" s="7"/>
    </row>
    <row r="537" spans="1:13" hidden="1" x14ac:dyDescent="0.25">
      <c r="A537" s="8">
        <v>46046</v>
      </c>
      <c r="B537" t="s">
        <v>149</v>
      </c>
      <c r="C537">
        <v>115</v>
      </c>
      <c r="D537">
        <v>60</v>
      </c>
      <c r="E537">
        <v>57</v>
      </c>
      <c r="F537" s="5">
        <f t="shared" si="40"/>
        <v>46046.041666666664</v>
      </c>
      <c r="G537" s="3">
        <f t="shared" si="41"/>
        <v>0.39930555555555558</v>
      </c>
      <c r="H537" s="17">
        <f t="shared" si="42"/>
        <v>11.5</v>
      </c>
      <c r="I537" s="17">
        <f t="shared" si="43"/>
        <v>6</v>
      </c>
      <c r="J537" s="17">
        <f t="shared" si="44"/>
        <v>57</v>
      </c>
      <c r="M537" s="7"/>
    </row>
    <row r="538" spans="1:13" hidden="1" x14ac:dyDescent="0.25">
      <c r="A538" s="8">
        <v>46046</v>
      </c>
      <c r="B538" t="s">
        <v>106</v>
      </c>
      <c r="C538">
        <v>117</v>
      </c>
      <c r="D538">
        <v>61</v>
      </c>
      <c r="E538">
        <v>56</v>
      </c>
      <c r="F538" s="5">
        <f t="shared" si="40"/>
        <v>46046.041666666664</v>
      </c>
      <c r="G538" s="3">
        <f t="shared" si="41"/>
        <v>0.39861111111111108</v>
      </c>
      <c r="H538" s="17">
        <f t="shared" si="42"/>
        <v>11.7</v>
      </c>
      <c r="I538" s="17">
        <f t="shared" si="43"/>
        <v>6.1</v>
      </c>
      <c r="J538" s="17">
        <f t="shared" si="44"/>
        <v>56</v>
      </c>
      <c r="M538" s="7"/>
    </row>
    <row r="539" spans="1:13" hidden="1" x14ac:dyDescent="0.25">
      <c r="A539" s="8">
        <v>46045</v>
      </c>
      <c r="B539" t="s">
        <v>82</v>
      </c>
      <c r="C539">
        <v>150</v>
      </c>
      <c r="D539">
        <v>80</v>
      </c>
      <c r="E539">
        <v>68</v>
      </c>
      <c r="F539" s="5">
        <f t="shared" si="40"/>
        <v>46045.625</v>
      </c>
      <c r="G539" s="3">
        <f t="shared" si="41"/>
        <v>0.89930555555555547</v>
      </c>
      <c r="H539" s="17">
        <f t="shared" si="42"/>
        <v>15</v>
      </c>
      <c r="I539" s="17">
        <f t="shared" si="43"/>
        <v>8</v>
      </c>
      <c r="J539" s="17">
        <f t="shared" si="44"/>
        <v>68</v>
      </c>
      <c r="M539" s="7"/>
    </row>
    <row r="540" spans="1:13" hidden="1" x14ac:dyDescent="0.25">
      <c r="A540" s="8">
        <v>46045</v>
      </c>
      <c r="B540" t="s">
        <v>105</v>
      </c>
      <c r="C540">
        <v>150</v>
      </c>
      <c r="D540">
        <v>72</v>
      </c>
      <c r="E540">
        <v>65</v>
      </c>
      <c r="F540" s="5">
        <f t="shared" si="40"/>
        <v>46045.625</v>
      </c>
      <c r="G540" s="3">
        <f t="shared" si="41"/>
        <v>0.89861111111111114</v>
      </c>
      <c r="H540" s="17">
        <f t="shared" si="42"/>
        <v>15</v>
      </c>
      <c r="I540" s="17">
        <f t="shared" si="43"/>
        <v>7.2</v>
      </c>
      <c r="J540" s="17">
        <f t="shared" si="44"/>
        <v>65</v>
      </c>
      <c r="M540" s="7"/>
    </row>
    <row r="541" spans="1:13" hidden="1" x14ac:dyDescent="0.25">
      <c r="A541" s="8">
        <v>46045</v>
      </c>
      <c r="B541" t="s">
        <v>62</v>
      </c>
      <c r="C541">
        <v>138</v>
      </c>
      <c r="D541">
        <v>75</v>
      </c>
      <c r="E541">
        <v>64</v>
      </c>
      <c r="F541" s="5">
        <f t="shared" si="40"/>
        <v>46045.625</v>
      </c>
      <c r="G541" s="3">
        <f t="shared" si="41"/>
        <v>0.8979166666666667</v>
      </c>
      <c r="H541" s="17">
        <f t="shared" si="42"/>
        <v>13.8</v>
      </c>
      <c r="I541" s="17">
        <f t="shared" si="43"/>
        <v>7.5</v>
      </c>
      <c r="J541" s="17">
        <f t="shared" si="44"/>
        <v>64</v>
      </c>
      <c r="M541" s="7"/>
    </row>
    <row r="542" spans="1:13" hidden="1" x14ac:dyDescent="0.25">
      <c r="A542" s="8">
        <v>46045</v>
      </c>
      <c r="B542" t="s">
        <v>70</v>
      </c>
      <c r="C542">
        <v>119</v>
      </c>
      <c r="D542">
        <v>58</v>
      </c>
      <c r="E542">
        <v>57</v>
      </c>
      <c r="F542" s="5">
        <f t="shared" si="40"/>
        <v>46045.041666666664</v>
      </c>
      <c r="G542" s="3">
        <f t="shared" si="41"/>
        <v>0.39305555555555555</v>
      </c>
      <c r="H542" s="17">
        <f t="shared" si="42"/>
        <v>11.9</v>
      </c>
      <c r="I542" s="17">
        <f t="shared" si="43"/>
        <v>5.8</v>
      </c>
      <c r="J542" s="17">
        <f t="shared" si="44"/>
        <v>57</v>
      </c>
      <c r="M542" s="7"/>
    </row>
    <row r="543" spans="1:13" hidden="1" x14ac:dyDescent="0.25">
      <c r="A543" s="8">
        <v>46045</v>
      </c>
      <c r="B543" t="s">
        <v>71</v>
      </c>
      <c r="C543">
        <v>118</v>
      </c>
      <c r="D543">
        <v>57</v>
      </c>
      <c r="E543">
        <v>57</v>
      </c>
      <c r="F543" s="5">
        <f t="shared" si="40"/>
        <v>46045.041666666664</v>
      </c>
      <c r="G543" s="3">
        <f t="shared" si="41"/>
        <v>0.3923611111111111</v>
      </c>
      <c r="H543" s="17">
        <f t="shared" si="42"/>
        <v>11.8</v>
      </c>
      <c r="I543" s="17">
        <f t="shared" si="43"/>
        <v>5.7</v>
      </c>
      <c r="J543" s="17">
        <f t="shared" si="44"/>
        <v>57</v>
      </c>
      <c r="M543" s="7"/>
    </row>
    <row r="544" spans="1:13" hidden="1" x14ac:dyDescent="0.25">
      <c r="A544" s="8">
        <v>46045</v>
      </c>
      <c r="B544" t="s">
        <v>71</v>
      </c>
      <c r="C544">
        <v>118</v>
      </c>
      <c r="D544">
        <v>60</v>
      </c>
      <c r="E544">
        <v>57</v>
      </c>
      <c r="F544" s="5">
        <f t="shared" si="40"/>
        <v>46045.041666666664</v>
      </c>
      <c r="G544" s="3">
        <f t="shared" si="41"/>
        <v>0.3923611111111111</v>
      </c>
      <c r="H544" s="17">
        <f t="shared" si="42"/>
        <v>11.8</v>
      </c>
      <c r="I544" s="17">
        <f t="shared" si="43"/>
        <v>6</v>
      </c>
      <c r="J544" s="17">
        <f t="shared" si="44"/>
        <v>57</v>
      </c>
      <c r="M544" s="7"/>
    </row>
    <row r="545" spans="1:13" hidden="1" x14ac:dyDescent="0.25">
      <c r="A545" s="8">
        <v>46044</v>
      </c>
      <c r="B545" t="s">
        <v>114</v>
      </c>
      <c r="C545">
        <v>131</v>
      </c>
      <c r="D545">
        <v>67</v>
      </c>
      <c r="E545">
        <v>56</v>
      </c>
      <c r="F545" s="5">
        <f t="shared" si="40"/>
        <v>46044.625</v>
      </c>
      <c r="G545" s="3">
        <f t="shared" si="41"/>
        <v>0.92222222222222217</v>
      </c>
      <c r="H545" s="17">
        <f t="shared" si="42"/>
        <v>13.1</v>
      </c>
      <c r="I545" s="17">
        <f t="shared" si="43"/>
        <v>6.7</v>
      </c>
      <c r="J545" s="17">
        <f t="shared" si="44"/>
        <v>56</v>
      </c>
      <c r="M545" s="7"/>
    </row>
    <row r="546" spans="1:13" hidden="1" x14ac:dyDescent="0.25">
      <c r="A546" s="8">
        <v>46044</v>
      </c>
      <c r="B546" t="s">
        <v>186</v>
      </c>
      <c r="C546">
        <v>124</v>
      </c>
      <c r="D546">
        <v>62</v>
      </c>
      <c r="E546">
        <v>55</v>
      </c>
      <c r="F546" s="5">
        <f t="shared" si="40"/>
        <v>46044.625</v>
      </c>
      <c r="G546" s="3">
        <f t="shared" si="41"/>
        <v>0.92152777777777783</v>
      </c>
      <c r="H546" s="17">
        <f t="shared" si="42"/>
        <v>12.4</v>
      </c>
      <c r="I546" s="17">
        <f t="shared" si="43"/>
        <v>6.2</v>
      </c>
      <c r="J546" s="17">
        <f t="shared" si="44"/>
        <v>55</v>
      </c>
      <c r="M546" s="7"/>
    </row>
    <row r="547" spans="1:13" hidden="1" x14ac:dyDescent="0.25">
      <c r="A547" s="8">
        <v>46044</v>
      </c>
      <c r="B547" t="s">
        <v>186</v>
      </c>
      <c r="C547">
        <v>120</v>
      </c>
      <c r="D547">
        <v>69</v>
      </c>
      <c r="E547">
        <v>57</v>
      </c>
      <c r="F547" s="5">
        <f t="shared" si="40"/>
        <v>46044.625</v>
      </c>
      <c r="G547" s="3">
        <f t="shared" si="41"/>
        <v>0.92152777777777783</v>
      </c>
      <c r="H547" s="17">
        <f t="shared" si="42"/>
        <v>12</v>
      </c>
      <c r="I547" s="17">
        <f t="shared" si="43"/>
        <v>6.9</v>
      </c>
      <c r="J547" s="17">
        <f t="shared" si="44"/>
        <v>57</v>
      </c>
      <c r="M547" s="7"/>
    </row>
    <row r="548" spans="1:13" hidden="1" x14ac:dyDescent="0.25">
      <c r="A548" s="8">
        <v>46044</v>
      </c>
      <c r="B548" t="s">
        <v>102</v>
      </c>
      <c r="C548">
        <v>106</v>
      </c>
      <c r="D548">
        <v>55</v>
      </c>
      <c r="E548">
        <v>57</v>
      </c>
      <c r="F548" s="5">
        <f t="shared" si="40"/>
        <v>46044.041666666664</v>
      </c>
      <c r="G548" s="3">
        <f t="shared" si="41"/>
        <v>0.37986111111111115</v>
      </c>
      <c r="H548" s="17">
        <f t="shared" si="42"/>
        <v>10.6</v>
      </c>
      <c r="I548" s="17">
        <f t="shared" si="43"/>
        <v>5.5</v>
      </c>
      <c r="J548" s="17">
        <f t="shared" si="44"/>
        <v>57</v>
      </c>
      <c r="M548" s="7"/>
    </row>
    <row r="549" spans="1:13" hidden="1" x14ac:dyDescent="0.25">
      <c r="A549" s="8">
        <v>46044</v>
      </c>
      <c r="B549" t="s">
        <v>103</v>
      </c>
      <c r="C549">
        <v>103</v>
      </c>
      <c r="D549">
        <v>56</v>
      </c>
      <c r="E549">
        <v>57</v>
      </c>
      <c r="F549" s="5">
        <f t="shared" si="40"/>
        <v>46044.041666666664</v>
      </c>
      <c r="G549" s="3">
        <f t="shared" si="41"/>
        <v>0.37916666666666665</v>
      </c>
      <c r="H549" s="17">
        <f t="shared" si="42"/>
        <v>10.3</v>
      </c>
      <c r="I549" s="17">
        <f t="shared" si="43"/>
        <v>5.6</v>
      </c>
      <c r="J549" s="17">
        <f t="shared" si="44"/>
        <v>57</v>
      </c>
      <c r="M549" s="7"/>
    </row>
    <row r="550" spans="1:13" hidden="1" x14ac:dyDescent="0.25">
      <c r="A550" s="8">
        <v>46044</v>
      </c>
      <c r="B550" t="s">
        <v>104</v>
      </c>
      <c r="C550">
        <v>107</v>
      </c>
      <c r="D550">
        <v>56</v>
      </c>
      <c r="E550">
        <v>59</v>
      </c>
      <c r="F550" s="5">
        <f t="shared" si="40"/>
        <v>46044.041666666664</v>
      </c>
      <c r="G550" s="3">
        <f t="shared" si="41"/>
        <v>0.37847222222222227</v>
      </c>
      <c r="H550" s="17">
        <f t="shared" si="42"/>
        <v>10.7</v>
      </c>
      <c r="I550" s="17">
        <f t="shared" si="43"/>
        <v>5.6</v>
      </c>
      <c r="J550" s="17">
        <f t="shared" si="44"/>
        <v>59</v>
      </c>
      <c r="M550" s="7"/>
    </row>
    <row r="551" spans="1:13" hidden="1" x14ac:dyDescent="0.25">
      <c r="A551" s="8">
        <v>46043</v>
      </c>
      <c r="B551" t="s">
        <v>168</v>
      </c>
      <c r="C551">
        <v>146</v>
      </c>
      <c r="D551">
        <v>71</v>
      </c>
      <c r="E551">
        <v>56</v>
      </c>
      <c r="F551" s="5">
        <f t="shared" si="40"/>
        <v>46043.625</v>
      </c>
      <c r="G551" s="3">
        <f t="shared" si="41"/>
        <v>0.90138888888888891</v>
      </c>
      <c r="H551" s="17">
        <f t="shared" si="42"/>
        <v>14.6</v>
      </c>
      <c r="I551" s="17">
        <f t="shared" si="43"/>
        <v>7.1</v>
      </c>
      <c r="J551" s="17">
        <f t="shared" si="44"/>
        <v>56</v>
      </c>
      <c r="M551" s="7"/>
    </row>
    <row r="552" spans="1:13" hidden="1" x14ac:dyDescent="0.25">
      <c r="A552" s="8">
        <v>46043</v>
      </c>
      <c r="B552" t="s">
        <v>86</v>
      </c>
      <c r="C552">
        <v>155</v>
      </c>
      <c r="D552">
        <v>71</v>
      </c>
      <c r="E552">
        <v>55</v>
      </c>
      <c r="F552" s="5">
        <f t="shared" si="40"/>
        <v>46043.625</v>
      </c>
      <c r="G552" s="3">
        <f t="shared" si="41"/>
        <v>0.90069444444444446</v>
      </c>
      <c r="H552" s="17">
        <f t="shared" si="42"/>
        <v>15.5</v>
      </c>
      <c r="I552" s="17">
        <f t="shared" si="43"/>
        <v>7.1</v>
      </c>
      <c r="J552" s="17">
        <f t="shared" si="44"/>
        <v>55</v>
      </c>
      <c r="M552" s="7"/>
    </row>
    <row r="553" spans="1:13" hidden="1" x14ac:dyDescent="0.25">
      <c r="A553" s="8">
        <v>46043</v>
      </c>
      <c r="B553" t="s">
        <v>81</v>
      </c>
      <c r="C553">
        <v>152</v>
      </c>
      <c r="D553">
        <v>73</v>
      </c>
      <c r="E553">
        <v>54</v>
      </c>
      <c r="F553" s="5">
        <f t="shared" si="40"/>
        <v>46043.625</v>
      </c>
      <c r="G553" s="3">
        <f t="shared" si="41"/>
        <v>0.9</v>
      </c>
      <c r="H553" s="17">
        <f t="shared" si="42"/>
        <v>15.2</v>
      </c>
      <c r="I553" s="17">
        <f t="shared" si="43"/>
        <v>7.3</v>
      </c>
      <c r="J553" s="17">
        <f t="shared" si="44"/>
        <v>54</v>
      </c>
      <c r="M553" s="7"/>
    </row>
    <row r="554" spans="1:13" hidden="1" x14ac:dyDescent="0.25">
      <c r="A554" s="8">
        <v>46043</v>
      </c>
      <c r="B554" t="s">
        <v>46</v>
      </c>
      <c r="C554">
        <v>120</v>
      </c>
      <c r="D554">
        <v>60</v>
      </c>
      <c r="E554">
        <v>58</v>
      </c>
      <c r="F554" s="5">
        <f t="shared" si="40"/>
        <v>46043.041666666664</v>
      </c>
      <c r="G554" s="3">
        <f t="shared" si="41"/>
        <v>0.38750000000000001</v>
      </c>
      <c r="H554" s="17">
        <f t="shared" si="42"/>
        <v>12</v>
      </c>
      <c r="I554" s="17">
        <f t="shared" si="43"/>
        <v>6</v>
      </c>
      <c r="J554" s="17">
        <f t="shared" si="44"/>
        <v>58</v>
      </c>
      <c r="M554" s="7"/>
    </row>
    <row r="555" spans="1:13" hidden="1" x14ac:dyDescent="0.25">
      <c r="A555" s="8">
        <v>46043</v>
      </c>
      <c r="B555" t="s">
        <v>16</v>
      </c>
      <c r="C555">
        <v>123</v>
      </c>
      <c r="D555">
        <v>61</v>
      </c>
      <c r="E555">
        <v>59</v>
      </c>
      <c r="F555" s="5">
        <f t="shared" si="40"/>
        <v>46043.041666666664</v>
      </c>
      <c r="G555" s="3">
        <f t="shared" si="41"/>
        <v>0.38680555555555557</v>
      </c>
      <c r="H555" s="17">
        <f t="shared" si="42"/>
        <v>12.3</v>
      </c>
      <c r="I555" s="17">
        <f t="shared" si="43"/>
        <v>6.1</v>
      </c>
      <c r="J555" s="17">
        <f t="shared" si="44"/>
        <v>59</v>
      </c>
      <c r="M555" s="7"/>
    </row>
    <row r="556" spans="1:13" hidden="1" x14ac:dyDescent="0.25">
      <c r="A556" s="8">
        <v>46043</v>
      </c>
      <c r="B556" t="s">
        <v>16</v>
      </c>
      <c r="C556">
        <v>119</v>
      </c>
      <c r="D556">
        <v>66</v>
      </c>
      <c r="E556">
        <v>58</v>
      </c>
      <c r="F556" s="5">
        <f t="shared" si="40"/>
        <v>46043.041666666664</v>
      </c>
      <c r="G556" s="3">
        <f t="shared" si="41"/>
        <v>0.38680555555555557</v>
      </c>
      <c r="H556" s="17">
        <f t="shared" si="42"/>
        <v>11.9</v>
      </c>
      <c r="I556" s="17">
        <f t="shared" si="43"/>
        <v>6.6</v>
      </c>
      <c r="J556" s="17">
        <f t="shared" si="44"/>
        <v>58</v>
      </c>
      <c r="M556" s="7"/>
    </row>
    <row r="557" spans="1:13" hidden="1" x14ac:dyDescent="0.25">
      <c r="A557" s="8">
        <v>46042</v>
      </c>
      <c r="B557" t="s">
        <v>33</v>
      </c>
      <c r="C557">
        <v>168</v>
      </c>
      <c r="D557">
        <v>75</v>
      </c>
      <c r="E557">
        <v>53</v>
      </c>
      <c r="F557" s="5">
        <f t="shared" si="40"/>
        <v>46042.625</v>
      </c>
      <c r="G557" s="3">
        <f t="shared" si="41"/>
        <v>0.90486111111111101</v>
      </c>
      <c r="H557" s="17">
        <f t="shared" si="42"/>
        <v>16.8</v>
      </c>
      <c r="I557" s="17">
        <f t="shared" si="43"/>
        <v>7.5</v>
      </c>
      <c r="J557" s="17">
        <f t="shared" si="44"/>
        <v>53</v>
      </c>
      <c r="M557" s="7"/>
    </row>
    <row r="558" spans="1:13" hidden="1" x14ac:dyDescent="0.25">
      <c r="A558" s="8">
        <v>46042</v>
      </c>
      <c r="B558" t="s">
        <v>48</v>
      </c>
      <c r="C558">
        <v>171</v>
      </c>
      <c r="D558">
        <v>79</v>
      </c>
      <c r="E558">
        <v>53</v>
      </c>
      <c r="F558" s="5">
        <f t="shared" si="40"/>
        <v>46042.625</v>
      </c>
      <c r="G558" s="3">
        <f t="shared" si="41"/>
        <v>0.90416666666666667</v>
      </c>
      <c r="H558" s="17">
        <f t="shared" si="42"/>
        <v>17.100000000000001</v>
      </c>
      <c r="I558" s="17">
        <f t="shared" si="43"/>
        <v>7.9</v>
      </c>
      <c r="J558" s="17">
        <f t="shared" si="44"/>
        <v>53</v>
      </c>
      <c r="M558" s="7"/>
    </row>
    <row r="559" spans="1:13" hidden="1" x14ac:dyDescent="0.25">
      <c r="A559" s="8">
        <v>46042</v>
      </c>
      <c r="B559" t="s">
        <v>48</v>
      </c>
      <c r="C559">
        <v>164</v>
      </c>
      <c r="D559">
        <v>83</v>
      </c>
      <c r="E559">
        <v>54</v>
      </c>
      <c r="F559" s="5">
        <f t="shared" si="40"/>
        <v>46042.625</v>
      </c>
      <c r="G559" s="3">
        <f t="shared" si="41"/>
        <v>0.90416666666666667</v>
      </c>
      <c r="H559" s="17">
        <f t="shared" si="42"/>
        <v>16.399999999999999</v>
      </c>
      <c r="I559" s="17">
        <f t="shared" si="43"/>
        <v>8.3000000000000007</v>
      </c>
      <c r="J559" s="17">
        <f t="shared" si="44"/>
        <v>54</v>
      </c>
      <c r="M559" s="7"/>
    </row>
    <row r="560" spans="1:13" hidden="1" x14ac:dyDescent="0.25">
      <c r="A560" s="8">
        <v>46042</v>
      </c>
      <c r="B560" t="s">
        <v>49</v>
      </c>
      <c r="C560">
        <v>160</v>
      </c>
      <c r="D560">
        <v>82</v>
      </c>
      <c r="E560">
        <v>54</v>
      </c>
      <c r="F560" s="5">
        <f t="shared" si="40"/>
        <v>46042.625</v>
      </c>
      <c r="G560" s="3">
        <f t="shared" si="41"/>
        <v>0.90347222222222223</v>
      </c>
      <c r="H560" s="17">
        <f t="shared" si="42"/>
        <v>16</v>
      </c>
      <c r="I560" s="17">
        <f t="shared" si="43"/>
        <v>8.1999999999999993</v>
      </c>
      <c r="J560" s="17">
        <f t="shared" si="44"/>
        <v>54</v>
      </c>
      <c r="M560" s="7"/>
    </row>
    <row r="561" spans="1:13" hidden="1" x14ac:dyDescent="0.25">
      <c r="A561" s="8">
        <v>46041</v>
      </c>
      <c r="B561" t="s">
        <v>48</v>
      </c>
      <c r="C561">
        <v>173</v>
      </c>
      <c r="D561">
        <v>88</v>
      </c>
      <c r="E561">
        <v>54</v>
      </c>
      <c r="F561" s="5">
        <f t="shared" si="40"/>
        <v>46041.625</v>
      </c>
      <c r="G561" s="3">
        <f t="shared" si="41"/>
        <v>0.90416666666666667</v>
      </c>
      <c r="H561" s="17">
        <f t="shared" si="42"/>
        <v>17.3</v>
      </c>
      <c r="I561" s="17">
        <f t="shared" si="43"/>
        <v>8.8000000000000007</v>
      </c>
      <c r="J561" s="17">
        <f t="shared" si="44"/>
        <v>54</v>
      </c>
      <c r="M561" s="7"/>
    </row>
    <row r="562" spans="1:13" hidden="1" x14ac:dyDescent="0.25">
      <c r="A562" s="8">
        <v>46041</v>
      </c>
      <c r="B562" t="s">
        <v>49</v>
      </c>
      <c r="C562">
        <v>178</v>
      </c>
      <c r="D562">
        <v>84</v>
      </c>
      <c r="E562">
        <v>54</v>
      </c>
      <c r="F562" s="5">
        <f t="shared" si="40"/>
        <v>46041.625</v>
      </c>
      <c r="G562" s="3">
        <f t="shared" si="41"/>
        <v>0.90347222222222223</v>
      </c>
      <c r="H562" s="17">
        <f t="shared" si="42"/>
        <v>17.8</v>
      </c>
      <c r="I562" s="17">
        <f t="shared" si="43"/>
        <v>8.4</v>
      </c>
      <c r="J562" s="17">
        <f t="shared" si="44"/>
        <v>54</v>
      </c>
      <c r="M562" s="7"/>
    </row>
    <row r="563" spans="1:13" hidden="1" x14ac:dyDescent="0.25">
      <c r="A563" s="8">
        <v>46041</v>
      </c>
      <c r="B563" t="s">
        <v>50</v>
      </c>
      <c r="C563">
        <v>185</v>
      </c>
      <c r="D563">
        <v>87</v>
      </c>
      <c r="E563">
        <v>53</v>
      </c>
      <c r="F563" s="5">
        <f t="shared" si="40"/>
        <v>46041.625</v>
      </c>
      <c r="G563" s="3">
        <f t="shared" si="41"/>
        <v>0.90277777777777779</v>
      </c>
      <c r="H563" s="17">
        <f t="shared" si="42"/>
        <v>18.5</v>
      </c>
      <c r="I563" s="17">
        <f t="shared" si="43"/>
        <v>8.6999999999999993</v>
      </c>
      <c r="J563" s="17">
        <f t="shared" si="44"/>
        <v>53</v>
      </c>
      <c r="M563" s="7"/>
    </row>
    <row r="564" spans="1:13" hidden="1" x14ac:dyDescent="0.25">
      <c r="A564" s="8">
        <v>46041</v>
      </c>
      <c r="B564" t="s">
        <v>116</v>
      </c>
      <c r="C564">
        <v>156</v>
      </c>
      <c r="D564">
        <v>73</v>
      </c>
      <c r="E564">
        <v>49</v>
      </c>
      <c r="F564" s="5">
        <f t="shared" si="40"/>
        <v>46041.041666666664</v>
      </c>
      <c r="G564" s="3">
        <f t="shared" si="41"/>
        <v>0.40486111111111112</v>
      </c>
      <c r="H564" s="17">
        <f t="shared" si="42"/>
        <v>15.6</v>
      </c>
      <c r="I564" s="17">
        <f t="shared" si="43"/>
        <v>7.3</v>
      </c>
      <c r="J564" s="17">
        <f t="shared" si="44"/>
        <v>49</v>
      </c>
      <c r="M564" s="7"/>
    </row>
    <row r="565" spans="1:13" hidden="1" x14ac:dyDescent="0.25">
      <c r="A565" s="8">
        <v>46041</v>
      </c>
      <c r="B565" t="s">
        <v>117</v>
      </c>
      <c r="C565">
        <v>130</v>
      </c>
      <c r="D565">
        <v>67</v>
      </c>
      <c r="E565">
        <v>50</v>
      </c>
      <c r="F565" s="5">
        <f t="shared" si="40"/>
        <v>46041.041666666664</v>
      </c>
      <c r="G565" s="3">
        <f t="shared" si="41"/>
        <v>0.40416666666666662</v>
      </c>
      <c r="H565" s="17">
        <f t="shared" si="42"/>
        <v>13</v>
      </c>
      <c r="I565" s="17">
        <f t="shared" si="43"/>
        <v>6.7</v>
      </c>
      <c r="J565" s="17">
        <f t="shared" si="44"/>
        <v>50</v>
      </c>
      <c r="M565" s="7"/>
    </row>
    <row r="566" spans="1:13" hidden="1" x14ac:dyDescent="0.25">
      <c r="A566" s="8">
        <v>46041</v>
      </c>
      <c r="B566" t="s">
        <v>59</v>
      </c>
      <c r="C566">
        <v>156</v>
      </c>
      <c r="D566">
        <v>73</v>
      </c>
      <c r="E566">
        <v>49</v>
      </c>
      <c r="F566" s="5">
        <f t="shared" si="40"/>
        <v>46041.041666666664</v>
      </c>
      <c r="G566" s="3">
        <f t="shared" si="41"/>
        <v>0.40347222222222223</v>
      </c>
      <c r="H566" s="17">
        <f t="shared" si="42"/>
        <v>15.6</v>
      </c>
      <c r="I566" s="17">
        <f t="shared" si="43"/>
        <v>7.3</v>
      </c>
      <c r="J566" s="17">
        <f t="shared" si="44"/>
        <v>49</v>
      </c>
      <c r="M566" s="7"/>
    </row>
    <row r="567" spans="1:13" hidden="1" x14ac:dyDescent="0.25">
      <c r="A567" s="8">
        <v>46037</v>
      </c>
      <c r="B567" t="s">
        <v>120</v>
      </c>
      <c r="C567">
        <v>108</v>
      </c>
      <c r="D567">
        <v>59</v>
      </c>
      <c r="E567">
        <v>60</v>
      </c>
      <c r="F567" s="5">
        <f t="shared" si="40"/>
        <v>46037.625</v>
      </c>
      <c r="G567" s="3">
        <f t="shared" si="41"/>
        <v>0.8965277777777777</v>
      </c>
      <c r="H567" s="17">
        <f t="shared" si="42"/>
        <v>10.8</v>
      </c>
      <c r="I567" s="17">
        <f t="shared" si="43"/>
        <v>5.9</v>
      </c>
      <c r="J567" s="17">
        <f t="shared" si="44"/>
        <v>60</v>
      </c>
      <c r="M567" s="7"/>
    </row>
    <row r="568" spans="1:13" hidden="1" x14ac:dyDescent="0.25">
      <c r="A568" s="8">
        <v>46037</v>
      </c>
      <c r="B568" t="s">
        <v>64</v>
      </c>
      <c r="C568">
        <v>120</v>
      </c>
      <c r="D568">
        <v>57</v>
      </c>
      <c r="E568">
        <v>59</v>
      </c>
      <c r="F568" s="5">
        <f t="shared" si="40"/>
        <v>46037.625</v>
      </c>
      <c r="G568" s="3">
        <f t="shared" si="41"/>
        <v>0.89583333333333337</v>
      </c>
      <c r="H568" s="17">
        <f t="shared" si="42"/>
        <v>12</v>
      </c>
      <c r="I568" s="17">
        <f t="shared" si="43"/>
        <v>5.7</v>
      </c>
      <c r="J568" s="17">
        <f t="shared" si="44"/>
        <v>59</v>
      </c>
      <c r="M568" s="7"/>
    </row>
    <row r="569" spans="1:13" hidden="1" x14ac:dyDescent="0.25">
      <c r="A569" s="8">
        <v>46037</v>
      </c>
      <c r="B569" t="s">
        <v>157</v>
      </c>
      <c r="C569">
        <v>116</v>
      </c>
      <c r="D569">
        <v>56</v>
      </c>
      <c r="E569">
        <v>58</v>
      </c>
      <c r="F569" s="5">
        <f t="shared" si="40"/>
        <v>46037.625</v>
      </c>
      <c r="G569" s="3">
        <f t="shared" si="41"/>
        <v>0.89513888888888893</v>
      </c>
      <c r="H569" s="17">
        <f t="shared" si="42"/>
        <v>11.6</v>
      </c>
      <c r="I569" s="17">
        <f t="shared" si="43"/>
        <v>5.6</v>
      </c>
      <c r="J569" s="17">
        <f t="shared" si="44"/>
        <v>58</v>
      </c>
      <c r="M569" s="7"/>
    </row>
    <row r="570" spans="1:13" hidden="1" x14ac:dyDescent="0.25">
      <c r="A570" s="8">
        <v>46037</v>
      </c>
      <c r="B570" t="s">
        <v>108</v>
      </c>
      <c r="C570">
        <v>116</v>
      </c>
      <c r="D570">
        <v>57</v>
      </c>
      <c r="E570">
        <v>57</v>
      </c>
      <c r="F570" s="5">
        <f t="shared" si="40"/>
        <v>46037.625</v>
      </c>
      <c r="G570" s="3">
        <f t="shared" si="41"/>
        <v>0.89444444444444438</v>
      </c>
      <c r="H570" s="17">
        <f t="shared" si="42"/>
        <v>11.6</v>
      </c>
      <c r="I570" s="17">
        <f t="shared" si="43"/>
        <v>5.7</v>
      </c>
      <c r="J570" s="17">
        <f t="shared" si="44"/>
        <v>57</v>
      </c>
      <c r="M570" s="7"/>
    </row>
    <row r="571" spans="1:13" hidden="1" x14ac:dyDescent="0.25">
      <c r="A571" s="8">
        <v>46037</v>
      </c>
      <c r="B571" t="s">
        <v>84</v>
      </c>
      <c r="C571">
        <v>99</v>
      </c>
      <c r="D571">
        <v>50</v>
      </c>
      <c r="E571">
        <v>55</v>
      </c>
      <c r="F571" s="5">
        <f t="shared" si="40"/>
        <v>46037.041666666664</v>
      </c>
      <c r="G571" s="3">
        <f t="shared" si="41"/>
        <v>0.37708333333333338</v>
      </c>
      <c r="H571" s="17">
        <f t="shared" si="42"/>
        <v>9.9</v>
      </c>
      <c r="I571" s="17">
        <f t="shared" si="43"/>
        <v>5</v>
      </c>
      <c r="J571" s="17">
        <f t="shared" si="44"/>
        <v>55</v>
      </c>
      <c r="M571" s="7"/>
    </row>
    <row r="572" spans="1:13" hidden="1" x14ac:dyDescent="0.25">
      <c r="A572" s="8">
        <v>46037</v>
      </c>
      <c r="B572" t="s">
        <v>85</v>
      </c>
      <c r="C572">
        <v>94</v>
      </c>
      <c r="D572">
        <v>50</v>
      </c>
      <c r="E572">
        <v>57</v>
      </c>
      <c r="F572" s="5">
        <f t="shared" si="40"/>
        <v>46037.041666666664</v>
      </c>
      <c r="G572" s="3">
        <f t="shared" si="41"/>
        <v>0.37638888888888888</v>
      </c>
      <c r="H572" s="17">
        <f t="shared" si="42"/>
        <v>9.4</v>
      </c>
      <c r="I572" s="17">
        <f t="shared" si="43"/>
        <v>5</v>
      </c>
      <c r="J572" s="17">
        <f t="shared" si="44"/>
        <v>57</v>
      </c>
      <c r="M572" s="7"/>
    </row>
    <row r="573" spans="1:13" hidden="1" x14ac:dyDescent="0.25">
      <c r="A573" s="8">
        <v>46037</v>
      </c>
      <c r="B573" t="s">
        <v>41</v>
      </c>
      <c r="C573">
        <v>104</v>
      </c>
      <c r="D573">
        <v>51</v>
      </c>
      <c r="E573">
        <v>55</v>
      </c>
      <c r="F573" s="5">
        <f t="shared" si="40"/>
        <v>46037.041666666664</v>
      </c>
      <c r="G573" s="3">
        <f t="shared" si="41"/>
        <v>0.3756944444444445</v>
      </c>
      <c r="H573" s="17">
        <f t="shared" si="42"/>
        <v>10.4</v>
      </c>
      <c r="I573" s="17">
        <f t="shared" si="43"/>
        <v>5.0999999999999996</v>
      </c>
      <c r="J573" s="17">
        <f t="shared" si="44"/>
        <v>55</v>
      </c>
      <c r="M573" s="7"/>
    </row>
    <row r="574" spans="1:13" hidden="1" x14ac:dyDescent="0.25">
      <c r="A574" s="8">
        <v>46036</v>
      </c>
      <c r="B574" t="s">
        <v>48</v>
      </c>
      <c r="C574">
        <v>129</v>
      </c>
      <c r="D574">
        <v>65</v>
      </c>
      <c r="E574">
        <v>54</v>
      </c>
      <c r="F574" s="5">
        <f t="shared" si="40"/>
        <v>46036.625</v>
      </c>
      <c r="G574" s="3">
        <f t="shared" si="41"/>
        <v>0.90416666666666667</v>
      </c>
      <c r="H574" s="17">
        <f t="shared" si="42"/>
        <v>12.9</v>
      </c>
      <c r="I574" s="17">
        <f t="shared" si="43"/>
        <v>6.5</v>
      </c>
      <c r="J574" s="17">
        <f t="shared" si="44"/>
        <v>54</v>
      </c>
      <c r="M574" s="7"/>
    </row>
    <row r="575" spans="1:13" hidden="1" x14ac:dyDescent="0.25">
      <c r="A575" s="8">
        <v>46036</v>
      </c>
      <c r="B575" t="s">
        <v>49</v>
      </c>
      <c r="C575">
        <v>129</v>
      </c>
      <c r="D575">
        <v>60</v>
      </c>
      <c r="E575">
        <v>54</v>
      </c>
      <c r="F575" s="5">
        <f t="shared" si="40"/>
        <v>46036.625</v>
      </c>
      <c r="G575" s="3">
        <f t="shared" si="41"/>
        <v>0.90347222222222223</v>
      </c>
      <c r="H575" s="17">
        <f t="shared" si="42"/>
        <v>12.9</v>
      </c>
      <c r="I575" s="17">
        <f t="shared" si="43"/>
        <v>6</v>
      </c>
      <c r="J575" s="17">
        <f t="shared" si="44"/>
        <v>54</v>
      </c>
      <c r="M575" s="7"/>
    </row>
    <row r="576" spans="1:13" hidden="1" x14ac:dyDescent="0.25">
      <c r="A576" s="8">
        <v>46036</v>
      </c>
      <c r="B576" t="s">
        <v>50</v>
      </c>
      <c r="C576">
        <v>127</v>
      </c>
      <c r="D576">
        <v>64</v>
      </c>
      <c r="E576">
        <v>54</v>
      </c>
      <c r="F576" s="5">
        <f t="shared" si="40"/>
        <v>46036.625</v>
      </c>
      <c r="G576" s="3">
        <f t="shared" si="41"/>
        <v>0.90277777777777779</v>
      </c>
      <c r="H576" s="17">
        <f t="shared" si="42"/>
        <v>12.7</v>
      </c>
      <c r="I576" s="17">
        <f t="shared" si="43"/>
        <v>6.4</v>
      </c>
      <c r="J576" s="17">
        <f t="shared" si="44"/>
        <v>54</v>
      </c>
      <c r="M576" s="7"/>
    </row>
    <row r="577" spans="1:13" hidden="1" x14ac:dyDescent="0.25">
      <c r="A577" s="8">
        <v>46036</v>
      </c>
      <c r="B577" t="s">
        <v>101</v>
      </c>
      <c r="C577">
        <v>105</v>
      </c>
      <c r="D577">
        <v>49</v>
      </c>
      <c r="E577">
        <v>56</v>
      </c>
      <c r="F577" s="5">
        <f t="shared" si="40"/>
        <v>46036.041666666664</v>
      </c>
      <c r="G577" s="3">
        <f t="shared" si="41"/>
        <v>0.39166666666666666</v>
      </c>
      <c r="H577" s="17">
        <f t="shared" si="42"/>
        <v>10.5</v>
      </c>
      <c r="I577" s="17">
        <f t="shared" si="43"/>
        <v>4.9000000000000004</v>
      </c>
      <c r="J577" s="17">
        <f t="shared" si="44"/>
        <v>56</v>
      </c>
      <c r="M577" s="7"/>
    </row>
    <row r="578" spans="1:13" hidden="1" x14ac:dyDescent="0.25">
      <c r="A578" s="8">
        <v>46036</v>
      </c>
      <c r="B578" t="s">
        <v>66</v>
      </c>
      <c r="C578">
        <v>110</v>
      </c>
      <c r="D578">
        <v>52</v>
      </c>
      <c r="E578">
        <v>55</v>
      </c>
      <c r="F578" s="5">
        <f t="shared" si="40"/>
        <v>46036.041666666664</v>
      </c>
      <c r="G578" s="3">
        <f t="shared" si="41"/>
        <v>0.39097222222222222</v>
      </c>
      <c r="H578" s="17">
        <f t="shared" si="42"/>
        <v>11</v>
      </c>
      <c r="I578" s="17">
        <f t="shared" si="43"/>
        <v>5.2</v>
      </c>
      <c r="J578" s="17">
        <f t="shared" si="44"/>
        <v>55</v>
      </c>
      <c r="M578" s="7"/>
    </row>
    <row r="579" spans="1:13" hidden="1" x14ac:dyDescent="0.25">
      <c r="A579" s="8">
        <v>46036</v>
      </c>
      <c r="B579" t="s">
        <v>67</v>
      </c>
      <c r="C579">
        <v>110</v>
      </c>
      <c r="D579">
        <v>56</v>
      </c>
      <c r="E579">
        <v>56</v>
      </c>
      <c r="F579" s="5">
        <f t="shared" ref="F579:F642" si="45">VALUE(A579+IF(B579&lt;"1:00","1:00","15:00"))</f>
        <v>46036.041666666664</v>
      </c>
      <c r="G579" s="3">
        <f t="shared" ref="G579:G642" si="46">VALUE(B579)</f>
        <v>0.39027777777777778</v>
      </c>
      <c r="H579" s="17">
        <f t="shared" ref="H579:H642" si="47">C579/10</f>
        <v>11</v>
      </c>
      <c r="I579" s="17">
        <f t="shared" ref="I579:I642" si="48">D579/10</f>
        <v>5.6</v>
      </c>
      <c r="J579" s="17">
        <f t="shared" ref="J579:J642" si="49">E579*1</f>
        <v>56</v>
      </c>
      <c r="M579" s="7"/>
    </row>
    <row r="580" spans="1:13" hidden="1" x14ac:dyDescent="0.25">
      <c r="A580" s="8">
        <v>46035</v>
      </c>
      <c r="B580" t="s">
        <v>48</v>
      </c>
      <c r="C580">
        <v>159</v>
      </c>
      <c r="D580">
        <v>78</v>
      </c>
      <c r="E580">
        <v>52</v>
      </c>
      <c r="F580" s="5">
        <f t="shared" si="45"/>
        <v>46035.625</v>
      </c>
      <c r="G580" s="3">
        <f t="shared" si="46"/>
        <v>0.90416666666666667</v>
      </c>
      <c r="H580" s="17">
        <f t="shared" si="47"/>
        <v>15.9</v>
      </c>
      <c r="I580" s="17">
        <f t="shared" si="48"/>
        <v>7.8</v>
      </c>
      <c r="J580" s="17">
        <f t="shared" si="49"/>
        <v>52</v>
      </c>
      <c r="M580" s="7"/>
    </row>
    <row r="581" spans="1:13" hidden="1" x14ac:dyDescent="0.25">
      <c r="A581" s="8">
        <v>46035</v>
      </c>
      <c r="B581" t="s">
        <v>49</v>
      </c>
      <c r="C581">
        <v>157</v>
      </c>
      <c r="D581">
        <v>79</v>
      </c>
      <c r="E581">
        <v>56</v>
      </c>
      <c r="F581" s="5">
        <f t="shared" si="45"/>
        <v>46035.625</v>
      </c>
      <c r="G581" s="3">
        <f t="shared" si="46"/>
        <v>0.90347222222222223</v>
      </c>
      <c r="H581" s="17">
        <f t="shared" si="47"/>
        <v>15.7</v>
      </c>
      <c r="I581" s="17">
        <f t="shared" si="48"/>
        <v>7.9</v>
      </c>
      <c r="J581" s="17">
        <f t="shared" si="49"/>
        <v>56</v>
      </c>
      <c r="M581" s="7"/>
    </row>
    <row r="582" spans="1:13" hidden="1" x14ac:dyDescent="0.25">
      <c r="A582" s="8">
        <v>46035</v>
      </c>
      <c r="B582" t="s">
        <v>50</v>
      </c>
      <c r="C582">
        <v>148</v>
      </c>
      <c r="D582">
        <v>71</v>
      </c>
      <c r="E582">
        <v>52</v>
      </c>
      <c r="F582" s="5">
        <f t="shared" si="45"/>
        <v>46035.625</v>
      </c>
      <c r="G582" s="3">
        <f t="shared" si="46"/>
        <v>0.90277777777777779</v>
      </c>
      <c r="H582" s="17">
        <f t="shared" si="47"/>
        <v>14.8</v>
      </c>
      <c r="I582" s="17">
        <f t="shared" si="48"/>
        <v>7.1</v>
      </c>
      <c r="J582" s="17">
        <f t="shared" si="49"/>
        <v>52</v>
      </c>
      <c r="M582" s="7"/>
    </row>
    <row r="583" spans="1:13" hidden="1" x14ac:dyDescent="0.25">
      <c r="A583" s="8">
        <v>46035</v>
      </c>
      <c r="B583" t="s">
        <v>192</v>
      </c>
      <c r="C583">
        <v>151</v>
      </c>
      <c r="D583">
        <v>81</v>
      </c>
      <c r="E583">
        <v>53</v>
      </c>
      <c r="F583" s="5">
        <f t="shared" si="45"/>
        <v>46035.625</v>
      </c>
      <c r="G583" s="3">
        <f t="shared" si="46"/>
        <v>0.90208333333333324</v>
      </c>
      <c r="H583" s="17">
        <f t="shared" si="47"/>
        <v>15.1</v>
      </c>
      <c r="I583" s="17">
        <f t="shared" si="48"/>
        <v>8.1</v>
      </c>
      <c r="J583" s="17">
        <f t="shared" si="49"/>
        <v>53</v>
      </c>
      <c r="M583" s="7"/>
    </row>
    <row r="584" spans="1:13" hidden="1" x14ac:dyDescent="0.25">
      <c r="A584" s="8">
        <v>46034</v>
      </c>
      <c r="B584" t="s">
        <v>223</v>
      </c>
      <c r="C584">
        <v>130</v>
      </c>
      <c r="D584">
        <v>61</v>
      </c>
      <c r="E584">
        <v>56</v>
      </c>
      <c r="F584" s="5">
        <f t="shared" si="45"/>
        <v>46034.041666666664</v>
      </c>
      <c r="G584" s="3">
        <f t="shared" si="46"/>
        <v>0.40833333333333338</v>
      </c>
      <c r="H584" s="17">
        <f t="shared" si="47"/>
        <v>13</v>
      </c>
      <c r="I584" s="17">
        <f t="shared" si="48"/>
        <v>6.1</v>
      </c>
      <c r="J584" s="17">
        <f t="shared" si="49"/>
        <v>56</v>
      </c>
      <c r="M584" s="7"/>
    </row>
    <row r="585" spans="1:13" hidden="1" x14ac:dyDescent="0.25">
      <c r="A585" s="8">
        <v>46034</v>
      </c>
      <c r="B585" t="s">
        <v>211</v>
      </c>
      <c r="C585">
        <v>129</v>
      </c>
      <c r="D585">
        <v>57</v>
      </c>
      <c r="E585">
        <v>55</v>
      </c>
      <c r="F585" s="5">
        <f t="shared" si="45"/>
        <v>46034.041666666664</v>
      </c>
      <c r="G585" s="3">
        <f t="shared" si="46"/>
        <v>0.40763888888888888</v>
      </c>
      <c r="H585" s="17">
        <f t="shared" si="47"/>
        <v>12.9</v>
      </c>
      <c r="I585" s="17">
        <f t="shared" si="48"/>
        <v>5.7</v>
      </c>
      <c r="J585" s="17">
        <f t="shared" si="49"/>
        <v>55</v>
      </c>
      <c r="M585" s="7"/>
    </row>
    <row r="586" spans="1:13" hidden="1" x14ac:dyDescent="0.25">
      <c r="A586" s="8">
        <v>46034</v>
      </c>
      <c r="B586" t="s">
        <v>212</v>
      </c>
      <c r="C586">
        <v>133</v>
      </c>
      <c r="D586">
        <v>61</v>
      </c>
      <c r="E586">
        <v>54</v>
      </c>
      <c r="F586" s="5">
        <f t="shared" si="45"/>
        <v>46034.041666666664</v>
      </c>
      <c r="G586" s="3">
        <f t="shared" si="46"/>
        <v>0.4069444444444445</v>
      </c>
      <c r="H586" s="17">
        <f t="shared" si="47"/>
        <v>13.3</v>
      </c>
      <c r="I586" s="17">
        <f t="shared" si="48"/>
        <v>6.1</v>
      </c>
      <c r="J586" s="17">
        <f t="shared" si="49"/>
        <v>54</v>
      </c>
      <c r="M586" s="7"/>
    </row>
    <row r="587" spans="1:13" hidden="1" x14ac:dyDescent="0.25">
      <c r="A587" s="8">
        <v>46033</v>
      </c>
      <c r="B587" t="s">
        <v>224</v>
      </c>
      <c r="C587">
        <v>154</v>
      </c>
      <c r="D587">
        <v>68</v>
      </c>
      <c r="E587">
        <v>54</v>
      </c>
      <c r="F587" s="5">
        <f t="shared" si="45"/>
        <v>46033.625</v>
      </c>
      <c r="G587" s="3">
        <f t="shared" si="46"/>
        <v>0.83263888888888893</v>
      </c>
      <c r="H587" s="17">
        <f t="shared" si="47"/>
        <v>15.4</v>
      </c>
      <c r="I587" s="17">
        <f t="shared" si="48"/>
        <v>6.8</v>
      </c>
      <c r="J587" s="17">
        <f t="shared" si="49"/>
        <v>54</v>
      </c>
      <c r="M587" s="7"/>
    </row>
    <row r="588" spans="1:13" hidden="1" x14ac:dyDescent="0.25">
      <c r="A588" s="8">
        <v>46033</v>
      </c>
      <c r="B588" t="s">
        <v>225</v>
      </c>
      <c r="C588">
        <v>147</v>
      </c>
      <c r="D588">
        <v>67</v>
      </c>
      <c r="E588">
        <v>54</v>
      </c>
      <c r="F588" s="5">
        <f t="shared" si="45"/>
        <v>46033.625</v>
      </c>
      <c r="G588" s="3">
        <f t="shared" si="46"/>
        <v>0.83194444444444438</v>
      </c>
      <c r="H588" s="17">
        <f t="shared" si="47"/>
        <v>14.7</v>
      </c>
      <c r="I588" s="17">
        <f t="shared" si="48"/>
        <v>6.7</v>
      </c>
      <c r="J588" s="17">
        <f t="shared" si="49"/>
        <v>54</v>
      </c>
      <c r="M588" s="7"/>
    </row>
    <row r="589" spans="1:13" hidden="1" x14ac:dyDescent="0.25">
      <c r="A589" s="8">
        <v>46033</v>
      </c>
      <c r="B589" t="s">
        <v>225</v>
      </c>
      <c r="C589">
        <v>153</v>
      </c>
      <c r="D589">
        <v>75</v>
      </c>
      <c r="E589">
        <v>55</v>
      </c>
      <c r="F589" s="5">
        <f t="shared" si="45"/>
        <v>46033.625</v>
      </c>
      <c r="G589" s="3">
        <f t="shared" si="46"/>
        <v>0.83194444444444438</v>
      </c>
      <c r="H589" s="17">
        <f t="shared" si="47"/>
        <v>15.3</v>
      </c>
      <c r="I589" s="17">
        <f t="shared" si="48"/>
        <v>7.5</v>
      </c>
      <c r="J589" s="17">
        <f t="shared" si="49"/>
        <v>55</v>
      </c>
      <c r="M589" s="7"/>
    </row>
    <row r="590" spans="1:13" hidden="1" x14ac:dyDescent="0.25">
      <c r="A590" s="8">
        <v>46033</v>
      </c>
      <c r="B590" t="s">
        <v>226</v>
      </c>
      <c r="C590">
        <v>121</v>
      </c>
      <c r="D590">
        <v>64</v>
      </c>
      <c r="E590">
        <v>53</v>
      </c>
      <c r="F590" s="5">
        <f t="shared" si="45"/>
        <v>46033.625</v>
      </c>
      <c r="G590" s="3">
        <f t="shared" si="46"/>
        <v>0.42986111111111108</v>
      </c>
      <c r="H590" s="17">
        <f t="shared" si="47"/>
        <v>12.1</v>
      </c>
      <c r="I590" s="17">
        <f t="shared" si="48"/>
        <v>6.4</v>
      </c>
      <c r="J590" s="17">
        <f t="shared" si="49"/>
        <v>53</v>
      </c>
      <c r="M590" s="7"/>
    </row>
    <row r="591" spans="1:13" hidden="1" x14ac:dyDescent="0.25">
      <c r="A591" s="8">
        <v>46033</v>
      </c>
      <c r="B591" t="s">
        <v>218</v>
      </c>
      <c r="C591">
        <v>130</v>
      </c>
      <c r="D591">
        <v>59</v>
      </c>
      <c r="E591">
        <v>53</v>
      </c>
      <c r="F591" s="5">
        <f t="shared" si="45"/>
        <v>46033.625</v>
      </c>
      <c r="G591" s="3">
        <f t="shared" si="46"/>
        <v>0.4284722222222222</v>
      </c>
      <c r="H591" s="17">
        <f t="shared" si="47"/>
        <v>13</v>
      </c>
      <c r="I591" s="17">
        <f t="shared" si="48"/>
        <v>5.9</v>
      </c>
      <c r="J591" s="17">
        <f t="shared" si="49"/>
        <v>53</v>
      </c>
      <c r="M591" s="7"/>
    </row>
    <row r="592" spans="1:13" hidden="1" x14ac:dyDescent="0.25">
      <c r="A592" s="8">
        <v>46033</v>
      </c>
      <c r="B592" t="s">
        <v>219</v>
      </c>
      <c r="C592">
        <v>133</v>
      </c>
      <c r="D592">
        <v>61</v>
      </c>
      <c r="E592">
        <v>52</v>
      </c>
      <c r="F592" s="5">
        <f t="shared" si="45"/>
        <v>46033.625</v>
      </c>
      <c r="G592" s="3">
        <f t="shared" si="46"/>
        <v>0.42777777777777781</v>
      </c>
      <c r="H592" s="17">
        <f t="shared" si="47"/>
        <v>13.3</v>
      </c>
      <c r="I592" s="17">
        <f t="shared" si="48"/>
        <v>6.1</v>
      </c>
      <c r="J592" s="17">
        <f t="shared" si="49"/>
        <v>52</v>
      </c>
      <c r="M592" s="7"/>
    </row>
    <row r="593" spans="1:13" hidden="1" x14ac:dyDescent="0.25">
      <c r="A593" s="8">
        <v>46032</v>
      </c>
      <c r="B593" t="s">
        <v>128</v>
      </c>
      <c r="C593">
        <v>135</v>
      </c>
      <c r="D593">
        <v>66</v>
      </c>
      <c r="E593">
        <v>57</v>
      </c>
      <c r="F593" s="5">
        <f t="shared" si="45"/>
        <v>46032.625</v>
      </c>
      <c r="G593" s="3">
        <f t="shared" si="46"/>
        <v>0.93333333333333324</v>
      </c>
      <c r="H593" s="17">
        <f t="shared" si="47"/>
        <v>13.5</v>
      </c>
      <c r="I593" s="17">
        <f t="shared" si="48"/>
        <v>6.6</v>
      </c>
      <c r="J593" s="17">
        <f t="shared" si="49"/>
        <v>57</v>
      </c>
      <c r="M593" s="7"/>
    </row>
    <row r="594" spans="1:13" hidden="1" x14ac:dyDescent="0.25">
      <c r="A594" s="8">
        <v>46032</v>
      </c>
      <c r="B594" t="s">
        <v>129</v>
      </c>
      <c r="C594">
        <v>127</v>
      </c>
      <c r="D594">
        <v>66</v>
      </c>
      <c r="E594">
        <v>57</v>
      </c>
      <c r="F594" s="5">
        <f t="shared" si="45"/>
        <v>46032.625</v>
      </c>
      <c r="G594" s="3">
        <f t="shared" si="46"/>
        <v>0.93263888888888891</v>
      </c>
      <c r="H594" s="17">
        <f t="shared" si="47"/>
        <v>12.7</v>
      </c>
      <c r="I594" s="17">
        <f t="shared" si="48"/>
        <v>6.6</v>
      </c>
      <c r="J594" s="17">
        <f t="shared" si="49"/>
        <v>57</v>
      </c>
      <c r="M594" s="7"/>
    </row>
    <row r="595" spans="1:13" hidden="1" x14ac:dyDescent="0.25">
      <c r="A595" s="8">
        <v>46032</v>
      </c>
      <c r="B595" t="s">
        <v>129</v>
      </c>
      <c r="C595">
        <v>136</v>
      </c>
      <c r="D595">
        <v>66</v>
      </c>
      <c r="E595">
        <v>56</v>
      </c>
      <c r="F595" s="5">
        <f t="shared" si="45"/>
        <v>46032.625</v>
      </c>
      <c r="G595" s="3">
        <f t="shared" si="46"/>
        <v>0.93263888888888891</v>
      </c>
      <c r="H595" s="17">
        <f t="shared" si="47"/>
        <v>13.6</v>
      </c>
      <c r="I595" s="17">
        <f t="shared" si="48"/>
        <v>6.6</v>
      </c>
      <c r="J595" s="17">
        <f t="shared" si="49"/>
        <v>56</v>
      </c>
      <c r="M595" s="7"/>
    </row>
    <row r="596" spans="1:13" hidden="1" x14ac:dyDescent="0.25">
      <c r="A596" s="8">
        <v>46032</v>
      </c>
      <c r="B596" t="s">
        <v>227</v>
      </c>
      <c r="C596">
        <v>139</v>
      </c>
      <c r="D596">
        <v>69</v>
      </c>
      <c r="E596">
        <v>55</v>
      </c>
      <c r="F596" s="5">
        <f t="shared" si="45"/>
        <v>46032.625</v>
      </c>
      <c r="G596" s="3">
        <f t="shared" si="46"/>
        <v>0.93055555555555547</v>
      </c>
      <c r="H596" s="17">
        <f t="shared" si="47"/>
        <v>13.9</v>
      </c>
      <c r="I596" s="17">
        <f t="shared" si="48"/>
        <v>6.9</v>
      </c>
      <c r="J596" s="17">
        <f t="shared" si="49"/>
        <v>55</v>
      </c>
      <c r="M596" s="7"/>
    </row>
    <row r="597" spans="1:13" hidden="1" x14ac:dyDescent="0.25">
      <c r="A597" s="8">
        <v>46032</v>
      </c>
      <c r="B597" t="s">
        <v>228</v>
      </c>
      <c r="C597">
        <v>120</v>
      </c>
      <c r="D597">
        <v>55</v>
      </c>
      <c r="E597">
        <v>52</v>
      </c>
      <c r="F597" s="5">
        <f t="shared" si="45"/>
        <v>46032.041666666664</v>
      </c>
      <c r="G597" s="3">
        <f t="shared" si="46"/>
        <v>0.40625</v>
      </c>
      <c r="H597" s="17">
        <f t="shared" si="47"/>
        <v>12</v>
      </c>
      <c r="I597" s="17">
        <f t="shared" si="48"/>
        <v>5.5</v>
      </c>
      <c r="J597" s="17">
        <f t="shared" si="49"/>
        <v>52</v>
      </c>
      <c r="M597" s="7"/>
    </row>
    <row r="598" spans="1:13" hidden="1" x14ac:dyDescent="0.25">
      <c r="A598" s="8">
        <v>46032</v>
      </c>
      <c r="B598" t="s">
        <v>115</v>
      </c>
      <c r="C598">
        <v>125</v>
      </c>
      <c r="D598">
        <v>58</v>
      </c>
      <c r="E598">
        <v>52</v>
      </c>
      <c r="F598" s="5">
        <f t="shared" si="45"/>
        <v>46032.041666666664</v>
      </c>
      <c r="G598" s="3">
        <f t="shared" si="46"/>
        <v>0.4055555555555555</v>
      </c>
      <c r="H598" s="17">
        <f t="shared" si="47"/>
        <v>12.5</v>
      </c>
      <c r="I598" s="17">
        <f t="shared" si="48"/>
        <v>5.8</v>
      </c>
      <c r="J598" s="17">
        <f t="shared" si="49"/>
        <v>52</v>
      </c>
      <c r="M598" s="7"/>
    </row>
    <row r="599" spans="1:13" hidden="1" x14ac:dyDescent="0.25">
      <c r="A599" s="8">
        <v>46032</v>
      </c>
      <c r="B599" t="s">
        <v>116</v>
      </c>
      <c r="C599">
        <v>113</v>
      </c>
      <c r="D599">
        <v>60</v>
      </c>
      <c r="E599">
        <v>53</v>
      </c>
      <c r="F599" s="5">
        <f t="shared" si="45"/>
        <v>46032.041666666664</v>
      </c>
      <c r="G599" s="3">
        <f t="shared" si="46"/>
        <v>0.40486111111111112</v>
      </c>
      <c r="H599" s="17">
        <f t="shared" si="47"/>
        <v>11.3</v>
      </c>
      <c r="I599" s="17">
        <f t="shared" si="48"/>
        <v>6</v>
      </c>
      <c r="J599" s="17">
        <f t="shared" si="49"/>
        <v>53</v>
      </c>
      <c r="M599" s="7"/>
    </row>
    <row r="600" spans="1:13" hidden="1" x14ac:dyDescent="0.25">
      <c r="A600" s="8">
        <v>46031</v>
      </c>
      <c r="B600" t="s">
        <v>229</v>
      </c>
      <c r="C600">
        <v>138</v>
      </c>
      <c r="D600">
        <v>71</v>
      </c>
      <c r="E600">
        <v>52</v>
      </c>
      <c r="F600" s="5">
        <f t="shared" si="45"/>
        <v>46031.625</v>
      </c>
      <c r="G600" s="3">
        <f t="shared" si="46"/>
        <v>0.91527777777777775</v>
      </c>
      <c r="H600" s="17">
        <f t="shared" si="47"/>
        <v>13.8</v>
      </c>
      <c r="I600" s="17">
        <f t="shared" si="48"/>
        <v>7.1</v>
      </c>
      <c r="J600" s="17">
        <f t="shared" si="49"/>
        <v>52</v>
      </c>
      <c r="M600" s="7"/>
    </row>
    <row r="601" spans="1:13" hidden="1" x14ac:dyDescent="0.25">
      <c r="A601" s="8">
        <v>46031</v>
      </c>
      <c r="B601" t="s">
        <v>230</v>
      </c>
      <c r="C601">
        <v>137</v>
      </c>
      <c r="D601">
        <v>65</v>
      </c>
      <c r="E601">
        <v>53</v>
      </c>
      <c r="F601" s="5">
        <f t="shared" si="45"/>
        <v>46031.625</v>
      </c>
      <c r="G601" s="3">
        <f t="shared" si="46"/>
        <v>0.91319444444444453</v>
      </c>
      <c r="H601" s="17">
        <f t="shared" si="47"/>
        <v>13.7</v>
      </c>
      <c r="I601" s="17">
        <f t="shared" si="48"/>
        <v>6.5</v>
      </c>
      <c r="J601" s="17">
        <f t="shared" si="49"/>
        <v>53</v>
      </c>
      <c r="M601" s="7"/>
    </row>
    <row r="602" spans="1:13" hidden="1" x14ac:dyDescent="0.25">
      <c r="A602" s="8">
        <v>46031</v>
      </c>
      <c r="B602" t="s">
        <v>90</v>
      </c>
      <c r="C602">
        <v>144</v>
      </c>
      <c r="D602">
        <v>72</v>
      </c>
      <c r="E602">
        <v>53</v>
      </c>
      <c r="F602" s="5">
        <f t="shared" si="45"/>
        <v>46031.625</v>
      </c>
      <c r="G602" s="3">
        <f t="shared" si="46"/>
        <v>0.91249999999999998</v>
      </c>
      <c r="H602" s="17">
        <f t="shared" si="47"/>
        <v>14.4</v>
      </c>
      <c r="I602" s="17">
        <f t="shared" si="48"/>
        <v>7.2</v>
      </c>
      <c r="J602" s="17">
        <f t="shared" si="49"/>
        <v>53</v>
      </c>
      <c r="M602" s="7"/>
    </row>
    <row r="603" spans="1:13" hidden="1" x14ac:dyDescent="0.25">
      <c r="A603" s="8">
        <v>46031</v>
      </c>
      <c r="B603" t="s">
        <v>106</v>
      </c>
      <c r="C603">
        <v>117</v>
      </c>
      <c r="D603">
        <v>60</v>
      </c>
      <c r="E603">
        <v>57</v>
      </c>
      <c r="F603" s="5">
        <f t="shared" si="45"/>
        <v>46031.041666666664</v>
      </c>
      <c r="G603" s="3">
        <f t="shared" si="46"/>
        <v>0.39861111111111108</v>
      </c>
      <c r="H603" s="17">
        <f t="shared" si="47"/>
        <v>11.7</v>
      </c>
      <c r="I603" s="17">
        <f t="shared" si="48"/>
        <v>6</v>
      </c>
      <c r="J603" s="17">
        <f t="shared" si="49"/>
        <v>57</v>
      </c>
      <c r="M603" s="7"/>
    </row>
    <row r="604" spans="1:13" hidden="1" x14ac:dyDescent="0.25">
      <c r="A604" s="8">
        <v>46031</v>
      </c>
      <c r="B604" t="s">
        <v>107</v>
      </c>
      <c r="C604">
        <v>116</v>
      </c>
      <c r="D604">
        <v>50</v>
      </c>
      <c r="E604">
        <v>56</v>
      </c>
      <c r="F604" s="5">
        <f t="shared" si="45"/>
        <v>46031.041666666664</v>
      </c>
      <c r="G604" s="3">
        <f t="shared" si="46"/>
        <v>0.3979166666666667</v>
      </c>
      <c r="H604" s="17">
        <f t="shared" si="47"/>
        <v>11.6</v>
      </c>
      <c r="I604" s="17">
        <f t="shared" si="48"/>
        <v>5</v>
      </c>
      <c r="J604" s="17">
        <f t="shared" si="49"/>
        <v>56</v>
      </c>
      <c r="M604" s="7"/>
    </row>
    <row r="605" spans="1:13" hidden="1" x14ac:dyDescent="0.25">
      <c r="A605" s="8">
        <v>46031</v>
      </c>
      <c r="B605" t="s">
        <v>52</v>
      </c>
      <c r="C605">
        <v>121</v>
      </c>
      <c r="D605">
        <v>61</v>
      </c>
      <c r="E605">
        <v>56</v>
      </c>
      <c r="F605" s="5">
        <f t="shared" si="45"/>
        <v>46031.041666666664</v>
      </c>
      <c r="G605" s="3">
        <f t="shared" si="46"/>
        <v>0.3972222222222222</v>
      </c>
      <c r="H605" s="17">
        <f t="shared" si="47"/>
        <v>12.1</v>
      </c>
      <c r="I605" s="17">
        <f t="shared" si="48"/>
        <v>6.1</v>
      </c>
      <c r="J605" s="17">
        <f t="shared" si="49"/>
        <v>56</v>
      </c>
      <c r="M605" s="7"/>
    </row>
    <row r="606" spans="1:13" hidden="1" x14ac:dyDescent="0.25">
      <c r="A606" s="8">
        <v>46030</v>
      </c>
      <c r="B606" t="s">
        <v>49</v>
      </c>
      <c r="C606">
        <v>119</v>
      </c>
      <c r="D606">
        <v>60</v>
      </c>
      <c r="E606">
        <v>56</v>
      </c>
      <c r="F606" s="5">
        <f t="shared" si="45"/>
        <v>46030.625</v>
      </c>
      <c r="G606" s="3">
        <f t="shared" si="46"/>
        <v>0.90347222222222223</v>
      </c>
      <c r="H606" s="17">
        <f t="shared" si="47"/>
        <v>11.9</v>
      </c>
      <c r="I606" s="17">
        <f t="shared" si="48"/>
        <v>6</v>
      </c>
      <c r="J606" s="17">
        <f t="shared" si="49"/>
        <v>56</v>
      </c>
      <c r="M606" s="7"/>
    </row>
    <row r="607" spans="1:13" hidden="1" x14ac:dyDescent="0.25">
      <c r="A607" s="8">
        <v>46030</v>
      </c>
      <c r="B607" t="s">
        <v>50</v>
      </c>
      <c r="C607">
        <v>116</v>
      </c>
      <c r="D607">
        <v>68</v>
      </c>
      <c r="E607">
        <v>59</v>
      </c>
      <c r="F607" s="5">
        <f t="shared" si="45"/>
        <v>46030.625</v>
      </c>
      <c r="G607" s="3">
        <f t="shared" si="46"/>
        <v>0.90277777777777779</v>
      </c>
      <c r="H607" s="17">
        <f t="shared" si="47"/>
        <v>11.6</v>
      </c>
      <c r="I607" s="17">
        <f t="shared" si="48"/>
        <v>6.8</v>
      </c>
      <c r="J607" s="17">
        <f t="shared" si="49"/>
        <v>59</v>
      </c>
      <c r="M607" s="7"/>
    </row>
    <row r="608" spans="1:13" hidden="1" x14ac:dyDescent="0.25">
      <c r="A608" s="8">
        <v>46030</v>
      </c>
      <c r="B608" t="s">
        <v>168</v>
      </c>
      <c r="C608">
        <v>145</v>
      </c>
      <c r="D608">
        <v>67</v>
      </c>
      <c r="E608">
        <v>64</v>
      </c>
      <c r="F608" s="5">
        <f t="shared" si="45"/>
        <v>46030.625</v>
      </c>
      <c r="G608" s="3">
        <f t="shared" si="46"/>
        <v>0.90138888888888891</v>
      </c>
      <c r="H608" s="17">
        <f t="shared" si="47"/>
        <v>14.5</v>
      </c>
      <c r="I608" s="17">
        <f t="shared" si="48"/>
        <v>6.7</v>
      </c>
      <c r="J608" s="17">
        <f t="shared" si="49"/>
        <v>64</v>
      </c>
      <c r="M608" s="7"/>
    </row>
    <row r="609" spans="1:13" hidden="1" x14ac:dyDescent="0.25">
      <c r="A609" s="8">
        <v>46030</v>
      </c>
      <c r="B609" t="s">
        <v>231</v>
      </c>
      <c r="C609">
        <v>123</v>
      </c>
      <c r="D609">
        <v>57</v>
      </c>
      <c r="E609">
        <v>57</v>
      </c>
      <c r="F609" s="5">
        <f t="shared" si="45"/>
        <v>46030.041666666664</v>
      </c>
      <c r="G609" s="3">
        <f t="shared" si="46"/>
        <v>0.35555555555555557</v>
      </c>
      <c r="H609" s="17">
        <f t="shared" si="47"/>
        <v>12.3</v>
      </c>
      <c r="I609" s="17">
        <f t="shared" si="48"/>
        <v>5.7</v>
      </c>
      <c r="J609" s="17">
        <f t="shared" si="49"/>
        <v>57</v>
      </c>
      <c r="M609" s="7"/>
    </row>
    <row r="610" spans="1:13" hidden="1" x14ac:dyDescent="0.25">
      <c r="A610" s="8">
        <v>46030</v>
      </c>
      <c r="B610" t="s">
        <v>231</v>
      </c>
      <c r="C610">
        <v>127</v>
      </c>
      <c r="D610">
        <v>57</v>
      </c>
      <c r="E610">
        <v>56</v>
      </c>
      <c r="F610" s="5">
        <f t="shared" si="45"/>
        <v>46030.041666666664</v>
      </c>
      <c r="G610" s="3">
        <f t="shared" si="46"/>
        <v>0.35555555555555557</v>
      </c>
      <c r="H610" s="17">
        <f t="shared" si="47"/>
        <v>12.7</v>
      </c>
      <c r="I610" s="17">
        <f t="shared" si="48"/>
        <v>5.7</v>
      </c>
      <c r="J610" s="17">
        <f t="shared" si="49"/>
        <v>56</v>
      </c>
      <c r="M610" s="7"/>
    </row>
    <row r="611" spans="1:13" hidden="1" x14ac:dyDescent="0.25">
      <c r="A611" s="8">
        <v>46030</v>
      </c>
      <c r="B611" t="s">
        <v>232</v>
      </c>
      <c r="C611">
        <v>125</v>
      </c>
      <c r="D611">
        <v>61</v>
      </c>
      <c r="E611">
        <v>57</v>
      </c>
      <c r="F611" s="5">
        <f t="shared" si="45"/>
        <v>46030.041666666664</v>
      </c>
      <c r="G611" s="3">
        <f t="shared" si="46"/>
        <v>0.35486111111111113</v>
      </c>
      <c r="H611" s="17">
        <f t="shared" si="47"/>
        <v>12.5</v>
      </c>
      <c r="I611" s="17">
        <f t="shared" si="48"/>
        <v>6.1</v>
      </c>
      <c r="J611" s="17">
        <f t="shared" si="49"/>
        <v>57</v>
      </c>
      <c r="M611" s="7"/>
    </row>
    <row r="612" spans="1:13" hidden="1" x14ac:dyDescent="0.25">
      <c r="A612" s="8">
        <v>46029</v>
      </c>
      <c r="B612" t="s">
        <v>29</v>
      </c>
      <c r="C612">
        <v>142</v>
      </c>
      <c r="D612">
        <v>71</v>
      </c>
      <c r="E612">
        <v>66</v>
      </c>
      <c r="F612" s="5">
        <f t="shared" si="45"/>
        <v>46029.625</v>
      </c>
      <c r="G612" s="3">
        <f t="shared" si="46"/>
        <v>0.90763888888888899</v>
      </c>
      <c r="H612" s="17">
        <f t="shared" si="47"/>
        <v>14.2</v>
      </c>
      <c r="I612" s="17">
        <f t="shared" si="48"/>
        <v>7.1</v>
      </c>
      <c r="J612" s="17">
        <f t="shared" si="49"/>
        <v>66</v>
      </c>
      <c r="M612" s="7"/>
    </row>
    <row r="613" spans="1:13" hidden="1" x14ac:dyDescent="0.25">
      <c r="A613" s="8">
        <v>46029</v>
      </c>
      <c r="B613" t="s">
        <v>44</v>
      </c>
      <c r="C613">
        <v>143</v>
      </c>
      <c r="D613">
        <v>82</v>
      </c>
      <c r="E613">
        <v>65</v>
      </c>
      <c r="F613" s="5">
        <f t="shared" si="45"/>
        <v>46029.625</v>
      </c>
      <c r="G613" s="3">
        <f t="shared" si="46"/>
        <v>0.90694444444444444</v>
      </c>
      <c r="H613" s="17">
        <f t="shared" si="47"/>
        <v>14.3</v>
      </c>
      <c r="I613" s="17">
        <f t="shared" si="48"/>
        <v>8.1999999999999993</v>
      </c>
      <c r="J613" s="17">
        <f t="shared" si="49"/>
        <v>65</v>
      </c>
      <c r="M613" s="7"/>
    </row>
    <row r="614" spans="1:13" hidden="1" x14ac:dyDescent="0.25">
      <c r="A614" s="8">
        <v>46029</v>
      </c>
      <c r="B614" t="s">
        <v>44</v>
      </c>
      <c r="C614">
        <v>158</v>
      </c>
      <c r="D614">
        <v>70</v>
      </c>
      <c r="E614">
        <v>64</v>
      </c>
      <c r="F614" s="5">
        <f t="shared" si="45"/>
        <v>46029.625</v>
      </c>
      <c r="G614" s="3">
        <f t="shared" si="46"/>
        <v>0.90694444444444444</v>
      </c>
      <c r="H614" s="17">
        <f t="shared" si="47"/>
        <v>15.8</v>
      </c>
      <c r="I614" s="17">
        <f t="shared" si="48"/>
        <v>7</v>
      </c>
      <c r="J614" s="17">
        <f t="shared" si="49"/>
        <v>64</v>
      </c>
      <c r="M614" s="7"/>
    </row>
    <row r="615" spans="1:13" hidden="1" x14ac:dyDescent="0.25">
      <c r="A615" s="8">
        <v>46028</v>
      </c>
      <c r="B615" t="s">
        <v>37</v>
      </c>
      <c r="C615">
        <v>176</v>
      </c>
      <c r="D615">
        <v>74</v>
      </c>
      <c r="E615">
        <v>61</v>
      </c>
      <c r="F615" s="5">
        <f t="shared" si="45"/>
        <v>46028.625</v>
      </c>
      <c r="G615" s="3">
        <f t="shared" si="46"/>
        <v>0.90972222222222221</v>
      </c>
      <c r="H615" s="17">
        <f t="shared" si="47"/>
        <v>17.600000000000001</v>
      </c>
      <c r="I615" s="17">
        <f t="shared" si="48"/>
        <v>7.4</v>
      </c>
      <c r="J615" s="17">
        <f t="shared" si="49"/>
        <v>61</v>
      </c>
      <c r="M615" s="7"/>
    </row>
    <row r="616" spans="1:13" hidden="1" x14ac:dyDescent="0.25">
      <c r="A616" s="8">
        <v>46028</v>
      </c>
      <c r="B616" t="s">
        <v>27</v>
      </c>
      <c r="C616">
        <v>176</v>
      </c>
      <c r="D616">
        <v>76</v>
      </c>
      <c r="E616">
        <v>60</v>
      </c>
      <c r="F616" s="5">
        <f t="shared" si="45"/>
        <v>46028.625</v>
      </c>
      <c r="G616" s="3">
        <f t="shared" si="46"/>
        <v>0.90902777777777777</v>
      </c>
      <c r="H616" s="17">
        <f t="shared" si="47"/>
        <v>17.600000000000001</v>
      </c>
      <c r="I616" s="17">
        <f t="shared" si="48"/>
        <v>7.6</v>
      </c>
      <c r="J616" s="17">
        <f t="shared" si="49"/>
        <v>60</v>
      </c>
      <c r="M616" s="7"/>
    </row>
    <row r="617" spans="1:13" hidden="1" x14ac:dyDescent="0.25">
      <c r="A617" s="8">
        <v>46028</v>
      </c>
      <c r="B617" t="s">
        <v>28</v>
      </c>
      <c r="C617">
        <v>160</v>
      </c>
      <c r="D617">
        <v>77</v>
      </c>
      <c r="E617">
        <v>61</v>
      </c>
      <c r="F617" s="5">
        <f t="shared" si="45"/>
        <v>46028.625</v>
      </c>
      <c r="G617" s="3">
        <f t="shared" si="46"/>
        <v>0.90833333333333333</v>
      </c>
      <c r="H617" s="17">
        <f t="shared" si="47"/>
        <v>16</v>
      </c>
      <c r="I617" s="17">
        <f t="shared" si="48"/>
        <v>7.7</v>
      </c>
      <c r="J617" s="17">
        <f t="shared" si="49"/>
        <v>61</v>
      </c>
      <c r="M617" s="7"/>
    </row>
    <row r="618" spans="1:13" hidden="1" x14ac:dyDescent="0.25">
      <c r="A618" s="8">
        <v>46028</v>
      </c>
      <c r="B618" t="s">
        <v>79</v>
      </c>
      <c r="C618">
        <v>102</v>
      </c>
      <c r="D618">
        <v>46</v>
      </c>
      <c r="E618">
        <v>58</v>
      </c>
      <c r="F618" s="5">
        <f t="shared" si="45"/>
        <v>46028.041666666664</v>
      </c>
      <c r="G618" s="3">
        <f t="shared" si="46"/>
        <v>0.36319444444444443</v>
      </c>
      <c r="H618" s="17">
        <f t="shared" si="47"/>
        <v>10.199999999999999</v>
      </c>
      <c r="I618" s="17">
        <f t="shared" si="48"/>
        <v>4.5999999999999996</v>
      </c>
      <c r="J618" s="17">
        <f t="shared" si="49"/>
        <v>58</v>
      </c>
      <c r="M618" s="7"/>
    </row>
    <row r="619" spans="1:13" hidden="1" x14ac:dyDescent="0.25">
      <c r="A619" s="8">
        <v>46028</v>
      </c>
      <c r="B619" t="s">
        <v>80</v>
      </c>
      <c r="C619">
        <v>96</v>
      </c>
      <c r="D619">
        <v>61</v>
      </c>
      <c r="E619">
        <v>60</v>
      </c>
      <c r="F619" s="5">
        <f t="shared" si="45"/>
        <v>46028.041666666664</v>
      </c>
      <c r="G619" s="3">
        <f t="shared" si="46"/>
        <v>0.36249999999999999</v>
      </c>
      <c r="H619" s="17">
        <f t="shared" si="47"/>
        <v>9.6</v>
      </c>
      <c r="I619" s="17">
        <f t="shared" si="48"/>
        <v>6.1</v>
      </c>
      <c r="J619" s="17">
        <f t="shared" si="49"/>
        <v>60</v>
      </c>
      <c r="M619" s="7"/>
    </row>
    <row r="620" spans="1:13" hidden="1" x14ac:dyDescent="0.25">
      <c r="A620" s="8">
        <v>46028</v>
      </c>
      <c r="B620" t="s">
        <v>233</v>
      </c>
      <c r="C620">
        <v>114</v>
      </c>
      <c r="D620">
        <v>51</v>
      </c>
      <c r="E620">
        <v>61</v>
      </c>
      <c r="F620" s="5">
        <f t="shared" si="45"/>
        <v>46028.041666666664</v>
      </c>
      <c r="G620" s="3">
        <f t="shared" si="46"/>
        <v>0.36180555555555555</v>
      </c>
      <c r="H620" s="17">
        <f t="shared" si="47"/>
        <v>11.4</v>
      </c>
      <c r="I620" s="17">
        <f t="shared" si="48"/>
        <v>5.0999999999999996</v>
      </c>
      <c r="J620" s="17">
        <f t="shared" si="49"/>
        <v>61</v>
      </c>
      <c r="M620" s="7"/>
    </row>
    <row r="621" spans="1:13" hidden="1" x14ac:dyDescent="0.25">
      <c r="A621" s="8">
        <v>46027</v>
      </c>
      <c r="B621" t="s">
        <v>32</v>
      </c>
      <c r="C621">
        <v>165</v>
      </c>
      <c r="D621">
        <v>72</v>
      </c>
      <c r="E621">
        <v>54</v>
      </c>
      <c r="F621" s="5">
        <f t="shared" si="45"/>
        <v>46027.625</v>
      </c>
      <c r="G621" s="3">
        <f t="shared" si="46"/>
        <v>0.90555555555555556</v>
      </c>
      <c r="H621" s="17">
        <f t="shared" si="47"/>
        <v>16.5</v>
      </c>
      <c r="I621" s="17">
        <f t="shared" si="48"/>
        <v>7.2</v>
      </c>
      <c r="J621" s="17">
        <f t="shared" si="49"/>
        <v>54</v>
      </c>
      <c r="M621" s="7"/>
    </row>
    <row r="622" spans="1:13" hidden="1" x14ac:dyDescent="0.25">
      <c r="A622" s="8">
        <v>46027</v>
      </c>
      <c r="B622" t="s">
        <v>33</v>
      </c>
      <c r="C622">
        <v>159</v>
      </c>
      <c r="D622">
        <v>76</v>
      </c>
      <c r="E622">
        <v>54</v>
      </c>
      <c r="F622" s="5">
        <f t="shared" si="45"/>
        <v>46027.625</v>
      </c>
      <c r="G622" s="3">
        <f t="shared" si="46"/>
        <v>0.90486111111111101</v>
      </c>
      <c r="H622" s="17">
        <f t="shared" si="47"/>
        <v>15.9</v>
      </c>
      <c r="I622" s="17">
        <f t="shared" si="48"/>
        <v>7.6</v>
      </c>
      <c r="J622" s="17">
        <f t="shared" si="49"/>
        <v>54</v>
      </c>
      <c r="M622" s="7"/>
    </row>
    <row r="623" spans="1:13" hidden="1" x14ac:dyDescent="0.25">
      <c r="A623" s="8">
        <v>46027</v>
      </c>
      <c r="B623" t="s">
        <v>48</v>
      </c>
      <c r="C623">
        <v>168</v>
      </c>
      <c r="D623">
        <v>79</v>
      </c>
      <c r="E623">
        <v>54</v>
      </c>
      <c r="F623" s="5">
        <f t="shared" si="45"/>
        <v>46027.625</v>
      </c>
      <c r="G623" s="3">
        <f t="shared" si="46"/>
        <v>0.90416666666666667</v>
      </c>
      <c r="H623" s="17">
        <f t="shared" si="47"/>
        <v>16.8</v>
      </c>
      <c r="I623" s="17">
        <f t="shared" si="48"/>
        <v>7.9</v>
      </c>
      <c r="J623" s="17">
        <f t="shared" si="49"/>
        <v>54</v>
      </c>
      <c r="M623" s="7"/>
    </row>
    <row r="624" spans="1:13" hidden="1" x14ac:dyDescent="0.25">
      <c r="A624" s="8">
        <v>46027</v>
      </c>
      <c r="B624" t="s">
        <v>234</v>
      </c>
      <c r="C624">
        <v>153</v>
      </c>
      <c r="D624">
        <v>79</v>
      </c>
      <c r="E624">
        <v>53</v>
      </c>
      <c r="F624" s="5">
        <f t="shared" si="45"/>
        <v>46027.041666666664</v>
      </c>
      <c r="G624" s="3">
        <f t="shared" si="46"/>
        <v>0.31944444444444448</v>
      </c>
      <c r="H624" s="17">
        <f t="shared" si="47"/>
        <v>15.3</v>
      </c>
      <c r="I624" s="17">
        <f t="shared" si="48"/>
        <v>7.9</v>
      </c>
      <c r="J624" s="17">
        <f t="shared" si="49"/>
        <v>53</v>
      </c>
      <c r="M624" s="7"/>
    </row>
    <row r="625" spans="1:13" hidden="1" x14ac:dyDescent="0.25">
      <c r="A625" s="8">
        <v>46027</v>
      </c>
      <c r="B625" t="s">
        <v>235</v>
      </c>
      <c r="C625">
        <v>159</v>
      </c>
      <c r="D625">
        <v>75</v>
      </c>
      <c r="E625">
        <v>52</v>
      </c>
      <c r="F625" s="5">
        <f t="shared" si="45"/>
        <v>46027.041666666664</v>
      </c>
      <c r="G625" s="3">
        <f t="shared" si="46"/>
        <v>0.31875000000000003</v>
      </c>
      <c r="H625" s="17">
        <f t="shared" si="47"/>
        <v>15.9</v>
      </c>
      <c r="I625" s="17">
        <f t="shared" si="48"/>
        <v>7.5</v>
      </c>
      <c r="J625" s="17">
        <f t="shared" si="49"/>
        <v>52</v>
      </c>
      <c r="M625" s="7"/>
    </row>
    <row r="626" spans="1:13" hidden="1" x14ac:dyDescent="0.25">
      <c r="A626" s="8">
        <v>46027</v>
      </c>
      <c r="B626" t="s">
        <v>236</v>
      </c>
      <c r="C626">
        <v>149</v>
      </c>
      <c r="D626">
        <v>75</v>
      </c>
      <c r="E626">
        <v>52</v>
      </c>
      <c r="F626" s="5">
        <f t="shared" si="45"/>
        <v>46027.041666666664</v>
      </c>
      <c r="G626" s="3">
        <f t="shared" si="46"/>
        <v>0.31805555555555554</v>
      </c>
      <c r="H626" s="17">
        <f t="shared" si="47"/>
        <v>14.9</v>
      </c>
      <c r="I626" s="17">
        <f t="shared" si="48"/>
        <v>7.5</v>
      </c>
      <c r="J626" s="17">
        <f t="shared" si="49"/>
        <v>52</v>
      </c>
      <c r="M626" s="7"/>
    </row>
    <row r="627" spans="1:13" hidden="1" x14ac:dyDescent="0.25">
      <c r="A627" s="8">
        <v>46026</v>
      </c>
      <c r="B627" t="s">
        <v>76</v>
      </c>
      <c r="C627">
        <v>129</v>
      </c>
      <c r="D627">
        <v>65</v>
      </c>
      <c r="E627">
        <v>56</v>
      </c>
      <c r="F627" s="5">
        <f t="shared" si="45"/>
        <v>46026.041666666664</v>
      </c>
      <c r="G627" s="3">
        <f t="shared" si="46"/>
        <v>0.40208333333333335</v>
      </c>
      <c r="H627" s="17">
        <f t="shared" si="47"/>
        <v>12.9</v>
      </c>
      <c r="I627" s="17">
        <f t="shared" si="48"/>
        <v>6.5</v>
      </c>
      <c r="J627" s="17">
        <f t="shared" si="49"/>
        <v>56</v>
      </c>
      <c r="M627" s="7"/>
    </row>
    <row r="628" spans="1:13" hidden="1" x14ac:dyDescent="0.25">
      <c r="A628" s="8">
        <v>46026</v>
      </c>
      <c r="B628" t="s">
        <v>76</v>
      </c>
      <c r="C628">
        <v>138</v>
      </c>
      <c r="D628">
        <v>68</v>
      </c>
      <c r="E628">
        <v>58</v>
      </c>
      <c r="F628" s="5">
        <f t="shared" si="45"/>
        <v>46026.041666666664</v>
      </c>
      <c r="G628" s="3">
        <f t="shared" si="46"/>
        <v>0.40208333333333335</v>
      </c>
      <c r="H628" s="17">
        <f t="shared" si="47"/>
        <v>13.8</v>
      </c>
      <c r="I628" s="17">
        <f t="shared" si="48"/>
        <v>6.8</v>
      </c>
      <c r="J628" s="17">
        <f t="shared" si="49"/>
        <v>58</v>
      </c>
      <c r="M628" s="7"/>
    </row>
    <row r="629" spans="1:13" hidden="1" x14ac:dyDescent="0.25">
      <c r="A629" s="8">
        <v>46026</v>
      </c>
      <c r="B629" t="s">
        <v>77</v>
      </c>
      <c r="C629">
        <v>138</v>
      </c>
      <c r="D629">
        <v>70</v>
      </c>
      <c r="E629">
        <v>56</v>
      </c>
      <c r="F629" s="5">
        <f t="shared" si="45"/>
        <v>46026.041666666664</v>
      </c>
      <c r="G629" s="3">
        <f t="shared" si="46"/>
        <v>0.40138888888888885</v>
      </c>
      <c r="H629" s="17">
        <f t="shared" si="47"/>
        <v>13.8</v>
      </c>
      <c r="I629" s="17">
        <f t="shared" si="48"/>
        <v>7</v>
      </c>
      <c r="J629" s="17">
        <f t="shared" si="49"/>
        <v>56</v>
      </c>
      <c r="M629" s="7"/>
    </row>
    <row r="630" spans="1:13" hidden="1" x14ac:dyDescent="0.25">
      <c r="A630" s="8">
        <v>46025</v>
      </c>
      <c r="B630" t="s">
        <v>237</v>
      </c>
      <c r="C630">
        <v>150</v>
      </c>
      <c r="D630">
        <v>63</v>
      </c>
      <c r="E630">
        <v>57</v>
      </c>
      <c r="F630" s="5">
        <f t="shared" si="45"/>
        <v>46025.625</v>
      </c>
      <c r="G630" s="3">
        <f t="shared" si="46"/>
        <v>0.95138888888888884</v>
      </c>
      <c r="H630" s="17">
        <f t="shared" si="47"/>
        <v>15</v>
      </c>
      <c r="I630" s="17">
        <f t="shared" si="48"/>
        <v>6.3</v>
      </c>
      <c r="J630" s="17">
        <f t="shared" si="49"/>
        <v>57</v>
      </c>
      <c r="M630" s="7"/>
    </row>
    <row r="631" spans="1:13" hidden="1" x14ac:dyDescent="0.25">
      <c r="A631" s="8">
        <v>46025</v>
      </c>
      <c r="B631" t="s">
        <v>238</v>
      </c>
      <c r="C631">
        <v>145</v>
      </c>
      <c r="D631">
        <v>66</v>
      </c>
      <c r="E631">
        <v>57</v>
      </c>
      <c r="F631" s="5">
        <f t="shared" si="45"/>
        <v>46025.625</v>
      </c>
      <c r="G631" s="3">
        <f t="shared" si="46"/>
        <v>0.9506944444444444</v>
      </c>
      <c r="H631" s="17">
        <f t="shared" si="47"/>
        <v>14.5</v>
      </c>
      <c r="I631" s="17">
        <f t="shared" si="48"/>
        <v>6.6</v>
      </c>
      <c r="J631" s="17">
        <f t="shared" si="49"/>
        <v>57</v>
      </c>
      <c r="M631" s="7"/>
    </row>
    <row r="632" spans="1:13" hidden="1" x14ac:dyDescent="0.25">
      <c r="A632" s="8">
        <v>46025</v>
      </c>
      <c r="B632" t="s">
        <v>239</v>
      </c>
      <c r="C632">
        <v>140</v>
      </c>
      <c r="D632">
        <v>67</v>
      </c>
      <c r="E632">
        <v>55</v>
      </c>
      <c r="F632" s="5">
        <f t="shared" si="45"/>
        <v>46025.625</v>
      </c>
      <c r="G632" s="3">
        <f t="shared" si="46"/>
        <v>0.95000000000000007</v>
      </c>
      <c r="H632" s="17">
        <f t="shared" si="47"/>
        <v>14</v>
      </c>
      <c r="I632" s="17">
        <f t="shared" si="48"/>
        <v>6.7</v>
      </c>
      <c r="J632" s="17">
        <f t="shared" si="49"/>
        <v>55</v>
      </c>
      <c r="M632" s="7"/>
    </row>
    <row r="633" spans="1:13" hidden="1" x14ac:dyDescent="0.25">
      <c r="A633" s="8">
        <v>46025</v>
      </c>
      <c r="B633" t="s">
        <v>132</v>
      </c>
      <c r="C633">
        <v>128</v>
      </c>
      <c r="D633">
        <v>62</v>
      </c>
      <c r="E633">
        <v>54</v>
      </c>
      <c r="F633" s="5">
        <f t="shared" si="45"/>
        <v>46025.041666666664</v>
      </c>
      <c r="G633" s="3">
        <f t="shared" si="46"/>
        <v>0.41388888888888892</v>
      </c>
      <c r="H633" s="17">
        <f t="shared" si="47"/>
        <v>12.8</v>
      </c>
      <c r="I633" s="17">
        <f t="shared" si="48"/>
        <v>6.2</v>
      </c>
      <c r="J633" s="17">
        <f t="shared" si="49"/>
        <v>54</v>
      </c>
      <c r="M633" s="7"/>
    </row>
    <row r="634" spans="1:13" hidden="1" x14ac:dyDescent="0.25">
      <c r="A634" s="8">
        <v>46025</v>
      </c>
      <c r="B634" t="s">
        <v>133</v>
      </c>
      <c r="C634">
        <v>129</v>
      </c>
      <c r="D634">
        <v>61</v>
      </c>
      <c r="E634">
        <v>55</v>
      </c>
      <c r="F634" s="5">
        <f t="shared" si="45"/>
        <v>46025.041666666664</v>
      </c>
      <c r="G634" s="3">
        <f t="shared" si="46"/>
        <v>0.41319444444444442</v>
      </c>
      <c r="H634" s="17">
        <f t="shared" si="47"/>
        <v>12.9</v>
      </c>
      <c r="I634" s="17">
        <f t="shared" si="48"/>
        <v>6.1</v>
      </c>
      <c r="J634" s="17">
        <f t="shared" si="49"/>
        <v>55</v>
      </c>
      <c r="M634" s="7"/>
    </row>
    <row r="635" spans="1:13" hidden="1" x14ac:dyDescent="0.25">
      <c r="A635" s="8">
        <v>46025</v>
      </c>
      <c r="B635" t="s">
        <v>240</v>
      </c>
      <c r="C635">
        <v>129</v>
      </c>
      <c r="D635">
        <v>66</v>
      </c>
      <c r="E635">
        <v>54</v>
      </c>
      <c r="F635" s="5">
        <f t="shared" si="45"/>
        <v>46025.041666666664</v>
      </c>
      <c r="G635" s="3">
        <f t="shared" si="46"/>
        <v>0.41250000000000003</v>
      </c>
      <c r="H635" s="17">
        <f t="shared" si="47"/>
        <v>12.9</v>
      </c>
      <c r="I635" s="17">
        <f t="shared" si="48"/>
        <v>6.6</v>
      </c>
      <c r="J635" s="17">
        <f t="shared" si="49"/>
        <v>54</v>
      </c>
      <c r="M635" s="7"/>
    </row>
    <row r="636" spans="1:13" hidden="1" x14ac:dyDescent="0.25">
      <c r="A636" s="8">
        <v>46024</v>
      </c>
      <c r="B636" t="s">
        <v>82</v>
      </c>
      <c r="C636">
        <v>160</v>
      </c>
      <c r="D636">
        <v>68</v>
      </c>
      <c r="E636">
        <v>51</v>
      </c>
      <c r="F636" s="5">
        <f t="shared" si="45"/>
        <v>46024.625</v>
      </c>
      <c r="G636" s="3">
        <f t="shared" si="46"/>
        <v>0.89930555555555547</v>
      </c>
      <c r="H636" s="17">
        <f t="shared" si="47"/>
        <v>16</v>
      </c>
      <c r="I636" s="17">
        <f t="shared" si="48"/>
        <v>6.8</v>
      </c>
      <c r="J636" s="17">
        <f t="shared" si="49"/>
        <v>51</v>
      </c>
      <c r="M636" s="7"/>
    </row>
    <row r="637" spans="1:13" hidden="1" x14ac:dyDescent="0.25">
      <c r="A637" s="8">
        <v>46024</v>
      </c>
      <c r="B637" t="s">
        <v>105</v>
      </c>
      <c r="C637">
        <v>160</v>
      </c>
      <c r="D637">
        <v>74</v>
      </c>
      <c r="E637">
        <v>50</v>
      </c>
      <c r="F637" s="5">
        <f t="shared" si="45"/>
        <v>46024.625</v>
      </c>
      <c r="G637" s="3">
        <f t="shared" si="46"/>
        <v>0.89861111111111114</v>
      </c>
      <c r="H637" s="17">
        <f t="shared" si="47"/>
        <v>16</v>
      </c>
      <c r="I637" s="17">
        <f t="shared" si="48"/>
        <v>7.4</v>
      </c>
      <c r="J637" s="17">
        <f t="shared" si="49"/>
        <v>50</v>
      </c>
      <c r="M637" s="7"/>
    </row>
    <row r="638" spans="1:13" hidden="1" x14ac:dyDescent="0.25">
      <c r="A638" s="8">
        <v>46024</v>
      </c>
      <c r="B638" t="s">
        <v>62</v>
      </c>
      <c r="C638">
        <v>155</v>
      </c>
      <c r="D638">
        <v>77</v>
      </c>
      <c r="E638">
        <v>51</v>
      </c>
      <c r="F638" s="5">
        <f t="shared" si="45"/>
        <v>46024.625</v>
      </c>
      <c r="G638" s="3">
        <f t="shared" si="46"/>
        <v>0.8979166666666667</v>
      </c>
      <c r="H638" s="17">
        <f t="shared" si="47"/>
        <v>15.5</v>
      </c>
      <c r="I638" s="17">
        <f t="shared" si="48"/>
        <v>7.7</v>
      </c>
      <c r="J638" s="17">
        <f t="shared" si="49"/>
        <v>51</v>
      </c>
      <c r="M638" s="7"/>
    </row>
    <row r="639" spans="1:13" hidden="1" x14ac:dyDescent="0.25">
      <c r="A639" s="8">
        <v>46024</v>
      </c>
      <c r="B639" t="s">
        <v>77</v>
      </c>
      <c r="C639">
        <v>117</v>
      </c>
      <c r="D639">
        <v>53</v>
      </c>
      <c r="E639">
        <v>53</v>
      </c>
      <c r="F639" s="5">
        <f t="shared" si="45"/>
        <v>46024.041666666664</v>
      </c>
      <c r="G639" s="3">
        <f t="shared" si="46"/>
        <v>0.40138888888888885</v>
      </c>
      <c r="H639" s="17">
        <f t="shared" si="47"/>
        <v>11.7</v>
      </c>
      <c r="I639" s="17">
        <f t="shared" si="48"/>
        <v>5.3</v>
      </c>
      <c r="J639" s="17">
        <f t="shared" si="49"/>
        <v>53</v>
      </c>
      <c r="M639" s="7"/>
    </row>
    <row r="640" spans="1:13" hidden="1" x14ac:dyDescent="0.25">
      <c r="A640" s="8">
        <v>46024</v>
      </c>
      <c r="B640" t="s">
        <v>147</v>
      </c>
      <c r="C640">
        <v>116</v>
      </c>
      <c r="D640">
        <v>55</v>
      </c>
      <c r="E640">
        <v>54</v>
      </c>
      <c r="F640" s="5">
        <f t="shared" si="45"/>
        <v>46024.041666666664</v>
      </c>
      <c r="G640" s="3">
        <f t="shared" si="46"/>
        <v>0.40069444444444446</v>
      </c>
      <c r="H640" s="17">
        <f t="shared" si="47"/>
        <v>11.6</v>
      </c>
      <c r="I640" s="17">
        <f t="shared" si="48"/>
        <v>5.5</v>
      </c>
      <c r="J640" s="17">
        <f t="shared" si="49"/>
        <v>54</v>
      </c>
      <c r="M640" s="7"/>
    </row>
    <row r="641" spans="1:13" hidden="1" x14ac:dyDescent="0.25">
      <c r="A641" s="8">
        <v>46024</v>
      </c>
      <c r="B641" t="s">
        <v>148</v>
      </c>
      <c r="C641">
        <v>114</v>
      </c>
      <c r="D641">
        <v>56</v>
      </c>
      <c r="E641">
        <v>53</v>
      </c>
      <c r="F641" s="5">
        <f t="shared" si="45"/>
        <v>46024.041666666664</v>
      </c>
      <c r="G641" s="3">
        <f t="shared" si="46"/>
        <v>0.39999999999999997</v>
      </c>
      <c r="H641" s="17">
        <f t="shared" si="47"/>
        <v>11.4</v>
      </c>
      <c r="I641" s="17">
        <f t="shared" si="48"/>
        <v>5.6</v>
      </c>
      <c r="J641" s="17">
        <f t="shared" si="49"/>
        <v>53</v>
      </c>
      <c r="M641" s="7"/>
    </row>
    <row r="642" spans="1:13" hidden="1" x14ac:dyDescent="0.25">
      <c r="A642" s="8">
        <v>46023</v>
      </c>
      <c r="B642" t="s">
        <v>48</v>
      </c>
      <c r="C642">
        <v>164</v>
      </c>
      <c r="D642">
        <v>73</v>
      </c>
      <c r="E642">
        <v>53</v>
      </c>
      <c r="F642" s="5">
        <f t="shared" si="45"/>
        <v>46023.625</v>
      </c>
      <c r="G642" s="3">
        <f t="shared" si="46"/>
        <v>0.90416666666666667</v>
      </c>
      <c r="H642" s="17">
        <f t="shared" si="47"/>
        <v>16.399999999999999</v>
      </c>
      <c r="I642" s="17">
        <f t="shared" si="48"/>
        <v>7.3</v>
      </c>
      <c r="J642" s="17">
        <f t="shared" si="49"/>
        <v>53</v>
      </c>
      <c r="M642" s="7"/>
    </row>
    <row r="643" spans="1:13" hidden="1" x14ac:dyDescent="0.25">
      <c r="A643" s="8">
        <v>46023</v>
      </c>
      <c r="B643" t="s">
        <v>50</v>
      </c>
      <c r="C643">
        <v>160</v>
      </c>
      <c r="D643">
        <v>73</v>
      </c>
      <c r="E643">
        <v>54</v>
      </c>
      <c r="F643" s="5">
        <f t="shared" ref="F643:F706" si="50">VALUE(A643+IF(B643&lt;"1:00","1:00","15:00"))</f>
        <v>46023.625</v>
      </c>
      <c r="G643" s="3">
        <f t="shared" ref="G643:G706" si="51">VALUE(B643)</f>
        <v>0.90277777777777779</v>
      </c>
      <c r="H643" s="17">
        <f t="shared" ref="H643:H706" si="52">C643/10</f>
        <v>16</v>
      </c>
      <c r="I643" s="17">
        <f t="shared" ref="I643:I706" si="53">D643/10</f>
        <v>7.3</v>
      </c>
      <c r="J643" s="17">
        <f t="shared" ref="J643:J706" si="54">E643*1</f>
        <v>54</v>
      </c>
      <c r="M643" s="7"/>
    </row>
    <row r="644" spans="1:13" hidden="1" x14ac:dyDescent="0.25">
      <c r="A644" s="8">
        <v>46023</v>
      </c>
      <c r="B644" t="s">
        <v>192</v>
      </c>
      <c r="C644">
        <v>171</v>
      </c>
      <c r="D644">
        <v>78</v>
      </c>
      <c r="E644">
        <v>53</v>
      </c>
      <c r="F644" s="5">
        <f t="shared" si="50"/>
        <v>46023.625</v>
      </c>
      <c r="G644" s="3">
        <f t="shared" si="51"/>
        <v>0.90208333333333324</v>
      </c>
      <c r="H644" s="17">
        <f t="shared" si="52"/>
        <v>17.100000000000001</v>
      </c>
      <c r="I644" s="17">
        <f t="shared" si="53"/>
        <v>7.8</v>
      </c>
      <c r="J644" s="17">
        <f t="shared" si="54"/>
        <v>53</v>
      </c>
      <c r="M644" s="7"/>
    </row>
    <row r="645" spans="1:13" hidden="1" x14ac:dyDescent="0.25">
      <c r="A645" s="8">
        <v>46021</v>
      </c>
      <c r="B645" t="s">
        <v>33</v>
      </c>
      <c r="C645">
        <v>149</v>
      </c>
      <c r="D645">
        <v>74</v>
      </c>
      <c r="E645">
        <v>52</v>
      </c>
      <c r="F645" s="5">
        <f t="shared" si="50"/>
        <v>46021.625</v>
      </c>
      <c r="G645" s="3">
        <f t="shared" si="51"/>
        <v>0.90486111111111101</v>
      </c>
      <c r="H645" s="17">
        <f t="shared" si="52"/>
        <v>14.9</v>
      </c>
      <c r="I645" s="17">
        <f t="shared" si="53"/>
        <v>7.4</v>
      </c>
      <c r="J645" s="17">
        <f t="shared" si="54"/>
        <v>52</v>
      </c>
      <c r="M645" s="7"/>
    </row>
    <row r="646" spans="1:13" hidden="1" x14ac:dyDescent="0.25">
      <c r="A646" s="8">
        <v>46021</v>
      </c>
      <c r="B646" t="s">
        <v>33</v>
      </c>
      <c r="C646">
        <v>150</v>
      </c>
      <c r="D646">
        <v>67</v>
      </c>
      <c r="E646">
        <v>54</v>
      </c>
      <c r="F646" s="5">
        <f t="shared" si="50"/>
        <v>46021.625</v>
      </c>
      <c r="G646" s="3">
        <f t="shared" si="51"/>
        <v>0.90486111111111101</v>
      </c>
      <c r="H646" s="17">
        <f t="shared" si="52"/>
        <v>15</v>
      </c>
      <c r="I646" s="17">
        <f t="shared" si="53"/>
        <v>6.7</v>
      </c>
      <c r="J646" s="17">
        <f t="shared" si="54"/>
        <v>54</v>
      </c>
      <c r="M646" s="7"/>
    </row>
    <row r="647" spans="1:13" hidden="1" x14ac:dyDescent="0.25">
      <c r="A647" s="8">
        <v>46021</v>
      </c>
      <c r="B647" t="s">
        <v>48</v>
      </c>
      <c r="C647">
        <v>144</v>
      </c>
      <c r="D647">
        <v>72</v>
      </c>
      <c r="E647">
        <v>57</v>
      </c>
      <c r="F647" s="5">
        <f t="shared" si="50"/>
        <v>46021.625</v>
      </c>
      <c r="G647" s="3">
        <f t="shared" si="51"/>
        <v>0.90416666666666667</v>
      </c>
      <c r="H647" s="17">
        <f t="shared" si="52"/>
        <v>14.4</v>
      </c>
      <c r="I647" s="17">
        <f t="shared" si="53"/>
        <v>7.2</v>
      </c>
      <c r="J647" s="17">
        <f t="shared" si="54"/>
        <v>57</v>
      </c>
      <c r="M647" s="7"/>
    </row>
    <row r="648" spans="1:13" hidden="1" x14ac:dyDescent="0.25">
      <c r="A648" s="8">
        <v>46020</v>
      </c>
      <c r="B648" t="s">
        <v>86</v>
      </c>
      <c r="C648">
        <v>167</v>
      </c>
      <c r="D648">
        <v>72</v>
      </c>
      <c r="E648">
        <v>52</v>
      </c>
      <c r="F648" s="5">
        <f t="shared" si="50"/>
        <v>46020.625</v>
      </c>
      <c r="G648" s="3">
        <f t="shared" si="51"/>
        <v>0.90069444444444446</v>
      </c>
      <c r="H648" s="17">
        <f t="shared" si="52"/>
        <v>16.7</v>
      </c>
      <c r="I648" s="17">
        <f t="shared" si="53"/>
        <v>7.2</v>
      </c>
      <c r="J648" s="17">
        <f t="shared" si="54"/>
        <v>52</v>
      </c>
      <c r="M648" s="7"/>
    </row>
    <row r="649" spans="1:13" hidden="1" x14ac:dyDescent="0.25">
      <c r="A649" s="8">
        <v>46020</v>
      </c>
      <c r="B649" t="s">
        <v>81</v>
      </c>
      <c r="C649">
        <v>166</v>
      </c>
      <c r="D649">
        <v>78</v>
      </c>
      <c r="E649">
        <v>52</v>
      </c>
      <c r="F649" s="5">
        <f t="shared" si="50"/>
        <v>46020.625</v>
      </c>
      <c r="G649" s="3">
        <f t="shared" si="51"/>
        <v>0.9</v>
      </c>
      <c r="H649" s="17">
        <f t="shared" si="52"/>
        <v>16.600000000000001</v>
      </c>
      <c r="I649" s="17">
        <f t="shared" si="53"/>
        <v>7.8</v>
      </c>
      <c r="J649" s="17">
        <f t="shared" si="54"/>
        <v>52</v>
      </c>
      <c r="M649" s="7"/>
    </row>
    <row r="650" spans="1:13" hidden="1" x14ac:dyDescent="0.25">
      <c r="A650" s="8">
        <v>46020</v>
      </c>
      <c r="B650" t="s">
        <v>121</v>
      </c>
      <c r="C650">
        <v>125</v>
      </c>
      <c r="D650">
        <v>59</v>
      </c>
      <c r="E650">
        <v>56</v>
      </c>
      <c r="F650" s="5">
        <f t="shared" si="50"/>
        <v>46020.041666666664</v>
      </c>
      <c r="G650" s="3">
        <f t="shared" si="51"/>
        <v>0.36944444444444446</v>
      </c>
      <c r="H650" s="17">
        <f t="shared" si="52"/>
        <v>12.5</v>
      </c>
      <c r="I650" s="17">
        <f t="shared" si="53"/>
        <v>5.9</v>
      </c>
      <c r="J650" s="17">
        <f t="shared" si="54"/>
        <v>56</v>
      </c>
      <c r="M650" s="7"/>
    </row>
    <row r="651" spans="1:13" hidden="1" x14ac:dyDescent="0.25">
      <c r="A651" s="8">
        <v>46020</v>
      </c>
      <c r="B651" t="s">
        <v>208</v>
      </c>
      <c r="C651">
        <v>123</v>
      </c>
      <c r="D651">
        <v>58</v>
      </c>
      <c r="E651">
        <v>57</v>
      </c>
      <c r="F651" s="5">
        <f t="shared" si="50"/>
        <v>46020.041666666664</v>
      </c>
      <c r="G651" s="3">
        <f t="shared" si="51"/>
        <v>0.36874999999999997</v>
      </c>
      <c r="H651" s="17">
        <f t="shared" si="52"/>
        <v>12.3</v>
      </c>
      <c r="I651" s="17">
        <f t="shared" si="53"/>
        <v>5.8</v>
      </c>
      <c r="J651" s="17">
        <f t="shared" si="54"/>
        <v>57</v>
      </c>
      <c r="M651" s="7"/>
    </row>
    <row r="652" spans="1:13" hidden="1" x14ac:dyDescent="0.25">
      <c r="A652" s="8">
        <v>46020</v>
      </c>
      <c r="B652" t="s">
        <v>208</v>
      </c>
      <c r="C652">
        <v>113</v>
      </c>
      <c r="D652">
        <v>56</v>
      </c>
      <c r="E652">
        <v>59</v>
      </c>
      <c r="F652" s="5">
        <f t="shared" si="50"/>
        <v>46020.041666666664</v>
      </c>
      <c r="G652" s="3">
        <f t="shared" si="51"/>
        <v>0.36874999999999997</v>
      </c>
      <c r="H652" s="17">
        <f t="shared" si="52"/>
        <v>11.3</v>
      </c>
      <c r="I652" s="17">
        <f t="shared" si="53"/>
        <v>5.6</v>
      </c>
      <c r="J652" s="17">
        <f t="shared" si="54"/>
        <v>59</v>
      </c>
      <c r="M652" s="7"/>
    </row>
    <row r="653" spans="1:13" hidden="1" x14ac:dyDescent="0.25">
      <c r="A653" s="8">
        <v>46019</v>
      </c>
      <c r="B653" t="s">
        <v>160</v>
      </c>
      <c r="C653">
        <v>145</v>
      </c>
      <c r="D653">
        <v>66</v>
      </c>
      <c r="E653">
        <v>54</v>
      </c>
      <c r="F653" s="5">
        <f t="shared" si="50"/>
        <v>46019.625</v>
      </c>
      <c r="G653" s="3">
        <f t="shared" si="51"/>
        <v>0.41875000000000001</v>
      </c>
      <c r="H653" s="17">
        <f t="shared" si="52"/>
        <v>14.5</v>
      </c>
      <c r="I653" s="17">
        <f t="shared" si="53"/>
        <v>6.6</v>
      </c>
      <c r="J653" s="17">
        <f t="shared" si="54"/>
        <v>54</v>
      </c>
      <c r="M653" s="7"/>
    </row>
    <row r="654" spans="1:13" hidden="1" x14ac:dyDescent="0.25">
      <c r="A654" s="8">
        <v>46019</v>
      </c>
      <c r="B654" t="s">
        <v>161</v>
      </c>
      <c r="C654">
        <v>142</v>
      </c>
      <c r="D654">
        <v>71</v>
      </c>
      <c r="E654">
        <v>51</v>
      </c>
      <c r="F654" s="5">
        <f t="shared" si="50"/>
        <v>46019.625</v>
      </c>
      <c r="G654" s="3">
        <f t="shared" si="51"/>
        <v>0.41805555555555557</v>
      </c>
      <c r="H654" s="17">
        <f t="shared" si="52"/>
        <v>14.2</v>
      </c>
      <c r="I654" s="17">
        <f t="shared" si="53"/>
        <v>7.1</v>
      </c>
      <c r="J654" s="17">
        <f t="shared" si="54"/>
        <v>51</v>
      </c>
      <c r="M654" s="7"/>
    </row>
    <row r="655" spans="1:13" hidden="1" x14ac:dyDescent="0.25">
      <c r="A655" s="8">
        <v>46019</v>
      </c>
      <c r="B655" t="s">
        <v>162</v>
      </c>
      <c r="C655">
        <v>151</v>
      </c>
      <c r="D655">
        <v>69</v>
      </c>
      <c r="E655">
        <v>55</v>
      </c>
      <c r="F655" s="5">
        <f t="shared" si="50"/>
        <v>46019.625</v>
      </c>
      <c r="G655" s="3">
        <f t="shared" si="51"/>
        <v>0.41736111111111113</v>
      </c>
      <c r="H655" s="17">
        <f t="shared" si="52"/>
        <v>15.1</v>
      </c>
      <c r="I655" s="17">
        <f t="shared" si="53"/>
        <v>6.9</v>
      </c>
      <c r="J655" s="17">
        <f t="shared" si="54"/>
        <v>55</v>
      </c>
      <c r="M655" s="7"/>
    </row>
    <row r="656" spans="1:13" hidden="1" x14ac:dyDescent="0.25">
      <c r="A656" s="8">
        <v>46018</v>
      </c>
      <c r="B656" t="s">
        <v>241</v>
      </c>
      <c r="C656">
        <v>170</v>
      </c>
      <c r="D656">
        <v>79</v>
      </c>
      <c r="E656">
        <v>48</v>
      </c>
      <c r="F656" s="5">
        <f t="shared" si="50"/>
        <v>46018.625</v>
      </c>
      <c r="G656" s="3">
        <f t="shared" si="51"/>
        <v>0.43611111111111112</v>
      </c>
      <c r="H656" s="17">
        <f t="shared" si="52"/>
        <v>17</v>
      </c>
      <c r="I656" s="17">
        <f t="shared" si="53"/>
        <v>7.9</v>
      </c>
      <c r="J656" s="17">
        <f t="shared" si="54"/>
        <v>48</v>
      </c>
      <c r="M656" s="7"/>
    </row>
    <row r="657" spans="1:13" hidden="1" x14ac:dyDescent="0.25">
      <c r="A657" s="8">
        <v>46018</v>
      </c>
      <c r="B657" t="s">
        <v>242</v>
      </c>
      <c r="C657">
        <v>169</v>
      </c>
      <c r="D657">
        <v>80</v>
      </c>
      <c r="E657">
        <v>48</v>
      </c>
      <c r="F657" s="5">
        <f t="shared" si="50"/>
        <v>46018.625</v>
      </c>
      <c r="G657" s="3">
        <f t="shared" si="51"/>
        <v>0.43472222222222223</v>
      </c>
      <c r="H657" s="17">
        <f t="shared" si="52"/>
        <v>16.899999999999999</v>
      </c>
      <c r="I657" s="17">
        <f t="shared" si="53"/>
        <v>8</v>
      </c>
      <c r="J657" s="17">
        <f t="shared" si="54"/>
        <v>48</v>
      </c>
      <c r="M657" s="7"/>
    </row>
    <row r="658" spans="1:13" hidden="1" x14ac:dyDescent="0.25">
      <c r="A658" s="8">
        <v>46018</v>
      </c>
      <c r="B658" t="s">
        <v>243</v>
      </c>
      <c r="C658">
        <v>166</v>
      </c>
      <c r="D658">
        <v>81</v>
      </c>
      <c r="E658">
        <v>51</v>
      </c>
      <c r="F658" s="5">
        <f t="shared" si="50"/>
        <v>46018.625</v>
      </c>
      <c r="G658" s="3">
        <f t="shared" si="51"/>
        <v>0.43402777777777773</v>
      </c>
      <c r="H658" s="17">
        <f t="shared" si="52"/>
        <v>16.600000000000001</v>
      </c>
      <c r="I658" s="17">
        <f t="shared" si="53"/>
        <v>8.1</v>
      </c>
      <c r="J658" s="17">
        <f t="shared" si="54"/>
        <v>51</v>
      </c>
      <c r="M658" s="7"/>
    </row>
    <row r="659" spans="1:13" hidden="1" x14ac:dyDescent="0.25">
      <c r="A659" s="8">
        <v>46017</v>
      </c>
      <c r="B659" t="s">
        <v>82</v>
      </c>
      <c r="C659">
        <v>182</v>
      </c>
      <c r="D659">
        <v>79</v>
      </c>
      <c r="E659">
        <v>50</v>
      </c>
      <c r="F659" s="5">
        <f t="shared" si="50"/>
        <v>46017.625</v>
      </c>
      <c r="G659" s="3">
        <f t="shared" si="51"/>
        <v>0.89930555555555547</v>
      </c>
      <c r="H659" s="17">
        <f t="shared" si="52"/>
        <v>18.2</v>
      </c>
      <c r="I659" s="17">
        <f t="shared" si="53"/>
        <v>7.9</v>
      </c>
      <c r="J659" s="17">
        <f t="shared" si="54"/>
        <v>50</v>
      </c>
      <c r="M659" s="7"/>
    </row>
    <row r="660" spans="1:13" hidden="1" x14ac:dyDescent="0.25">
      <c r="A660" s="8">
        <v>46017</v>
      </c>
      <c r="B660" t="s">
        <v>105</v>
      </c>
      <c r="C660">
        <v>179</v>
      </c>
      <c r="D660">
        <v>80</v>
      </c>
      <c r="E660">
        <v>50</v>
      </c>
      <c r="F660" s="5">
        <f t="shared" si="50"/>
        <v>46017.625</v>
      </c>
      <c r="G660" s="3">
        <f t="shared" si="51"/>
        <v>0.89861111111111114</v>
      </c>
      <c r="H660" s="17">
        <f t="shared" si="52"/>
        <v>17.899999999999999</v>
      </c>
      <c r="I660" s="17">
        <f t="shared" si="53"/>
        <v>8</v>
      </c>
      <c r="J660" s="17">
        <f t="shared" si="54"/>
        <v>50</v>
      </c>
      <c r="M660" s="7"/>
    </row>
    <row r="661" spans="1:13" hidden="1" x14ac:dyDescent="0.25">
      <c r="A661" s="8">
        <v>46017</v>
      </c>
      <c r="B661" t="s">
        <v>62</v>
      </c>
      <c r="C661">
        <v>171</v>
      </c>
      <c r="D661">
        <v>78</v>
      </c>
      <c r="E661">
        <v>50</v>
      </c>
      <c r="F661" s="5">
        <f t="shared" si="50"/>
        <v>46017.625</v>
      </c>
      <c r="G661" s="3">
        <f t="shared" si="51"/>
        <v>0.8979166666666667</v>
      </c>
      <c r="H661" s="17">
        <f t="shared" si="52"/>
        <v>17.100000000000001</v>
      </c>
      <c r="I661" s="17">
        <f t="shared" si="53"/>
        <v>7.8</v>
      </c>
      <c r="J661" s="17">
        <f t="shared" si="54"/>
        <v>50</v>
      </c>
      <c r="M661" s="7"/>
    </row>
    <row r="662" spans="1:13" hidden="1" x14ac:dyDescent="0.25">
      <c r="A662" s="8">
        <v>46015</v>
      </c>
      <c r="B662" t="s">
        <v>244</v>
      </c>
      <c r="C662">
        <v>129</v>
      </c>
      <c r="D662">
        <v>62</v>
      </c>
      <c r="E662">
        <v>54</v>
      </c>
      <c r="F662" s="5">
        <f t="shared" si="50"/>
        <v>46015.041666666664</v>
      </c>
      <c r="G662" s="3">
        <f t="shared" si="51"/>
        <v>0.39444444444444443</v>
      </c>
      <c r="H662" s="17">
        <f t="shared" si="52"/>
        <v>12.9</v>
      </c>
      <c r="I662" s="17">
        <f t="shared" si="53"/>
        <v>6.2</v>
      </c>
      <c r="J662" s="17">
        <f t="shared" si="54"/>
        <v>54</v>
      </c>
      <c r="M662" s="7"/>
    </row>
    <row r="663" spans="1:13" hidden="1" x14ac:dyDescent="0.25">
      <c r="A663" s="8">
        <v>46015</v>
      </c>
      <c r="B663" t="s">
        <v>69</v>
      </c>
      <c r="C663">
        <v>124</v>
      </c>
      <c r="D663">
        <v>65</v>
      </c>
      <c r="E663">
        <v>55</v>
      </c>
      <c r="F663" s="5">
        <f t="shared" si="50"/>
        <v>46015.041666666664</v>
      </c>
      <c r="G663" s="3">
        <f t="shared" si="51"/>
        <v>0.39374999999999999</v>
      </c>
      <c r="H663" s="17">
        <f t="shared" si="52"/>
        <v>12.4</v>
      </c>
      <c r="I663" s="17">
        <f t="shared" si="53"/>
        <v>6.5</v>
      </c>
      <c r="J663" s="17">
        <f t="shared" si="54"/>
        <v>55</v>
      </c>
      <c r="M663" s="7"/>
    </row>
    <row r="664" spans="1:13" hidden="1" x14ac:dyDescent="0.25">
      <c r="A664" s="8">
        <v>46015</v>
      </c>
      <c r="B664" t="s">
        <v>88</v>
      </c>
      <c r="C664">
        <v>128</v>
      </c>
      <c r="D664">
        <v>68</v>
      </c>
      <c r="E664">
        <v>56</v>
      </c>
      <c r="F664" s="5">
        <f t="shared" si="50"/>
        <v>46015.041666666664</v>
      </c>
      <c r="G664" s="3">
        <f t="shared" si="51"/>
        <v>0.3888888888888889</v>
      </c>
      <c r="H664" s="17">
        <f t="shared" si="52"/>
        <v>12.8</v>
      </c>
      <c r="I664" s="17">
        <f t="shared" si="53"/>
        <v>6.8</v>
      </c>
      <c r="J664" s="17">
        <f t="shared" si="54"/>
        <v>56</v>
      </c>
      <c r="M664" s="7"/>
    </row>
    <row r="665" spans="1:13" hidden="1" x14ac:dyDescent="0.25">
      <c r="A665" s="8">
        <v>46014</v>
      </c>
      <c r="B665" t="s">
        <v>49</v>
      </c>
      <c r="C665">
        <v>140</v>
      </c>
      <c r="D665">
        <v>59</v>
      </c>
      <c r="E665">
        <v>54</v>
      </c>
      <c r="F665" s="5">
        <f t="shared" si="50"/>
        <v>46014.625</v>
      </c>
      <c r="G665" s="3">
        <f t="shared" si="51"/>
        <v>0.90347222222222223</v>
      </c>
      <c r="H665" s="17">
        <f t="shared" si="52"/>
        <v>14</v>
      </c>
      <c r="I665" s="17">
        <f t="shared" si="53"/>
        <v>5.9</v>
      </c>
      <c r="J665" s="17">
        <f t="shared" si="54"/>
        <v>54</v>
      </c>
      <c r="M665" s="7"/>
    </row>
    <row r="666" spans="1:13" hidden="1" x14ac:dyDescent="0.25">
      <c r="A666" s="8">
        <v>46014</v>
      </c>
      <c r="B666" t="s">
        <v>50</v>
      </c>
      <c r="C666">
        <v>134</v>
      </c>
      <c r="D666">
        <v>65</v>
      </c>
      <c r="E666">
        <v>54</v>
      </c>
      <c r="F666" s="5">
        <f t="shared" si="50"/>
        <v>46014.625</v>
      </c>
      <c r="G666" s="3">
        <f t="shared" si="51"/>
        <v>0.90277777777777779</v>
      </c>
      <c r="H666" s="17">
        <f t="shared" si="52"/>
        <v>13.4</v>
      </c>
      <c r="I666" s="17">
        <f t="shared" si="53"/>
        <v>6.5</v>
      </c>
      <c r="J666" s="17">
        <f t="shared" si="54"/>
        <v>54</v>
      </c>
      <c r="M666" s="7"/>
    </row>
    <row r="667" spans="1:13" hidden="1" x14ac:dyDescent="0.25">
      <c r="A667" s="8">
        <v>46014</v>
      </c>
      <c r="B667" t="s">
        <v>192</v>
      </c>
      <c r="C667">
        <v>126</v>
      </c>
      <c r="D667">
        <v>65</v>
      </c>
      <c r="E667">
        <v>54</v>
      </c>
      <c r="F667" s="5">
        <f t="shared" si="50"/>
        <v>46014.625</v>
      </c>
      <c r="G667" s="3">
        <f t="shared" si="51"/>
        <v>0.90208333333333324</v>
      </c>
      <c r="H667" s="17">
        <f t="shared" si="52"/>
        <v>12.6</v>
      </c>
      <c r="I667" s="17">
        <f t="shared" si="53"/>
        <v>6.5</v>
      </c>
      <c r="J667" s="17">
        <f t="shared" si="54"/>
        <v>54</v>
      </c>
      <c r="M667" s="7"/>
    </row>
    <row r="668" spans="1:13" hidden="1" x14ac:dyDescent="0.25">
      <c r="A668" s="8">
        <v>46013</v>
      </c>
      <c r="B668" t="s">
        <v>109</v>
      </c>
      <c r="C668">
        <v>171</v>
      </c>
      <c r="D668">
        <v>74</v>
      </c>
      <c r="E668">
        <v>52</v>
      </c>
      <c r="F668" s="5">
        <f t="shared" si="50"/>
        <v>46013.625</v>
      </c>
      <c r="G668" s="3">
        <f t="shared" si="51"/>
        <v>0.89374999999999993</v>
      </c>
      <c r="H668" s="17">
        <f t="shared" si="52"/>
        <v>17.100000000000001</v>
      </c>
      <c r="I668" s="17">
        <f t="shared" si="53"/>
        <v>7.4</v>
      </c>
      <c r="J668" s="17">
        <f t="shared" si="54"/>
        <v>52</v>
      </c>
      <c r="M668" s="7"/>
    </row>
    <row r="669" spans="1:13" hidden="1" x14ac:dyDescent="0.25">
      <c r="A669" s="8">
        <v>46013</v>
      </c>
      <c r="B669" t="s">
        <v>122</v>
      </c>
      <c r="C669">
        <v>162</v>
      </c>
      <c r="D669">
        <v>76</v>
      </c>
      <c r="E669">
        <v>52</v>
      </c>
      <c r="F669" s="5">
        <f t="shared" si="50"/>
        <v>46013.625</v>
      </c>
      <c r="G669" s="3">
        <f t="shared" si="51"/>
        <v>0.8930555555555556</v>
      </c>
      <c r="H669" s="17">
        <f t="shared" si="52"/>
        <v>16.2</v>
      </c>
      <c r="I669" s="17">
        <f t="shared" si="53"/>
        <v>7.6</v>
      </c>
      <c r="J669" s="17">
        <f t="shared" si="54"/>
        <v>52</v>
      </c>
      <c r="M669" s="7"/>
    </row>
    <row r="670" spans="1:13" hidden="1" x14ac:dyDescent="0.25">
      <c r="A670" s="8">
        <v>46013</v>
      </c>
      <c r="B670" t="s">
        <v>123</v>
      </c>
      <c r="C670">
        <v>154</v>
      </c>
      <c r="D670">
        <v>77</v>
      </c>
      <c r="E670">
        <v>52</v>
      </c>
      <c r="F670" s="5">
        <f t="shared" si="50"/>
        <v>46013.625</v>
      </c>
      <c r="G670" s="3">
        <f t="shared" si="51"/>
        <v>0.89236111111111116</v>
      </c>
      <c r="H670" s="17">
        <f t="shared" si="52"/>
        <v>15.4</v>
      </c>
      <c r="I670" s="17">
        <f t="shared" si="53"/>
        <v>7.7</v>
      </c>
      <c r="J670" s="17">
        <f t="shared" si="54"/>
        <v>52</v>
      </c>
      <c r="M670" s="7"/>
    </row>
    <row r="671" spans="1:13" hidden="1" x14ac:dyDescent="0.25">
      <c r="A671" s="8">
        <v>46013</v>
      </c>
      <c r="B671" t="s">
        <v>209</v>
      </c>
      <c r="C671">
        <v>106</v>
      </c>
      <c r="D671">
        <v>55</v>
      </c>
      <c r="E671">
        <v>56</v>
      </c>
      <c r="F671" s="5">
        <f t="shared" si="50"/>
        <v>46013.041666666664</v>
      </c>
      <c r="G671" s="3">
        <f t="shared" si="51"/>
        <v>0.37152777777777773</v>
      </c>
      <c r="H671" s="17">
        <f t="shared" si="52"/>
        <v>10.6</v>
      </c>
      <c r="I671" s="17">
        <f t="shared" si="53"/>
        <v>5.5</v>
      </c>
      <c r="J671" s="17">
        <f t="shared" si="54"/>
        <v>56</v>
      </c>
      <c r="M671" s="7"/>
    </row>
    <row r="672" spans="1:13" hidden="1" x14ac:dyDescent="0.25">
      <c r="A672" s="8">
        <v>46013</v>
      </c>
      <c r="B672" t="s">
        <v>110</v>
      </c>
      <c r="C672">
        <v>114</v>
      </c>
      <c r="D672">
        <v>60</v>
      </c>
      <c r="E672">
        <v>55</v>
      </c>
      <c r="F672" s="5">
        <f t="shared" si="50"/>
        <v>46013.041666666664</v>
      </c>
      <c r="G672" s="3">
        <f t="shared" si="51"/>
        <v>0.37083333333333335</v>
      </c>
      <c r="H672" s="17">
        <f t="shared" si="52"/>
        <v>11.4</v>
      </c>
      <c r="I672" s="17">
        <f t="shared" si="53"/>
        <v>6</v>
      </c>
      <c r="J672" s="17">
        <f t="shared" si="54"/>
        <v>55</v>
      </c>
      <c r="M672" s="7"/>
    </row>
    <row r="673" spans="1:13" hidden="1" x14ac:dyDescent="0.25">
      <c r="A673" s="8">
        <v>46013</v>
      </c>
      <c r="B673" t="s">
        <v>111</v>
      </c>
      <c r="C673">
        <v>131</v>
      </c>
      <c r="D673">
        <v>57</v>
      </c>
      <c r="E673">
        <v>55</v>
      </c>
      <c r="F673" s="5">
        <f t="shared" si="50"/>
        <v>46013.041666666664</v>
      </c>
      <c r="G673" s="3">
        <f t="shared" si="51"/>
        <v>0.37013888888888885</v>
      </c>
      <c r="H673" s="17">
        <f t="shared" si="52"/>
        <v>13.1</v>
      </c>
      <c r="I673" s="17">
        <f t="shared" si="53"/>
        <v>5.7</v>
      </c>
      <c r="J673" s="17">
        <f t="shared" si="54"/>
        <v>55</v>
      </c>
      <c r="M673" s="7"/>
    </row>
    <row r="674" spans="1:13" hidden="1" x14ac:dyDescent="0.25">
      <c r="A674" s="8">
        <v>46012</v>
      </c>
      <c r="B674" t="s">
        <v>57</v>
      </c>
      <c r="C674">
        <v>117</v>
      </c>
      <c r="D674">
        <v>56</v>
      </c>
      <c r="E674">
        <v>51</v>
      </c>
      <c r="F674" s="5">
        <f t="shared" si="50"/>
        <v>46012.041666666664</v>
      </c>
      <c r="G674" s="3">
        <f t="shared" si="51"/>
        <v>0.38194444444444442</v>
      </c>
      <c r="H674" s="17">
        <f t="shared" si="52"/>
        <v>11.7</v>
      </c>
      <c r="I674" s="17">
        <f t="shared" si="53"/>
        <v>5.6</v>
      </c>
      <c r="J674" s="17">
        <f t="shared" si="54"/>
        <v>51</v>
      </c>
      <c r="M674" s="7"/>
    </row>
    <row r="675" spans="1:13" hidden="1" x14ac:dyDescent="0.25">
      <c r="A675" s="8">
        <v>46012</v>
      </c>
      <c r="B675" t="s">
        <v>38</v>
      </c>
      <c r="C675">
        <v>116</v>
      </c>
      <c r="D675">
        <v>55</v>
      </c>
      <c r="E675">
        <v>52</v>
      </c>
      <c r="F675" s="5">
        <f t="shared" si="50"/>
        <v>46012.041666666664</v>
      </c>
      <c r="G675" s="3">
        <f t="shared" si="51"/>
        <v>0.38125000000000003</v>
      </c>
      <c r="H675" s="17">
        <f t="shared" si="52"/>
        <v>11.6</v>
      </c>
      <c r="I675" s="17">
        <f t="shared" si="53"/>
        <v>5.5</v>
      </c>
      <c r="J675" s="17">
        <f t="shared" si="54"/>
        <v>52</v>
      </c>
      <c r="M675" s="7"/>
    </row>
    <row r="676" spans="1:13" hidden="1" x14ac:dyDescent="0.25">
      <c r="A676" s="8">
        <v>46012</v>
      </c>
      <c r="B676" t="s">
        <v>39</v>
      </c>
      <c r="C676">
        <v>109</v>
      </c>
      <c r="D676">
        <v>58</v>
      </c>
      <c r="E676">
        <v>52</v>
      </c>
      <c r="F676" s="5">
        <f t="shared" si="50"/>
        <v>46012.041666666664</v>
      </c>
      <c r="G676" s="3">
        <f t="shared" si="51"/>
        <v>0.38055555555555554</v>
      </c>
      <c r="H676" s="17">
        <f t="shared" si="52"/>
        <v>10.9</v>
      </c>
      <c r="I676" s="17">
        <f t="shared" si="53"/>
        <v>5.8</v>
      </c>
      <c r="J676" s="17">
        <f t="shared" si="54"/>
        <v>52</v>
      </c>
      <c r="M676" s="7"/>
    </row>
    <row r="677" spans="1:13" hidden="1" x14ac:dyDescent="0.25">
      <c r="A677" s="8">
        <v>46011</v>
      </c>
      <c r="B677" t="s">
        <v>66</v>
      </c>
      <c r="C677">
        <v>120</v>
      </c>
      <c r="D677">
        <v>56</v>
      </c>
      <c r="E677">
        <v>52</v>
      </c>
      <c r="F677" s="5">
        <f t="shared" si="50"/>
        <v>46011.041666666664</v>
      </c>
      <c r="G677" s="3">
        <f t="shared" si="51"/>
        <v>0.39097222222222222</v>
      </c>
      <c r="H677" s="17">
        <f t="shared" si="52"/>
        <v>12</v>
      </c>
      <c r="I677" s="17">
        <f t="shared" si="53"/>
        <v>5.6</v>
      </c>
      <c r="J677" s="17">
        <f t="shared" si="54"/>
        <v>52</v>
      </c>
      <c r="M677" s="7"/>
    </row>
    <row r="678" spans="1:13" hidden="1" x14ac:dyDescent="0.25">
      <c r="A678" s="8">
        <v>46011</v>
      </c>
      <c r="B678" t="s">
        <v>67</v>
      </c>
      <c r="C678">
        <v>115</v>
      </c>
      <c r="D678">
        <v>53</v>
      </c>
      <c r="E678">
        <v>52</v>
      </c>
      <c r="F678" s="5">
        <f t="shared" si="50"/>
        <v>46011.041666666664</v>
      </c>
      <c r="G678" s="3">
        <f t="shared" si="51"/>
        <v>0.39027777777777778</v>
      </c>
      <c r="H678" s="17">
        <f t="shared" si="52"/>
        <v>11.5</v>
      </c>
      <c r="I678" s="17">
        <f t="shared" si="53"/>
        <v>5.3</v>
      </c>
      <c r="J678" s="17">
        <f t="shared" si="54"/>
        <v>52</v>
      </c>
      <c r="M678" s="7"/>
    </row>
    <row r="679" spans="1:13" hidden="1" x14ac:dyDescent="0.25">
      <c r="A679" s="8">
        <v>46011</v>
      </c>
      <c r="B679" t="s">
        <v>87</v>
      </c>
      <c r="C679">
        <v>118</v>
      </c>
      <c r="D679">
        <v>61</v>
      </c>
      <c r="E679">
        <v>54</v>
      </c>
      <c r="F679" s="5">
        <f t="shared" si="50"/>
        <v>46011.041666666664</v>
      </c>
      <c r="G679" s="3">
        <f t="shared" si="51"/>
        <v>0.38958333333333334</v>
      </c>
      <c r="H679" s="17">
        <f t="shared" si="52"/>
        <v>11.8</v>
      </c>
      <c r="I679" s="17">
        <f t="shared" si="53"/>
        <v>6.1</v>
      </c>
      <c r="J679" s="17">
        <f t="shared" si="54"/>
        <v>54</v>
      </c>
      <c r="M679" s="7"/>
    </row>
    <row r="680" spans="1:13" hidden="1" x14ac:dyDescent="0.25">
      <c r="A680" s="8">
        <v>46010</v>
      </c>
      <c r="B680" t="s">
        <v>168</v>
      </c>
      <c r="C680">
        <v>160</v>
      </c>
      <c r="D680">
        <v>71</v>
      </c>
      <c r="E680">
        <v>52</v>
      </c>
      <c r="F680" s="5">
        <f t="shared" si="50"/>
        <v>46010.625</v>
      </c>
      <c r="G680" s="3">
        <f t="shared" si="51"/>
        <v>0.90138888888888891</v>
      </c>
      <c r="H680" s="17">
        <f t="shared" si="52"/>
        <v>16</v>
      </c>
      <c r="I680" s="17">
        <f t="shared" si="53"/>
        <v>7.1</v>
      </c>
      <c r="J680" s="17">
        <f t="shared" si="54"/>
        <v>52</v>
      </c>
      <c r="M680" s="7"/>
    </row>
    <row r="681" spans="1:13" hidden="1" x14ac:dyDescent="0.25">
      <c r="A681" s="8">
        <v>46010</v>
      </c>
      <c r="B681" t="s">
        <v>86</v>
      </c>
      <c r="C681">
        <v>155</v>
      </c>
      <c r="D681">
        <v>67</v>
      </c>
      <c r="E681">
        <v>52</v>
      </c>
      <c r="F681" s="5">
        <f t="shared" si="50"/>
        <v>46010.625</v>
      </c>
      <c r="G681" s="3">
        <f t="shared" si="51"/>
        <v>0.90069444444444446</v>
      </c>
      <c r="H681" s="17">
        <f t="shared" si="52"/>
        <v>15.5</v>
      </c>
      <c r="I681" s="17">
        <f t="shared" si="53"/>
        <v>6.7</v>
      </c>
      <c r="J681" s="17">
        <f t="shared" si="54"/>
        <v>52</v>
      </c>
      <c r="M681" s="7"/>
    </row>
    <row r="682" spans="1:13" hidden="1" x14ac:dyDescent="0.25">
      <c r="A682" s="8">
        <v>46010</v>
      </c>
      <c r="B682" t="s">
        <v>81</v>
      </c>
      <c r="C682">
        <v>160</v>
      </c>
      <c r="D682">
        <v>75</v>
      </c>
      <c r="E682">
        <v>52</v>
      </c>
      <c r="F682" s="5">
        <f t="shared" si="50"/>
        <v>46010.625</v>
      </c>
      <c r="G682" s="3">
        <f t="shared" si="51"/>
        <v>0.9</v>
      </c>
      <c r="H682" s="17">
        <f t="shared" si="52"/>
        <v>16</v>
      </c>
      <c r="I682" s="17">
        <f t="shared" si="53"/>
        <v>7.5</v>
      </c>
      <c r="J682" s="17">
        <f t="shared" si="54"/>
        <v>52</v>
      </c>
      <c r="M682" s="7"/>
    </row>
    <row r="683" spans="1:13" hidden="1" x14ac:dyDescent="0.25">
      <c r="A683" s="8">
        <v>46010</v>
      </c>
      <c r="B683" t="s">
        <v>208</v>
      </c>
      <c r="C683">
        <v>112</v>
      </c>
      <c r="D683">
        <v>52</v>
      </c>
      <c r="E683">
        <v>53</v>
      </c>
      <c r="F683" s="5">
        <f t="shared" si="50"/>
        <v>46010.041666666664</v>
      </c>
      <c r="G683" s="3">
        <f t="shared" si="51"/>
        <v>0.36874999999999997</v>
      </c>
      <c r="H683" s="17">
        <f t="shared" si="52"/>
        <v>11.2</v>
      </c>
      <c r="I683" s="17">
        <f t="shared" si="53"/>
        <v>5.2</v>
      </c>
      <c r="J683" s="17">
        <f t="shared" si="54"/>
        <v>53</v>
      </c>
      <c r="M683" s="7"/>
    </row>
    <row r="684" spans="1:13" hidden="1" x14ac:dyDescent="0.25">
      <c r="A684" s="8">
        <v>46010</v>
      </c>
      <c r="B684" t="s">
        <v>208</v>
      </c>
      <c r="C684">
        <v>114</v>
      </c>
      <c r="D684">
        <v>53</v>
      </c>
      <c r="E684">
        <v>53</v>
      </c>
      <c r="F684" s="5">
        <f t="shared" si="50"/>
        <v>46010.041666666664</v>
      </c>
      <c r="G684" s="3">
        <f t="shared" si="51"/>
        <v>0.36874999999999997</v>
      </c>
      <c r="H684" s="17">
        <f t="shared" si="52"/>
        <v>11.4</v>
      </c>
      <c r="I684" s="17">
        <f t="shared" si="53"/>
        <v>5.3</v>
      </c>
      <c r="J684" s="17">
        <f t="shared" si="54"/>
        <v>53</v>
      </c>
      <c r="M684" s="7"/>
    </row>
    <row r="685" spans="1:13" hidden="1" x14ac:dyDescent="0.25">
      <c r="A685" s="8">
        <v>46010</v>
      </c>
      <c r="B685" t="s">
        <v>196</v>
      </c>
      <c r="C685">
        <v>117</v>
      </c>
      <c r="D685">
        <v>57</v>
      </c>
      <c r="E685">
        <v>54</v>
      </c>
      <c r="F685" s="5">
        <f t="shared" si="50"/>
        <v>46010.041666666664</v>
      </c>
      <c r="G685" s="3">
        <f t="shared" si="51"/>
        <v>0.36805555555555558</v>
      </c>
      <c r="H685" s="17">
        <f t="shared" si="52"/>
        <v>11.7</v>
      </c>
      <c r="I685" s="17">
        <f t="shared" si="53"/>
        <v>5.7</v>
      </c>
      <c r="J685" s="17">
        <f t="shared" si="54"/>
        <v>54</v>
      </c>
      <c r="M685" s="7"/>
    </row>
    <row r="686" spans="1:13" hidden="1" x14ac:dyDescent="0.25">
      <c r="A686" s="8">
        <v>46010</v>
      </c>
      <c r="B686" t="s">
        <v>197</v>
      </c>
      <c r="C686">
        <v>114</v>
      </c>
      <c r="D686">
        <v>57</v>
      </c>
      <c r="E686">
        <v>53</v>
      </c>
      <c r="F686" s="5">
        <f t="shared" si="50"/>
        <v>46010.041666666664</v>
      </c>
      <c r="G686" s="3">
        <f t="shared" si="51"/>
        <v>0.36736111111111108</v>
      </c>
      <c r="H686" s="17">
        <f t="shared" si="52"/>
        <v>11.4</v>
      </c>
      <c r="I686" s="17">
        <f t="shared" si="53"/>
        <v>5.7</v>
      </c>
      <c r="J686" s="17">
        <f t="shared" si="54"/>
        <v>53</v>
      </c>
      <c r="M686" s="7"/>
    </row>
    <row r="687" spans="1:13" hidden="1" x14ac:dyDescent="0.25">
      <c r="A687" s="8">
        <v>46009</v>
      </c>
      <c r="B687" t="s">
        <v>50</v>
      </c>
      <c r="C687">
        <v>146</v>
      </c>
      <c r="D687">
        <v>70</v>
      </c>
      <c r="E687">
        <v>57</v>
      </c>
      <c r="F687" s="5">
        <f t="shared" si="50"/>
        <v>46009.625</v>
      </c>
      <c r="G687" s="3">
        <f t="shared" si="51"/>
        <v>0.90277777777777779</v>
      </c>
      <c r="H687" s="17">
        <f t="shared" si="52"/>
        <v>14.6</v>
      </c>
      <c r="I687" s="17">
        <f t="shared" si="53"/>
        <v>7</v>
      </c>
      <c r="J687" s="17">
        <f t="shared" si="54"/>
        <v>57</v>
      </c>
      <c r="M687" s="7"/>
    </row>
    <row r="688" spans="1:13" hidden="1" x14ac:dyDescent="0.25">
      <c r="A688" s="8">
        <v>46009</v>
      </c>
      <c r="B688" t="s">
        <v>192</v>
      </c>
      <c r="C688">
        <v>140</v>
      </c>
      <c r="D688">
        <v>74</v>
      </c>
      <c r="E688">
        <v>58</v>
      </c>
      <c r="F688" s="5">
        <f t="shared" si="50"/>
        <v>46009.625</v>
      </c>
      <c r="G688" s="3">
        <f t="shared" si="51"/>
        <v>0.90208333333333324</v>
      </c>
      <c r="H688" s="17">
        <f t="shared" si="52"/>
        <v>14</v>
      </c>
      <c r="I688" s="17">
        <f t="shared" si="53"/>
        <v>7.4</v>
      </c>
      <c r="J688" s="17">
        <f t="shared" si="54"/>
        <v>58</v>
      </c>
      <c r="M688" s="7"/>
    </row>
    <row r="689" spans="1:13" hidden="1" x14ac:dyDescent="0.25">
      <c r="A689" s="8">
        <v>46009</v>
      </c>
      <c r="B689" t="s">
        <v>168</v>
      </c>
      <c r="C689">
        <v>153</v>
      </c>
      <c r="D689">
        <v>73</v>
      </c>
      <c r="E689">
        <v>57</v>
      </c>
      <c r="F689" s="5">
        <f t="shared" si="50"/>
        <v>46009.625</v>
      </c>
      <c r="G689" s="3">
        <f t="shared" si="51"/>
        <v>0.90138888888888891</v>
      </c>
      <c r="H689" s="17">
        <f t="shared" si="52"/>
        <v>15.3</v>
      </c>
      <c r="I689" s="17">
        <f t="shared" si="53"/>
        <v>7.3</v>
      </c>
      <c r="J689" s="17">
        <f t="shared" si="54"/>
        <v>57</v>
      </c>
      <c r="M689" s="7"/>
    </row>
    <row r="690" spans="1:13" hidden="1" x14ac:dyDescent="0.25">
      <c r="A690" s="8">
        <v>46009</v>
      </c>
      <c r="B690" t="s">
        <v>73</v>
      </c>
      <c r="C690">
        <v>111</v>
      </c>
      <c r="D690">
        <v>56</v>
      </c>
      <c r="E690">
        <v>56</v>
      </c>
      <c r="F690" s="5">
        <f t="shared" si="50"/>
        <v>46009.041666666664</v>
      </c>
      <c r="G690" s="3">
        <f t="shared" si="51"/>
        <v>0.3659722222222222</v>
      </c>
      <c r="H690" s="17">
        <f t="shared" si="52"/>
        <v>11.1</v>
      </c>
      <c r="I690" s="17">
        <f t="shared" si="53"/>
        <v>5.6</v>
      </c>
      <c r="J690" s="17">
        <f t="shared" si="54"/>
        <v>56</v>
      </c>
      <c r="M690" s="7"/>
    </row>
    <row r="691" spans="1:13" hidden="1" x14ac:dyDescent="0.25">
      <c r="A691" s="8">
        <v>46009</v>
      </c>
      <c r="B691" t="s">
        <v>74</v>
      </c>
      <c r="C691">
        <v>119</v>
      </c>
      <c r="D691">
        <v>57</v>
      </c>
      <c r="E691">
        <v>58</v>
      </c>
      <c r="F691" s="5">
        <f t="shared" si="50"/>
        <v>46009.041666666664</v>
      </c>
      <c r="G691" s="3">
        <f t="shared" si="51"/>
        <v>0.36527777777777781</v>
      </c>
      <c r="H691" s="17">
        <f t="shared" si="52"/>
        <v>11.9</v>
      </c>
      <c r="I691" s="17">
        <f t="shared" si="53"/>
        <v>5.7</v>
      </c>
      <c r="J691" s="17">
        <f t="shared" si="54"/>
        <v>58</v>
      </c>
      <c r="M691" s="7"/>
    </row>
    <row r="692" spans="1:13" hidden="1" x14ac:dyDescent="0.25">
      <c r="A692" s="8">
        <v>46009</v>
      </c>
      <c r="B692" t="s">
        <v>204</v>
      </c>
      <c r="C692">
        <v>117</v>
      </c>
      <c r="D692">
        <v>56</v>
      </c>
      <c r="E692">
        <v>57</v>
      </c>
      <c r="F692" s="5">
        <f t="shared" si="50"/>
        <v>46009.041666666664</v>
      </c>
      <c r="G692" s="3">
        <f t="shared" si="51"/>
        <v>0.36458333333333331</v>
      </c>
      <c r="H692" s="17">
        <f t="shared" si="52"/>
        <v>11.7</v>
      </c>
      <c r="I692" s="17">
        <f t="shared" si="53"/>
        <v>5.6</v>
      </c>
      <c r="J692" s="17">
        <f t="shared" si="54"/>
        <v>57</v>
      </c>
      <c r="M692" s="7"/>
    </row>
    <row r="693" spans="1:13" hidden="1" x14ac:dyDescent="0.25">
      <c r="A693" s="8">
        <v>46008</v>
      </c>
      <c r="B693" t="s">
        <v>229</v>
      </c>
      <c r="C693">
        <v>143</v>
      </c>
      <c r="D693">
        <v>71</v>
      </c>
      <c r="E693">
        <v>54</v>
      </c>
      <c r="F693" s="5">
        <f t="shared" si="50"/>
        <v>46008.625</v>
      </c>
      <c r="G693" s="3">
        <f t="shared" si="51"/>
        <v>0.91527777777777775</v>
      </c>
      <c r="H693" s="17">
        <f t="shared" si="52"/>
        <v>14.3</v>
      </c>
      <c r="I693" s="17">
        <f t="shared" si="53"/>
        <v>7.1</v>
      </c>
      <c r="J693" s="17">
        <f t="shared" si="54"/>
        <v>54</v>
      </c>
      <c r="M693" s="7"/>
    </row>
    <row r="694" spans="1:13" hidden="1" x14ac:dyDescent="0.25">
      <c r="A694" s="8">
        <v>46008</v>
      </c>
      <c r="B694" t="s">
        <v>229</v>
      </c>
      <c r="C694">
        <v>152</v>
      </c>
      <c r="D694">
        <v>72</v>
      </c>
      <c r="E694">
        <v>53</v>
      </c>
      <c r="F694" s="5">
        <f t="shared" si="50"/>
        <v>46008.625</v>
      </c>
      <c r="G694" s="3">
        <f t="shared" si="51"/>
        <v>0.91527777777777775</v>
      </c>
      <c r="H694" s="17">
        <f t="shared" si="52"/>
        <v>15.2</v>
      </c>
      <c r="I694" s="17">
        <f t="shared" si="53"/>
        <v>7.2</v>
      </c>
      <c r="J694" s="17">
        <f t="shared" si="54"/>
        <v>53</v>
      </c>
      <c r="M694" s="7"/>
    </row>
    <row r="695" spans="1:13" hidden="1" x14ac:dyDescent="0.25">
      <c r="A695" s="8">
        <v>46008</v>
      </c>
      <c r="B695" t="s">
        <v>183</v>
      </c>
      <c r="C695">
        <v>144</v>
      </c>
      <c r="D695">
        <v>69</v>
      </c>
      <c r="E695">
        <v>53</v>
      </c>
      <c r="F695" s="5">
        <f t="shared" si="50"/>
        <v>46008.625</v>
      </c>
      <c r="G695" s="3">
        <f t="shared" si="51"/>
        <v>0.9145833333333333</v>
      </c>
      <c r="H695" s="17">
        <f t="shared" si="52"/>
        <v>14.4</v>
      </c>
      <c r="I695" s="17">
        <f t="shared" si="53"/>
        <v>6.9</v>
      </c>
      <c r="J695" s="17">
        <f t="shared" si="54"/>
        <v>53</v>
      </c>
      <c r="M695" s="7"/>
    </row>
    <row r="696" spans="1:13" hidden="1" x14ac:dyDescent="0.25">
      <c r="A696" s="8">
        <v>46008</v>
      </c>
      <c r="B696" t="s">
        <v>184</v>
      </c>
      <c r="C696">
        <v>147</v>
      </c>
      <c r="D696">
        <v>72</v>
      </c>
      <c r="E696">
        <v>53</v>
      </c>
      <c r="F696" s="5">
        <f t="shared" si="50"/>
        <v>46008.625</v>
      </c>
      <c r="G696" s="3">
        <f t="shared" si="51"/>
        <v>0.91388888888888886</v>
      </c>
      <c r="H696" s="17">
        <f t="shared" si="52"/>
        <v>14.7</v>
      </c>
      <c r="I696" s="17">
        <f t="shared" si="53"/>
        <v>7.2</v>
      </c>
      <c r="J696" s="17">
        <f t="shared" si="54"/>
        <v>53</v>
      </c>
      <c r="M696" s="7"/>
    </row>
    <row r="697" spans="1:13" hidden="1" x14ac:dyDescent="0.25">
      <c r="A697" s="8">
        <v>46008</v>
      </c>
      <c r="B697" t="s">
        <v>245</v>
      </c>
      <c r="C697">
        <v>119</v>
      </c>
      <c r="D697">
        <v>56</v>
      </c>
      <c r="E697">
        <v>56</v>
      </c>
      <c r="F697" s="5">
        <f t="shared" si="50"/>
        <v>46008.041666666664</v>
      </c>
      <c r="G697" s="3">
        <f t="shared" si="51"/>
        <v>0.36041666666666666</v>
      </c>
      <c r="H697" s="17">
        <f t="shared" si="52"/>
        <v>11.9</v>
      </c>
      <c r="I697" s="17">
        <f t="shared" si="53"/>
        <v>5.6</v>
      </c>
      <c r="J697" s="17">
        <f t="shared" si="54"/>
        <v>56</v>
      </c>
      <c r="M697" s="7"/>
    </row>
    <row r="698" spans="1:13" hidden="1" x14ac:dyDescent="0.25">
      <c r="A698" s="8">
        <v>46008</v>
      </c>
      <c r="B698" t="s">
        <v>246</v>
      </c>
      <c r="C698">
        <v>121</v>
      </c>
      <c r="D698">
        <v>58</v>
      </c>
      <c r="E698">
        <v>56</v>
      </c>
      <c r="F698" s="5">
        <f t="shared" si="50"/>
        <v>46008.041666666664</v>
      </c>
      <c r="G698" s="3">
        <f t="shared" si="51"/>
        <v>0.35972222222222222</v>
      </c>
      <c r="H698" s="17">
        <f t="shared" si="52"/>
        <v>12.1</v>
      </c>
      <c r="I698" s="17">
        <f t="shared" si="53"/>
        <v>5.8</v>
      </c>
      <c r="J698" s="17">
        <f t="shared" si="54"/>
        <v>56</v>
      </c>
      <c r="M698" s="7"/>
    </row>
    <row r="699" spans="1:13" hidden="1" x14ac:dyDescent="0.25">
      <c r="A699" s="8">
        <v>46008</v>
      </c>
      <c r="B699" t="s">
        <v>247</v>
      </c>
      <c r="C699">
        <v>134</v>
      </c>
      <c r="D699">
        <v>60</v>
      </c>
      <c r="E699">
        <v>55</v>
      </c>
      <c r="F699" s="5">
        <f t="shared" si="50"/>
        <v>46008.041666666664</v>
      </c>
      <c r="G699" s="3">
        <f t="shared" si="51"/>
        <v>0.35902777777777778</v>
      </c>
      <c r="H699" s="17">
        <f t="shared" si="52"/>
        <v>13.4</v>
      </c>
      <c r="I699" s="17">
        <f t="shared" si="53"/>
        <v>6</v>
      </c>
      <c r="J699" s="17">
        <f t="shared" si="54"/>
        <v>55</v>
      </c>
      <c r="M699" s="7"/>
    </row>
    <row r="700" spans="1:13" hidden="1" x14ac:dyDescent="0.25">
      <c r="A700" s="8">
        <v>46008</v>
      </c>
      <c r="B700" t="s">
        <v>248</v>
      </c>
      <c r="C700">
        <v>124</v>
      </c>
      <c r="D700">
        <v>66</v>
      </c>
      <c r="E700">
        <v>55</v>
      </c>
      <c r="F700" s="5">
        <f t="shared" si="50"/>
        <v>46008.041666666664</v>
      </c>
      <c r="G700" s="3">
        <f t="shared" si="51"/>
        <v>0.35833333333333334</v>
      </c>
      <c r="H700" s="17">
        <f t="shared" si="52"/>
        <v>12.4</v>
      </c>
      <c r="I700" s="17">
        <f t="shared" si="53"/>
        <v>6.6</v>
      </c>
      <c r="J700" s="17">
        <f t="shared" si="54"/>
        <v>55</v>
      </c>
      <c r="M700" s="7"/>
    </row>
    <row r="701" spans="1:13" hidden="1" x14ac:dyDescent="0.25">
      <c r="A701" s="8">
        <v>46007</v>
      </c>
      <c r="B701" t="s">
        <v>63</v>
      </c>
      <c r="C701">
        <v>139</v>
      </c>
      <c r="D701">
        <v>62</v>
      </c>
      <c r="E701">
        <v>58</v>
      </c>
      <c r="F701" s="5">
        <f t="shared" si="50"/>
        <v>46007.625</v>
      </c>
      <c r="G701" s="3">
        <f t="shared" si="51"/>
        <v>0.89722222222222225</v>
      </c>
      <c r="H701" s="17">
        <f t="shared" si="52"/>
        <v>13.9</v>
      </c>
      <c r="I701" s="17">
        <f t="shared" si="53"/>
        <v>6.2</v>
      </c>
      <c r="J701" s="17">
        <f t="shared" si="54"/>
        <v>58</v>
      </c>
      <c r="M701" s="7"/>
    </row>
    <row r="702" spans="1:13" hidden="1" x14ac:dyDescent="0.25">
      <c r="A702" s="8">
        <v>46007</v>
      </c>
      <c r="B702" t="s">
        <v>120</v>
      </c>
      <c r="C702">
        <v>140</v>
      </c>
      <c r="D702">
        <v>62</v>
      </c>
      <c r="E702">
        <v>58</v>
      </c>
      <c r="F702" s="5">
        <f t="shared" si="50"/>
        <v>46007.625</v>
      </c>
      <c r="G702" s="3">
        <f t="shared" si="51"/>
        <v>0.8965277777777777</v>
      </c>
      <c r="H702" s="17">
        <f t="shared" si="52"/>
        <v>14</v>
      </c>
      <c r="I702" s="17">
        <f t="shared" si="53"/>
        <v>6.2</v>
      </c>
      <c r="J702" s="17">
        <f t="shared" si="54"/>
        <v>58</v>
      </c>
      <c r="M702" s="7"/>
    </row>
    <row r="703" spans="1:13" hidden="1" x14ac:dyDescent="0.25">
      <c r="A703" s="8">
        <v>46007</v>
      </c>
      <c r="B703" t="s">
        <v>64</v>
      </c>
      <c r="C703">
        <v>142</v>
      </c>
      <c r="D703">
        <v>63</v>
      </c>
      <c r="E703">
        <v>58</v>
      </c>
      <c r="F703" s="5">
        <f t="shared" si="50"/>
        <v>46007.625</v>
      </c>
      <c r="G703" s="3">
        <f t="shared" si="51"/>
        <v>0.89583333333333337</v>
      </c>
      <c r="H703" s="17">
        <f t="shared" si="52"/>
        <v>14.2</v>
      </c>
      <c r="I703" s="17">
        <f t="shared" si="53"/>
        <v>6.3</v>
      </c>
      <c r="J703" s="17">
        <f t="shared" si="54"/>
        <v>58</v>
      </c>
      <c r="M703" s="7"/>
    </row>
    <row r="704" spans="1:13" hidden="1" x14ac:dyDescent="0.25">
      <c r="A704" s="8">
        <v>46006</v>
      </c>
      <c r="B704" t="s">
        <v>82</v>
      </c>
      <c r="C704">
        <v>139</v>
      </c>
      <c r="D704">
        <v>67</v>
      </c>
      <c r="E704">
        <v>59</v>
      </c>
      <c r="F704" s="5">
        <f t="shared" si="50"/>
        <v>46006.625</v>
      </c>
      <c r="G704" s="3">
        <f t="shared" si="51"/>
        <v>0.89930555555555547</v>
      </c>
      <c r="H704" s="17">
        <f t="shared" si="52"/>
        <v>13.9</v>
      </c>
      <c r="I704" s="17">
        <f t="shared" si="53"/>
        <v>6.7</v>
      </c>
      <c r="J704" s="17">
        <f t="shared" si="54"/>
        <v>59</v>
      </c>
      <c r="M704" s="7"/>
    </row>
    <row r="705" spans="1:13" hidden="1" x14ac:dyDescent="0.25">
      <c r="A705" s="8">
        <v>46006</v>
      </c>
      <c r="B705" t="s">
        <v>105</v>
      </c>
      <c r="C705">
        <v>135</v>
      </c>
      <c r="D705">
        <v>63</v>
      </c>
      <c r="E705">
        <v>54</v>
      </c>
      <c r="F705" s="5">
        <f t="shared" si="50"/>
        <v>46006.625</v>
      </c>
      <c r="G705" s="3">
        <f t="shared" si="51"/>
        <v>0.89861111111111114</v>
      </c>
      <c r="H705" s="17">
        <f t="shared" si="52"/>
        <v>13.5</v>
      </c>
      <c r="I705" s="17">
        <f t="shared" si="53"/>
        <v>6.3</v>
      </c>
      <c r="J705" s="17">
        <f t="shared" si="54"/>
        <v>54</v>
      </c>
      <c r="M705" s="7"/>
    </row>
    <row r="706" spans="1:13" hidden="1" x14ac:dyDescent="0.25">
      <c r="A706" s="8">
        <v>46006</v>
      </c>
      <c r="B706" t="s">
        <v>62</v>
      </c>
      <c r="C706">
        <v>129</v>
      </c>
      <c r="D706">
        <v>63</v>
      </c>
      <c r="E706">
        <v>54</v>
      </c>
      <c r="F706" s="5">
        <f t="shared" si="50"/>
        <v>46006.625</v>
      </c>
      <c r="G706" s="3">
        <f t="shared" si="51"/>
        <v>0.8979166666666667</v>
      </c>
      <c r="H706" s="17">
        <f t="shared" si="52"/>
        <v>12.9</v>
      </c>
      <c r="I706" s="17">
        <f t="shared" si="53"/>
        <v>6.3</v>
      </c>
      <c r="J706" s="17">
        <f t="shared" si="54"/>
        <v>54</v>
      </c>
      <c r="M706" s="7"/>
    </row>
    <row r="707" spans="1:13" hidden="1" x14ac:dyDescent="0.25">
      <c r="A707" s="8">
        <v>46006</v>
      </c>
      <c r="B707" t="s">
        <v>119</v>
      </c>
      <c r="C707">
        <v>103</v>
      </c>
      <c r="D707">
        <v>53</v>
      </c>
      <c r="E707">
        <v>58</v>
      </c>
      <c r="F707" s="5">
        <f t="shared" ref="F707:F770" si="55">VALUE(A707+IF(B707&lt;"1:00","1:00","15:00"))</f>
        <v>46006.041666666664</v>
      </c>
      <c r="G707" s="3">
        <f t="shared" ref="G707:G770" si="56">VALUE(B707)</f>
        <v>0.3833333333333333</v>
      </c>
      <c r="H707" s="17">
        <f t="shared" ref="H707:H770" si="57">C707/10</f>
        <v>10.3</v>
      </c>
      <c r="I707" s="17">
        <f t="shared" ref="I707:I770" si="58">D707/10</f>
        <v>5.3</v>
      </c>
      <c r="J707" s="17">
        <f t="shared" ref="J707:J770" si="59">E707*1</f>
        <v>58</v>
      </c>
      <c r="M707" s="7"/>
    </row>
    <row r="708" spans="1:13" hidden="1" x14ac:dyDescent="0.25">
      <c r="A708" s="8">
        <v>46006</v>
      </c>
      <c r="B708" t="s">
        <v>56</v>
      </c>
      <c r="C708">
        <v>97</v>
      </c>
      <c r="D708">
        <v>54</v>
      </c>
      <c r="E708">
        <v>57</v>
      </c>
      <c r="F708" s="5">
        <f t="shared" si="55"/>
        <v>46006.041666666664</v>
      </c>
      <c r="G708" s="3">
        <f t="shared" si="56"/>
        <v>0.38263888888888892</v>
      </c>
      <c r="H708" s="17">
        <f t="shared" si="57"/>
        <v>9.6999999999999993</v>
      </c>
      <c r="I708" s="17">
        <f t="shared" si="58"/>
        <v>5.4</v>
      </c>
      <c r="J708" s="17">
        <f t="shared" si="59"/>
        <v>57</v>
      </c>
      <c r="M708" s="7"/>
    </row>
    <row r="709" spans="1:13" hidden="1" x14ac:dyDescent="0.25">
      <c r="A709" s="8">
        <v>46006</v>
      </c>
      <c r="B709" t="s">
        <v>57</v>
      </c>
      <c r="C709">
        <v>98</v>
      </c>
      <c r="D709">
        <v>58</v>
      </c>
      <c r="E709">
        <v>59</v>
      </c>
      <c r="F709" s="5">
        <f t="shared" si="55"/>
        <v>46006.041666666664</v>
      </c>
      <c r="G709" s="3">
        <f t="shared" si="56"/>
        <v>0.38194444444444442</v>
      </c>
      <c r="H709" s="17">
        <f t="shared" si="57"/>
        <v>9.8000000000000007</v>
      </c>
      <c r="I709" s="17">
        <f t="shared" si="58"/>
        <v>5.8</v>
      </c>
      <c r="J709" s="17">
        <f t="shared" si="59"/>
        <v>59</v>
      </c>
      <c r="M709" s="7"/>
    </row>
    <row r="710" spans="1:13" hidden="1" x14ac:dyDescent="0.25">
      <c r="A710" s="8">
        <v>46005</v>
      </c>
      <c r="B710" t="s">
        <v>149</v>
      </c>
      <c r="C710">
        <v>131</v>
      </c>
      <c r="D710">
        <v>60</v>
      </c>
      <c r="E710">
        <v>56</v>
      </c>
      <c r="F710" s="5">
        <f t="shared" si="55"/>
        <v>46005.041666666664</v>
      </c>
      <c r="G710" s="3">
        <f t="shared" si="56"/>
        <v>0.39930555555555558</v>
      </c>
      <c r="H710" s="17">
        <f t="shared" si="57"/>
        <v>13.1</v>
      </c>
      <c r="I710" s="17">
        <f t="shared" si="58"/>
        <v>6</v>
      </c>
      <c r="J710" s="17">
        <f t="shared" si="59"/>
        <v>56</v>
      </c>
      <c r="M710" s="7"/>
    </row>
    <row r="711" spans="1:13" hidden="1" x14ac:dyDescent="0.25">
      <c r="A711" s="8">
        <v>46005</v>
      </c>
      <c r="B711" t="s">
        <v>106</v>
      </c>
      <c r="C711">
        <v>126</v>
      </c>
      <c r="D711">
        <v>64</v>
      </c>
      <c r="E711">
        <v>55</v>
      </c>
      <c r="F711" s="5">
        <f t="shared" si="55"/>
        <v>46005.041666666664</v>
      </c>
      <c r="G711" s="3">
        <f t="shared" si="56"/>
        <v>0.39861111111111108</v>
      </c>
      <c r="H711" s="17">
        <f t="shared" si="57"/>
        <v>12.6</v>
      </c>
      <c r="I711" s="17">
        <f t="shared" si="58"/>
        <v>6.4</v>
      </c>
      <c r="J711" s="17">
        <f t="shared" si="59"/>
        <v>55</v>
      </c>
      <c r="M711" s="7"/>
    </row>
    <row r="712" spans="1:13" hidden="1" x14ac:dyDescent="0.25">
      <c r="A712" s="8">
        <v>46004</v>
      </c>
      <c r="B712" t="s">
        <v>103</v>
      </c>
      <c r="C712">
        <v>117</v>
      </c>
      <c r="D712">
        <v>56</v>
      </c>
      <c r="E712">
        <v>56</v>
      </c>
      <c r="F712" s="5">
        <f t="shared" si="55"/>
        <v>46004.041666666664</v>
      </c>
      <c r="G712" s="3">
        <f t="shared" si="56"/>
        <v>0.37916666666666665</v>
      </c>
      <c r="H712" s="17">
        <f t="shared" si="57"/>
        <v>11.7</v>
      </c>
      <c r="I712" s="17">
        <f t="shared" si="58"/>
        <v>5.6</v>
      </c>
      <c r="J712" s="17">
        <f t="shared" si="59"/>
        <v>56</v>
      </c>
      <c r="M712" s="7"/>
    </row>
    <row r="713" spans="1:13" hidden="1" x14ac:dyDescent="0.25">
      <c r="A713" s="8">
        <v>46004</v>
      </c>
      <c r="B713" t="s">
        <v>103</v>
      </c>
      <c r="C713">
        <v>114</v>
      </c>
      <c r="D713">
        <v>54</v>
      </c>
      <c r="E713">
        <v>57</v>
      </c>
      <c r="F713" s="5">
        <f t="shared" si="55"/>
        <v>46004.041666666664</v>
      </c>
      <c r="G713" s="3">
        <f t="shared" si="56"/>
        <v>0.37916666666666665</v>
      </c>
      <c r="H713" s="17">
        <f t="shared" si="57"/>
        <v>11.4</v>
      </c>
      <c r="I713" s="17">
        <f t="shared" si="58"/>
        <v>5.4</v>
      </c>
      <c r="J713" s="17">
        <f t="shared" si="59"/>
        <v>57</v>
      </c>
      <c r="M713" s="7"/>
    </row>
    <row r="714" spans="1:13" hidden="1" x14ac:dyDescent="0.25">
      <c r="A714" s="8">
        <v>46004</v>
      </c>
      <c r="B714" t="s">
        <v>104</v>
      </c>
      <c r="C714">
        <v>115</v>
      </c>
      <c r="D714">
        <v>56</v>
      </c>
      <c r="E714">
        <v>58</v>
      </c>
      <c r="F714" s="5">
        <f t="shared" si="55"/>
        <v>46004.041666666664</v>
      </c>
      <c r="G714" s="3">
        <f t="shared" si="56"/>
        <v>0.37847222222222227</v>
      </c>
      <c r="H714" s="17">
        <f t="shared" si="57"/>
        <v>11.5</v>
      </c>
      <c r="I714" s="17">
        <f t="shared" si="58"/>
        <v>5.6</v>
      </c>
      <c r="J714" s="17">
        <f t="shared" si="59"/>
        <v>58</v>
      </c>
      <c r="M714" s="7"/>
    </row>
    <row r="715" spans="1:13" hidden="1" x14ac:dyDescent="0.25">
      <c r="A715" s="8">
        <v>46003</v>
      </c>
      <c r="B715" t="s">
        <v>165</v>
      </c>
      <c r="C715">
        <v>131</v>
      </c>
      <c r="D715">
        <v>57</v>
      </c>
      <c r="E715">
        <v>56</v>
      </c>
      <c r="F715" s="5">
        <f t="shared" si="55"/>
        <v>46003.041666666664</v>
      </c>
      <c r="G715" s="3">
        <f t="shared" si="56"/>
        <v>0.37222222222222223</v>
      </c>
      <c r="H715" s="17">
        <f t="shared" si="57"/>
        <v>13.1</v>
      </c>
      <c r="I715" s="17">
        <f t="shared" si="58"/>
        <v>5.7</v>
      </c>
      <c r="J715" s="17">
        <f t="shared" si="59"/>
        <v>56</v>
      </c>
      <c r="M715" s="7"/>
    </row>
    <row r="716" spans="1:13" hidden="1" x14ac:dyDescent="0.25">
      <c r="A716" s="8">
        <v>46003</v>
      </c>
      <c r="B716" t="s">
        <v>165</v>
      </c>
      <c r="C716">
        <v>122</v>
      </c>
      <c r="D716">
        <v>57</v>
      </c>
      <c r="E716">
        <v>56</v>
      </c>
      <c r="F716" s="5">
        <f t="shared" si="55"/>
        <v>46003.041666666664</v>
      </c>
      <c r="G716" s="3">
        <f t="shared" si="56"/>
        <v>0.37222222222222223</v>
      </c>
      <c r="H716" s="17">
        <f t="shared" si="57"/>
        <v>12.2</v>
      </c>
      <c r="I716" s="17">
        <f t="shared" si="58"/>
        <v>5.7</v>
      </c>
      <c r="J716" s="17">
        <f t="shared" si="59"/>
        <v>56</v>
      </c>
      <c r="M716" s="7"/>
    </row>
    <row r="717" spans="1:13" hidden="1" x14ac:dyDescent="0.25">
      <c r="A717" s="8">
        <v>46003</v>
      </c>
      <c r="B717" t="s">
        <v>209</v>
      </c>
      <c r="C717">
        <v>125</v>
      </c>
      <c r="D717">
        <v>58</v>
      </c>
      <c r="E717">
        <v>57</v>
      </c>
      <c r="F717" s="5">
        <f t="shared" si="55"/>
        <v>46003.041666666664</v>
      </c>
      <c r="G717" s="3">
        <f t="shared" si="56"/>
        <v>0.37152777777777773</v>
      </c>
      <c r="H717" s="17">
        <f t="shared" si="57"/>
        <v>12.5</v>
      </c>
      <c r="I717" s="17">
        <f t="shared" si="58"/>
        <v>5.8</v>
      </c>
      <c r="J717" s="17">
        <f t="shared" si="59"/>
        <v>57</v>
      </c>
      <c r="M717" s="7"/>
    </row>
    <row r="718" spans="1:13" hidden="1" x14ac:dyDescent="0.25">
      <c r="A718" s="8">
        <v>46003</v>
      </c>
      <c r="B718" t="s">
        <v>110</v>
      </c>
      <c r="C718">
        <v>131</v>
      </c>
      <c r="D718">
        <v>61</v>
      </c>
      <c r="E718">
        <v>58</v>
      </c>
      <c r="F718" s="5">
        <f t="shared" si="55"/>
        <v>46003.041666666664</v>
      </c>
      <c r="G718" s="3">
        <f t="shared" si="56"/>
        <v>0.37083333333333335</v>
      </c>
      <c r="H718" s="17">
        <f t="shared" si="57"/>
        <v>13.1</v>
      </c>
      <c r="I718" s="17">
        <f t="shared" si="58"/>
        <v>6.1</v>
      </c>
      <c r="J718" s="17">
        <f t="shared" si="59"/>
        <v>58</v>
      </c>
      <c r="M718" s="7"/>
    </row>
    <row r="719" spans="1:13" hidden="1" x14ac:dyDescent="0.25">
      <c r="A719" s="8">
        <v>46002</v>
      </c>
      <c r="B719" t="s">
        <v>124</v>
      </c>
      <c r="C719">
        <v>146</v>
      </c>
      <c r="D719">
        <v>67</v>
      </c>
      <c r="E719">
        <v>55</v>
      </c>
      <c r="F719" s="5">
        <f t="shared" si="55"/>
        <v>46002.625</v>
      </c>
      <c r="G719" s="3">
        <f t="shared" si="56"/>
        <v>0.89166666666666661</v>
      </c>
      <c r="H719" s="17">
        <f t="shared" si="57"/>
        <v>14.6</v>
      </c>
      <c r="I719" s="17">
        <f t="shared" si="58"/>
        <v>6.7</v>
      </c>
      <c r="J719" s="17">
        <f t="shared" si="59"/>
        <v>55</v>
      </c>
      <c r="M719" s="7"/>
    </row>
    <row r="720" spans="1:13" hidden="1" x14ac:dyDescent="0.25">
      <c r="A720" s="8">
        <v>46002</v>
      </c>
      <c r="B720" t="s">
        <v>124</v>
      </c>
      <c r="C720">
        <v>145</v>
      </c>
      <c r="D720">
        <v>69</v>
      </c>
      <c r="E720">
        <v>54</v>
      </c>
      <c r="F720" s="5">
        <f t="shared" si="55"/>
        <v>46002.625</v>
      </c>
      <c r="G720" s="3">
        <f t="shared" si="56"/>
        <v>0.89166666666666661</v>
      </c>
      <c r="H720" s="17">
        <f t="shared" si="57"/>
        <v>14.5</v>
      </c>
      <c r="I720" s="17">
        <f t="shared" si="58"/>
        <v>6.9</v>
      </c>
      <c r="J720" s="17">
        <f t="shared" si="59"/>
        <v>54</v>
      </c>
      <c r="M720" s="7"/>
    </row>
    <row r="721" spans="1:13" hidden="1" x14ac:dyDescent="0.25">
      <c r="A721" s="8">
        <v>46002</v>
      </c>
      <c r="B721" t="s">
        <v>221</v>
      </c>
      <c r="C721">
        <v>139</v>
      </c>
      <c r="D721">
        <v>67</v>
      </c>
      <c r="E721">
        <v>56</v>
      </c>
      <c r="F721" s="5">
        <f t="shared" si="55"/>
        <v>46002.625</v>
      </c>
      <c r="G721" s="3">
        <f t="shared" si="56"/>
        <v>0.89097222222222217</v>
      </c>
      <c r="H721" s="17">
        <f t="shared" si="57"/>
        <v>13.9</v>
      </c>
      <c r="I721" s="17">
        <f t="shared" si="58"/>
        <v>6.7</v>
      </c>
      <c r="J721" s="17">
        <f t="shared" si="59"/>
        <v>56</v>
      </c>
      <c r="M721" s="7"/>
    </row>
    <row r="722" spans="1:13" hidden="1" x14ac:dyDescent="0.25">
      <c r="A722" s="8">
        <v>46002</v>
      </c>
      <c r="B722" t="s">
        <v>39</v>
      </c>
      <c r="C722">
        <v>118</v>
      </c>
      <c r="D722">
        <v>57</v>
      </c>
      <c r="E722">
        <v>55</v>
      </c>
      <c r="F722" s="5">
        <f t="shared" si="55"/>
        <v>46002.041666666664</v>
      </c>
      <c r="G722" s="3">
        <f t="shared" si="56"/>
        <v>0.38055555555555554</v>
      </c>
      <c r="H722" s="17">
        <f t="shared" si="57"/>
        <v>11.8</v>
      </c>
      <c r="I722" s="17">
        <f t="shared" si="58"/>
        <v>5.7</v>
      </c>
      <c r="J722" s="17">
        <f t="shared" si="59"/>
        <v>55</v>
      </c>
      <c r="M722" s="7"/>
    </row>
    <row r="723" spans="1:13" hidden="1" x14ac:dyDescent="0.25">
      <c r="A723" s="8">
        <v>46002</v>
      </c>
      <c r="B723" t="s">
        <v>39</v>
      </c>
      <c r="C723">
        <v>118</v>
      </c>
      <c r="D723">
        <v>60</v>
      </c>
      <c r="E723">
        <v>56</v>
      </c>
      <c r="F723" s="5">
        <f t="shared" si="55"/>
        <v>46002.041666666664</v>
      </c>
      <c r="G723" s="3">
        <f t="shared" si="56"/>
        <v>0.38055555555555554</v>
      </c>
      <c r="H723" s="17">
        <f t="shared" si="57"/>
        <v>11.8</v>
      </c>
      <c r="I723" s="17">
        <f t="shared" si="58"/>
        <v>6</v>
      </c>
      <c r="J723" s="17">
        <f t="shared" si="59"/>
        <v>56</v>
      </c>
      <c r="M723" s="7"/>
    </row>
    <row r="724" spans="1:13" hidden="1" x14ac:dyDescent="0.25">
      <c r="A724" s="8">
        <v>46002</v>
      </c>
      <c r="B724" t="s">
        <v>102</v>
      </c>
      <c r="C724">
        <v>117</v>
      </c>
      <c r="D724">
        <v>55</v>
      </c>
      <c r="E724">
        <v>55</v>
      </c>
      <c r="F724" s="5">
        <f t="shared" si="55"/>
        <v>46002.041666666664</v>
      </c>
      <c r="G724" s="3">
        <f t="shared" si="56"/>
        <v>0.37986111111111115</v>
      </c>
      <c r="H724" s="17">
        <f t="shared" si="57"/>
        <v>11.7</v>
      </c>
      <c r="I724" s="17">
        <f t="shared" si="58"/>
        <v>5.5</v>
      </c>
      <c r="J724" s="17">
        <f t="shared" si="59"/>
        <v>55</v>
      </c>
      <c r="M724" s="7"/>
    </row>
    <row r="725" spans="1:13" hidden="1" x14ac:dyDescent="0.25">
      <c r="A725" s="8">
        <v>46001</v>
      </c>
      <c r="B725" t="s">
        <v>37</v>
      </c>
      <c r="C725">
        <v>101</v>
      </c>
      <c r="D725">
        <v>68</v>
      </c>
      <c r="E725">
        <v>64</v>
      </c>
      <c r="F725" s="5">
        <f t="shared" si="55"/>
        <v>46001.625</v>
      </c>
      <c r="G725" s="3">
        <f t="shared" si="56"/>
        <v>0.90972222222222221</v>
      </c>
      <c r="H725" s="17">
        <f t="shared" si="57"/>
        <v>10.1</v>
      </c>
      <c r="I725" s="17">
        <f t="shared" si="58"/>
        <v>6.8</v>
      </c>
      <c r="J725" s="17">
        <f t="shared" si="59"/>
        <v>64</v>
      </c>
      <c r="M725" s="7"/>
    </row>
    <row r="726" spans="1:13" hidden="1" x14ac:dyDescent="0.25">
      <c r="A726" s="8">
        <v>46001</v>
      </c>
      <c r="B726" t="s">
        <v>29</v>
      </c>
      <c r="C726">
        <v>105</v>
      </c>
      <c r="D726">
        <v>70</v>
      </c>
      <c r="E726">
        <v>64</v>
      </c>
      <c r="F726" s="5">
        <f t="shared" si="55"/>
        <v>46001.625</v>
      </c>
      <c r="G726" s="3">
        <f t="shared" si="56"/>
        <v>0.90763888888888899</v>
      </c>
      <c r="H726" s="17">
        <f t="shared" si="57"/>
        <v>10.5</v>
      </c>
      <c r="I726" s="17">
        <f t="shared" si="58"/>
        <v>7</v>
      </c>
      <c r="J726" s="17">
        <f t="shared" si="59"/>
        <v>64</v>
      </c>
      <c r="M726" s="7"/>
    </row>
    <row r="727" spans="1:13" hidden="1" x14ac:dyDescent="0.25">
      <c r="A727" s="8">
        <v>46001</v>
      </c>
      <c r="B727" t="s">
        <v>32</v>
      </c>
      <c r="C727">
        <v>110</v>
      </c>
      <c r="D727">
        <v>74</v>
      </c>
      <c r="E727">
        <v>66</v>
      </c>
      <c r="F727" s="5">
        <f t="shared" si="55"/>
        <v>46001.625</v>
      </c>
      <c r="G727" s="3">
        <f t="shared" si="56"/>
        <v>0.90555555555555556</v>
      </c>
      <c r="H727" s="17">
        <f t="shared" si="57"/>
        <v>11</v>
      </c>
      <c r="I727" s="17">
        <f t="shared" si="58"/>
        <v>7.4</v>
      </c>
      <c r="J727" s="17">
        <f t="shared" si="59"/>
        <v>66</v>
      </c>
      <c r="M727" s="7"/>
    </row>
    <row r="728" spans="1:13" hidden="1" x14ac:dyDescent="0.25">
      <c r="A728" s="8">
        <v>46001</v>
      </c>
      <c r="B728" t="s">
        <v>249</v>
      </c>
      <c r="C728">
        <v>125</v>
      </c>
      <c r="D728">
        <v>65</v>
      </c>
      <c r="E728">
        <v>62</v>
      </c>
      <c r="F728" s="5">
        <f t="shared" si="55"/>
        <v>46001.625</v>
      </c>
      <c r="G728" s="3">
        <f t="shared" si="56"/>
        <v>0.88958333333333339</v>
      </c>
      <c r="H728" s="17">
        <f t="shared" si="57"/>
        <v>12.5</v>
      </c>
      <c r="I728" s="17">
        <f t="shared" si="58"/>
        <v>6.5</v>
      </c>
      <c r="J728" s="17">
        <f t="shared" si="59"/>
        <v>62</v>
      </c>
      <c r="M728" s="7"/>
    </row>
    <row r="729" spans="1:13" hidden="1" x14ac:dyDescent="0.25">
      <c r="A729" s="8">
        <v>46001</v>
      </c>
      <c r="B729" t="s">
        <v>250</v>
      </c>
      <c r="C729">
        <v>129</v>
      </c>
      <c r="D729">
        <v>64</v>
      </c>
      <c r="E729">
        <v>45</v>
      </c>
      <c r="F729" s="5">
        <f t="shared" si="55"/>
        <v>46001.625</v>
      </c>
      <c r="G729" s="3">
        <f t="shared" si="56"/>
        <v>0.88888888888888884</v>
      </c>
      <c r="H729" s="17">
        <f t="shared" si="57"/>
        <v>12.9</v>
      </c>
      <c r="I729" s="17">
        <f t="shared" si="58"/>
        <v>6.4</v>
      </c>
      <c r="J729" s="17">
        <f t="shared" si="59"/>
        <v>45</v>
      </c>
      <c r="M729" s="7"/>
    </row>
    <row r="730" spans="1:13" hidden="1" x14ac:dyDescent="0.25">
      <c r="A730" s="8">
        <v>46001</v>
      </c>
      <c r="B730" t="s">
        <v>134</v>
      </c>
      <c r="C730">
        <v>110</v>
      </c>
      <c r="D730">
        <v>54</v>
      </c>
      <c r="E730">
        <v>61</v>
      </c>
      <c r="F730" s="5">
        <f t="shared" si="55"/>
        <v>46001.625</v>
      </c>
      <c r="G730" s="3">
        <f t="shared" si="56"/>
        <v>0.8881944444444444</v>
      </c>
      <c r="H730" s="17">
        <f t="shared" si="57"/>
        <v>11</v>
      </c>
      <c r="I730" s="17">
        <f t="shared" si="58"/>
        <v>5.4</v>
      </c>
      <c r="J730" s="17">
        <f t="shared" si="59"/>
        <v>61</v>
      </c>
      <c r="M730" s="7"/>
    </row>
    <row r="731" spans="1:13" hidden="1" x14ac:dyDescent="0.25">
      <c r="A731" s="8">
        <v>46001</v>
      </c>
      <c r="B731" t="s">
        <v>170</v>
      </c>
      <c r="C731">
        <v>114</v>
      </c>
      <c r="D731">
        <v>65</v>
      </c>
      <c r="E731">
        <v>55</v>
      </c>
      <c r="F731" s="5">
        <f t="shared" si="55"/>
        <v>46001.041666666664</v>
      </c>
      <c r="G731" s="3">
        <f t="shared" si="56"/>
        <v>0.38541666666666669</v>
      </c>
      <c r="H731" s="17">
        <f t="shared" si="57"/>
        <v>11.4</v>
      </c>
      <c r="I731" s="17">
        <f t="shared" si="58"/>
        <v>6.5</v>
      </c>
      <c r="J731" s="17">
        <f t="shared" si="59"/>
        <v>55</v>
      </c>
      <c r="M731" s="7"/>
    </row>
    <row r="732" spans="1:13" hidden="1" x14ac:dyDescent="0.25">
      <c r="A732" s="8">
        <v>46001</v>
      </c>
      <c r="B732" t="s">
        <v>119</v>
      </c>
      <c r="C732">
        <v>113</v>
      </c>
      <c r="D732">
        <v>53</v>
      </c>
      <c r="E732">
        <v>54</v>
      </c>
      <c r="F732" s="5">
        <f t="shared" si="55"/>
        <v>46001.041666666664</v>
      </c>
      <c r="G732" s="3">
        <f t="shared" si="56"/>
        <v>0.3833333333333333</v>
      </c>
      <c r="H732" s="17">
        <f t="shared" si="57"/>
        <v>11.3</v>
      </c>
      <c r="I732" s="17">
        <f t="shared" si="58"/>
        <v>5.3</v>
      </c>
      <c r="J732" s="17">
        <f t="shared" si="59"/>
        <v>54</v>
      </c>
      <c r="M732" s="7"/>
    </row>
    <row r="733" spans="1:13" hidden="1" x14ac:dyDescent="0.25">
      <c r="A733" s="8">
        <v>46001</v>
      </c>
      <c r="B733" t="s">
        <v>56</v>
      </c>
      <c r="C733">
        <v>116</v>
      </c>
      <c r="D733">
        <v>53</v>
      </c>
      <c r="E733">
        <v>59</v>
      </c>
      <c r="F733" s="5">
        <f t="shared" si="55"/>
        <v>46001.041666666664</v>
      </c>
      <c r="G733" s="3">
        <f t="shared" si="56"/>
        <v>0.38263888888888892</v>
      </c>
      <c r="H733" s="17">
        <f t="shared" si="57"/>
        <v>11.6</v>
      </c>
      <c r="I733" s="17">
        <f t="shared" si="58"/>
        <v>5.3</v>
      </c>
      <c r="J733" s="17">
        <f t="shared" si="59"/>
        <v>59</v>
      </c>
      <c r="M733" s="7"/>
    </row>
    <row r="734" spans="1:13" hidden="1" x14ac:dyDescent="0.25">
      <c r="A734" s="8">
        <v>46000</v>
      </c>
      <c r="B734" t="s">
        <v>62</v>
      </c>
      <c r="C734">
        <v>151</v>
      </c>
      <c r="D734">
        <v>76</v>
      </c>
      <c r="E734">
        <v>63</v>
      </c>
      <c r="F734" s="5">
        <f t="shared" si="55"/>
        <v>46000.625</v>
      </c>
      <c r="G734" s="3">
        <f t="shared" si="56"/>
        <v>0.8979166666666667</v>
      </c>
      <c r="H734" s="17">
        <f t="shared" si="57"/>
        <v>15.1</v>
      </c>
      <c r="I734" s="17">
        <f t="shared" si="58"/>
        <v>7.6</v>
      </c>
      <c r="J734" s="17">
        <f t="shared" si="59"/>
        <v>63</v>
      </c>
      <c r="M734" s="7"/>
    </row>
    <row r="735" spans="1:13" hidden="1" x14ac:dyDescent="0.25">
      <c r="A735" s="8">
        <v>46000</v>
      </c>
      <c r="B735" t="s">
        <v>63</v>
      </c>
      <c r="C735">
        <v>153</v>
      </c>
      <c r="D735">
        <v>75</v>
      </c>
      <c r="E735">
        <v>62</v>
      </c>
      <c r="F735" s="5">
        <f t="shared" si="55"/>
        <v>46000.625</v>
      </c>
      <c r="G735" s="3">
        <f t="shared" si="56"/>
        <v>0.89722222222222225</v>
      </c>
      <c r="H735" s="17">
        <f t="shared" si="57"/>
        <v>15.3</v>
      </c>
      <c r="I735" s="17">
        <f t="shared" si="58"/>
        <v>7.5</v>
      </c>
      <c r="J735" s="17">
        <f t="shared" si="59"/>
        <v>62</v>
      </c>
      <c r="M735" s="7"/>
    </row>
    <row r="736" spans="1:13" hidden="1" x14ac:dyDescent="0.25">
      <c r="A736" s="8">
        <v>46000</v>
      </c>
      <c r="B736" t="s">
        <v>63</v>
      </c>
      <c r="C736">
        <v>166</v>
      </c>
      <c r="D736">
        <v>75</v>
      </c>
      <c r="E736">
        <v>60</v>
      </c>
      <c r="F736" s="5">
        <f t="shared" si="55"/>
        <v>46000.625</v>
      </c>
      <c r="G736" s="3">
        <f t="shared" si="56"/>
        <v>0.89722222222222225</v>
      </c>
      <c r="H736" s="17">
        <f t="shared" si="57"/>
        <v>16.600000000000001</v>
      </c>
      <c r="I736" s="17">
        <f t="shared" si="58"/>
        <v>7.5</v>
      </c>
      <c r="J736" s="17">
        <f t="shared" si="59"/>
        <v>60</v>
      </c>
      <c r="M736" s="7"/>
    </row>
    <row r="737" spans="1:13" hidden="1" x14ac:dyDescent="0.25">
      <c r="A737" s="8">
        <v>45999</v>
      </c>
      <c r="B737" t="s">
        <v>108</v>
      </c>
      <c r="C737">
        <v>158</v>
      </c>
      <c r="D737">
        <v>71</v>
      </c>
      <c r="E737">
        <v>60</v>
      </c>
      <c r="F737" s="5">
        <f t="shared" si="55"/>
        <v>45999.625</v>
      </c>
      <c r="G737" s="3">
        <f t="shared" si="56"/>
        <v>0.89444444444444438</v>
      </c>
      <c r="H737" s="17">
        <f t="shared" si="57"/>
        <v>15.8</v>
      </c>
      <c r="I737" s="17">
        <f t="shared" si="58"/>
        <v>7.1</v>
      </c>
      <c r="J737" s="17">
        <f t="shared" si="59"/>
        <v>60</v>
      </c>
      <c r="M737" s="7"/>
    </row>
    <row r="738" spans="1:13" hidden="1" x14ac:dyDescent="0.25">
      <c r="A738" s="8">
        <v>45999</v>
      </c>
      <c r="B738" t="s">
        <v>109</v>
      </c>
      <c r="C738">
        <v>146</v>
      </c>
      <c r="D738">
        <v>76</v>
      </c>
      <c r="E738">
        <v>59</v>
      </c>
      <c r="F738" s="5">
        <f t="shared" si="55"/>
        <v>45999.625</v>
      </c>
      <c r="G738" s="3">
        <f t="shared" si="56"/>
        <v>0.89374999999999993</v>
      </c>
      <c r="H738" s="17">
        <f t="shared" si="57"/>
        <v>14.6</v>
      </c>
      <c r="I738" s="17">
        <f t="shared" si="58"/>
        <v>7.6</v>
      </c>
      <c r="J738" s="17">
        <f t="shared" si="59"/>
        <v>59</v>
      </c>
      <c r="M738" s="7"/>
    </row>
    <row r="739" spans="1:13" hidden="1" x14ac:dyDescent="0.25">
      <c r="A739" s="8">
        <v>45999</v>
      </c>
      <c r="B739" t="s">
        <v>122</v>
      </c>
      <c r="C739">
        <v>144</v>
      </c>
      <c r="D739">
        <v>76</v>
      </c>
      <c r="E739">
        <v>59</v>
      </c>
      <c r="F739" s="5">
        <f t="shared" si="55"/>
        <v>45999.625</v>
      </c>
      <c r="G739" s="3">
        <f t="shared" si="56"/>
        <v>0.8930555555555556</v>
      </c>
      <c r="H739" s="17">
        <f t="shared" si="57"/>
        <v>14.4</v>
      </c>
      <c r="I739" s="17">
        <f t="shared" si="58"/>
        <v>7.6</v>
      </c>
      <c r="J739" s="17">
        <f t="shared" si="59"/>
        <v>59</v>
      </c>
      <c r="M739" s="7"/>
    </row>
    <row r="740" spans="1:13" hidden="1" x14ac:dyDescent="0.25">
      <c r="A740" s="8">
        <v>45999</v>
      </c>
      <c r="B740" t="s">
        <v>110</v>
      </c>
      <c r="C740">
        <v>142</v>
      </c>
      <c r="D740">
        <v>62</v>
      </c>
      <c r="E740">
        <v>55</v>
      </c>
      <c r="F740" s="5">
        <f t="shared" si="55"/>
        <v>45999.041666666664</v>
      </c>
      <c r="G740" s="3">
        <f t="shared" si="56"/>
        <v>0.37083333333333335</v>
      </c>
      <c r="H740" s="17">
        <f t="shared" si="57"/>
        <v>14.2</v>
      </c>
      <c r="I740" s="17">
        <f t="shared" si="58"/>
        <v>6.2</v>
      </c>
      <c r="J740" s="17">
        <f t="shared" si="59"/>
        <v>55</v>
      </c>
      <c r="M740" s="7"/>
    </row>
    <row r="741" spans="1:13" hidden="1" x14ac:dyDescent="0.25">
      <c r="A741" s="8">
        <v>45999</v>
      </c>
      <c r="B741" t="s">
        <v>111</v>
      </c>
      <c r="C741">
        <v>141</v>
      </c>
      <c r="D741">
        <v>64</v>
      </c>
      <c r="E741">
        <v>56</v>
      </c>
      <c r="F741" s="5">
        <f t="shared" si="55"/>
        <v>45999.041666666664</v>
      </c>
      <c r="G741" s="3">
        <f t="shared" si="56"/>
        <v>0.37013888888888885</v>
      </c>
      <c r="H741" s="17">
        <f t="shared" si="57"/>
        <v>14.1</v>
      </c>
      <c r="I741" s="17">
        <f t="shared" si="58"/>
        <v>6.4</v>
      </c>
      <c r="J741" s="17">
        <f t="shared" si="59"/>
        <v>56</v>
      </c>
      <c r="M741" s="7"/>
    </row>
    <row r="742" spans="1:13" hidden="1" x14ac:dyDescent="0.25">
      <c r="A742" s="8">
        <v>45999</v>
      </c>
      <c r="B742" t="s">
        <v>121</v>
      </c>
      <c r="C742">
        <v>138</v>
      </c>
      <c r="D742">
        <v>63</v>
      </c>
      <c r="E742">
        <v>55</v>
      </c>
      <c r="F742" s="5">
        <f t="shared" si="55"/>
        <v>45999.041666666664</v>
      </c>
      <c r="G742" s="3">
        <f t="shared" si="56"/>
        <v>0.36944444444444446</v>
      </c>
      <c r="H742" s="17">
        <f t="shared" si="57"/>
        <v>13.8</v>
      </c>
      <c r="I742" s="17">
        <f t="shared" si="58"/>
        <v>6.3</v>
      </c>
      <c r="J742" s="17">
        <f t="shared" si="59"/>
        <v>55</v>
      </c>
      <c r="M742" s="7"/>
    </row>
    <row r="743" spans="1:13" hidden="1" x14ac:dyDescent="0.25">
      <c r="A743" s="8">
        <v>45998</v>
      </c>
      <c r="B743" t="s">
        <v>62</v>
      </c>
      <c r="C743">
        <v>116</v>
      </c>
      <c r="D743">
        <v>60</v>
      </c>
      <c r="E743">
        <v>56</v>
      </c>
      <c r="F743" s="5">
        <f t="shared" si="55"/>
        <v>45998.625</v>
      </c>
      <c r="G743" s="3">
        <f t="shared" si="56"/>
        <v>0.8979166666666667</v>
      </c>
      <c r="H743" s="17">
        <f t="shared" si="57"/>
        <v>11.6</v>
      </c>
      <c r="I743" s="17">
        <f t="shared" si="58"/>
        <v>6</v>
      </c>
      <c r="J743" s="17">
        <f t="shared" si="59"/>
        <v>56</v>
      </c>
      <c r="M743" s="7"/>
    </row>
    <row r="744" spans="1:13" hidden="1" x14ac:dyDescent="0.25">
      <c r="A744" s="8">
        <v>45998</v>
      </c>
      <c r="B744" t="s">
        <v>63</v>
      </c>
      <c r="C744">
        <v>116</v>
      </c>
      <c r="D744">
        <v>63</v>
      </c>
      <c r="E744">
        <v>58</v>
      </c>
      <c r="F744" s="5">
        <f t="shared" si="55"/>
        <v>45998.625</v>
      </c>
      <c r="G744" s="3">
        <f t="shared" si="56"/>
        <v>0.89722222222222225</v>
      </c>
      <c r="H744" s="17">
        <f t="shared" si="57"/>
        <v>11.6</v>
      </c>
      <c r="I744" s="17">
        <f t="shared" si="58"/>
        <v>6.3</v>
      </c>
      <c r="J744" s="17">
        <f t="shared" si="59"/>
        <v>58</v>
      </c>
      <c r="M744" s="7"/>
    </row>
    <row r="745" spans="1:13" hidden="1" x14ac:dyDescent="0.25">
      <c r="A745" s="8">
        <v>45998</v>
      </c>
      <c r="B745" t="s">
        <v>63</v>
      </c>
      <c r="C745">
        <v>120</v>
      </c>
      <c r="D745">
        <v>62</v>
      </c>
      <c r="E745">
        <v>61</v>
      </c>
      <c r="F745" s="5">
        <f t="shared" si="55"/>
        <v>45998.625</v>
      </c>
      <c r="G745" s="3">
        <f t="shared" si="56"/>
        <v>0.89722222222222225</v>
      </c>
      <c r="H745" s="17">
        <f t="shared" si="57"/>
        <v>12</v>
      </c>
      <c r="I745" s="17">
        <f t="shared" si="58"/>
        <v>6.2</v>
      </c>
      <c r="J745" s="17">
        <f t="shared" si="59"/>
        <v>61</v>
      </c>
      <c r="M745" s="7"/>
    </row>
    <row r="746" spans="1:13" hidden="1" x14ac:dyDescent="0.25">
      <c r="A746" s="8">
        <v>45998</v>
      </c>
      <c r="B746" t="s">
        <v>74</v>
      </c>
      <c r="C746">
        <v>131</v>
      </c>
      <c r="D746">
        <v>62</v>
      </c>
      <c r="E746">
        <v>57</v>
      </c>
      <c r="F746" s="5">
        <f t="shared" si="55"/>
        <v>45998.041666666664</v>
      </c>
      <c r="G746" s="3">
        <f t="shared" si="56"/>
        <v>0.36527777777777781</v>
      </c>
      <c r="H746" s="17">
        <f t="shared" si="57"/>
        <v>13.1</v>
      </c>
      <c r="I746" s="17">
        <f t="shared" si="58"/>
        <v>6.2</v>
      </c>
      <c r="J746" s="17">
        <f t="shared" si="59"/>
        <v>57</v>
      </c>
      <c r="M746" s="7"/>
    </row>
    <row r="747" spans="1:13" hidden="1" x14ac:dyDescent="0.25">
      <c r="A747" s="8">
        <v>45998</v>
      </c>
      <c r="B747" t="s">
        <v>78</v>
      </c>
      <c r="C747">
        <v>127</v>
      </c>
      <c r="D747">
        <v>61</v>
      </c>
      <c r="E747">
        <v>57</v>
      </c>
      <c r="F747" s="5">
        <f t="shared" si="55"/>
        <v>45998.041666666664</v>
      </c>
      <c r="G747" s="3">
        <f t="shared" si="56"/>
        <v>0.36388888888888887</v>
      </c>
      <c r="H747" s="17">
        <f t="shared" si="57"/>
        <v>12.7</v>
      </c>
      <c r="I747" s="17">
        <f t="shared" si="58"/>
        <v>6.1</v>
      </c>
      <c r="J747" s="17">
        <f t="shared" si="59"/>
        <v>57</v>
      </c>
      <c r="M747" s="7"/>
    </row>
    <row r="748" spans="1:13" hidden="1" x14ac:dyDescent="0.25">
      <c r="A748" s="8">
        <v>45998</v>
      </c>
      <c r="B748" t="s">
        <v>78</v>
      </c>
      <c r="C748">
        <v>133</v>
      </c>
      <c r="D748">
        <v>64</v>
      </c>
      <c r="E748">
        <v>56</v>
      </c>
      <c r="F748" s="5">
        <f t="shared" si="55"/>
        <v>45998.041666666664</v>
      </c>
      <c r="G748" s="3">
        <f t="shared" si="56"/>
        <v>0.36388888888888887</v>
      </c>
      <c r="H748" s="17">
        <f t="shared" si="57"/>
        <v>13.3</v>
      </c>
      <c r="I748" s="17">
        <f t="shared" si="58"/>
        <v>6.4</v>
      </c>
      <c r="J748" s="17">
        <f t="shared" si="59"/>
        <v>56</v>
      </c>
      <c r="M748" s="7"/>
    </row>
    <row r="749" spans="1:13" hidden="1" x14ac:dyDescent="0.25">
      <c r="A749" s="8">
        <v>45997</v>
      </c>
      <c r="B749" t="s">
        <v>32</v>
      </c>
      <c r="C749">
        <v>164</v>
      </c>
      <c r="D749">
        <v>70</v>
      </c>
      <c r="E749">
        <v>55</v>
      </c>
      <c r="F749" s="5">
        <f t="shared" si="55"/>
        <v>45997.625</v>
      </c>
      <c r="G749" s="3">
        <f t="shared" si="56"/>
        <v>0.90555555555555556</v>
      </c>
      <c r="H749" s="17">
        <f t="shared" si="57"/>
        <v>16.399999999999999</v>
      </c>
      <c r="I749" s="17">
        <f t="shared" si="58"/>
        <v>7</v>
      </c>
      <c r="J749" s="17">
        <f t="shared" si="59"/>
        <v>55</v>
      </c>
      <c r="M749" s="7"/>
    </row>
    <row r="750" spans="1:13" hidden="1" x14ac:dyDescent="0.25">
      <c r="A750" s="8">
        <v>45997</v>
      </c>
      <c r="B750" t="s">
        <v>33</v>
      </c>
      <c r="C750">
        <v>164</v>
      </c>
      <c r="D750">
        <v>74</v>
      </c>
      <c r="E750">
        <v>55</v>
      </c>
      <c r="F750" s="5">
        <f t="shared" si="55"/>
        <v>45997.625</v>
      </c>
      <c r="G750" s="3">
        <f t="shared" si="56"/>
        <v>0.90486111111111101</v>
      </c>
      <c r="H750" s="17">
        <f t="shared" si="57"/>
        <v>16.399999999999999</v>
      </c>
      <c r="I750" s="17">
        <f t="shared" si="58"/>
        <v>7.4</v>
      </c>
      <c r="J750" s="17">
        <f t="shared" si="59"/>
        <v>55</v>
      </c>
      <c r="M750" s="7"/>
    </row>
    <row r="751" spans="1:13" hidden="1" x14ac:dyDescent="0.25">
      <c r="A751" s="8">
        <v>45997</v>
      </c>
      <c r="B751" t="s">
        <v>48</v>
      </c>
      <c r="C751">
        <v>160</v>
      </c>
      <c r="D751">
        <v>77</v>
      </c>
      <c r="E751">
        <v>53</v>
      </c>
      <c r="F751" s="5">
        <f t="shared" si="55"/>
        <v>45997.625</v>
      </c>
      <c r="G751" s="3">
        <f t="shared" si="56"/>
        <v>0.90416666666666667</v>
      </c>
      <c r="H751" s="17">
        <f t="shared" si="57"/>
        <v>16</v>
      </c>
      <c r="I751" s="17">
        <f t="shared" si="58"/>
        <v>7.7</v>
      </c>
      <c r="J751" s="17">
        <f t="shared" si="59"/>
        <v>53</v>
      </c>
      <c r="M751" s="7"/>
    </row>
    <row r="752" spans="1:13" hidden="1" x14ac:dyDescent="0.25">
      <c r="A752" s="8">
        <v>45997</v>
      </c>
      <c r="B752" t="s">
        <v>121</v>
      </c>
      <c r="C752">
        <v>136</v>
      </c>
      <c r="D752">
        <v>60</v>
      </c>
      <c r="E752">
        <v>53</v>
      </c>
      <c r="F752" s="5">
        <f t="shared" si="55"/>
        <v>45997.041666666664</v>
      </c>
      <c r="G752" s="3">
        <f t="shared" si="56"/>
        <v>0.36944444444444446</v>
      </c>
      <c r="H752" s="17">
        <f t="shared" si="57"/>
        <v>13.6</v>
      </c>
      <c r="I752" s="17">
        <f t="shared" si="58"/>
        <v>6</v>
      </c>
      <c r="J752" s="17">
        <f t="shared" si="59"/>
        <v>53</v>
      </c>
      <c r="M752" s="7"/>
    </row>
    <row r="753" spans="1:13" hidden="1" x14ac:dyDescent="0.25">
      <c r="A753" s="8">
        <v>45997</v>
      </c>
      <c r="B753" t="s">
        <v>208</v>
      </c>
      <c r="C753">
        <v>127</v>
      </c>
      <c r="D753">
        <v>56</v>
      </c>
      <c r="E753">
        <v>53</v>
      </c>
      <c r="F753" s="5">
        <f t="shared" si="55"/>
        <v>45997.041666666664</v>
      </c>
      <c r="G753" s="3">
        <f t="shared" si="56"/>
        <v>0.36874999999999997</v>
      </c>
      <c r="H753" s="17">
        <f t="shared" si="57"/>
        <v>12.7</v>
      </c>
      <c r="I753" s="17">
        <f t="shared" si="58"/>
        <v>5.6</v>
      </c>
      <c r="J753" s="17">
        <f t="shared" si="59"/>
        <v>53</v>
      </c>
      <c r="M753" s="7"/>
    </row>
    <row r="754" spans="1:13" hidden="1" x14ac:dyDescent="0.25">
      <c r="A754" s="8">
        <v>45997</v>
      </c>
      <c r="B754" t="s">
        <v>197</v>
      </c>
      <c r="C754">
        <v>126</v>
      </c>
      <c r="D754">
        <v>60</v>
      </c>
      <c r="E754">
        <v>53</v>
      </c>
      <c r="F754" s="5">
        <f t="shared" si="55"/>
        <v>45997.041666666664</v>
      </c>
      <c r="G754" s="3">
        <f t="shared" si="56"/>
        <v>0.36736111111111108</v>
      </c>
      <c r="H754" s="17">
        <f t="shared" si="57"/>
        <v>12.6</v>
      </c>
      <c r="I754" s="17">
        <f t="shared" si="58"/>
        <v>6</v>
      </c>
      <c r="J754" s="17">
        <f t="shared" si="59"/>
        <v>53</v>
      </c>
      <c r="M754" s="7"/>
    </row>
    <row r="755" spans="1:13" hidden="1" x14ac:dyDescent="0.25">
      <c r="A755" s="8">
        <v>45996</v>
      </c>
      <c r="B755" t="s">
        <v>28</v>
      </c>
      <c r="C755">
        <v>150</v>
      </c>
      <c r="D755">
        <v>69</v>
      </c>
      <c r="E755">
        <v>54</v>
      </c>
      <c r="F755" s="5">
        <f t="shared" si="55"/>
        <v>45996.625</v>
      </c>
      <c r="G755" s="3">
        <f t="shared" si="56"/>
        <v>0.90833333333333333</v>
      </c>
      <c r="H755" s="17">
        <f t="shared" si="57"/>
        <v>15</v>
      </c>
      <c r="I755" s="17">
        <f t="shared" si="58"/>
        <v>6.9</v>
      </c>
      <c r="J755" s="17">
        <f t="shared" si="59"/>
        <v>54</v>
      </c>
      <c r="M755" s="7"/>
    </row>
    <row r="756" spans="1:13" hidden="1" x14ac:dyDescent="0.25">
      <c r="A756" s="8">
        <v>45996</v>
      </c>
      <c r="B756" t="s">
        <v>29</v>
      </c>
      <c r="C756">
        <v>150</v>
      </c>
      <c r="D756">
        <v>74</v>
      </c>
      <c r="E756">
        <v>54</v>
      </c>
      <c r="F756" s="5">
        <f t="shared" si="55"/>
        <v>45996.625</v>
      </c>
      <c r="G756" s="3">
        <f t="shared" si="56"/>
        <v>0.90763888888888899</v>
      </c>
      <c r="H756" s="17">
        <f t="shared" si="57"/>
        <v>15</v>
      </c>
      <c r="I756" s="17">
        <f t="shared" si="58"/>
        <v>7.4</v>
      </c>
      <c r="J756" s="17">
        <f t="shared" si="59"/>
        <v>54</v>
      </c>
      <c r="M756" s="7"/>
    </row>
    <row r="757" spans="1:13" hidden="1" x14ac:dyDescent="0.25">
      <c r="A757" s="8">
        <v>45996</v>
      </c>
      <c r="B757" t="s">
        <v>44</v>
      </c>
      <c r="C757">
        <v>151</v>
      </c>
      <c r="D757">
        <v>70</v>
      </c>
      <c r="E757">
        <v>54</v>
      </c>
      <c r="F757" s="5">
        <f t="shared" si="55"/>
        <v>45996.625</v>
      </c>
      <c r="G757" s="3">
        <f t="shared" si="56"/>
        <v>0.90694444444444444</v>
      </c>
      <c r="H757" s="17">
        <f t="shared" si="57"/>
        <v>15.1</v>
      </c>
      <c r="I757" s="17">
        <f t="shared" si="58"/>
        <v>7</v>
      </c>
      <c r="J757" s="17">
        <f t="shared" si="59"/>
        <v>54</v>
      </c>
      <c r="M757" s="7"/>
    </row>
    <row r="758" spans="1:13" hidden="1" x14ac:dyDescent="0.25">
      <c r="A758" s="8">
        <v>45996</v>
      </c>
      <c r="B758" t="s">
        <v>102</v>
      </c>
      <c r="C758">
        <v>124</v>
      </c>
      <c r="D758">
        <v>58</v>
      </c>
      <c r="E758">
        <v>55</v>
      </c>
      <c r="F758" s="5">
        <f t="shared" si="55"/>
        <v>45996.041666666664</v>
      </c>
      <c r="G758" s="3">
        <f t="shared" si="56"/>
        <v>0.37986111111111115</v>
      </c>
      <c r="H758" s="17">
        <f t="shared" si="57"/>
        <v>12.4</v>
      </c>
      <c r="I758" s="17">
        <f t="shared" si="58"/>
        <v>5.8</v>
      </c>
      <c r="J758" s="17">
        <f t="shared" si="59"/>
        <v>55</v>
      </c>
      <c r="M758" s="7"/>
    </row>
    <row r="759" spans="1:13" hidden="1" x14ac:dyDescent="0.25">
      <c r="A759" s="8">
        <v>45996</v>
      </c>
      <c r="B759" t="s">
        <v>103</v>
      </c>
      <c r="C759">
        <v>128</v>
      </c>
      <c r="D759">
        <v>60</v>
      </c>
      <c r="E759">
        <v>56</v>
      </c>
      <c r="F759" s="5">
        <f t="shared" si="55"/>
        <v>45996.041666666664</v>
      </c>
      <c r="G759" s="3">
        <f t="shared" si="56"/>
        <v>0.37916666666666665</v>
      </c>
      <c r="H759" s="17">
        <f t="shared" si="57"/>
        <v>12.8</v>
      </c>
      <c r="I759" s="17">
        <f t="shared" si="58"/>
        <v>6</v>
      </c>
      <c r="J759" s="17">
        <f t="shared" si="59"/>
        <v>56</v>
      </c>
      <c r="M759" s="7"/>
    </row>
    <row r="760" spans="1:13" hidden="1" x14ac:dyDescent="0.25">
      <c r="A760" s="8">
        <v>45995</v>
      </c>
      <c r="B760" t="s">
        <v>64</v>
      </c>
      <c r="C760">
        <v>155</v>
      </c>
      <c r="D760">
        <v>70</v>
      </c>
      <c r="E760">
        <v>54</v>
      </c>
      <c r="F760" s="5">
        <f t="shared" si="55"/>
        <v>45995.625</v>
      </c>
      <c r="G760" s="3">
        <f t="shared" si="56"/>
        <v>0.89583333333333337</v>
      </c>
      <c r="H760" s="17">
        <f t="shared" si="57"/>
        <v>15.5</v>
      </c>
      <c r="I760" s="17">
        <f t="shared" si="58"/>
        <v>7</v>
      </c>
      <c r="J760" s="17">
        <f t="shared" si="59"/>
        <v>54</v>
      </c>
      <c r="M760" s="7"/>
    </row>
    <row r="761" spans="1:13" hidden="1" x14ac:dyDescent="0.25">
      <c r="A761" s="8">
        <v>45995</v>
      </c>
      <c r="B761" t="s">
        <v>157</v>
      </c>
      <c r="C761">
        <v>160</v>
      </c>
      <c r="D761">
        <v>67</v>
      </c>
      <c r="E761">
        <v>55</v>
      </c>
      <c r="F761" s="5">
        <f t="shared" si="55"/>
        <v>45995.625</v>
      </c>
      <c r="G761" s="3">
        <f t="shared" si="56"/>
        <v>0.89513888888888893</v>
      </c>
      <c r="H761" s="17">
        <f t="shared" si="57"/>
        <v>16</v>
      </c>
      <c r="I761" s="17">
        <f t="shared" si="58"/>
        <v>6.7</v>
      </c>
      <c r="J761" s="17">
        <f t="shared" si="59"/>
        <v>55</v>
      </c>
      <c r="M761" s="7"/>
    </row>
    <row r="762" spans="1:13" hidden="1" x14ac:dyDescent="0.25">
      <c r="A762" s="8">
        <v>45995</v>
      </c>
      <c r="B762" t="s">
        <v>157</v>
      </c>
      <c r="C762">
        <v>156</v>
      </c>
      <c r="D762">
        <v>73</v>
      </c>
      <c r="E762">
        <v>54</v>
      </c>
      <c r="F762" s="5">
        <f t="shared" si="55"/>
        <v>45995.625</v>
      </c>
      <c r="G762" s="3">
        <f t="shared" si="56"/>
        <v>0.89513888888888893</v>
      </c>
      <c r="H762" s="17">
        <f t="shared" si="57"/>
        <v>15.6</v>
      </c>
      <c r="I762" s="17">
        <f t="shared" si="58"/>
        <v>7.3</v>
      </c>
      <c r="J762" s="17">
        <f t="shared" si="59"/>
        <v>54</v>
      </c>
      <c r="M762" s="7"/>
    </row>
    <row r="763" spans="1:13" hidden="1" x14ac:dyDescent="0.25">
      <c r="A763" s="8">
        <v>45995</v>
      </c>
      <c r="B763" t="s">
        <v>209</v>
      </c>
      <c r="C763">
        <v>113</v>
      </c>
      <c r="D763">
        <v>53</v>
      </c>
      <c r="E763">
        <v>56</v>
      </c>
      <c r="F763" s="5">
        <f t="shared" si="55"/>
        <v>45995.041666666664</v>
      </c>
      <c r="G763" s="3">
        <f t="shared" si="56"/>
        <v>0.37152777777777773</v>
      </c>
      <c r="H763" s="17">
        <f t="shared" si="57"/>
        <v>11.3</v>
      </c>
      <c r="I763" s="17">
        <f t="shared" si="58"/>
        <v>5.3</v>
      </c>
      <c r="J763" s="17">
        <f t="shared" si="59"/>
        <v>56</v>
      </c>
      <c r="M763" s="7"/>
    </row>
    <row r="764" spans="1:13" hidden="1" x14ac:dyDescent="0.25">
      <c r="A764" s="8">
        <v>45995</v>
      </c>
      <c r="B764" t="s">
        <v>110</v>
      </c>
      <c r="C764">
        <v>119</v>
      </c>
      <c r="D764">
        <v>58</v>
      </c>
      <c r="E764">
        <v>58</v>
      </c>
      <c r="F764" s="5">
        <f t="shared" si="55"/>
        <v>45995.041666666664</v>
      </c>
      <c r="G764" s="3">
        <f t="shared" si="56"/>
        <v>0.37083333333333335</v>
      </c>
      <c r="H764" s="17">
        <f t="shared" si="57"/>
        <v>11.9</v>
      </c>
      <c r="I764" s="17">
        <f t="shared" si="58"/>
        <v>5.8</v>
      </c>
      <c r="J764" s="17">
        <f t="shared" si="59"/>
        <v>58</v>
      </c>
      <c r="M764" s="7"/>
    </row>
    <row r="765" spans="1:13" hidden="1" x14ac:dyDescent="0.25">
      <c r="A765" s="8">
        <v>45995</v>
      </c>
      <c r="B765" t="s">
        <v>121</v>
      </c>
      <c r="C765">
        <v>106</v>
      </c>
      <c r="D765">
        <v>57</v>
      </c>
      <c r="E765">
        <v>58</v>
      </c>
      <c r="F765" s="5">
        <f t="shared" si="55"/>
        <v>45995.041666666664</v>
      </c>
      <c r="G765" s="3">
        <f t="shared" si="56"/>
        <v>0.36944444444444446</v>
      </c>
      <c r="H765" s="17">
        <f t="shared" si="57"/>
        <v>10.6</v>
      </c>
      <c r="I765" s="17">
        <f t="shared" si="58"/>
        <v>5.7</v>
      </c>
      <c r="J765" s="17">
        <f t="shared" si="59"/>
        <v>58</v>
      </c>
      <c r="M765" s="7"/>
    </row>
    <row r="766" spans="1:13" hidden="1" x14ac:dyDescent="0.25">
      <c r="A766" s="8">
        <v>45994</v>
      </c>
      <c r="B766" t="s">
        <v>62</v>
      </c>
      <c r="C766">
        <v>147</v>
      </c>
      <c r="D766">
        <v>72</v>
      </c>
      <c r="E766">
        <v>56</v>
      </c>
      <c r="F766" s="5">
        <f t="shared" si="55"/>
        <v>45994.625</v>
      </c>
      <c r="G766" s="3">
        <f t="shared" si="56"/>
        <v>0.8979166666666667</v>
      </c>
      <c r="H766" s="17">
        <f t="shared" si="57"/>
        <v>14.7</v>
      </c>
      <c r="I766" s="17">
        <f t="shared" si="58"/>
        <v>7.2</v>
      </c>
      <c r="J766" s="17">
        <f t="shared" si="59"/>
        <v>56</v>
      </c>
      <c r="M766" s="7"/>
    </row>
    <row r="767" spans="1:13" hidden="1" x14ac:dyDescent="0.25">
      <c r="A767" s="8">
        <v>45994</v>
      </c>
      <c r="B767" t="s">
        <v>63</v>
      </c>
      <c r="C767">
        <v>140</v>
      </c>
      <c r="D767">
        <v>74</v>
      </c>
      <c r="E767">
        <v>56</v>
      </c>
      <c r="F767" s="5">
        <f t="shared" si="55"/>
        <v>45994.625</v>
      </c>
      <c r="G767" s="3">
        <f t="shared" si="56"/>
        <v>0.89722222222222225</v>
      </c>
      <c r="H767" s="17">
        <f t="shared" si="57"/>
        <v>14</v>
      </c>
      <c r="I767" s="17">
        <f t="shared" si="58"/>
        <v>7.4</v>
      </c>
      <c r="J767" s="17">
        <f t="shared" si="59"/>
        <v>56</v>
      </c>
      <c r="M767" s="7"/>
    </row>
    <row r="768" spans="1:13" hidden="1" x14ac:dyDescent="0.25">
      <c r="A768" s="8">
        <v>45994</v>
      </c>
      <c r="B768" t="s">
        <v>63</v>
      </c>
      <c r="C768">
        <v>133</v>
      </c>
      <c r="D768">
        <v>69</v>
      </c>
      <c r="E768">
        <v>55</v>
      </c>
      <c r="F768" s="5">
        <f t="shared" si="55"/>
        <v>45994.625</v>
      </c>
      <c r="G768" s="3">
        <f t="shared" si="56"/>
        <v>0.89722222222222225</v>
      </c>
      <c r="H768" s="17">
        <f t="shared" si="57"/>
        <v>13.3</v>
      </c>
      <c r="I768" s="17">
        <f t="shared" si="58"/>
        <v>6.9</v>
      </c>
      <c r="J768" s="17">
        <f t="shared" si="59"/>
        <v>55</v>
      </c>
      <c r="M768" s="7"/>
    </row>
    <row r="769" spans="1:13" hidden="1" x14ac:dyDescent="0.25">
      <c r="A769" s="8">
        <v>45994</v>
      </c>
      <c r="B769" t="s">
        <v>165</v>
      </c>
      <c r="C769">
        <v>125</v>
      </c>
      <c r="D769">
        <v>62</v>
      </c>
      <c r="E769">
        <v>56</v>
      </c>
      <c r="F769" s="5">
        <f t="shared" si="55"/>
        <v>45994.041666666664</v>
      </c>
      <c r="G769" s="3">
        <f t="shared" si="56"/>
        <v>0.37222222222222223</v>
      </c>
      <c r="H769" s="17">
        <f t="shared" si="57"/>
        <v>12.5</v>
      </c>
      <c r="I769" s="17">
        <f t="shared" si="58"/>
        <v>6.2</v>
      </c>
      <c r="J769" s="17">
        <f t="shared" si="59"/>
        <v>56</v>
      </c>
      <c r="M769" s="7"/>
    </row>
    <row r="770" spans="1:13" hidden="1" x14ac:dyDescent="0.25">
      <c r="A770" s="8">
        <v>45994</v>
      </c>
      <c r="B770" t="s">
        <v>209</v>
      </c>
      <c r="C770">
        <v>119</v>
      </c>
      <c r="D770">
        <v>60</v>
      </c>
      <c r="E770">
        <v>55</v>
      </c>
      <c r="F770" s="5">
        <f t="shared" si="55"/>
        <v>45994.041666666664</v>
      </c>
      <c r="G770" s="3">
        <f t="shared" si="56"/>
        <v>0.37152777777777773</v>
      </c>
      <c r="H770" s="17">
        <f t="shared" si="57"/>
        <v>11.9</v>
      </c>
      <c r="I770" s="17">
        <f t="shared" si="58"/>
        <v>6</v>
      </c>
      <c r="J770" s="17">
        <f t="shared" si="59"/>
        <v>55</v>
      </c>
      <c r="M770" s="7"/>
    </row>
    <row r="771" spans="1:13" hidden="1" x14ac:dyDescent="0.25">
      <c r="A771" s="8">
        <v>45994</v>
      </c>
      <c r="B771" t="s">
        <v>110</v>
      </c>
      <c r="C771">
        <v>118</v>
      </c>
      <c r="D771">
        <v>60</v>
      </c>
      <c r="E771">
        <v>55</v>
      </c>
      <c r="F771" s="5">
        <f t="shared" ref="F771:F834" si="60">VALUE(A771+IF(B771&lt;"1:00","1:00","15:00"))</f>
        <v>45994.041666666664</v>
      </c>
      <c r="G771" s="3">
        <f t="shared" ref="G771:G834" si="61">VALUE(B771)</f>
        <v>0.37083333333333335</v>
      </c>
      <c r="H771" s="17">
        <f t="shared" ref="H771:H834" si="62">C771/10</f>
        <v>11.8</v>
      </c>
      <c r="I771" s="17">
        <f t="shared" ref="I771:I834" si="63">D771/10</f>
        <v>6</v>
      </c>
      <c r="J771" s="17">
        <f t="shared" ref="J771:J834" si="64">E771*1</f>
        <v>55</v>
      </c>
      <c r="M771" s="7"/>
    </row>
    <row r="772" spans="1:13" hidden="1" x14ac:dyDescent="0.25">
      <c r="A772" s="8">
        <v>45993</v>
      </c>
      <c r="B772" t="s">
        <v>249</v>
      </c>
      <c r="C772">
        <v>149</v>
      </c>
      <c r="D772">
        <v>76</v>
      </c>
      <c r="E772">
        <v>61</v>
      </c>
      <c r="F772" s="5">
        <f t="shared" si="60"/>
        <v>45993.625</v>
      </c>
      <c r="G772" s="3">
        <f t="shared" si="61"/>
        <v>0.88958333333333339</v>
      </c>
      <c r="H772" s="17">
        <f t="shared" si="62"/>
        <v>14.9</v>
      </c>
      <c r="I772" s="17">
        <f t="shared" si="63"/>
        <v>7.6</v>
      </c>
      <c r="J772" s="17">
        <f t="shared" si="64"/>
        <v>61</v>
      </c>
      <c r="M772" s="7"/>
    </row>
    <row r="773" spans="1:13" hidden="1" x14ac:dyDescent="0.25">
      <c r="A773" s="8">
        <v>45993</v>
      </c>
      <c r="B773" t="s">
        <v>249</v>
      </c>
      <c r="C773">
        <v>153</v>
      </c>
      <c r="D773">
        <v>76</v>
      </c>
      <c r="E773">
        <v>61</v>
      </c>
      <c r="F773" s="5">
        <f t="shared" si="60"/>
        <v>45993.625</v>
      </c>
      <c r="G773" s="3">
        <f t="shared" si="61"/>
        <v>0.88958333333333339</v>
      </c>
      <c r="H773" s="17">
        <f t="shared" si="62"/>
        <v>15.3</v>
      </c>
      <c r="I773" s="17">
        <f t="shared" si="63"/>
        <v>7.6</v>
      </c>
      <c r="J773" s="17">
        <f t="shared" si="64"/>
        <v>61</v>
      </c>
      <c r="M773" s="7"/>
    </row>
    <row r="774" spans="1:13" hidden="1" x14ac:dyDescent="0.25">
      <c r="A774" s="8">
        <v>45993</v>
      </c>
      <c r="B774" t="s">
        <v>250</v>
      </c>
      <c r="C774">
        <v>151</v>
      </c>
      <c r="D774">
        <v>86</v>
      </c>
      <c r="E774">
        <v>60</v>
      </c>
      <c r="F774" s="5">
        <f t="shared" si="60"/>
        <v>45993.625</v>
      </c>
      <c r="G774" s="3">
        <f t="shared" si="61"/>
        <v>0.88888888888888884</v>
      </c>
      <c r="H774" s="17">
        <f t="shared" si="62"/>
        <v>15.1</v>
      </c>
      <c r="I774" s="17">
        <f t="shared" si="63"/>
        <v>8.6</v>
      </c>
      <c r="J774" s="17">
        <f t="shared" si="64"/>
        <v>60</v>
      </c>
      <c r="M774" s="7"/>
    </row>
    <row r="775" spans="1:13" hidden="1" x14ac:dyDescent="0.25">
      <c r="A775" s="8">
        <v>45992</v>
      </c>
      <c r="B775" t="s">
        <v>123</v>
      </c>
      <c r="C775">
        <v>157</v>
      </c>
      <c r="D775">
        <v>72</v>
      </c>
      <c r="E775">
        <v>57</v>
      </c>
      <c r="F775" s="5">
        <f t="shared" si="60"/>
        <v>45992.625</v>
      </c>
      <c r="G775" s="3">
        <f t="shared" si="61"/>
        <v>0.89236111111111116</v>
      </c>
      <c r="H775" s="17">
        <f t="shared" si="62"/>
        <v>15.7</v>
      </c>
      <c r="I775" s="17">
        <f t="shared" si="63"/>
        <v>7.2</v>
      </c>
      <c r="J775" s="17">
        <f t="shared" si="64"/>
        <v>57</v>
      </c>
      <c r="M775" s="7"/>
    </row>
    <row r="776" spans="1:13" hidden="1" x14ac:dyDescent="0.25">
      <c r="A776" s="8">
        <v>45992</v>
      </c>
      <c r="B776" t="s">
        <v>124</v>
      </c>
      <c r="C776">
        <v>160</v>
      </c>
      <c r="D776">
        <v>68</v>
      </c>
      <c r="E776">
        <v>57</v>
      </c>
      <c r="F776" s="5">
        <f t="shared" si="60"/>
        <v>45992.625</v>
      </c>
      <c r="G776" s="3">
        <f t="shared" si="61"/>
        <v>0.89166666666666661</v>
      </c>
      <c r="H776" s="17">
        <f t="shared" si="62"/>
        <v>16</v>
      </c>
      <c r="I776" s="17">
        <f t="shared" si="63"/>
        <v>6.8</v>
      </c>
      <c r="J776" s="17">
        <f t="shared" si="64"/>
        <v>57</v>
      </c>
      <c r="M776" s="7"/>
    </row>
    <row r="777" spans="1:13" hidden="1" x14ac:dyDescent="0.25">
      <c r="A777" s="8">
        <v>45992</v>
      </c>
      <c r="B777" t="s">
        <v>221</v>
      </c>
      <c r="C777">
        <v>156</v>
      </c>
      <c r="D777">
        <v>73</v>
      </c>
      <c r="E777">
        <v>57</v>
      </c>
      <c r="F777" s="5">
        <f t="shared" si="60"/>
        <v>45992.625</v>
      </c>
      <c r="G777" s="3">
        <f t="shared" si="61"/>
        <v>0.89097222222222217</v>
      </c>
      <c r="H777" s="17">
        <f t="shared" si="62"/>
        <v>15.6</v>
      </c>
      <c r="I777" s="17">
        <f t="shared" si="63"/>
        <v>7.3</v>
      </c>
      <c r="J777" s="17">
        <f t="shared" si="64"/>
        <v>57</v>
      </c>
      <c r="M777" s="7"/>
    </row>
    <row r="778" spans="1:13" hidden="1" x14ac:dyDescent="0.25">
      <c r="A778" s="8">
        <v>45992</v>
      </c>
      <c r="B778" t="s">
        <v>198</v>
      </c>
      <c r="C778">
        <v>129</v>
      </c>
      <c r="D778">
        <v>66</v>
      </c>
      <c r="E778">
        <v>58</v>
      </c>
      <c r="F778" s="5">
        <f t="shared" si="60"/>
        <v>45992.041666666664</v>
      </c>
      <c r="G778" s="3">
        <f t="shared" si="61"/>
        <v>0.3666666666666667</v>
      </c>
      <c r="H778" s="17">
        <f t="shared" si="62"/>
        <v>12.9</v>
      </c>
      <c r="I778" s="17">
        <f t="shared" si="63"/>
        <v>6.6</v>
      </c>
      <c r="J778" s="17">
        <f t="shared" si="64"/>
        <v>58</v>
      </c>
      <c r="M778" s="7"/>
    </row>
    <row r="779" spans="1:13" hidden="1" x14ac:dyDescent="0.25">
      <c r="A779" s="8">
        <v>45992</v>
      </c>
      <c r="B779" t="s">
        <v>73</v>
      </c>
      <c r="C779">
        <v>133</v>
      </c>
      <c r="D779">
        <v>61</v>
      </c>
      <c r="E779">
        <v>57</v>
      </c>
      <c r="F779" s="5">
        <f t="shared" si="60"/>
        <v>45992.041666666664</v>
      </c>
      <c r="G779" s="3">
        <f t="shared" si="61"/>
        <v>0.3659722222222222</v>
      </c>
      <c r="H779" s="17">
        <f t="shared" si="62"/>
        <v>13.3</v>
      </c>
      <c r="I779" s="17">
        <f t="shared" si="63"/>
        <v>6.1</v>
      </c>
      <c r="J779" s="17">
        <f t="shared" si="64"/>
        <v>57</v>
      </c>
      <c r="M779" s="7"/>
    </row>
    <row r="780" spans="1:13" hidden="1" x14ac:dyDescent="0.25">
      <c r="A780" s="8">
        <v>45992</v>
      </c>
      <c r="B780" t="s">
        <v>74</v>
      </c>
      <c r="C780">
        <v>124</v>
      </c>
      <c r="D780">
        <v>65</v>
      </c>
      <c r="E780">
        <v>57</v>
      </c>
      <c r="F780" s="5">
        <f t="shared" si="60"/>
        <v>45992.041666666664</v>
      </c>
      <c r="G780" s="3">
        <f t="shared" si="61"/>
        <v>0.36527777777777781</v>
      </c>
      <c r="H780" s="17">
        <f t="shared" si="62"/>
        <v>12.4</v>
      </c>
      <c r="I780" s="17">
        <f t="shared" si="63"/>
        <v>6.5</v>
      </c>
      <c r="J780" s="17">
        <f t="shared" si="64"/>
        <v>57</v>
      </c>
      <c r="M780" s="7"/>
    </row>
    <row r="781" spans="1:13" hidden="1" x14ac:dyDescent="0.25">
      <c r="A781" s="8">
        <v>45991</v>
      </c>
      <c r="B781" t="s">
        <v>251</v>
      </c>
      <c r="C781">
        <v>123</v>
      </c>
      <c r="D781">
        <v>59</v>
      </c>
      <c r="E781">
        <v>56</v>
      </c>
      <c r="F781" s="5">
        <f t="shared" si="60"/>
        <v>45991.625</v>
      </c>
      <c r="G781" s="3">
        <f t="shared" si="61"/>
        <v>0.9243055555555556</v>
      </c>
      <c r="H781" s="17">
        <f t="shared" si="62"/>
        <v>12.3</v>
      </c>
      <c r="I781" s="17">
        <f t="shared" si="63"/>
        <v>5.9</v>
      </c>
      <c r="J781" s="17">
        <f t="shared" si="64"/>
        <v>56</v>
      </c>
      <c r="M781" s="7"/>
    </row>
    <row r="782" spans="1:13" hidden="1" x14ac:dyDescent="0.25">
      <c r="A782" s="8">
        <v>45991</v>
      </c>
      <c r="B782" t="s">
        <v>112</v>
      </c>
      <c r="C782">
        <v>127</v>
      </c>
      <c r="D782">
        <v>60</v>
      </c>
      <c r="E782">
        <v>56</v>
      </c>
      <c r="F782" s="5">
        <f t="shared" si="60"/>
        <v>45991.625</v>
      </c>
      <c r="G782" s="3">
        <f t="shared" si="61"/>
        <v>0.92361111111111116</v>
      </c>
      <c r="H782" s="17">
        <f t="shared" si="62"/>
        <v>12.7</v>
      </c>
      <c r="I782" s="17">
        <f t="shared" si="63"/>
        <v>6</v>
      </c>
      <c r="J782" s="17">
        <f t="shared" si="64"/>
        <v>56</v>
      </c>
      <c r="M782" s="7"/>
    </row>
    <row r="783" spans="1:13" hidden="1" x14ac:dyDescent="0.25">
      <c r="A783" s="8">
        <v>45991</v>
      </c>
      <c r="B783" t="s">
        <v>113</v>
      </c>
      <c r="C783">
        <v>125</v>
      </c>
      <c r="D783">
        <v>59</v>
      </c>
      <c r="E783">
        <v>55</v>
      </c>
      <c r="F783" s="5">
        <f t="shared" si="60"/>
        <v>45991.625</v>
      </c>
      <c r="G783" s="3">
        <f t="shared" si="61"/>
        <v>0.92291666666666661</v>
      </c>
      <c r="H783" s="17">
        <f t="shared" si="62"/>
        <v>12.5</v>
      </c>
      <c r="I783" s="17">
        <f t="shared" si="63"/>
        <v>5.9</v>
      </c>
      <c r="J783" s="17">
        <f t="shared" si="64"/>
        <v>55</v>
      </c>
      <c r="M783" s="7"/>
    </row>
    <row r="784" spans="1:13" hidden="1" x14ac:dyDescent="0.25">
      <c r="A784" s="8">
        <v>45991</v>
      </c>
      <c r="B784" t="s">
        <v>38</v>
      </c>
      <c r="C784">
        <v>111</v>
      </c>
      <c r="D784">
        <v>53</v>
      </c>
      <c r="E784">
        <v>56</v>
      </c>
      <c r="F784" s="5">
        <f t="shared" si="60"/>
        <v>45991.041666666664</v>
      </c>
      <c r="G784" s="3">
        <f t="shared" si="61"/>
        <v>0.38125000000000003</v>
      </c>
      <c r="H784" s="17">
        <f t="shared" si="62"/>
        <v>11.1</v>
      </c>
      <c r="I784" s="17">
        <f t="shared" si="63"/>
        <v>5.3</v>
      </c>
      <c r="J784" s="17">
        <f t="shared" si="64"/>
        <v>56</v>
      </c>
      <c r="M784" s="7"/>
    </row>
    <row r="785" spans="1:13" hidden="1" x14ac:dyDescent="0.25">
      <c r="A785" s="8">
        <v>45991</v>
      </c>
      <c r="B785" t="s">
        <v>39</v>
      </c>
      <c r="C785">
        <v>118</v>
      </c>
      <c r="D785">
        <v>52</v>
      </c>
      <c r="E785">
        <v>55</v>
      </c>
      <c r="F785" s="5">
        <f t="shared" si="60"/>
        <v>45991.041666666664</v>
      </c>
      <c r="G785" s="3">
        <f t="shared" si="61"/>
        <v>0.38055555555555554</v>
      </c>
      <c r="H785" s="17">
        <f t="shared" si="62"/>
        <v>11.8</v>
      </c>
      <c r="I785" s="17">
        <f t="shared" si="63"/>
        <v>5.2</v>
      </c>
      <c r="J785" s="17">
        <f t="shared" si="64"/>
        <v>55</v>
      </c>
      <c r="M785" s="7"/>
    </row>
    <row r="786" spans="1:13" hidden="1" x14ac:dyDescent="0.25">
      <c r="A786" s="8">
        <v>45991</v>
      </c>
      <c r="B786" t="s">
        <v>39</v>
      </c>
      <c r="C786">
        <v>120</v>
      </c>
      <c r="D786">
        <v>54</v>
      </c>
      <c r="E786">
        <v>55</v>
      </c>
      <c r="F786" s="5">
        <f t="shared" si="60"/>
        <v>45991.041666666664</v>
      </c>
      <c r="G786" s="3">
        <f t="shared" si="61"/>
        <v>0.38055555555555554</v>
      </c>
      <c r="H786" s="17">
        <f t="shared" si="62"/>
        <v>12</v>
      </c>
      <c r="I786" s="17">
        <f t="shared" si="63"/>
        <v>5.4</v>
      </c>
      <c r="J786" s="17">
        <f t="shared" si="64"/>
        <v>55</v>
      </c>
      <c r="M786" s="7"/>
    </row>
    <row r="787" spans="1:13" hidden="1" x14ac:dyDescent="0.25">
      <c r="A787" s="8">
        <v>45990</v>
      </c>
      <c r="B787" t="s">
        <v>83</v>
      </c>
      <c r="C787">
        <v>117</v>
      </c>
      <c r="D787">
        <v>59</v>
      </c>
      <c r="E787">
        <v>54</v>
      </c>
      <c r="F787" s="5">
        <f t="shared" si="60"/>
        <v>45990.041666666664</v>
      </c>
      <c r="G787" s="3">
        <f t="shared" si="61"/>
        <v>0.37777777777777777</v>
      </c>
      <c r="H787" s="17">
        <f t="shared" si="62"/>
        <v>11.7</v>
      </c>
      <c r="I787" s="17">
        <f t="shared" si="63"/>
        <v>5.9</v>
      </c>
      <c r="J787" s="17">
        <f t="shared" si="64"/>
        <v>54</v>
      </c>
      <c r="M787" s="7"/>
    </row>
    <row r="788" spans="1:13" hidden="1" x14ac:dyDescent="0.25">
      <c r="A788" s="8">
        <v>45990</v>
      </c>
      <c r="B788" t="s">
        <v>83</v>
      </c>
      <c r="C788">
        <v>119</v>
      </c>
      <c r="D788">
        <v>51</v>
      </c>
      <c r="E788">
        <v>55</v>
      </c>
      <c r="F788" s="5">
        <f t="shared" si="60"/>
        <v>45990.041666666664</v>
      </c>
      <c r="G788" s="3">
        <f t="shared" si="61"/>
        <v>0.37777777777777777</v>
      </c>
      <c r="H788" s="17">
        <f t="shared" si="62"/>
        <v>11.9</v>
      </c>
      <c r="I788" s="17">
        <f t="shared" si="63"/>
        <v>5.0999999999999996</v>
      </c>
      <c r="J788" s="17">
        <f t="shared" si="64"/>
        <v>55</v>
      </c>
      <c r="M788" s="7"/>
    </row>
    <row r="789" spans="1:13" hidden="1" x14ac:dyDescent="0.25">
      <c r="A789" s="8">
        <v>45990</v>
      </c>
      <c r="B789" t="s">
        <v>84</v>
      </c>
      <c r="C789">
        <v>114</v>
      </c>
      <c r="D789">
        <v>59</v>
      </c>
      <c r="E789">
        <v>55</v>
      </c>
      <c r="F789" s="5">
        <f t="shared" si="60"/>
        <v>45990.041666666664</v>
      </c>
      <c r="G789" s="3">
        <f t="shared" si="61"/>
        <v>0.37708333333333338</v>
      </c>
      <c r="H789" s="17">
        <f t="shared" si="62"/>
        <v>11.4</v>
      </c>
      <c r="I789" s="17">
        <f t="shared" si="63"/>
        <v>5.9</v>
      </c>
      <c r="J789" s="17">
        <f t="shared" si="64"/>
        <v>55</v>
      </c>
      <c r="M789" s="7"/>
    </row>
    <row r="790" spans="1:13" hidden="1" x14ac:dyDescent="0.25">
      <c r="A790" s="8">
        <v>45989</v>
      </c>
      <c r="B790" t="s">
        <v>62</v>
      </c>
      <c r="C790">
        <v>155</v>
      </c>
      <c r="D790">
        <v>71</v>
      </c>
      <c r="E790">
        <v>59</v>
      </c>
      <c r="F790" s="5">
        <f t="shared" si="60"/>
        <v>45989.625</v>
      </c>
      <c r="G790" s="3">
        <f t="shared" si="61"/>
        <v>0.8979166666666667</v>
      </c>
      <c r="H790" s="17">
        <f t="shared" si="62"/>
        <v>15.5</v>
      </c>
      <c r="I790" s="17">
        <f t="shared" si="63"/>
        <v>7.1</v>
      </c>
      <c r="J790" s="17">
        <f t="shared" si="64"/>
        <v>59</v>
      </c>
      <c r="M790" s="7"/>
    </row>
    <row r="791" spans="1:13" hidden="1" x14ac:dyDescent="0.25">
      <c r="A791" s="8">
        <v>45989</v>
      </c>
      <c r="B791" t="s">
        <v>63</v>
      </c>
      <c r="C791">
        <v>153</v>
      </c>
      <c r="D791">
        <v>68</v>
      </c>
      <c r="E791">
        <v>60</v>
      </c>
      <c r="F791" s="5">
        <f t="shared" si="60"/>
        <v>45989.625</v>
      </c>
      <c r="G791" s="3">
        <f t="shared" si="61"/>
        <v>0.89722222222222225</v>
      </c>
      <c r="H791" s="17">
        <f t="shared" si="62"/>
        <v>15.3</v>
      </c>
      <c r="I791" s="17">
        <f t="shared" si="63"/>
        <v>6.8</v>
      </c>
      <c r="J791" s="17">
        <f t="shared" si="64"/>
        <v>60</v>
      </c>
      <c r="M791" s="7"/>
    </row>
    <row r="792" spans="1:13" hidden="1" x14ac:dyDescent="0.25">
      <c r="A792" s="8">
        <v>45989</v>
      </c>
      <c r="B792" t="s">
        <v>64</v>
      </c>
      <c r="C792">
        <v>154</v>
      </c>
      <c r="D792">
        <v>66</v>
      </c>
      <c r="E792">
        <v>59</v>
      </c>
      <c r="F792" s="5">
        <f t="shared" si="60"/>
        <v>45989.625</v>
      </c>
      <c r="G792" s="3">
        <f t="shared" si="61"/>
        <v>0.89583333333333337</v>
      </c>
      <c r="H792" s="17">
        <f t="shared" si="62"/>
        <v>15.4</v>
      </c>
      <c r="I792" s="17">
        <f t="shared" si="63"/>
        <v>6.6</v>
      </c>
      <c r="J792" s="17">
        <f t="shared" si="64"/>
        <v>59</v>
      </c>
      <c r="M792" s="7"/>
    </row>
    <row r="793" spans="1:13" hidden="1" x14ac:dyDescent="0.25">
      <c r="A793" s="8">
        <v>45989</v>
      </c>
      <c r="B793" t="s">
        <v>197</v>
      </c>
      <c r="C793">
        <v>107</v>
      </c>
      <c r="D793">
        <v>57</v>
      </c>
      <c r="E793">
        <v>56</v>
      </c>
      <c r="F793" s="5">
        <f t="shared" si="60"/>
        <v>45989.041666666664</v>
      </c>
      <c r="G793" s="3">
        <f t="shared" si="61"/>
        <v>0.36736111111111108</v>
      </c>
      <c r="H793" s="17">
        <f t="shared" si="62"/>
        <v>10.7</v>
      </c>
      <c r="I793" s="17">
        <f t="shared" si="63"/>
        <v>5.7</v>
      </c>
      <c r="J793" s="17">
        <f t="shared" si="64"/>
        <v>56</v>
      </c>
      <c r="M793" s="7"/>
    </row>
    <row r="794" spans="1:13" hidden="1" x14ac:dyDescent="0.25">
      <c r="A794" s="8">
        <v>45989</v>
      </c>
      <c r="B794" t="s">
        <v>198</v>
      </c>
      <c r="C794">
        <v>112</v>
      </c>
      <c r="D794">
        <v>57</v>
      </c>
      <c r="E794">
        <v>54</v>
      </c>
      <c r="F794" s="5">
        <f t="shared" si="60"/>
        <v>45989.041666666664</v>
      </c>
      <c r="G794" s="3">
        <f t="shared" si="61"/>
        <v>0.3666666666666667</v>
      </c>
      <c r="H794" s="17">
        <f t="shared" si="62"/>
        <v>11.2</v>
      </c>
      <c r="I794" s="17">
        <f t="shared" si="63"/>
        <v>5.7</v>
      </c>
      <c r="J794" s="17">
        <f t="shared" si="64"/>
        <v>54</v>
      </c>
      <c r="M794" s="7"/>
    </row>
    <row r="795" spans="1:13" hidden="1" x14ac:dyDescent="0.25">
      <c r="A795" s="8">
        <v>45988</v>
      </c>
      <c r="B795" t="s">
        <v>250</v>
      </c>
      <c r="C795">
        <v>136</v>
      </c>
      <c r="D795">
        <v>64</v>
      </c>
      <c r="E795">
        <v>59</v>
      </c>
      <c r="F795" s="5">
        <f t="shared" si="60"/>
        <v>45988.625</v>
      </c>
      <c r="G795" s="3">
        <f t="shared" si="61"/>
        <v>0.88888888888888884</v>
      </c>
      <c r="H795" s="17">
        <f t="shared" si="62"/>
        <v>13.6</v>
      </c>
      <c r="I795" s="17">
        <f t="shared" si="63"/>
        <v>6.4</v>
      </c>
      <c r="J795" s="17">
        <f t="shared" si="64"/>
        <v>59</v>
      </c>
      <c r="M795" s="7"/>
    </row>
    <row r="796" spans="1:13" hidden="1" x14ac:dyDescent="0.25">
      <c r="A796" s="8">
        <v>45988</v>
      </c>
      <c r="B796" t="s">
        <v>250</v>
      </c>
      <c r="C796">
        <v>127</v>
      </c>
      <c r="D796">
        <v>62</v>
      </c>
      <c r="E796">
        <v>59</v>
      </c>
      <c r="F796" s="5">
        <f t="shared" si="60"/>
        <v>45988.625</v>
      </c>
      <c r="G796" s="3">
        <f t="shared" si="61"/>
        <v>0.88888888888888884</v>
      </c>
      <c r="H796" s="17">
        <f t="shared" si="62"/>
        <v>12.7</v>
      </c>
      <c r="I796" s="17">
        <f t="shared" si="63"/>
        <v>6.2</v>
      </c>
      <c r="J796" s="17">
        <f t="shared" si="64"/>
        <v>59</v>
      </c>
      <c r="M796" s="7"/>
    </row>
    <row r="797" spans="1:13" hidden="1" x14ac:dyDescent="0.25">
      <c r="A797" s="8">
        <v>45988</v>
      </c>
      <c r="B797" t="s">
        <v>134</v>
      </c>
      <c r="C797">
        <v>137</v>
      </c>
      <c r="D797">
        <v>72</v>
      </c>
      <c r="E797">
        <v>58</v>
      </c>
      <c r="F797" s="5">
        <f t="shared" si="60"/>
        <v>45988.625</v>
      </c>
      <c r="G797" s="3">
        <f t="shared" si="61"/>
        <v>0.8881944444444444</v>
      </c>
      <c r="H797" s="17">
        <f t="shared" si="62"/>
        <v>13.7</v>
      </c>
      <c r="I797" s="17">
        <f t="shared" si="63"/>
        <v>7.2</v>
      </c>
      <c r="J797" s="17">
        <f t="shared" si="64"/>
        <v>58</v>
      </c>
      <c r="M797" s="7"/>
    </row>
    <row r="798" spans="1:13" hidden="1" x14ac:dyDescent="0.25">
      <c r="A798" s="8">
        <v>45988</v>
      </c>
      <c r="B798" t="s">
        <v>121</v>
      </c>
      <c r="C798">
        <v>120</v>
      </c>
      <c r="D798">
        <v>54</v>
      </c>
      <c r="E798">
        <v>56</v>
      </c>
      <c r="F798" s="5">
        <f t="shared" si="60"/>
        <v>45988.041666666664</v>
      </c>
      <c r="G798" s="3">
        <f t="shared" si="61"/>
        <v>0.36944444444444446</v>
      </c>
      <c r="H798" s="17">
        <f t="shared" si="62"/>
        <v>12</v>
      </c>
      <c r="I798" s="17">
        <f t="shared" si="63"/>
        <v>5.4</v>
      </c>
      <c r="J798" s="17">
        <f t="shared" si="64"/>
        <v>56</v>
      </c>
      <c r="M798" s="7"/>
    </row>
    <row r="799" spans="1:13" hidden="1" x14ac:dyDescent="0.25">
      <c r="A799" s="8">
        <v>45988</v>
      </c>
      <c r="B799" t="s">
        <v>208</v>
      </c>
      <c r="C799">
        <v>126</v>
      </c>
      <c r="D799">
        <v>59</v>
      </c>
      <c r="E799">
        <v>56</v>
      </c>
      <c r="F799" s="5">
        <f t="shared" si="60"/>
        <v>45988.041666666664</v>
      </c>
      <c r="G799" s="3">
        <f t="shared" si="61"/>
        <v>0.36874999999999997</v>
      </c>
      <c r="H799" s="17">
        <f t="shared" si="62"/>
        <v>12.6</v>
      </c>
      <c r="I799" s="17">
        <f t="shared" si="63"/>
        <v>5.9</v>
      </c>
      <c r="J799" s="17">
        <f t="shared" si="64"/>
        <v>56</v>
      </c>
      <c r="M799" s="7"/>
    </row>
    <row r="800" spans="1:13" hidden="1" x14ac:dyDescent="0.25">
      <c r="A800" s="8">
        <v>45988</v>
      </c>
      <c r="B800" t="s">
        <v>196</v>
      </c>
      <c r="C800">
        <v>124</v>
      </c>
      <c r="D800">
        <v>62</v>
      </c>
      <c r="E800">
        <v>56</v>
      </c>
      <c r="F800" s="5">
        <f t="shared" si="60"/>
        <v>45988.041666666664</v>
      </c>
      <c r="G800" s="3">
        <f t="shared" si="61"/>
        <v>0.36805555555555558</v>
      </c>
      <c r="H800" s="17">
        <f t="shared" si="62"/>
        <v>12.4</v>
      </c>
      <c r="I800" s="17">
        <f t="shared" si="63"/>
        <v>6.2</v>
      </c>
      <c r="J800" s="17">
        <f t="shared" si="64"/>
        <v>56</v>
      </c>
      <c r="M800" s="7"/>
    </row>
    <row r="801" spans="1:13" hidden="1" x14ac:dyDescent="0.25">
      <c r="A801" s="8">
        <v>45987</v>
      </c>
      <c r="B801" t="s">
        <v>157</v>
      </c>
      <c r="C801">
        <v>143</v>
      </c>
      <c r="D801">
        <v>67</v>
      </c>
      <c r="E801">
        <v>60</v>
      </c>
      <c r="F801" s="5">
        <f t="shared" si="60"/>
        <v>45987.625</v>
      </c>
      <c r="G801" s="3">
        <f t="shared" si="61"/>
        <v>0.89513888888888893</v>
      </c>
      <c r="H801" s="17">
        <f t="shared" si="62"/>
        <v>14.3</v>
      </c>
      <c r="I801" s="17">
        <f t="shared" si="63"/>
        <v>6.7</v>
      </c>
      <c r="J801" s="17">
        <f t="shared" si="64"/>
        <v>60</v>
      </c>
      <c r="M801" s="7"/>
    </row>
    <row r="802" spans="1:13" hidden="1" x14ac:dyDescent="0.25">
      <c r="A802" s="8">
        <v>45987</v>
      </c>
      <c r="B802" t="s">
        <v>108</v>
      </c>
      <c r="C802">
        <v>144</v>
      </c>
      <c r="D802">
        <v>62</v>
      </c>
      <c r="E802">
        <v>59</v>
      </c>
      <c r="F802" s="5">
        <f t="shared" si="60"/>
        <v>45987.625</v>
      </c>
      <c r="G802" s="3">
        <f t="shared" si="61"/>
        <v>0.89444444444444438</v>
      </c>
      <c r="H802" s="17">
        <f t="shared" si="62"/>
        <v>14.4</v>
      </c>
      <c r="I802" s="17">
        <f t="shared" si="63"/>
        <v>6.2</v>
      </c>
      <c r="J802" s="17">
        <f t="shared" si="64"/>
        <v>59</v>
      </c>
      <c r="M802" s="7"/>
    </row>
    <row r="803" spans="1:13" hidden="1" x14ac:dyDescent="0.25">
      <c r="A803" s="8">
        <v>45987</v>
      </c>
      <c r="B803" t="s">
        <v>108</v>
      </c>
      <c r="C803">
        <v>144</v>
      </c>
      <c r="D803">
        <v>66</v>
      </c>
      <c r="E803">
        <v>60</v>
      </c>
      <c r="F803" s="5">
        <f t="shared" si="60"/>
        <v>45987.625</v>
      </c>
      <c r="G803" s="3">
        <f t="shared" si="61"/>
        <v>0.89444444444444438</v>
      </c>
      <c r="H803" s="17">
        <f t="shared" si="62"/>
        <v>14.4</v>
      </c>
      <c r="I803" s="17">
        <f t="shared" si="63"/>
        <v>6.6</v>
      </c>
      <c r="J803" s="17">
        <f t="shared" si="64"/>
        <v>60</v>
      </c>
      <c r="M803" s="7"/>
    </row>
    <row r="804" spans="1:13" hidden="1" x14ac:dyDescent="0.25">
      <c r="A804" s="8">
        <v>45987</v>
      </c>
      <c r="B804" t="s">
        <v>196</v>
      </c>
      <c r="C804">
        <v>131</v>
      </c>
      <c r="D804">
        <v>62</v>
      </c>
      <c r="E804">
        <v>56</v>
      </c>
      <c r="F804" s="5">
        <f t="shared" si="60"/>
        <v>45987.041666666664</v>
      </c>
      <c r="G804" s="3">
        <f t="shared" si="61"/>
        <v>0.36805555555555558</v>
      </c>
      <c r="H804" s="17">
        <f t="shared" si="62"/>
        <v>13.1</v>
      </c>
      <c r="I804" s="17">
        <f t="shared" si="63"/>
        <v>6.2</v>
      </c>
      <c r="J804" s="17">
        <f t="shared" si="64"/>
        <v>56</v>
      </c>
      <c r="M804" s="7"/>
    </row>
    <row r="805" spans="1:13" hidden="1" x14ac:dyDescent="0.25">
      <c r="A805" s="8">
        <v>45987</v>
      </c>
      <c r="B805" t="s">
        <v>197</v>
      </c>
      <c r="C805">
        <v>126</v>
      </c>
      <c r="D805">
        <v>59</v>
      </c>
      <c r="E805">
        <v>55</v>
      </c>
      <c r="F805" s="5">
        <f t="shared" si="60"/>
        <v>45987.041666666664</v>
      </c>
      <c r="G805" s="3">
        <f t="shared" si="61"/>
        <v>0.36736111111111108</v>
      </c>
      <c r="H805" s="17">
        <f t="shared" si="62"/>
        <v>12.6</v>
      </c>
      <c r="I805" s="17">
        <f t="shared" si="63"/>
        <v>5.9</v>
      </c>
      <c r="J805" s="17">
        <f t="shared" si="64"/>
        <v>55</v>
      </c>
      <c r="M805" s="7"/>
    </row>
    <row r="806" spans="1:13" hidden="1" x14ac:dyDescent="0.25">
      <c r="A806" s="8">
        <v>45987</v>
      </c>
      <c r="B806" t="s">
        <v>198</v>
      </c>
      <c r="C806">
        <v>117</v>
      </c>
      <c r="D806">
        <v>62</v>
      </c>
      <c r="E806">
        <v>55</v>
      </c>
      <c r="F806" s="5">
        <f t="shared" si="60"/>
        <v>45987.041666666664</v>
      </c>
      <c r="G806" s="3">
        <f t="shared" si="61"/>
        <v>0.3666666666666667</v>
      </c>
      <c r="H806" s="17">
        <f t="shared" si="62"/>
        <v>11.7</v>
      </c>
      <c r="I806" s="17">
        <f t="shared" si="63"/>
        <v>6.2</v>
      </c>
      <c r="J806" s="17">
        <f t="shared" si="64"/>
        <v>55</v>
      </c>
      <c r="M806" s="7"/>
    </row>
    <row r="807" spans="1:13" hidden="1" x14ac:dyDescent="0.25">
      <c r="A807" s="8">
        <v>45986</v>
      </c>
      <c r="B807" t="s">
        <v>125</v>
      </c>
      <c r="C807">
        <v>127</v>
      </c>
      <c r="D807">
        <v>65</v>
      </c>
      <c r="E807">
        <v>55</v>
      </c>
      <c r="F807" s="5">
        <f t="shared" si="60"/>
        <v>45986.625</v>
      </c>
      <c r="G807" s="3">
        <f t="shared" si="61"/>
        <v>0.88750000000000007</v>
      </c>
      <c r="H807" s="17">
        <f t="shared" si="62"/>
        <v>12.7</v>
      </c>
      <c r="I807" s="17">
        <f t="shared" si="63"/>
        <v>6.5</v>
      </c>
      <c r="J807" s="17">
        <f t="shared" si="64"/>
        <v>55</v>
      </c>
      <c r="M807" s="7"/>
    </row>
    <row r="808" spans="1:13" hidden="1" x14ac:dyDescent="0.25">
      <c r="A808" s="8">
        <v>45986</v>
      </c>
      <c r="B808" t="s">
        <v>125</v>
      </c>
      <c r="C808">
        <v>125</v>
      </c>
      <c r="D808">
        <v>60</v>
      </c>
      <c r="E808">
        <v>55</v>
      </c>
      <c r="F808" s="5">
        <f t="shared" si="60"/>
        <v>45986.625</v>
      </c>
      <c r="G808" s="3">
        <f t="shared" si="61"/>
        <v>0.88750000000000007</v>
      </c>
      <c r="H808" s="17">
        <f t="shared" si="62"/>
        <v>12.5</v>
      </c>
      <c r="I808" s="17">
        <f t="shared" si="63"/>
        <v>6</v>
      </c>
      <c r="J808" s="17">
        <f t="shared" si="64"/>
        <v>55</v>
      </c>
      <c r="M808" s="7"/>
    </row>
    <row r="809" spans="1:13" hidden="1" x14ac:dyDescent="0.25">
      <c r="A809" s="8">
        <v>45986</v>
      </c>
      <c r="B809" t="s">
        <v>126</v>
      </c>
      <c r="C809">
        <v>125</v>
      </c>
      <c r="D809">
        <v>63</v>
      </c>
      <c r="E809">
        <v>54</v>
      </c>
      <c r="F809" s="5">
        <f t="shared" si="60"/>
        <v>45986.625</v>
      </c>
      <c r="G809" s="3">
        <f t="shared" si="61"/>
        <v>0.88680555555555562</v>
      </c>
      <c r="H809" s="17">
        <f t="shared" si="62"/>
        <v>12.5</v>
      </c>
      <c r="I809" s="17">
        <f t="shared" si="63"/>
        <v>6.3</v>
      </c>
      <c r="J809" s="17">
        <f t="shared" si="64"/>
        <v>54</v>
      </c>
      <c r="M809" s="7"/>
    </row>
    <row r="810" spans="1:13" hidden="1" x14ac:dyDescent="0.25">
      <c r="A810" s="8">
        <v>45986</v>
      </c>
      <c r="B810" t="s">
        <v>252</v>
      </c>
      <c r="C810">
        <v>132</v>
      </c>
      <c r="D810">
        <v>64</v>
      </c>
      <c r="E810">
        <v>58</v>
      </c>
      <c r="F810" s="5">
        <f t="shared" si="60"/>
        <v>45986.041666666664</v>
      </c>
      <c r="G810" s="3">
        <f t="shared" si="61"/>
        <v>0.3611111111111111</v>
      </c>
      <c r="H810" s="17">
        <f t="shared" si="62"/>
        <v>13.2</v>
      </c>
      <c r="I810" s="17">
        <f t="shared" si="63"/>
        <v>6.4</v>
      </c>
      <c r="J810" s="17">
        <f t="shared" si="64"/>
        <v>58</v>
      </c>
      <c r="M810" s="7"/>
    </row>
    <row r="811" spans="1:13" hidden="1" x14ac:dyDescent="0.25">
      <c r="A811" s="8">
        <v>45986</v>
      </c>
      <c r="B811" t="s">
        <v>245</v>
      </c>
      <c r="C811">
        <v>136</v>
      </c>
      <c r="D811">
        <v>65</v>
      </c>
      <c r="E811">
        <v>58</v>
      </c>
      <c r="F811" s="5">
        <f t="shared" si="60"/>
        <v>45986.041666666664</v>
      </c>
      <c r="G811" s="3">
        <f t="shared" si="61"/>
        <v>0.36041666666666666</v>
      </c>
      <c r="H811" s="17">
        <f t="shared" si="62"/>
        <v>13.6</v>
      </c>
      <c r="I811" s="17">
        <f t="shared" si="63"/>
        <v>6.5</v>
      </c>
      <c r="J811" s="17">
        <f t="shared" si="64"/>
        <v>58</v>
      </c>
      <c r="M811" s="7"/>
    </row>
    <row r="812" spans="1:13" hidden="1" x14ac:dyDescent="0.25">
      <c r="A812" s="8">
        <v>45986</v>
      </c>
      <c r="B812" t="s">
        <v>245</v>
      </c>
      <c r="C812">
        <v>138</v>
      </c>
      <c r="D812">
        <v>68</v>
      </c>
      <c r="E812">
        <v>59</v>
      </c>
      <c r="F812" s="5">
        <f t="shared" si="60"/>
        <v>45986.041666666664</v>
      </c>
      <c r="G812" s="3">
        <f t="shared" si="61"/>
        <v>0.36041666666666666</v>
      </c>
      <c r="H812" s="17">
        <f t="shared" si="62"/>
        <v>13.8</v>
      </c>
      <c r="I812" s="17">
        <f t="shared" si="63"/>
        <v>6.8</v>
      </c>
      <c r="J812" s="17">
        <f t="shared" si="64"/>
        <v>59</v>
      </c>
      <c r="M812" s="7"/>
    </row>
    <row r="813" spans="1:13" hidden="1" x14ac:dyDescent="0.25">
      <c r="A813" s="8">
        <v>45985</v>
      </c>
      <c r="B813" t="s">
        <v>86</v>
      </c>
      <c r="C813">
        <v>156</v>
      </c>
      <c r="D813">
        <v>74</v>
      </c>
      <c r="E813">
        <v>56</v>
      </c>
      <c r="F813" s="5">
        <f t="shared" si="60"/>
        <v>45985.625</v>
      </c>
      <c r="G813" s="3">
        <f t="shared" si="61"/>
        <v>0.90069444444444446</v>
      </c>
      <c r="H813" s="17">
        <f t="shared" si="62"/>
        <v>15.6</v>
      </c>
      <c r="I813" s="17">
        <f t="shared" si="63"/>
        <v>7.4</v>
      </c>
      <c r="J813" s="17">
        <f t="shared" si="64"/>
        <v>56</v>
      </c>
      <c r="M813" s="7"/>
    </row>
    <row r="814" spans="1:13" hidden="1" x14ac:dyDescent="0.25">
      <c r="A814" s="8">
        <v>45985</v>
      </c>
      <c r="B814" t="s">
        <v>81</v>
      </c>
      <c r="C814">
        <v>157</v>
      </c>
      <c r="D814">
        <v>72</v>
      </c>
      <c r="E814">
        <v>57</v>
      </c>
      <c r="F814" s="5">
        <f t="shared" si="60"/>
        <v>45985.625</v>
      </c>
      <c r="G814" s="3">
        <f t="shared" si="61"/>
        <v>0.9</v>
      </c>
      <c r="H814" s="17">
        <f t="shared" si="62"/>
        <v>15.7</v>
      </c>
      <c r="I814" s="17">
        <f t="shared" si="63"/>
        <v>7.2</v>
      </c>
      <c r="J814" s="17">
        <f t="shared" si="64"/>
        <v>57</v>
      </c>
      <c r="M814" s="7"/>
    </row>
    <row r="815" spans="1:13" hidden="1" x14ac:dyDescent="0.25">
      <c r="A815" s="8">
        <v>45985</v>
      </c>
      <c r="B815" t="s">
        <v>82</v>
      </c>
      <c r="C815">
        <v>170</v>
      </c>
      <c r="D815">
        <v>74</v>
      </c>
      <c r="E815">
        <v>57</v>
      </c>
      <c r="F815" s="5">
        <f t="shared" si="60"/>
        <v>45985.625</v>
      </c>
      <c r="G815" s="3">
        <f t="shared" si="61"/>
        <v>0.89930555555555547</v>
      </c>
      <c r="H815" s="17">
        <f t="shared" si="62"/>
        <v>17</v>
      </c>
      <c r="I815" s="17">
        <f t="shared" si="63"/>
        <v>7.4</v>
      </c>
      <c r="J815" s="17">
        <f t="shared" si="64"/>
        <v>57</v>
      </c>
      <c r="M815" s="7"/>
    </row>
    <row r="816" spans="1:13" hidden="1" x14ac:dyDescent="0.25">
      <c r="A816" s="8">
        <v>45985</v>
      </c>
      <c r="B816" t="s">
        <v>80</v>
      </c>
      <c r="C816">
        <v>143</v>
      </c>
      <c r="D816">
        <v>64</v>
      </c>
      <c r="E816">
        <v>55</v>
      </c>
      <c r="F816" s="5">
        <f t="shared" si="60"/>
        <v>45985.041666666664</v>
      </c>
      <c r="G816" s="3">
        <f t="shared" si="61"/>
        <v>0.36249999999999999</v>
      </c>
      <c r="H816" s="17">
        <f t="shared" si="62"/>
        <v>14.3</v>
      </c>
      <c r="I816" s="17">
        <f t="shared" si="63"/>
        <v>6.4</v>
      </c>
      <c r="J816" s="17">
        <f t="shared" si="64"/>
        <v>55</v>
      </c>
      <c r="M816" s="7"/>
    </row>
    <row r="817" spans="1:13" hidden="1" x14ac:dyDescent="0.25">
      <c r="A817" s="8">
        <v>45985</v>
      </c>
      <c r="B817" t="s">
        <v>233</v>
      </c>
      <c r="C817">
        <v>145</v>
      </c>
      <c r="D817">
        <v>66</v>
      </c>
      <c r="E817">
        <v>56</v>
      </c>
      <c r="F817" s="5">
        <f t="shared" si="60"/>
        <v>45985.041666666664</v>
      </c>
      <c r="G817" s="3">
        <f t="shared" si="61"/>
        <v>0.36180555555555555</v>
      </c>
      <c r="H817" s="17">
        <f t="shared" si="62"/>
        <v>14.5</v>
      </c>
      <c r="I817" s="17">
        <f t="shared" si="63"/>
        <v>6.6</v>
      </c>
      <c r="J817" s="17">
        <f t="shared" si="64"/>
        <v>56</v>
      </c>
      <c r="M817" s="7"/>
    </row>
    <row r="818" spans="1:13" hidden="1" x14ac:dyDescent="0.25">
      <c r="A818" s="8">
        <v>45985</v>
      </c>
      <c r="B818" t="s">
        <v>252</v>
      </c>
      <c r="C818">
        <v>144</v>
      </c>
      <c r="D818">
        <v>66</v>
      </c>
      <c r="E818">
        <v>55</v>
      </c>
      <c r="F818" s="5">
        <f t="shared" si="60"/>
        <v>45985.041666666664</v>
      </c>
      <c r="G818" s="3">
        <f t="shared" si="61"/>
        <v>0.3611111111111111</v>
      </c>
      <c r="H818" s="17">
        <f t="shared" si="62"/>
        <v>14.4</v>
      </c>
      <c r="I818" s="17">
        <f t="shared" si="63"/>
        <v>6.6</v>
      </c>
      <c r="J818" s="17">
        <f t="shared" si="64"/>
        <v>55</v>
      </c>
      <c r="M818" s="7"/>
    </row>
    <row r="819" spans="1:13" hidden="1" x14ac:dyDescent="0.25">
      <c r="A819" s="8">
        <v>45984</v>
      </c>
      <c r="B819" t="s">
        <v>90</v>
      </c>
      <c r="C819">
        <v>143</v>
      </c>
      <c r="D819">
        <v>65</v>
      </c>
      <c r="E819">
        <v>61</v>
      </c>
      <c r="F819" s="5">
        <f t="shared" si="60"/>
        <v>45984.625</v>
      </c>
      <c r="G819" s="3">
        <f t="shared" si="61"/>
        <v>0.91249999999999998</v>
      </c>
      <c r="H819" s="17">
        <f t="shared" si="62"/>
        <v>14.3</v>
      </c>
      <c r="I819" s="17">
        <f t="shared" si="63"/>
        <v>6.5</v>
      </c>
      <c r="J819" s="17">
        <f t="shared" si="64"/>
        <v>61</v>
      </c>
      <c r="M819" s="7"/>
    </row>
    <row r="820" spans="1:13" hidden="1" x14ac:dyDescent="0.25">
      <c r="A820" s="8">
        <v>45984</v>
      </c>
      <c r="B820" t="s">
        <v>91</v>
      </c>
      <c r="C820">
        <v>146</v>
      </c>
      <c r="D820">
        <v>66</v>
      </c>
      <c r="E820">
        <v>62</v>
      </c>
      <c r="F820" s="5">
        <f t="shared" si="60"/>
        <v>45984.625</v>
      </c>
      <c r="G820" s="3">
        <f t="shared" si="61"/>
        <v>0.91180555555555554</v>
      </c>
      <c r="H820" s="17">
        <f t="shared" si="62"/>
        <v>14.6</v>
      </c>
      <c r="I820" s="17">
        <f t="shared" si="63"/>
        <v>6.6</v>
      </c>
      <c r="J820" s="17">
        <f t="shared" si="64"/>
        <v>62</v>
      </c>
      <c r="M820" s="7"/>
    </row>
    <row r="821" spans="1:13" hidden="1" x14ac:dyDescent="0.25">
      <c r="A821" s="8">
        <v>45984</v>
      </c>
      <c r="B821" t="s">
        <v>92</v>
      </c>
      <c r="C821">
        <v>151</v>
      </c>
      <c r="D821">
        <v>69</v>
      </c>
      <c r="E821">
        <v>63</v>
      </c>
      <c r="F821" s="5">
        <f t="shared" si="60"/>
        <v>45984.625</v>
      </c>
      <c r="G821" s="3">
        <f t="shared" si="61"/>
        <v>0.91111111111111109</v>
      </c>
      <c r="H821" s="17">
        <f t="shared" si="62"/>
        <v>15.1</v>
      </c>
      <c r="I821" s="17">
        <f t="shared" si="63"/>
        <v>6.9</v>
      </c>
      <c r="J821" s="17">
        <f t="shared" si="64"/>
        <v>63</v>
      </c>
      <c r="M821" s="7"/>
    </row>
    <row r="822" spans="1:13" hidden="1" x14ac:dyDescent="0.25">
      <c r="A822" s="8">
        <v>45984</v>
      </c>
      <c r="B822" t="s">
        <v>69</v>
      </c>
      <c r="C822">
        <v>127</v>
      </c>
      <c r="D822">
        <v>62</v>
      </c>
      <c r="E822">
        <v>58</v>
      </c>
      <c r="F822" s="5">
        <f t="shared" si="60"/>
        <v>45984.041666666664</v>
      </c>
      <c r="G822" s="3">
        <f t="shared" si="61"/>
        <v>0.39374999999999999</v>
      </c>
      <c r="H822" s="17">
        <f t="shared" si="62"/>
        <v>12.7</v>
      </c>
      <c r="I822" s="17">
        <f t="shared" si="63"/>
        <v>6.2</v>
      </c>
      <c r="J822" s="17">
        <f t="shared" si="64"/>
        <v>58</v>
      </c>
      <c r="M822" s="7"/>
    </row>
    <row r="823" spans="1:13" hidden="1" x14ac:dyDescent="0.25">
      <c r="A823" s="8">
        <v>45984</v>
      </c>
      <c r="B823" t="s">
        <v>70</v>
      </c>
      <c r="C823">
        <v>134</v>
      </c>
      <c r="D823">
        <v>64</v>
      </c>
      <c r="E823">
        <v>58</v>
      </c>
      <c r="F823" s="5">
        <f t="shared" si="60"/>
        <v>45984.041666666664</v>
      </c>
      <c r="G823" s="3">
        <f t="shared" si="61"/>
        <v>0.39305555555555555</v>
      </c>
      <c r="H823" s="17">
        <f t="shared" si="62"/>
        <v>13.4</v>
      </c>
      <c r="I823" s="17">
        <f t="shared" si="63"/>
        <v>6.4</v>
      </c>
      <c r="J823" s="17">
        <f t="shared" si="64"/>
        <v>58</v>
      </c>
      <c r="M823" s="7"/>
    </row>
    <row r="824" spans="1:13" hidden="1" x14ac:dyDescent="0.25">
      <c r="A824" s="8">
        <v>45984</v>
      </c>
      <c r="B824" t="s">
        <v>71</v>
      </c>
      <c r="C824">
        <v>130</v>
      </c>
      <c r="D824">
        <v>65</v>
      </c>
      <c r="E824">
        <v>58</v>
      </c>
      <c r="F824" s="5">
        <f t="shared" si="60"/>
        <v>45984.041666666664</v>
      </c>
      <c r="G824" s="3">
        <f t="shared" si="61"/>
        <v>0.3923611111111111</v>
      </c>
      <c r="H824" s="17">
        <f t="shared" si="62"/>
        <v>13</v>
      </c>
      <c r="I824" s="17">
        <f t="shared" si="63"/>
        <v>6.5</v>
      </c>
      <c r="J824" s="17">
        <f t="shared" si="64"/>
        <v>58</v>
      </c>
      <c r="M824" s="7"/>
    </row>
    <row r="825" spans="1:13" hidden="1" x14ac:dyDescent="0.25">
      <c r="A825" s="8">
        <v>45983</v>
      </c>
      <c r="B825" t="s">
        <v>229</v>
      </c>
      <c r="C825">
        <v>140</v>
      </c>
      <c r="D825">
        <v>73</v>
      </c>
      <c r="E825">
        <v>56</v>
      </c>
      <c r="F825" s="5">
        <f t="shared" si="60"/>
        <v>45983.625</v>
      </c>
      <c r="G825" s="3">
        <f t="shared" si="61"/>
        <v>0.91527777777777775</v>
      </c>
      <c r="H825" s="17">
        <f t="shared" si="62"/>
        <v>14</v>
      </c>
      <c r="I825" s="17">
        <f t="shared" si="63"/>
        <v>7.3</v>
      </c>
      <c r="J825" s="17">
        <f t="shared" si="64"/>
        <v>56</v>
      </c>
      <c r="M825" s="7"/>
    </row>
    <row r="826" spans="1:13" hidden="1" x14ac:dyDescent="0.25">
      <c r="A826" s="8">
        <v>45983</v>
      </c>
      <c r="B826" t="s">
        <v>183</v>
      </c>
      <c r="C826">
        <v>141</v>
      </c>
      <c r="D826">
        <v>65</v>
      </c>
      <c r="E826">
        <v>57</v>
      </c>
      <c r="F826" s="5">
        <f t="shared" si="60"/>
        <v>45983.625</v>
      </c>
      <c r="G826" s="3">
        <f t="shared" si="61"/>
        <v>0.9145833333333333</v>
      </c>
      <c r="H826" s="17">
        <f t="shared" si="62"/>
        <v>14.1</v>
      </c>
      <c r="I826" s="17">
        <f t="shared" si="63"/>
        <v>6.5</v>
      </c>
      <c r="J826" s="17">
        <f t="shared" si="64"/>
        <v>57</v>
      </c>
      <c r="M826" s="7"/>
    </row>
    <row r="827" spans="1:13" hidden="1" x14ac:dyDescent="0.25">
      <c r="A827" s="8">
        <v>45983</v>
      </c>
      <c r="B827" t="s">
        <v>184</v>
      </c>
      <c r="C827">
        <v>144</v>
      </c>
      <c r="D827">
        <v>67</v>
      </c>
      <c r="E827">
        <v>57</v>
      </c>
      <c r="F827" s="5">
        <f t="shared" si="60"/>
        <v>45983.625</v>
      </c>
      <c r="G827" s="3">
        <f t="shared" si="61"/>
        <v>0.91388888888888886</v>
      </c>
      <c r="H827" s="17">
        <f t="shared" si="62"/>
        <v>14.4</v>
      </c>
      <c r="I827" s="17">
        <f t="shared" si="63"/>
        <v>6.7</v>
      </c>
      <c r="J827" s="17">
        <f t="shared" si="64"/>
        <v>57</v>
      </c>
      <c r="M827" s="7"/>
    </row>
    <row r="828" spans="1:13" hidden="1" x14ac:dyDescent="0.25">
      <c r="A828" s="8">
        <v>45983</v>
      </c>
      <c r="B828" t="s">
        <v>20</v>
      </c>
      <c r="C828">
        <v>146</v>
      </c>
      <c r="D828">
        <v>67</v>
      </c>
      <c r="E828">
        <v>61</v>
      </c>
      <c r="F828" s="5">
        <f t="shared" si="60"/>
        <v>45983.041666666664</v>
      </c>
      <c r="G828" s="3">
        <f t="shared" si="61"/>
        <v>0.38611111111111113</v>
      </c>
      <c r="H828" s="17">
        <f t="shared" si="62"/>
        <v>14.6</v>
      </c>
      <c r="I828" s="17">
        <f t="shared" si="63"/>
        <v>6.7</v>
      </c>
      <c r="J828" s="17">
        <f t="shared" si="64"/>
        <v>61</v>
      </c>
      <c r="M828" s="7"/>
    </row>
    <row r="829" spans="1:13" hidden="1" x14ac:dyDescent="0.25">
      <c r="A829" s="8">
        <v>45983</v>
      </c>
      <c r="B829" t="s">
        <v>170</v>
      </c>
      <c r="C829">
        <v>135</v>
      </c>
      <c r="D829">
        <v>67</v>
      </c>
      <c r="E829">
        <v>63</v>
      </c>
      <c r="F829" s="5">
        <f t="shared" si="60"/>
        <v>45983.041666666664</v>
      </c>
      <c r="G829" s="3">
        <f t="shared" si="61"/>
        <v>0.38541666666666669</v>
      </c>
      <c r="H829" s="17">
        <f t="shared" si="62"/>
        <v>13.5</v>
      </c>
      <c r="I829" s="17">
        <f t="shared" si="63"/>
        <v>6.7</v>
      </c>
      <c r="J829" s="17">
        <f t="shared" si="64"/>
        <v>63</v>
      </c>
      <c r="M829" s="7"/>
    </row>
    <row r="830" spans="1:13" hidden="1" x14ac:dyDescent="0.25">
      <c r="A830" s="8">
        <v>45982</v>
      </c>
      <c r="B830" t="s">
        <v>184</v>
      </c>
      <c r="C830">
        <v>150</v>
      </c>
      <c r="D830">
        <v>68</v>
      </c>
      <c r="E830">
        <v>52</v>
      </c>
      <c r="F830" s="5">
        <f t="shared" si="60"/>
        <v>45982.625</v>
      </c>
      <c r="G830" s="3">
        <f t="shared" si="61"/>
        <v>0.91388888888888886</v>
      </c>
      <c r="H830" s="17">
        <f t="shared" si="62"/>
        <v>15</v>
      </c>
      <c r="I830" s="17">
        <f t="shared" si="63"/>
        <v>6.8</v>
      </c>
      <c r="J830" s="17">
        <f t="shared" si="64"/>
        <v>52</v>
      </c>
      <c r="M830" s="7"/>
    </row>
    <row r="831" spans="1:13" hidden="1" x14ac:dyDescent="0.25">
      <c r="A831" s="8">
        <v>45982</v>
      </c>
      <c r="B831" t="s">
        <v>230</v>
      </c>
      <c r="C831">
        <v>159</v>
      </c>
      <c r="D831">
        <v>69</v>
      </c>
      <c r="E831">
        <v>53</v>
      </c>
      <c r="F831" s="5">
        <f t="shared" si="60"/>
        <v>45982.625</v>
      </c>
      <c r="G831" s="3">
        <f t="shared" si="61"/>
        <v>0.91319444444444453</v>
      </c>
      <c r="H831" s="17">
        <f t="shared" si="62"/>
        <v>15.9</v>
      </c>
      <c r="I831" s="17">
        <f t="shared" si="63"/>
        <v>6.9</v>
      </c>
      <c r="J831" s="17">
        <f t="shared" si="64"/>
        <v>53</v>
      </c>
      <c r="M831" s="7"/>
    </row>
    <row r="832" spans="1:13" hidden="1" x14ac:dyDescent="0.25">
      <c r="A832" s="8">
        <v>45982</v>
      </c>
      <c r="B832" t="s">
        <v>90</v>
      </c>
      <c r="C832">
        <v>155</v>
      </c>
      <c r="D832">
        <v>70</v>
      </c>
      <c r="E832">
        <v>53</v>
      </c>
      <c r="F832" s="5">
        <f t="shared" si="60"/>
        <v>45982.625</v>
      </c>
      <c r="G832" s="3">
        <f t="shared" si="61"/>
        <v>0.91249999999999998</v>
      </c>
      <c r="H832" s="17">
        <f t="shared" si="62"/>
        <v>15.5</v>
      </c>
      <c r="I832" s="17">
        <f t="shared" si="63"/>
        <v>7</v>
      </c>
      <c r="J832" s="17">
        <f t="shared" si="64"/>
        <v>53</v>
      </c>
      <c r="M832" s="7"/>
    </row>
    <row r="833" spans="1:13" hidden="1" x14ac:dyDescent="0.25">
      <c r="A833" s="8">
        <v>45980</v>
      </c>
      <c r="B833" t="s">
        <v>48</v>
      </c>
      <c r="C833">
        <v>147</v>
      </c>
      <c r="D833">
        <v>66</v>
      </c>
      <c r="E833">
        <v>57</v>
      </c>
      <c r="F833" s="5">
        <f t="shared" si="60"/>
        <v>45980.625</v>
      </c>
      <c r="G833" s="3">
        <f t="shared" si="61"/>
        <v>0.90416666666666667</v>
      </c>
      <c r="H833" s="17">
        <f t="shared" si="62"/>
        <v>14.7</v>
      </c>
      <c r="I833" s="17">
        <f t="shared" si="63"/>
        <v>6.6</v>
      </c>
      <c r="J833" s="17">
        <f t="shared" si="64"/>
        <v>57</v>
      </c>
      <c r="M833" s="7"/>
    </row>
    <row r="834" spans="1:13" hidden="1" x14ac:dyDescent="0.25">
      <c r="A834" s="8">
        <v>45980</v>
      </c>
      <c r="B834" t="s">
        <v>49</v>
      </c>
      <c r="C834">
        <v>147</v>
      </c>
      <c r="D834">
        <v>71</v>
      </c>
      <c r="E834">
        <v>57</v>
      </c>
      <c r="F834" s="5">
        <f t="shared" si="60"/>
        <v>45980.625</v>
      </c>
      <c r="G834" s="3">
        <f t="shared" si="61"/>
        <v>0.90347222222222223</v>
      </c>
      <c r="H834" s="17">
        <f t="shared" si="62"/>
        <v>14.7</v>
      </c>
      <c r="I834" s="17">
        <f t="shared" si="63"/>
        <v>7.1</v>
      </c>
      <c r="J834" s="17">
        <f t="shared" si="64"/>
        <v>57</v>
      </c>
      <c r="M834" s="7"/>
    </row>
    <row r="835" spans="1:13" hidden="1" x14ac:dyDescent="0.25">
      <c r="A835" s="8">
        <v>45980</v>
      </c>
      <c r="B835" t="s">
        <v>50</v>
      </c>
      <c r="C835">
        <v>145</v>
      </c>
      <c r="D835">
        <v>70</v>
      </c>
      <c r="E835">
        <v>57</v>
      </c>
      <c r="F835" s="5">
        <f t="shared" ref="F835:F844" si="65">VALUE(A835+IF(B835&lt;"1:00","1:00","15:00"))</f>
        <v>45980.625</v>
      </c>
      <c r="G835" s="3">
        <f t="shared" ref="G835:G844" si="66">VALUE(B835)</f>
        <v>0.90277777777777779</v>
      </c>
      <c r="H835" s="17">
        <f t="shared" ref="H835:H844" si="67">C835/10</f>
        <v>14.5</v>
      </c>
      <c r="I835" s="17">
        <f t="shared" ref="I835:I844" si="68">D835/10</f>
        <v>7</v>
      </c>
      <c r="J835" s="17">
        <f t="shared" ref="J835:J844" si="69">E835*1</f>
        <v>57</v>
      </c>
      <c r="M835" s="7"/>
    </row>
    <row r="836" spans="1:13" hidden="1" x14ac:dyDescent="0.25">
      <c r="A836" s="8">
        <v>45980</v>
      </c>
      <c r="B836" t="s">
        <v>106</v>
      </c>
      <c r="C836">
        <v>113</v>
      </c>
      <c r="D836">
        <v>55</v>
      </c>
      <c r="E836">
        <v>53</v>
      </c>
      <c r="F836" s="5">
        <f t="shared" si="65"/>
        <v>45980.041666666664</v>
      </c>
      <c r="G836" s="3">
        <f t="shared" si="66"/>
        <v>0.39861111111111108</v>
      </c>
      <c r="H836" s="17">
        <f t="shared" si="67"/>
        <v>11.3</v>
      </c>
      <c r="I836" s="17">
        <f t="shared" si="68"/>
        <v>5.5</v>
      </c>
      <c r="J836" s="17">
        <f t="shared" si="69"/>
        <v>53</v>
      </c>
      <c r="M836" s="7"/>
    </row>
    <row r="837" spans="1:13" hidden="1" x14ac:dyDescent="0.25">
      <c r="A837" s="8">
        <v>45980</v>
      </c>
      <c r="B837" t="s">
        <v>107</v>
      </c>
      <c r="C837">
        <v>116</v>
      </c>
      <c r="D837">
        <v>54</v>
      </c>
      <c r="E837">
        <v>53</v>
      </c>
      <c r="F837" s="5">
        <f t="shared" si="65"/>
        <v>45980.041666666664</v>
      </c>
      <c r="G837" s="3">
        <f t="shared" si="66"/>
        <v>0.3979166666666667</v>
      </c>
      <c r="H837" s="17">
        <f t="shared" si="67"/>
        <v>11.6</v>
      </c>
      <c r="I837" s="17">
        <f t="shared" si="68"/>
        <v>5.4</v>
      </c>
      <c r="J837" s="17">
        <f t="shared" si="69"/>
        <v>53</v>
      </c>
      <c r="M837" s="7"/>
    </row>
    <row r="838" spans="1:13" hidden="1" x14ac:dyDescent="0.25">
      <c r="A838" s="8">
        <v>45980</v>
      </c>
      <c r="B838" t="s">
        <v>52</v>
      </c>
      <c r="C838">
        <v>118</v>
      </c>
      <c r="D838">
        <v>57</v>
      </c>
      <c r="E838">
        <v>53</v>
      </c>
      <c r="F838" s="5">
        <f t="shared" si="65"/>
        <v>45980.041666666664</v>
      </c>
      <c r="G838" s="3">
        <f t="shared" si="66"/>
        <v>0.3972222222222222</v>
      </c>
      <c r="H838" s="17">
        <f t="shared" si="67"/>
        <v>11.8</v>
      </c>
      <c r="I838" s="17">
        <f t="shared" si="68"/>
        <v>5.7</v>
      </c>
      <c r="J838" s="17">
        <f t="shared" si="69"/>
        <v>53</v>
      </c>
      <c r="M838" s="7"/>
    </row>
    <row r="839" spans="1:13" hidden="1" x14ac:dyDescent="0.25">
      <c r="A839" s="8">
        <v>45979</v>
      </c>
      <c r="B839" t="s">
        <v>31</v>
      </c>
      <c r="C839">
        <v>134</v>
      </c>
      <c r="D839">
        <v>64</v>
      </c>
      <c r="E839">
        <v>53</v>
      </c>
      <c r="F839" s="5">
        <f t="shared" si="65"/>
        <v>45979.625</v>
      </c>
      <c r="G839" s="3">
        <f t="shared" si="66"/>
        <v>0.90625</v>
      </c>
      <c r="H839" s="17">
        <f t="shared" si="67"/>
        <v>13.4</v>
      </c>
      <c r="I839" s="17">
        <f t="shared" si="68"/>
        <v>6.4</v>
      </c>
      <c r="J839" s="17">
        <f t="shared" si="69"/>
        <v>53</v>
      </c>
      <c r="M839" s="7"/>
    </row>
    <row r="840" spans="1:13" hidden="1" x14ac:dyDescent="0.25">
      <c r="A840" s="8">
        <v>45979</v>
      </c>
      <c r="B840" t="s">
        <v>32</v>
      </c>
      <c r="C840">
        <v>132</v>
      </c>
      <c r="D840">
        <v>62</v>
      </c>
      <c r="E840">
        <v>52</v>
      </c>
      <c r="F840" s="5">
        <f t="shared" si="65"/>
        <v>45979.625</v>
      </c>
      <c r="G840" s="3">
        <f t="shared" si="66"/>
        <v>0.90555555555555556</v>
      </c>
      <c r="H840" s="17">
        <f t="shared" si="67"/>
        <v>13.2</v>
      </c>
      <c r="I840" s="17">
        <f t="shared" si="68"/>
        <v>6.2</v>
      </c>
      <c r="J840" s="17">
        <f t="shared" si="69"/>
        <v>52</v>
      </c>
      <c r="M840" s="7"/>
    </row>
    <row r="841" spans="1:13" hidden="1" x14ac:dyDescent="0.25">
      <c r="A841" s="8">
        <v>45979</v>
      </c>
      <c r="B841" t="s">
        <v>32</v>
      </c>
      <c r="C841">
        <v>134</v>
      </c>
      <c r="D841">
        <v>67</v>
      </c>
      <c r="E841">
        <v>51</v>
      </c>
      <c r="F841" s="5">
        <f t="shared" si="65"/>
        <v>45979.625</v>
      </c>
      <c r="G841" s="3">
        <f t="shared" si="66"/>
        <v>0.90555555555555556</v>
      </c>
      <c r="H841" s="17">
        <f t="shared" si="67"/>
        <v>13.4</v>
      </c>
      <c r="I841" s="17">
        <f t="shared" si="68"/>
        <v>6.7</v>
      </c>
      <c r="J841" s="17">
        <f t="shared" si="69"/>
        <v>51</v>
      </c>
      <c r="M841" s="7"/>
    </row>
    <row r="842" spans="1:13" hidden="1" x14ac:dyDescent="0.25">
      <c r="A842" s="8">
        <v>45978</v>
      </c>
      <c r="B842" t="s">
        <v>118</v>
      </c>
      <c r="C842">
        <v>127</v>
      </c>
      <c r="D842">
        <v>60</v>
      </c>
      <c r="E842">
        <v>56</v>
      </c>
      <c r="F842" s="5">
        <f t="shared" si="65"/>
        <v>45978.041666666664</v>
      </c>
      <c r="G842" s="3">
        <f t="shared" si="66"/>
        <v>0.3840277777777778</v>
      </c>
      <c r="H842" s="17">
        <f t="shared" si="67"/>
        <v>12.7</v>
      </c>
      <c r="I842" s="17">
        <f t="shared" si="68"/>
        <v>6</v>
      </c>
      <c r="J842" s="17">
        <f t="shared" si="69"/>
        <v>56</v>
      </c>
      <c r="M842" s="7"/>
    </row>
    <row r="843" spans="1:13" hidden="1" x14ac:dyDescent="0.25">
      <c r="A843" s="8">
        <v>45978</v>
      </c>
      <c r="B843" t="s">
        <v>119</v>
      </c>
      <c r="C843">
        <v>140</v>
      </c>
      <c r="D843">
        <v>64</v>
      </c>
      <c r="E843">
        <v>56</v>
      </c>
      <c r="F843" s="5">
        <f t="shared" si="65"/>
        <v>45978.041666666664</v>
      </c>
      <c r="G843" s="3">
        <f t="shared" si="66"/>
        <v>0.3833333333333333</v>
      </c>
      <c r="H843" s="17">
        <f t="shared" si="67"/>
        <v>14</v>
      </c>
      <c r="I843" s="17">
        <f t="shared" si="68"/>
        <v>6.4</v>
      </c>
      <c r="J843" s="17">
        <f t="shared" si="69"/>
        <v>56</v>
      </c>
      <c r="M843" s="7"/>
    </row>
    <row r="844" spans="1:13" hidden="1" x14ac:dyDescent="0.25">
      <c r="A844" s="8">
        <v>45978</v>
      </c>
      <c r="B844" t="s">
        <v>56</v>
      </c>
      <c r="C844">
        <v>124</v>
      </c>
      <c r="D844">
        <v>66</v>
      </c>
      <c r="E844">
        <v>56</v>
      </c>
      <c r="F844" s="5">
        <f t="shared" si="65"/>
        <v>45978.041666666664</v>
      </c>
      <c r="G844" s="3">
        <f t="shared" si="66"/>
        <v>0.38263888888888892</v>
      </c>
      <c r="H844" s="17">
        <f t="shared" si="67"/>
        <v>12.4</v>
      </c>
      <c r="I844" s="17">
        <f t="shared" si="68"/>
        <v>6.6</v>
      </c>
      <c r="J844" s="17">
        <f t="shared" si="69"/>
        <v>56</v>
      </c>
      <c r="M844" s="7"/>
    </row>
  </sheetData>
  <pageMargins left="0.7" right="0.7" top="0.75" bottom="0.75" header="0.3" footer="0.3"/>
  <pageSetup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885FE8-0106-45F0-A28C-96D2E871A059}">
  <sheetPr codeName="Feuil2"/>
  <dimension ref="C1:N16"/>
  <sheetViews>
    <sheetView workbookViewId="0"/>
  </sheetViews>
  <sheetFormatPr baseColWidth="10" defaultRowHeight="15" x14ac:dyDescent="0.25"/>
  <cols>
    <col min="10" max="10" width="7.7109375" customWidth="1"/>
    <col min="11" max="11" width="6.85546875" customWidth="1"/>
    <col min="12" max="12" width="19.28515625" customWidth="1"/>
    <col min="13" max="13" width="33.42578125" customWidth="1"/>
    <col min="14" max="14" width="23.42578125" customWidth="1"/>
    <col min="15" max="18" width="4" bestFit="1" customWidth="1"/>
    <col min="19" max="19" width="12.5703125" bestFit="1" customWidth="1"/>
  </cols>
  <sheetData>
    <row r="1" spans="3:14" x14ac:dyDescent="0.25">
      <c r="L1">
        <v>1</v>
      </c>
    </row>
    <row r="2" spans="3:14" ht="51.75" customHeight="1" x14ac:dyDescent="0.25"/>
    <row r="3" spans="3:14" ht="40.5" customHeight="1" x14ac:dyDescent="0.25">
      <c r="H3" s="14" t="s">
        <v>253</v>
      </c>
      <c r="I3" s="14"/>
      <c r="J3" s="14"/>
      <c r="K3" s="14"/>
    </row>
    <row r="4" spans="3:14" x14ac:dyDescent="0.25">
      <c r="C4" t="s">
        <v>5</v>
      </c>
      <c r="D4" t="s">
        <v>6</v>
      </c>
      <c r="E4" s="4" t="s">
        <v>7</v>
      </c>
      <c r="F4" t="s">
        <v>8</v>
      </c>
      <c r="G4" t="s">
        <v>9</v>
      </c>
      <c r="H4" t="s">
        <v>5</v>
      </c>
      <c r="I4" s="23">
        <v>12.7</v>
      </c>
      <c r="J4">
        <v>5.8</v>
      </c>
      <c r="K4">
        <v>51</v>
      </c>
    </row>
    <row r="5" spans="3:14" x14ac:dyDescent="0.25">
      <c r="C5" t="s">
        <v>5</v>
      </c>
      <c r="D5" t="s">
        <v>10</v>
      </c>
      <c r="E5" s="4" t="s">
        <v>11</v>
      </c>
      <c r="F5" t="s">
        <v>12</v>
      </c>
      <c r="G5" t="s">
        <v>9</v>
      </c>
      <c r="H5" t="s">
        <v>5</v>
      </c>
      <c r="I5" s="24">
        <v>14.2</v>
      </c>
      <c r="J5">
        <v>6.6</v>
      </c>
      <c r="K5">
        <v>50</v>
      </c>
    </row>
    <row r="6" spans="3:14" x14ac:dyDescent="0.25">
      <c r="C6" t="s">
        <v>5</v>
      </c>
      <c r="D6" t="s">
        <v>13</v>
      </c>
      <c r="E6" s="4" t="s">
        <v>14</v>
      </c>
      <c r="F6" t="s">
        <v>15</v>
      </c>
      <c r="G6" t="s">
        <v>9</v>
      </c>
    </row>
    <row r="7" spans="3:14" x14ac:dyDescent="0.25">
      <c r="C7" t="s">
        <v>5</v>
      </c>
      <c r="D7" t="s">
        <v>16</v>
      </c>
      <c r="E7" s="6" t="s">
        <v>17</v>
      </c>
      <c r="F7" t="s">
        <v>18</v>
      </c>
      <c r="G7" t="s">
        <v>19</v>
      </c>
    </row>
    <row r="8" spans="3:14" x14ac:dyDescent="0.25">
      <c r="C8" t="s">
        <v>5</v>
      </c>
      <c r="D8" t="s">
        <v>20</v>
      </c>
      <c r="E8" s="6" t="s">
        <v>21</v>
      </c>
      <c r="F8" t="s">
        <v>22</v>
      </c>
      <c r="G8" t="s">
        <v>19</v>
      </c>
    </row>
    <row r="9" spans="3:14" x14ac:dyDescent="0.25">
      <c r="C9" t="s">
        <v>5</v>
      </c>
      <c r="D9" t="s">
        <v>20</v>
      </c>
      <c r="E9" s="6" t="s">
        <v>23</v>
      </c>
      <c r="F9" t="s">
        <v>24</v>
      </c>
      <c r="G9" t="s">
        <v>25</v>
      </c>
    </row>
    <row r="14" spans="3:14" ht="27" customHeight="1" x14ac:dyDescent="0.25">
      <c r="L14" s="15" t="s">
        <v>263</v>
      </c>
      <c r="M14" t="s">
        <v>264</v>
      </c>
      <c r="N14" t="s">
        <v>265</v>
      </c>
    </row>
    <row r="15" spans="3:14" ht="26.25" customHeight="1" x14ac:dyDescent="0.25">
      <c r="L15" s="25">
        <v>46159.041666666664</v>
      </c>
      <c r="M15" s="7">
        <v>12.700000000000001</v>
      </c>
      <c r="N15" s="7">
        <v>5.8666666666666663</v>
      </c>
    </row>
    <row r="16" spans="3:14" x14ac:dyDescent="0.25">
      <c r="L16" s="25">
        <v>46159.625</v>
      </c>
      <c r="M16" s="7">
        <v>14.233333333333334</v>
      </c>
      <c r="N16" s="7">
        <v>6.6000000000000005</v>
      </c>
    </row>
  </sheetData>
  <mergeCells count="1">
    <mergeCell ref="H3:K3"/>
  </mergeCells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Mesures TA</vt:lpstr>
      <vt:lpstr>Détail du calcul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Colardelle</dc:creator>
  <cp:lastModifiedBy>Patrick</cp:lastModifiedBy>
  <dcterms:created xsi:type="dcterms:W3CDTF">2026-05-21T07:34:37Z</dcterms:created>
  <dcterms:modified xsi:type="dcterms:W3CDTF">2026-05-22T15:25:19Z</dcterms:modified>
</cp:coreProperties>
</file>