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2" yWindow="-12" windowWidth="10092" windowHeight="5316" activeTab="6"/>
  </bookViews>
  <sheets>
    <sheet name="Menu" sheetId="11" r:id="rId1"/>
    <sheet name="BDD" sheetId="7" r:id="rId2"/>
    <sheet name="Param_BDD" sheetId="9" r:id="rId3"/>
    <sheet name="Administratif" sheetId="6" r:id="rId4"/>
    <sheet name="Ajout personnel" sheetId="10" r:id="rId5"/>
    <sheet name="Suppression personnel" sheetId="12" r:id="rId6"/>
    <sheet name="Feuil2" sheetId="13" r:id="rId7"/>
    <sheet name="Feuil4" sheetId="8" r:id="rId8"/>
  </sheets>
  <definedNames>
    <definedName name="_xlnm._FilterDatabase" localSheetId="1" hidden="1">BDD!$A$1:$AW$1</definedName>
    <definedName name="Bd_ADRESSE">OFFSET(#REF!,1,0,COUNTA(#REF!)-1,1)</definedName>
    <definedName name="Bd_CPVILLE">OFFSET(#REF!,1,0,COUNTA(#REF!)-1,1)</definedName>
    <definedName name="Bd_DATEDENAISSANCE">OFFSET(#REF!,1,0,COUNTA(#REF!)-1,1)</definedName>
    <definedName name="Bd_GRADE">OFFSET(#REF!,1,0,COUNTA(#REF!)-1,1)</definedName>
    <definedName name="Bd_LIEUDENAISSANCE">OFFSET(#REF!,1,0,COUNTA(#REF!)-1,1)</definedName>
    <definedName name="Bd_NOM">OFFSET(#REF!,1,0,COUNTA(#REF!)-1,1)</definedName>
    <definedName name="Bd_PRENOM">OFFSET(#REF!,1,0,COUNTA(#REF!)-1,1)</definedName>
    <definedName name="Bd_TELEPHONE">OFFSET(#REF!,1,0,COUNTA(#REF!)-1,1)</definedName>
    <definedName name="Bdd_ADRESSE" comment="BDD">OFFSET(BDD!$J$1,1,0,COUNTA(BDD!$A:$A)-1,1)</definedName>
    <definedName name="Bdd_CP_VILLE" comment="BDD">OFFSET(BDD!$K$1,1,0,COUNTA(BDD!$A:$A)-1,1)</definedName>
    <definedName name="Bdd_DATE_NAISSANCE" comment="BDD">OFFSET(BDD!$I$1,1,0,COUNTA(BDD!$A:$A)-1,1)</definedName>
    <definedName name="Bdd_DIVERS" comment="BDD">OFFSET(BDD!$N$1,1,0,COUNTA(BDD!$A:$A)-1,1)</definedName>
    <definedName name="Bdd_ENTREE_SERVICE" comment="BDD">OFFSET(BDD!$U$1,1,0,COUNTA(BDD!$A:$A)-1,1)</definedName>
    <definedName name="Bdd_EXP_PASSEPORT" comment="BDD">OFFSET(BDD!$R$1,1,0,COUNTA(BDD!$A:$A)-1,1)</definedName>
    <definedName name="Bdd_FIN_DE_CONTRAT" comment="BDD">OFFSET(BDD!$AA$1,1,0,COUNTA(BDD!$A:$A)-1,1)</definedName>
    <definedName name="Bdd_GRADE" comment="BDD">OFFSET(BDD!$D$1,1,0,COUNTA(BDD!$A:$A)-1,1)</definedName>
    <definedName name="Bdd_GROUPE" comment="BDD">OFFSET(BDD!$C$1,1,0,COUNTA(BDD!$A:$A)-1,1)</definedName>
    <definedName name="Bdd_LIEU_DERNIER_OPEX" comment="BDD">OFFSET(BDD!$T$1,1,0,COUNTA(BDD!$A:$A)-1,1)</definedName>
    <definedName name="Bdd_LIEU_NAISSANCE" comment="BDD">OFFSET(BDD!$Z$1,1,0,COUNTA(BDD!$A:$A)-1,1)</definedName>
    <definedName name="Bdd_N°_BADGE" comment="BDD">OFFSET(BDD!$AB$1,1,0,COUNTA(BDD!$A:$A)-1,1)</definedName>
    <definedName name="Bdd_N°_CARTE_IDENTITE" comment="BDD">OFFSET(BDD!$W$1,1,0,COUNTA(BDD!$A:$A)-1,1)</definedName>
    <definedName name="Bdd_N°_FIXE" comment="BDD">OFFSET(BDD!$Y$1,1,0,COUNTA(BDD!$A:$A)-1,1)</definedName>
    <definedName name="Bdd_N°_PASSEPORT" comment="BDD">OFFSET(BDD!$Q$1,1,0,COUNTA(BDD!$A:$A)-1,1)</definedName>
    <definedName name="Bdd_N°_PORTABLE" comment="BDD">OFFSET(BDD!$X$1,1,0,COUNTA(BDD!$A:$A)-1,1)</definedName>
    <definedName name="Bdd_NIA" comment="BDD">OFFSET(BDD!$G$1,1,0,COUNTA(BDD!$A:$A)-1,1)</definedName>
    <definedName name="Bdd_NID" comment="BDD">OFFSET(BDD!$H$1,1,0,COUNTA(BDD!$A:$A)-1,1)</definedName>
    <definedName name="Bdd_NOM" comment="BDD">OFFSET(BDD!$E$1,1,0,COUNTA(BDD!$A:$A)-1,1)</definedName>
    <definedName name="Bdd_PERMIS" comment="BDD">OFFSET(BDD!$M$1,1,0,COUNTA(BDD!$A:$A)-1,1)</definedName>
    <definedName name="Bdd_PLS" comment="BDD">OFFSET(BDD!$P$1,1,0,COUNTA(BDD!$A:$A)-1,1)</definedName>
    <definedName name="Bdd_PRENOM" comment="BDD">OFFSET(BDD!$F$1,1,0,COUNTA(BDD!$A:$A)-1,1)</definedName>
    <definedName name="Bdd_QUALIF" comment="BDD">OFFSET(BDD!$O$1,1,0,COUNTA(BDD!$A:$A)-1,1)</definedName>
    <definedName name="Bdd_SECTION" comment="BDD">OFFSET(BDD!$B$1,1,0,COUNTA(BDD!$A:$A)-1,1)</definedName>
    <definedName name="Bdd_SEXE" comment="BDD">OFFSET(BDD!$L$1,1,0,COUNTA(BDD!$A:$A)-1,1)</definedName>
    <definedName name="Bdd_SITUATION_FAMILIALE" comment="BDD">OFFSET(BDD!$V$1,1,0,COUNTA(BDD!$A:$A)-1,1)</definedName>
    <definedName name="Bdd_VALIDITE_PASSEPORT" comment="BDD">OFFSET(BDD!$S$1,1,0,COUNTA(BDD!$A:$A)-1,1)</definedName>
    <definedName name="Grade">BDD!$D$2:$D$31</definedName>
    <definedName name="Groupe">BDD!$C$2:$C$31</definedName>
    <definedName name="Liste_Grade">Feuil4!$B$1:$B$11</definedName>
    <definedName name="Liste_groupe">Feuil4!$C$1:$C$3</definedName>
    <definedName name="Liste_Sexe">Feuil4!$A$1:$A$2</definedName>
    <definedName name="N°">BDD!$A$2:$A$31</definedName>
    <definedName name="Nb_enregistrements_BD">#REF!</definedName>
    <definedName name="Nb_enregistrements_BDD">#REF!</definedName>
    <definedName name="Nom">BDD!$E$2:$E$31</definedName>
    <definedName name="Nombre_enregistrement_BDD">Param_BDD!$B$5</definedName>
    <definedName name="Nombre_enregistrements_BDD">Param_BDD!$B$5</definedName>
    <definedName name="param_BDD_no_ligne">Param_BDD!$B$3</definedName>
    <definedName name="param_no_ligne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3" a="1"/>
  <c r="B16" s="1"/>
  <c r="D16" a="1"/>
  <c r="D16" s="1"/>
  <c r="C16" a="1"/>
  <c r="C16" s="1"/>
  <c r="B31" l="1"/>
  <c r="D31"/>
  <c r="B39"/>
  <c r="B23"/>
  <c r="D39"/>
  <c r="D23"/>
  <c r="B43"/>
  <c r="B35"/>
  <c r="B27"/>
  <c r="B19"/>
  <c r="D43"/>
  <c r="D35"/>
  <c r="D27"/>
  <c r="D19"/>
  <c r="B45"/>
  <c r="B41"/>
  <c r="B37"/>
  <c r="B33"/>
  <c r="B29"/>
  <c r="B25"/>
  <c r="B21"/>
  <c r="B17"/>
  <c r="B44"/>
  <c r="B42"/>
  <c r="B40"/>
  <c r="B38"/>
  <c r="B36"/>
  <c r="B34"/>
  <c r="B32"/>
  <c r="B30"/>
  <c r="B28"/>
  <c r="B26"/>
  <c r="B24"/>
  <c r="B22"/>
  <c r="B20"/>
  <c r="B18"/>
  <c r="D45"/>
  <c r="D41"/>
  <c r="D37"/>
  <c r="D33"/>
  <c r="D29"/>
  <c r="D25"/>
  <c r="D21"/>
  <c r="D17"/>
  <c r="D44"/>
  <c r="D42"/>
  <c r="D40"/>
  <c r="D38"/>
  <c r="D36"/>
  <c r="D34"/>
  <c r="D32"/>
  <c r="D30"/>
  <c r="D28"/>
  <c r="D26"/>
  <c r="D24"/>
  <c r="D22"/>
  <c r="D20"/>
  <c r="D18"/>
  <c r="C31"/>
  <c r="C39"/>
  <c r="C23"/>
  <c r="C43"/>
  <c r="C35"/>
  <c r="C27"/>
  <c r="C19"/>
  <c r="C45"/>
  <c r="C41"/>
  <c r="C37"/>
  <c r="C33"/>
  <c r="C29"/>
  <c r="C25"/>
  <c r="C21"/>
  <c r="C17"/>
  <c r="C44"/>
  <c r="C42"/>
  <c r="C40"/>
  <c r="C38"/>
  <c r="C36"/>
  <c r="C34"/>
  <c r="C32"/>
  <c r="C30"/>
  <c r="C28"/>
  <c r="C26"/>
  <c r="C24"/>
  <c r="C22"/>
  <c r="C20"/>
  <c r="C18"/>
  <c r="F11" l="1"/>
  <c r="C5" i="12" l="1"/>
  <c r="A2" l="1"/>
  <c r="D2"/>
  <c r="C6"/>
  <c r="E2" s="1"/>
  <c r="C7"/>
  <c r="F2" s="1"/>
  <c r="C8"/>
  <c r="L2" s="1"/>
  <c r="C9"/>
  <c r="I2" s="1"/>
  <c r="C10"/>
  <c r="Z2" s="1"/>
  <c r="C11"/>
  <c r="X2" s="1"/>
  <c r="C12"/>
  <c r="J2" s="1"/>
  <c r="C13"/>
  <c r="K2" s="1"/>
  <c r="C14" i="6" l="1"/>
  <c r="M2" s="1"/>
  <c r="A2"/>
  <c r="S2"/>
  <c r="C2"/>
  <c r="C7"/>
  <c r="D2" s="1"/>
  <c r="C29"/>
  <c r="AB2" s="1"/>
  <c r="C28"/>
  <c r="AA2" s="1"/>
  <c r="C27"/>
  <c r="Z2" s="1"/>
  <c r="C26"/>
  <c r="Y2" s="1"/>
  <c r="C25"/>
  <c r="X2" s="1"/>
  <c r="C24"/>
  <c r="W2" s="1"/>
  <c r="C23"/>
  <c r="V2" s="1"/>
  <c r="C22"/>
  <c r="U2" s="1"/>
  <c r="C21"/>
  <c r="T2" s="1"/>
  <c r="C19"/>
  <c r="R2" s="1"/>
  <c r="C18"/>
  <c r="Q2" s="1"/>
  <c r="C17"/>
  <c r="P2" s="1"/>
  <c r="C16"/>
  <c r="O2" s="1"/>
  <c r="C15"/>
  <c r="N2" s="1"/>
  <c r="C13"/>
  <c r="L2" s="1"/>
  <c r="C12"/>
  <c r="I2" s="1"/>
  <c r="C11"/>
  <c r="H2" s="1"/>
  <c r="C10"/>
  <c r="G2" s="1"/>
  <c r="C9"/>
  <c r="F2" s="1"/>
  <c r="C8"/>
  <c r="E2" s="1"/>
  <c r="K2" i="10"/>
  <c r="J2"/>
  <c r="X2"/>
  <c r="Z2"/>
  <c r="L2"/>
  <c r="F2"/>
  <c r="I2"/>
  <c r="E2"/>
  <c r="D2"/>
  <c r="A2"/>
  <c r="B5" i="9"/>
  <c r="B2" i="6" l="1"/>
</calcChain>
</file>

<file path=xl/sharedStrings.xml><?xml version="1.0" encoding="utf-8"?>
<sst xmlns="http://schemas.openxmlformats.org/spreadsheetml/2006/main" count="491" uniqueCount="108">
  <si>
    <t>Grade</t>
  </si>
  <si>
    <t>Nom</t>
  </si>
  <si>
    <t>Prénom</t>
  </si>
  <si>
    <t>Date de Naissance</t>
  </si>
  <si>
    <t>Lieu de Naissance</t>
  </si>
  <si>
    <t>Téléphone</t>
  </si>
  <si>
    <t>Adresse</t>
  </si>
  <si>
    <t>Code Postal + Ville</t>
  </si>
  <si>
    <t>NIA</t>
  </si>
  <si>
    <t>NID</t>
  </si>
  <si>
    <t>CLC</t>
  </si>
  <si>
    <t>SGC</t>
  </si>
  <si>
    <t/>
  </si>
  <si>
    <t>No de la ligne de l'enregistrement courant</t>
  </si>
  <si>
    <t>Nombre d'enregistrements dans la BD</t>
  </si>
  <si>
    <t>Modification</t>
  </si>
  <si>
    <t>Date VSA</t>
  </si>
  <si>
    <t>Section</t>
  </si>
  <si>
    <t>N° Badge</t>
  </si>
  <si>
    <t>N° Portable</t>
  </si>
  <si>
    <t>Groupe</t>
  </si>
  <si>
    <t>Date de naissance</t>
  </si>
  <si>
    <t>Sexe</t>
  </si>
  <si>
    <t>Permis</t>
  </si>
  <si>
    <t>Divers</t>
  </si>
  <si>
    <t>Qualification</t>
  </si>
  <si>
    <t>Niveau PLS</t>
  </si>
  <si>
    <t>N° Passeport</t>
  </si>
  <si>
    <t>Date expiration passeport</t>
  </si>
  <si>
    <t>Validité du passeport</t>
  </si>
  <si>
    <t>Lieu du dernier Opex</t>
  </si>
  <si>
    <t>Date entrée en service</t>
  </si>
  <si>
    <t>Situation familiale</t>
  </si>
  <si>
    <t>N° Carte d'identité</t>
  </si>
  <si>
    <t>N°  tél. fixe</t>
  </si>
  <si>
    <t>Lieu de naissance</t>
  </si>
  <si>
    <t>Date de fin de contrat</t>
  </si>
  <si>
    <t>Date de la VAP</t>
  </si>
  <si>
    <t>Limite VSA</t>
  </si>
  <si>
    <t>Date limite de validité VSA</t>
  </si>
  <si>
    <t>Date délivrance secourisme</t>
  </si>
  <si>
    <t>Diplôme secourisme</t>
  </si>
  <si>
    <t>Date de ou des inaptitudes</t>
  </si>
  <si>
    <t>Décision pour l'Opex</t>
  </si>
  <si>
    <t>Nbre de mois inapte Opex</t>
  </si>
  <si>
    <t>Inapte Opex jusqu'au</t>
  </si>
  <si>
    <t>Décision pour l'OM</t>
  </si>
  <si>
    <t>Nbre de mois inapte OM</t>
  </si>
  <si>
    <t>Inapte OM jusqu'au</t>
  </si>
  <si>
    <t>Décision pour les CCPM</t>
  </si>
  <si>
    <t>Nbre de mois inapte CCPM</t>
  </si>
  <si>
    <t>Inapte CCPM jusqu'au</t>
  </si>
  <si>
    <t>Décision pour le TAP</t>
  </si>
  <si>
    <t>Nbre de mois inapte TAP</t>
  </si>
  <si>
    <t>Inapte TAP jusqu'au</t>
  </si>
  <si>
    <t>Restriction d'emploi</t>
  </si>
  <si>
    <t>Nbre de mois VSA</t>
  </si>
  <si>
    <t>N°</t>
  </si>
  <si>
    <t>N° carte identité</t>
  </si>
  <si>
    <t>N° tél. fixe</t>
  </si>
  <si>
    <t>N° badge</t>
  </si>
  <si>
    <t>Module protection</t>
  </si>
  <si>
    <t>M</t>
  </si>
  <si>
    <t>AFPS</t>
  </si>
  <si>
    <t>INAPTE</t>
  </si>
  <si>
    <t>F</t>
  </si>
  <si>
    <t>CNE</t>
  </si>
  <si>
    <t>LTT</t>
  </si>
  <si>
    <t>ASP</t>
  </si>
  <si>
    <t>MAJ</t>
  </si>
  <si>
    <t>ADC</t>
  </si>
  <si>
    <t>ADJ</t>
  </si>
  <si>
    <t>SGT</t>
  </si>
  <si>
    <t>CAL</t>
  </si>
  <si>
    <t>AVT</t>
  </si>
  <si>
    <t>CP + Ville</t>
  </si>
  <si>
    <t>Formulaire d'ajout de personnel</t>
  </si>
  <si>
    <t>Formulaire de suppression de personnel</t>
  </si>
  <si>
    <t>J</t>
  </si>
  <si>
    <t>V</t>
  </si>
  <si>
    <t>S</t>
  </si>
  <si>
    <t>D</t>
  </si>
  <si>
    <t>L</t>
  </si>
  <si>
    <t>A</t>
  </si>
  <si>
    <t>B</t>
  </si>
  <si>
    <t>G</t>
  </si>
  <si>
    <t>H</t>
  </si>
  <si>
    <t>I</t>
  </si>
  <si>
    <t>K</t>
  </si>
  <si>
    <t>N</t>
  </si>
  <si>
    <t>O</t>
  </si>
  <si>
    <t>P</t>
  </si>
  <si>
    <t>Q</t>
  </si>
  <si>
    <t>R</t>
  </si>
  <si>
    <t>T</t>
  </si>
  <si>
    <t>U</t>
  </si>
  <si>
    <t>W</t>
  </si>
  <si>
    <t>X</t>
  </si>
  <si>
    <t>Y</t>
  </si>
  <si>
    <t>Z</t>
  </si>
  <si>
    <t>AA</t>
  </si>
  <si>
    <t>AB</t>
  </si>
  <si>
    <t>AC</t>
  </si>
  <si>
    <t>AD</t>
  </si>
  <si>
    <t>http://forum.excel-pratique.com/excel/index-equiv-t71621.html</t>
  </si>
  <si>
    <t>sgt2</t>
  </si>
  <si>
    <t>sgt3</t>
  </si>
  <si>
    <t>sgt1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</si>
</sst>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\-dd/mm/yyyy"/>
    <numFmt numFmtId="166" formatCode="d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 tint="0.14999847407452621"/>
      <name val="Calibri"/>
      <family val="2"/>
      <scheme val="minor"/>
    </font>
    <font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4" borderId="0" xfId="0" applyFill="1"/>
    <xf numFmtId="0" fontId="1" fillId="4" borderId="3" xfId="0" applyFont="1" applyFill="1" applyBorder="1" applyAlignment="1">
      <alignment horizontal="center" vertical="center"/>
    </xf>
    <xf numFmtId="0" fontId="0" fillId="4" borderId="3" xfId="0" applyFill="1" applyBorder="1"/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5" borderId="1" xfId="0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165" fontId="0" fillId="5" borderId="1" xfId="0" applyNumberFormat="1" applyFont="1" applyFill="1" applyBorder="1" applyAlignment="1">
      <alignment horizontal="center" vertical="center"/>
    </xf>
    <xf numFmtId="164" fontId="0" fillId="5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>
      <alignment horizontal="left" vertical="center" indent="2"/>
    </xf>
    <xf numFmtId="0" fontId="1" fillId="5" borderId="0" xfId="0" applyFont="1" applyFill="1" applyAlignment="1">
      <alignment horizontal="left" vertical="center" indent="2"/>
    </xf>
    <xf numFmtId="0" fontId="1" fillId="5" borderId="2" xfId="0" applyFont="1" applyFill="1" applyBorder="1" applyAlignment="1">
      <alignment horizontal="left" vertical="center" indent="2"/>
    </xf>
    <xf numFmtId="0" fontId="0" fillId="2" borderId="1" xfId="0" applyFill="1" applyBorder="1" applyAlignment="1" applyProtection="1">
      <alignment horizontal="center" vertical="center"/>
    </xf>
    <xf numFmtId="0" fontId="0" fillId="4" borderId="7" xfId="0" applyFill="1" applyBorder="1" applyAlignment="1" applyProtection="1">
      <alignment horizontal="center" vertical="center"/>
    </xf>
    <xf numFmtId="0" fontId="0" fillId="4" borderId="8" xfId="0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5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4" borderId="0" xfId="0" applyFill="1" applyAlignment="1"/>
    <xf numFmtId="0" fontId="0" fillId="5" borderId="1" xfId="0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/>
    </xf>
    <xf numFmtId="0" fontId="0" fillId="4" borderId="0" xfId="0" applyFill="1" applyProtection="1"/>
    <xf numFmtId="0" fontId="1" fillId="5" borderId="1" xfId="0" applyFont="1" applyFill="1" applyBorder="1" applyAlignment="1" applyProtection="1">
      <alignment horizontal="left" vertical="center" indent="1"/>
    </xf>
    <xf numFmtId="14" fontId="1" fillId="5" borderId="1" xfId="0" applyNumberFormat="1" applyFont="1" applyFill="1" applyBorder="1" applyAlignment="1" applyProtection="1">
      <alignment horizontal="left" vertical="center" wrapText="1" indent="1"/>
    </xf>
    <xf numFmtId="0" fontId="1" fillId="5" borderId="1" xfId="0" applyFont="1" applyFill="1" applyBorder="1" applyAlignment="1" applyProtection="1">
      <alignment horizontal="left" vertical="center" wrapText="1" indent="1"/>
    </xf>
    <xf numFmtId="0" fontId="1" fillId="7" borderId="1" xfId="0" applyFont="1" applyFill="1" applyBorder="1" applyAlignment="1" applyProtection="1">
      <alignment horizontal="center" vertical="center" wrapText="1"/>
    </xf>
    <xf numFmtId="0" fontId="1" fillId="7" borderId="4" xfId="0" applyFont="1" applyFill="1" applyBorder="1" applyAlignment="1" applyProtection="1">
      <alignment horizontal="center" vertical="center" wrapText="1"/>
    </xf>
    <xf numFmtId="0" fontId="1" fillId="7" borderId="6" xfId="0" applyFont="1" applyFill="1" applyBorder="1" applyAlignment="1" applyProtection="1">
      <alignment horizontal="center" vertical="center" wrapText="1"/>
    </xf>
    <xf numFmtId="14" fontId="0" fillId="2" borderId="1" xfId="0" applyNumberFormat="1" applyFill="1" applyBorder="1" applyAlignment="1" applyProtection="1">
      <alignment horizontal="center" vertical="center"/>
    </xf>
    <xf numFmtId="0" fontId="0" fillId="2" borderId="1" xfId="0" applyFill="1" applyBorder="1" applyAlignment="1">
      <alignment horizontal="left" vertical="center" indent="2"/>
    </xf>
    <xf numFmtId="0" fontId="0" fillId="5" borderId="1" xfId="0" applyFill="1" applyBorder="1" applyAlignment="1" applyProtection="1">
      <alignment horizontal="center" vertical="center"/>
    </xf>
    <xf numFmtId="14" fontId="0" fillId="5" borderId="1" xfId="0" applyNumberForma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 wrapText="1"/>
    </xf>
    <xf numFmtId="14" fontId="1" fillId="4" borderId="1" xfId="0" applyNumberFormat="1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2" fillId="4" borderId="0" xfId="0" applyFont="1" applyFill="1" applyAlignment="1" applyProtection="1">
      <alignment horizontal="center" vertical="center"/>
    </xf>
    <xf numFmtId="14" fontId="0" fillId="4" borderId="0" xfId="0" applyNumberFormat="1" applyFill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0" fontId="0" fillId="4" borderId="0" xfId="0" applyFill="1" applyProtection="1">
      <protection locked="0"/>
    </xf>
    <xf numFmtId="22" fontId="0" fillId="4" borderId="0" xfId="0" applyNumberFormat="1" applyFill="1"/>
    <xf numFmtId="0" fontId="0" fillId="2" borderId="1" xfId="0" applyFill="1" applyBorder="1"/>
    <xf numFmtId="0" fontId="5" fillId="4" borderId="0" xfId="0" applyFont="1" applyFill="1" applyAlignment="1" applyProtection="1">
      <alignment horizontal="center" vertical="center"/>
    </xf>
    <xf numFmtId="0" fontId="0" fillId="0" borderId="0" xfId="0" applyFill="1"/>
    <xf numFmtId="0" fontId="0" fillId="0" borderId="0" xfId="0" applyNumberFormat="1" applyFill="1"/>
    <xf numFmtId="166" fontId="0" fillId="0" borderId="0" xfId="0" applyNumberFormat="1" applyFill="1"/>
    <xf numFmtId="14" fontId="0" fillId="0" borderId="0" xfId="0" applyNumberFormat="1" applyFill="1"/>
    <xf numFmtId="14" fontId="0" fillId="9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 indent="2"/>
    </xf>
    <xf numFmtId="0" fontId="0" fillId="11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left" vertical="center" indent="2"/>
    </xf>
    <xf numFmtId="0" fontId="0" fillId="0" borderId="1" xfId="0" applyFill="1" applyBorder="1"/>
    <xf numFmtId="0" fontId="0" fillId="0" borderId="1" xfId="0" applyNumberFormat="1" applyFill="1" applyBorder="1"/>
    <xf numFmtId="0" fontId="6" fillId="9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10" borderId="1" xfId="0" applyNumberFormat="1" applyFill="1" applyBorder="1"/>
    <xf numFmtId="0" fontId="0" fillId="8" borderId="1" xfId="0" applyNumberFormat="1" applyFill="1" applyBorder="1"/>
    <xf numFmtId="0" fontId="0" fillId="12" borderId="1" xfId="0" applyNumberFormat="1" applyFill="1" applyBorder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420000"/>
      <color rgb="FF7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param_BDD_no_ligne" fmlaRange="Bdd_NOM" sel="7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16" fmlaLink="param_BDD_no_ligne" fmlaRange="Bdd_NOM" noThreeD="1" sel="7" val="6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590551</xdr:colOff>
      <xdr:row>4</xdr:row>
      <xdr:rowOff>47624</xdr:rowOff>
    </xdr:from>
    <xdr:to>
      <xdr:col>18</xdr:col>
      <xdr:colOff>464551</xdr:colOff>
      <xdr:row>7</xdr:row>
      <xdr:rowOff>16124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2020551" y="809624"/>
          <a:ext cx="2160000" cy="54000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Ajout de personnel</a:t>
          </a:r>
        </a:p>
      </xdr:txBody>
    </xdr:sp>
    <xdr:clientData/>
  </xdr:twoCellAnchor>
  <xdr:twoCellAnchor>
    <xdr:from>
      <xdr:col>15</xdr:col>
      <xdr:colOff>590549</xdr:colOff>
      <xdr:row>7</xdr:row>
      <xdr:rowOff>123825</xdr:rowOff>
    </xdr:from>
    <xdr:to>
      <xdr:col>18</xdr:col>
      <xdr:colOff>464549</xdr:colOff>
      <xdr:row>10</xdr:row>
      <xdr:rowOff>92325</xdr:rowOff>
    </xdr:to>
    <xdr:sp macro="[0]!Rectangleàcoinsarrondis8_Cliquer" textlink="">
      <xdr:nvSpPr>
        <xdr:cNvPr id="9" name="Rectangle à coins arrondis 8"/>
        <xdr:cNvSpPr/>
      </xdr:nvSpPr>
      <xdr:spPr>
        <a:xfrm>
          <a:off x="12020549" y="1457325"/>
          <a:ext cx="2160000" cy="54000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Suppression de personnel</a:t>
          </a:r>
        </a:p>
      </xdr:txBody>
    </xdr:sp>
    <xdr:clientData/>
  </xdr:twoCellAnchor>
  <xdr:twoCellAnchor>
    <xdr:from>
      <xdr:col>15</xdr:col>
      <xdr:colOff>590550</xdr:colOff>
      <xdr:row>11</xdr:row>
      <xdr:rowOff>19050</xdr:rowOff>
    </xdr:from>
    <xdr:to>
      <xdr:col>18</xdr:col>
      <xdr:colOff>464550</xdr:colOff>
      <xdr:row>13</xdr:row>
      <xdr:rowOff>178050</xdr:rowOff>
    </xdr:to>
    <xdr:sp macro="[0]!Rectangleàcoinsarrondis9_Cliquer" textlink="">
      <xdr:nvSpPr>
        <xdr:cNvPr id="10" name="Rectangle à coins arrondis 9"/>
        <xdr:cNvSpPr/>
      </xdr:nvSpPr>
      <xdr:spPr>
        <a:xfrm>
          <a:off x="12020550" y="2114550"/>
          <a:ext cx="2160000" cy="54000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Modifier un personnel</a:t>
          </a:r>
        </a:p>
      </xdr:txBody>
    </xdr:sp>
    <xdr:clientData/>
  </xdr:twoCellAnchor>
  <xdr:oneCellAnchor>
    <xdr:from>
      <xdr:col>2</xdr:col>
      <xdr:colOff>350596</xdr:colOff>
      <xdr:row>3</xdr:row>
      <xdr:rowOff>122994</xdr:rowOff>
    </xdr:from>
    <xdr:ext cx="3034485" cy="1189585"/>
    <xdr:sp macro="" textlink="">
      <xdr:nvSpPr>
        <xdr:cNvPr id="3" name="Rectangle 2"/>
        <xdr:cNvSpPr/>
      </xdr:nvSpPr>
      <xdr:spPr>
        <a:xfrm rot="20787132">
          <a:off x="1874596" y="694494"/>
          <a:ext cx="3034485" cy="1189585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  <a:scene3d>
            <a:camera prst="orthographicFront"/>
            <a:lightRig rig="threePt" dir="t"/>
          </a:scene3d>
          <a:sp3d extrusionH="57150">
            <a:bevelT w="57150" h="38100" prst="artDeco"/>
          </a:sp3d>
        </a:bodyPr>
        <a:lstStyle/>
        <a:p>
          <a:pPr algn="ctr"/>
          <a:r>
            <a:rPr lang="fr-FR" sz="11500" b="1" cap="none" spc="0">
              <a:ln w="0"/>
              <a:solidFill>
                <a:srgbClr val="42000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  <a:reflection blurRad="6350" stA="53000" endA="300" endPos="35500" dir="5400000" sy="-90000" algn="bl" rotWithShape="0"/>
              </a:effectLst>
            </a:rPr>
            <a:t>EP 1G 123</a:t>
          </a:r>
        </a:p>
      </xdr:txBody>
    </xdr:sp>
    <xdr:clientData/>
  </xdr:oneCellAnchor>
  <xdr:oneCellAnchor>
    <xdr:from>
      <xdr:col>3</xdr:col>
      <xdr:colOff>677584</xdr:colOff>
      <xdr:row>7</xdr:row>
      <xdr:rowOff>75381</xdr:rowOff>
    </xdr:from>
    <xdr:ext cx="3235886" cy="1344663"/>
    <xdr:sp macro="" textlink="">
      <xdr:nvSpPr>
        <xdr:cNvPr id="4" name="Rectangle 3"/>
        <xdr:cNvSpPr/>
      </xdr:nvSpPr>
      <xdr:spPr>
        <a:xfrm rot="20355208">
          <a:off x="2963584" y="1408881"/>
          <a:ext cx="3235886" cy="134466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8000" b="1" cap="none" spc="0">
              <a:ln w="19050">
                <a:solidFill>
                  <a:srgbClr val="420000"/>
                </a:solidFill>
                <a:prstDash val="solid"/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Accueil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1343025</xdr:colOff>
      <xdr:row>27</xdr:row>
      <xdr:rowOff>85725</xdr:rowOff>
    </xdr:from>
    <xdr:to>
      <xdr:col>5</xdr:col>
      <xdr:colOff>134100</xdr:colOff>
      <xdr:row>29</xdr:row>
      <xdr:rowOff>0</xdr:rowOff>
    </xdr:to>
    <xdr:sp macro="[0]!aller_a_enregistrement_suivant" textlink="">
      <xdr:nvSpPr>
        <xdr:cNvPr id="3" name="Flèche droite 2"/>
        <xdr:cNvSpPr/>
      </xdr:nvSpPr>
      <xdr:spPr>
        <a:xfrm>
          <a:off x="7848600" y="6143625"/>
          <a:ext cx="705600" cy="409575"/>
        </a:xfrm>
        <a:prstGeom prst="rightArrow">
          <a:avLst/>
        </a:prstGeom>
        <a:solidFill>
          <a:schemeClr val="tx1">
            <a:lumMod val="85000"/>
            <a:lumOff val="15000"/>
          </a:schemeClr>
        </a:solidFill>
        <a:ln w="19050">
          <a:solidFill>
            <a:srgbClr val="4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285750</xdr:colOff>
      <xdr:row>27</xdr:row>
      <xdr:rowOff>85725</xdr:rowOff>
    </xdr:from>
    <xdr:to>
      <xdr:col>4</xdr:col>
      <xdr:colOff>990600</xdr:colOff>
      <xdr:row>29</xdr:row>
      <xdr:rowOff>825</xdr:rowOff>
    </xdr:to>
    <xdr:sp macro="[0]!aller_a_enregistrement_precedent" textlink="">
      <xdr:nvSpPr>
        <xdr:cNvPr id="4" name="Flèche droite 3"/>
        <xdr:cNvSpPr/>
      </xdr:nvSpPr>
      <xdr:spPr>
        <a:xfrm rot="10800000">
          <a:off x="6791325" y="6143625"/>
          <a:ext cx="704850" cy="410400"/>
        </a:xfrm>
        <a:prstGeom prst="rightArrow">
          <a:avLst/>
        </a:prstGeom>
        <a:solidFill>
          <a:schemeClr val="tx1">
            <a:lumMod val="85000"/>
            <a:lumOff val="15000"/>
          </a:schemeClr>
        </a:solidFill>
        <a:ln w="19050">
          <a:solidFill>
            <a:srgbClr val="4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25</xdr:row>
      <xdr:rowOff>95250</xdr:rowOff>
    </xdr:from>
    <xdr:to>
      <xdr:col>7</xdr:col>
      <xdr:colOff>0</xdr:colOff>
      <xdr:row>28</xdr:row>
      <xdr:rowOff>123825</xdr:rowOff>
    </xdr:to>
    <xdr:sp macro="[0]!modification_BDD" textlink="">
      <xdr:nvSpPr>
        <xdr:cNvPr id="9" name="Rectangle 8"/>
        <xdr:cNvSpPr/>
      </xdr:nvSpPr>
      <xdr:spPr>
        <a:xfrm>
          <a:off x="10334625" y="4857750"/>
          <a:ext cx="1914525" cy="600075"/>
        </a:xfrm>
        <a:prstGeom prst="rect">
          <a:avLst/>
        </a:prstGeom>
        <a:gradFill flip="none" rotWithShape="1">
          <a:gsLst>
            <a:gs pos="6000">
              <a:schemeClr val="tx1">
                <a:lumMod val="85000"/>
                <a:lumOff val="15000"/>
              </a:schemeClr>
            </a:gs>
            <a:gs pos="93000">
              <a:srgbClr val="420000"/>
            </a:gs>
          </a:gsLst>
          <a:lin ang="5400000" scaled="1"/>
          <a:tileRect/>
        </a:gradFill>
        <a:ln w="19050">
          <a:solidFill>
            <a:sysClr val="windowText" lastClr="000000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Validation des modifications</a:t>
          </a:r>
        </a:p>
      </xdr:txBody>
    </xdr:sp>
    <xdr:clientData/>
  </xdr:twoCellAnchor>
  <xdr:twoCellAnchor>
    <xdr:from>
      <xdr:col>1</xdr:col>
      <xdr:colOff>28575</xdr:colOff>
      <xdr:row>30</xdr:row>
      <xdr:rowOff>28574</xdr:rowOff>
    </xdr:from>
    <xdr:to>
      <xdr:col>1</xdr:col>
      <xdr:colOff>1019175</xdr:colOff>
      <xdr:row>32</xdr:row>
      <xdr:rowOff>95249</xdr:rowOff>
    </xdr:to>
    <xdr:sp macro="[0]!Administratif_Rectangleàcoinsarrondis1_Cliquer" textlink="">
      <xdr:nvSpPr>
        <xdr:cNvPr id="2" name="Rectangle à coins arrondis 1"/>
        <xdr:cNvSpPr/>
      </xdr:nvSpPr>
      <xdr:spPr>
        <a:xfrm>
          <a:off x="790575" y="6772274"/>
          <a:ext cx="990600" cy="447675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14</xdr:row>
      <xdr:rowOff>114300</xdr:rowOff>
    </xdr:from>
    <xdr:to>
      <xdr:col>1</xdr:col>
      <xdr:colOff>1038225</xdr:colOff>
      <xdr:row>16</xdr:row>
      <xdr:rowOff>180975</xdr:rowOff>
    </xdr:to>
    <xdr:sp macro="[0]!Administratif_Rectangleàcoinsarrondis1_Cliquer" textlink="">
      <xdr:nvSpPr>
        <xdr:cNvPr id="3" name="Rectangle à coins arrondis 2"/>
        <xdr:cNvSpPr/>
      </xdr:nvSpPr>
      <xdr:spPr>
        <a:xfrm>
          <a:off x="809625" y="4419600"/>
          <a:ext cx="990600" cy="447675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14</xdr:row>
      <xdr:rowOff>28575</xdr:rowOff>
    </xdr:from>
    <xdr:to>
      <xdr:col>1</xdr:col>
      <xdr:colOff>971550</xdr:colOff>
      <xdr:row>16</xdr:row>
      <xdr:rowOff>95250</xdr:rowOff>
    </xdr:to>
    <xdr:sp macro="[0]!Administratif_Rectangleàcoinsarrondis1_Cliquer" textlink="">
      <xdr:nvSpPr>
        <xdr:cNvPr id="4" name="Rectangle à coins arrondis 3"/>
        <xdr:cNvSpPr/>
      </xdr:nvSpPr>
      <xdr:spPr>
        <a:xfrm>
          <a:off x="742950" y="4419600"/>
          <a:ext cx="990600" cy="447675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4</xdr:row>
      <xdr:rowOff>104775</xdr:rowOff>
    </xdr:from>
    <xdr:to>
      <xdr:col>8</xdr:col>
      <xdr:colOff>110490</xdr:colOff>
      <xdr:row>9</xdr:row>
      <xdr:rowOff>123825</xdr:rowOff>
    </xdr:to>
    <xdr:pic macro="[0]!Image1_Clique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=""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0" y="866775"/>
          <a:ext cx="1019175" cy="1019175"/>
        </a:xfrm>
        <a:prstGeom prst="rect">
          <a:avLst/>
        </a:prstGeom>
        <a:noFill/>
        <a:effectLst>
          <a:glow rad="127000">
            <a:schemeClr val="accent1">
              <a:alpha val="0"/>
            </a:schemeClr>
          </a:glow>
          <a:softEdge rad="31750"/>
        </a:effectLst>
      </xdr:spPr>
    </xdr:pic>
    <xdr:clientData/>
  </xdr:twoCellAnchor>
  <xdr:twoCellAnchor editAs="oneCell">
    <xdr:from>
      <xdr:col>9</xdr:col>
      <xdr:colOff>142875</xdr:colOff>
      <xdr:row>9</xdr:row>
      <xdr:rowOff>190499</xdr:rowOff>
    </xdr:from>
    <xdr:to>
      <xdr:col>13</xdr:col>
      <xdr:colOff>232275</xdr:colOff>
      <xdr:row>11</xdr:row>
      <xdr:rowOff>169499</xdr:rowOff>
    </xdr:to>
    <xdr:sp macro="[0]!Rectangle4_Cliquer" textlink="">
      <xdr:nvSpPr>
        <xdr:cNvPr id="5" name="Rectangle 4"/>
        <xdr:cNvSpPr/>
      </xdr:nvSpPr>
      <xdr:spPr>
        <a:xfrm>
          <a:off x="4267200" y="1952624"/>
          <a:ext cx="1080000" cy="360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GROUPE 1</a:t>
          </a:r>
        </a:p>
      </xdr:txBody>
    </xdr:sp>
    <xdr:clientData/>
  </xdr:twoCellAnchor>
  <xdr:twoCellAnchor editAs="oneCell">
    <xdr:from>
      <xdr:col>14</xdr:col>
      <xdr:colOff>104775</xdr:colOff>
      <xdr:row>10</xdr:row>
      <xdr:rowOff>0</xdr:rowOff>
    </xdr:from>
    <xdr:to>
      <xdr:col>18</xdr:col>
      <xdr:colOff>194175</xdr:colOff>
      <xdr:row>11</xdr:row>
      <xdr:rowOff>169500</xdr:rowOff>
    </xdr:to>
    <xdr:sp macro="[0]!Rectangle5_Cliquer" textlink="">
      <xdr:nvSpPr>
        <xdr:cNvPr id="6" name="Rectangle 5"/>
        <xdr:cNvSpPr/>
      </xdr:nvSpPr>
      <xdr:spPr>
        <a:xfrm>
          <a:off x="5467350" y="1952625"/>
          <a:ext cx="1080000" cy="360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GROUPE 2</a:t>
          </a:r>
        </a:p>
      </xdr:txBody>
    </xdr:sp>
    <xdr:clientData/>
  </xdr:twoCellAnchor>
  <xdr:twoCellAnchor editAs="oneCell">
    <xdr:from>
      <xdr:col>19</xdr:col>
      <xdr:colOff>57150</xdr:colOff>
      <xdr:row>9</xdr:row>
      <xdr:rowOff>190499</xdr:rowOff>
    </xdr:from>
    <xdr:to>
      <xdr:col>23</xdr:col>
      <xdr:colOff>146550</xdr:colOff>
      <xdr:row>11</xdr:row>
      <xdr:rowOff>169499</xdr:rowOff>
    </xdr:to>
    <xdr:sp macro="[0]!Rectangle6_Cliquer" textlink="">
      <xdr:nvSpPr>
        <xdr:cNvPr id="7" name="Rectangle 6"/>
        <xdr:cNvSpPr/>
      </xdr:nvSpPr>
      <xdr:spPr>
        <a:xfrm>
          <a:off x="6657975" y="1952624"/>
          <a:ext cx="1080000" cy="360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GROUPE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I17:J19"/>
  <sheetViews>
    <sheetView workbookViewId="0"/>
  </sheetViews>
  <sheetFormatPr baseColWidth="10" defaultColWidth="11.44140625" defaultRowHeight="14.4"/>
  <cols>
    <col min="1" max="16384" width="11.44140625" style="14"/>
  </cols>
  <sheetData>
    <row r="17" spans="9:10">
      <c r="J17" s="37"/>
    </row>
    <row r="19" spans="9:10">
      <c r="I19" s="6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AW96"/>
  <sheetViews>
    <sheetView zoomScale="70" zoomScaleNormal="70" workbookViewId="0">
      <pane ySplit="1" topLeftCell="A2" activePane="bottomLeft" state="frozenSplit"/>
      <selection pane="bottomLeft" activeCell="H1" sqref="H1"/>
    </sheetView>
  </sheetViews>
  <sheetFormatPr baseColWidth="10" defaultRowHeight="14.4"/>
  <cols>
    <col min="1" max="1" width="7.6640625" bestFit="1" customWidth="1"/>
    <col min="2" max="2" width="17.6640625" bestFit="1" customWidth="1"/>
    <col min="3" max="3" width="12.33203125" bestFit="1" customWidth="1"/>
    <col min="4" max="4" width="11" bestFit="1" customWidth="1"/>
    <col min="5" max="5" width="20.5546875" customWidth="1"/>
    <col min="6" max="6" width="16" customWidth="1"/>
    <col min="7" max="7" width="12.33203125" customWidth="1"/>
    <col min="8" max="8" width="16" customWidth="1"/>
    <col min="9" max="9" width="16.33203125" customWidth="1"/>
    <col min="10" max="10" width="19.33203125" bestFit="1" customWidth="1"/>
    <col min="11" max="11" width="16.33203125" customWidth="1"/>
    <col min="12" max="12" width="9.88671875" bestFit="1" customWidth="1"/>
    <col min="13" max="13" width="11.6640625" bestFit="1" customWidth="1"/>
    <col min="14" max="14" width="11.109375" bestFit="1" customWidth="1"/>
    <col min="15" max="15" width="17" bestFit="1" customWidth="1"/>
    <col min="16" max="16" width="15.33203125" bestFit="1" customWidth="1"/>
    <col min="17" max="17" width="16.88671875" bestFit="1" customWidth="1"/>
    <col min="18" max="18" width="19.33203125" bestFit="1" customWidth="1"/>
    <col min="19" max="19" width="15.33203125" bestFit="1" customWidth="1"/>
    <col min="20" max="20" width="17.33203125" bestFit="1" customWidth="1"/>
    <col min="21" max="21" width="16.109375" bestFit="1" customWidth="1"/>
    <col min="22" max="22" width="13.5546875" bestFit="1" customWidth="1"/>
    <col min="23" max="23" width="12.6640625" bestFit="1" customWidth="1"/>
    <col min="24" max="24" width="15.6640625" bestFit="1" customWidth="1"/>
    <col min="25" max="25" width="15" bestFit="1" customWidth="1"/>
    <col min="26" max="26" width="21.109375" bestFit="1" customWidth="1"/>
    <col min="27" max="27" width="15.33203125" bestFit="1" customWidth="1"/>
    <col min="28" max="28" width="13.5546875" bestFit="1" customWidth="1"/>
    <col min="29" max="29" width="14" style="6" bestFit="1" customWidth="1"/>
    <col min="31" max="31" width="17" bestFit="1" customWidth="1"/>
    <col min="32" max="32" width="10.5546875" bestFit="1" customWidth="1"/>
    <col min="33" max="33" width="18.5546875" customWidth="1"/>
    <col min="34" max="34" width="19.44140625" bestFit="1" customWidth="1"/>
    <col min="35" max="35" width="15.6640625" bestFit="1" customWidth="1"/>
    <col min="36" max="36" width="18.6640625" bestFit="1" customWidth="1"/>
    <col min="37" max="37" width="16" bestFit="1" customWidth="1"/>
    <col min="38" max="38" width="17.44140625" bestFit="1" customWidth="1"/>
    <col min="39" max="39" width="16.44140625" bestFit="1" customWidth="1"/>
    <col min="40" max="40" width="14.5546875" bestFit="1" customWidth="1"/>
    <col min="41" max="41" width="17.44140625" bestFit="1" customWidth="1"/>
    <col min="42" max="42" width="15" bestFit="1" customWidth="1"/>
    <col min="43" max="43" width="17.6640625" bestFit="1" customWidth="1"/>
    <col min="44" max="44" width="17.44140625" bestFit="1" customWidth="1"/>
    <col min="45" max="45" width="17" bestFit="1" customWidth="1"/>
    <col min="46" max="46" width="15.6640625" bestFit="1" customWidth="1"/>
    <col min="47" max="47" width="17.44140625" bestFit="1" customWidth="1"/>
    <col min="48" max="49" width="15.109375" bestFit="1" customWidth="1"/>
  </cols>
  <sheetData>
    <row r="1" spans="1:49" s="10" customFormat="1" ht="35.25" customHeight="1">
      <c r="A1" s="7" t="s">
        <v>57</v>
      </c>
      <c r="B1" s="7" t="s">
        <v>17</v>
      </c>
      <c r="C1" s="7" t="s">
        <v>20</v>
      </c>
      <c r="D1" s="7" t="s">
        <v>0</v>
      </c>
      <c r="E1" s="7" t="s">
        <v>1</v>
      </c>
      <c r="F1" s="7" t="s">
        <v>2</v>
      </c>
      <c r="G1" s="7" t="s">
        <v>8</v>
      </c>
      <c r="H1" s="7" t="s">
        <v>9</v>
      </c>
      <c r="I1" s="7" t="s">
        <v>21</v>
      </c>
      <c r="J1" s="7" t="s">
        <v>6</v>
      </c>
      <c r="K1" s="7" t="s">
        <v>75</v>
      </c>
      <c r="L1" s="7" t="s">
        <v>22</v>
      </c>
      <c r="M1" s="7" t="s">
        <v>23</v>
      </c>
      <c r="N1" s="7" t="s">
        <v>24</v>
      </c>
      <c r="O1" s="7" t="s">
        <v>25</v>
      </c>
      <c r="P1" s="7" t="s">
        <v>26</v>
      </c>
      <c r="Q1" s="7" t="s">
        <v>27</v>
      </c>
      <c r="R1" s="7" t="s">
        <v>28</v>
      </c>
      <c r="S1" s="7" t="s">
        <v>29</v>
      </c>
      <c r="T1" s="7" t="s">
        <v>30</v>
      </c>
      <c r="U1" s="7" t="s">
        <v>31</v>
      </c>
      <c r="V1" s="7" t="s">
        <v>32</v>
      </c>
      <c r="W1" s="7" t="s">
        <v>58</v>
      </c>
      <c r="X1" s="7" t="s">
        <v>19</v>
      </c>
      <c r="Y1" s="7" t="s">
        <v>59</v>
      </c>
      <c r="Z1" s="7" t="s">
        <v>35</v>
      </c>
      <c r="AA1" s="7" t="s">
        <v>36</v>
      </c>
      <c r="AB1" s="7" t="s">
        <v>60</v>
      </c>
      <c r="AC1" s="7" t="s">
        <v>37</v>
      </c>
      <c r="AD1" s="7" t="s">
        <v>16</v>
      </c>
      <c r="AE1" s="7" t="s">
        <v>56</v>
      </c>
      <c r="AF1" s="7" t="s">
        <v>38</v>
      </c>
      <c r="AG1" s="7" t="s">
        <v>39</v>
      </c>
      <c r="AH1" s="7" t="s">
        <v>40</v>
      </c>
      <c r="AI1" s="7" t="s">
        <v>41</v>
      </c>
      <c r="AJ1" s="7" t="s">
        <v>42</v>
      </c>
      <c r="AK1" s="7" t="s">
        <v>43</v>
      </c>
      <c r="AL1" s="7" t="s">
        <v>44</v>
      </c>
      <c r="AM1" s="7" t="s">
        <v>45</v>
      </c>
      <c r="AN1" s="7" t="s">
        <v>46</v>
      </c>
      <c r="AO1" s="7" t="s">
        <v>47</v>
      </c>
      <c r="AP1" s="7" t="s">
        <v>48</v>
      </c>
      <c r="AQ1" s="7" t="s">
        <v>49</v>
      </c>
      <c r="AR1" s="7" t="s">
        <v>50</v>
      </c>
      <c r="AS1" s="7" t="s">
        <v>51</v>
      </c>
      <c r="AT1" s="7" t="s">
        <v>52</v>
      </c>
      <c r="AU1" s="7" t="s">
        <v>53</v>
      </c>
      <c r="AV1" s="7" t="s">
        <v>54</v>
      </c>
      <c r="AW1" s="7" t="s">
        <v>55</v>
      </c>
    </row>
    <row r="2" spans="1:49" s="10" customFormat="1" ht="15" customHeight="1">
      <c r="A2" s="13">
        <v>1</v>
      </c>
      <c r="B2" s="13"/>
      <c r="C2" s="70">
        <v>1</v>
      </c>
      <c r="D2" s="71" t="s">
        <v>11</v>
      </c>
      <c r="E2" s="50" t="s">
        <v>83</v>
      </c>
      <c r="F2" s="50"/>
      <c r="G2" s="13"/>
      <c r="H2" s="13"/>
      <c r="I2" s="34">
        <v>0</v>
      </c>
      <c r="J2" s="13" t="s">
        <v>12</v>
      </c>
      <c r="K2" s="13" t="s">
        <v>12</v>
      </c>
      <c r="L2" s="13"/>
      <c r="M2" s="13"/>
      <c r="N2" s="13"/>
      <c r="O2" s="13"/>
      <c r="P2" s="34"/>
      <c r="Q2" s="13"/>
      <c r="R2" s="13"/>
      <c r="S2" s="34"/>
      <c r="T2" s="13"/>
      <c r="U2" s="13"/>
      <c r="V2" s="13"/>
      <c r="W2" s="13"/>
      <c r="X2" s="13" t="s">
        <v>12</v>
      </c>
      <c r="Y2" s="34"/>
      <c r="Z2" s="13" t="s">
        <v>12</v>
      </c>
      <c r="AA2" s="13"/>
      <c r="AB2" s="13"/>
      <c r="AC2" s="13"/>
      <c r="AD2" s="13"/>
      <c r="AE2" s="13"/>
      <c r="AF2" s="34"/>
      <c r="AG2" s="13"/>
      <c r="AH2" s="34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36"/>
      <c r="AW2" s="36"/>
    </row>
    <row r="3" spans="1:49" s="10" customFormat="1" ht="15" customHeight="1">
      <c r="A3" s="13">
        <v>2</v>
      </c>
      <c r="B3" s="13"/>
      <c r="C3" s="13">
        <v>7</v>
      </c>
      <c r="D3" s="50" t="s">
        <v>72</v>
      </c>
      <c r="E3" s="50" t="s">
        <v>84</v>
      </c>
      <c r="F3" s="50"/>
      <c r="G3" s="13"/>
      <c r="H3" s="13"/>
      <c r="I3" s="34">
        <v>0</v>
      </c>
      <c r="J3" s="13" t="s">
        <v>12</v>
      </c>
      <c r="K3" s="13" t="s">
        <v>12</v>
      </c>
      <c r="L3" s="13"/>
      <c r="M3" s="13"/>
      <c r="N3" s="13"/>
      <c r="O3" s="13"/>
      <c r="P3" s="34"/>
      <c r="Q3" s="13"/>
      <c r="R3" s="13"/>
      <c r="S3" s="34"/>
      <c r="T3" s="13"/>
      <c r="U3" s="13"/>
      <c r="V3" s="13"/>
      <c r="W3" s="13"/>
      <c r="X3" s="13" t="s">
        <v>12</v>
      </c>
      <c r="Y3" s="34"/>
      <c r="Z3" s="13" t="s">
        <v>12</v>
      </c>
      <c r="AA3" s="13"/>
      <c r="AB3" s="13"/>
      <c r="AC3" s="13"/>
      <c r="AD3" s="13"/>
      <c r="AE3" s="13"/>
      <c r="AF3" s="34"/>
      <c r="AG3" s="13"/>
      <c r="AH3" s="34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36"/>
      <c r="AW3" s="36"/>
    </row>
    <row r="4" spans="1:49" s="10" customFormat="1" ht="15" customHeight="1">
      <c r="A4" s="13">
        <v>3</v>
      </c>
      <c r="B4" s="13"/>
      <c r="C4" s="13">
        <v>8</v>
      </c>
      <c r="D4" s="50" t="s">
        <v>72</v>
      </c>
      <c r="E4" s="50" t="s">
        <v>107</v>
      </c>
      <c r="F4" s="50"/>
      <c r="G4" s="13"/>
      <c r="H4" s="13"/>
      <c r="I4" s="34">
        <v>0</v>
      </c>
      <c r="J4" s="13" t="s">
        <v>12</v>
      </c>
      <c r="K4" s="13" t="s">
        <v>12</v>
      </c>
      <c r="L4" s="13"/>
      <c r="M4" s="13"/>
      <c r="N4" s="13"/>
      <c r="O4" s="13"/>
      <c r="P4" s="34"/>
      <c r="Q4" s="13"/>
      <c r="R4" s="13"/>
      <c r="S4" s="34"/>
      <c r="T4" s="13"/>
      <c r="U4" s="13"/>
      <c r="V4" s="13"/>
      <c r="W4" s="13"/>
      <c r="X4" s="13" t="s">
        <v>12</v>
      </c>
      <c r="Y4" s="34"/>
      <c r="Z4" s="13" t="s">
        <v>12</v>
      </c>
      <c r="AA4" s="13"/>
      <c r="AB4" s="13"/>
      <c r="AC4" s="13"/>
      <c r="AD4" s="13"/>
      <c r="AE4" s="13"/>
      <c r="AF4" s="34"/>
      <c r="AG4" s="13"/>
      <c r="AH4" s="34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36"/>
      <c r="AW4" s="36"/>
    </row>
    <row r="5" spans="1:49" s="10" customFormat="1" ht="15" customHeight="1">
      <c r="A5" s="13">
        <v>4</v>
      </c>
      <c r="B5" s="13"/>
      <c r="C5" s="13">
        <v>8</v>
      </c>
      <c r="D5" s="50" t="s">
        <v>72</v>
      </c>
      <c r="E5" s="50" t="s">
        <v>105</v>
      </c>
      <c r="F5" s="50"/>
      <c r="G5" s="13"/>
      <c r="H5" s="13"/>
      <c r="I5" s="34">
        <v>0</v>
      </c>
      <c r="J5" s="13" t="s">
        <v>12</v>
      </c>
      <c r="K5" s="13" t="s">
        <v>12</v>
      </c>
      <c r="L5" s="13"/>
      <c r="M5" s="13"/>
      <c r="N5" s="13"/>
      <c r="O5" s="13"/>
      <c r="P5" s="34"/>
      <c r="Q5" s="13"/>
      <c r="R5" s="13"/>
      <c r="S5" s="34"/>
      <c r="T5" s="13"/>
      <c r="U5" s="13"/>
      <c r="V5" s="13"/>
      <c r="W5" s="13"/>
      <c r="X5" s="13" t="s">
        <v>12</v>
      </c>
      <c r="Y5" s="34"/>
      <c r="Z5" s="13" t="s">
        <v>12</v>
      </c>
      <c r="AA5" s="13"/>
      <c r="AB5" s="13"/>
      <c r="AC5" s="13"/>
      <c r="AD5" s="13"/>
      <c r="AE5" s="13"/>
      <c r="AF5" s="34"/>
      <c r="AG5" s="13"/>
      <c r="AH5" s="34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36"/>
      <c r="AW5" s="36"/>
    </row>
    <row r="6" spans="1:49" s="10" customFormat="1" ht="15" customHeight="1">
      <c r="A6" s="13">
        <v>5</v>
      </c>
      <c r="B6" s="13"/>
      <c r="C6" s="13">
        <v>3</v>
      </c>
      <c r="D6" s="50" t="s">
        <v>72</v>
      </c>
      <c r="E6" s="50" t="s">
        <v>106</v>
      </c>
      <c r="F6" s="50"/>
      <c r="G6" s="13"/>
      <c r="H6" s="13"/>
      <c r="I6" s="34">
        <v>0</v>
      </c>
      <c r="J6" s="13" t="s">
        <v>12</v>
      </c>
      <c r="K6" s="13" t="s">
        <v>12</v>
      </c>
      <c r="L6" s="13"/>
      <c r="M6" s="13"/>
      <c r="N6" s="13"/>
      <c r="O6" s="13"/>
      <c r="P6" s="34"/>
      <c r="Q6" s="13"/>
      <c r="R6" s="13"/>
      <c r="S6" s="34"/>
      <c r="T6" s="13"/>
      <c r="U6" s="13"/>
      <c r="V6" s="13"/>
      <c r="W6" s="13"/>
      <c r="X6" s="13" t="s">
        <v>12</v>
      </c>
      <c r="Y6" s="34"/>
      <c r="Z6" s="13" t="s">
        <v>12</v>
      </c>
      <c r="AA6" s="13"/>
      <c r="AB6" s="13"/>
      <c r="AC6" s="13"/>
      <c r="AD6" s="13"/>
      <c r="AE6" s="13"/>
      <c r="AF6" s="34"/>
      <c r="AG6" s="13"/>
      <c r="AH6" s="34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36"/>
      <c r="AW6" s="36"/>
    </row>
    <row r="7" spans="1:49" s="10" customFormat="1" ht="15" customHeight="1">
      <c r="A7" s="13">
        <v>6</v>
      </c>
      <c r="B7" s="13"/>
      <c r="C7" s="13">
        <v>3</v>
      </c>
      <c r="D7" s="50" t="s">
        <v>10</v>
      </c>
      <c r="E7" s="50" t="s">
        <v>65</v>
      </c>
      <c r="F7" s="50"/>
      <c r="G7" s="13"/>
      <c r="H7" s="13"/>
      <c r="I7" s="34">
        <v>0</v>
      </c>
      <c r="J7" s="13" t="s">
        <v>12</v>
      </c>
      <c r="K7" s="13" t="s">
        <v>12</v>
      </c>
      <c r="L7" s="13"/>
      <c r="M7" s="13"/>
      <c r="N7" s="13"/>
      <c r="O7" s="13"/>
      <c r="P7" s="34"/>
      <c r="Q7" s="13"/>
      <c r="R7" s="13"/>
      <c r="S7" s="34"/>
      <c r="T7" s="13"/>
      <c r="U7" s="13"/>
      <c r="V7" s="13"/>
      <c r="W7" s="13"/>
      <c r="X7" s="13" t="s">
        <v>12</v>
      </c>
      <c r="Y7" s="34"/>
      <c r="Z7" s="13" t="s">
        <v>12</v>
      </c>
      <c r="AA7" s="13"/>
      <c r="AB7" s="13"/>
      <c r="AC7" s="13"/>
      <c r="AD7" s="13"/>
      <c r="AE7" s="13"/>
      <c r="AF7" s="34"/>
      <c r="AG7" s="13"/>
      <c r="AH7" s="34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36"/>
      <c r="AW7" s="36"/>
    </row>
    <row r="8" spans="1:49" s="10" customFormat="1" ht="15" customHeight="1">
      <c r="A8" s="13">
        <v>7</v>
      </c>
      <c r="B8" s="13"/>
      <c r="C8" s="13">
        <v>3</v>
      </c>
      <c r="D8" s="50" t="s">
        <v>10</v>
      </c>
      <c r="E8" s="50" t="s">
        <v>85</v>
      </c>
      <c r="F8" s="50"/>
      <c r="G8" s="13"/>
      <c r="H8" s="13"/>
      <c r="I8" s="34">
        <v>0</v>
      </c>
      <c r="J8" s="13" t="s">
        <v>12</v>
      </c>
      <c r="K8" s="13" t="s">
        <v>12</v>
      </c>
      <c r="L8" s="13"/>
      <c r="M8" s="13"/>
      <c r="N8" s="13"/>
      <c r="O8" s="13"/>
      <c r="P8" s="34"/>
      <c r="Q8" s="13"/>
      <c r="R8" s="13"/>
      <c r="S8" s="34"/>
      <c r="T8" s="13"/>
      <c r="U8" s="13"/>
      <c r="V8" s="13"/>
      <c r="W8" s="13"/>
      <c r="X8" s="13" t="s">
        <v>12</v>
      </c>
      <c r="Y8" s="34"/>
      <c r="Z8" s="13" t="s">
        <v>12</v>
      </c>
      <c r="AA8" s="13"/>
      <c r="AB8" s="13"/>
      <c r="AC8" s="13"/>
      <c r="AD8" s="13"/>
      <c r="AE8" s="13"/>
      <c r="AF8" s="34"/>
      <c r="AG8" s="13"/>
      <c r="AH8" s="34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36"/>
      <c r="AW8" s="36"/>
    </row>
    <row r="9" spans="1:49" s="10" customFormat="1" ht="15" customHeight="1">
      <c r="A9" s="13">
        <v>8</v>
      </c>
      <c r="B9" s="13"/>
      <c r="C9" s="13">
        <v>3</v>
      </c>
      <c r="D9" s="50" t="s">
        <v>10</v>
      </c>
      <c r="E9" s="50" t="s">
        <v>86</v>
      </c>
      <c r="F9" s="50"/>
      <c r="G9" s="13"/>
      <c r="H9" s="13"/>
      <c r="I9" s="34"/>
      <c r="J9" s="13" t="s">
        <v>12</v>
      </c>
      <c r="K9" s="13" t="s">
        <v>12</v>
      </c>
      <c r="L9" s="13"/>
      <c r="M9" s="13"/>
      <c r="N9" s="13"/>
      <c r="O9" s="13"/>
      <c r="P9" s="34"/>
      <c r="Q9" s="13"/>
      <c r="R9" s="13"/>
      <c r="S9" s="34"/>
      <c r="T9" s="13"/>
      <c r="U9" s="13"/>
      <c r="V9" s="13"/>
      <c r="W9" s="13"/>
      <c r="X9" s="13" t="s">
        <v>12</v>
      </c>
      <c r="Y9" s="34"/>
      <c r="Z9" s="13" t="s">
        <v>12</v>
      </c>
      <c r="AA9" s="13"/>
      <c r="AB9" s="13"/>
      <c r="AC9" s="13"/>
      <c r="AD9" s="13"/>
      <c r="AE9" s="13"/>
      <c r="AF9" s="34"/>
      <c r="AG9" s="13"/>
      <c r="AH9" s="34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36"/>
      <c r="AW9" s="36"/>
    </row>
    <row r="10" spans="1:49" s="10" customFormat="1" ht="15" customHeight="1">
      <c r="A10" s="13">
        <v>9</v>
      </c>
      <c r="B10" s="13"/>
      <c r="C10" s="13">
        <v>3</v>
      </c>
      <c r="D10" s="50" t="s">
        <v>10</v>
      </c>
      <c r="E10" s="50" t="s">
        <v>87</v>
      </c>
      <c r="F10" s="50"/>
      <c r="G10" s="13"/>
      <c r="H10" s="13"/>
      <c r="I10" s="34"/>
      <c r="J10" s="34"/>
      <c r="K10" s="34"/>
      <c r="L10" s="13"/>
      <c r="M10" s="13"/>
      <c r="N10" s="13"/>
      <c r="O10" s="13"/>
      <c r="P10" s="13"/>
      <c r="Q10" s="13"/>
      <c r="R10" s="34"/>
      <c r="S10" s="13"/>
      <c r="T10" s="13"/>
      <c r="U10" s="34"/>
      <c r="V10" s="13"/>
      <c r="W10" s="13"/>
      <c r="X10" s="13"/>
      <c r="Y10" s="13"/>
      <c r="Z10" s="13"/>
      <c r="AA10" s="34"/>
      <c r="AB10" s="13"/>
      <c r="AC10" s="13"/>
      <c r="AD10" s="13"/>
      <c r="AE10" s="13"/>
      <c r="AF10" s="34"/>
      <c r="AG10" s="13"/>
      <c r="AH10" s="34"/>
      <c r="AI10" s="13"/>
      <c r="AJ10" s="34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</row>
    <row r="11" spans="1:49" s="10" customFormat="1" ht="15" customHeight="1">
      <c r="A11" s="13">
        <v>10</v>
      </c>
      <c r="B11" s="13"/>
      <c r="C11" s="13">
        <v>3</v>
      </c>
      <c r="D11" s="50" t="s">
        <v>10</v>
      </c>
      <c r="E11" s="50" t="s">
        <v>78</v>
      </c>
      <c r="F11" s="50"/>
      <c r="G11" s="13"/>
      <c r="H11" s="13"/>
      <c r="I11" s="34">
        <v>0</v>
      </c>
      <c r="J11" s="13" t="s">
        <v>12</v>
      </c>
      <c r="K11" s="13" t="s">
        <v>12</v>
      </c>
      <c r="L11" s="13"/>
      <c r="M11" s="13"/>
      <c r="N11" s="13"/>
      <c r="O11" s="13"/>
      <c r="P11" s="34"/>
      <c r="Q11" s="13"/>
      <c r="R11" s="13"/>
      <c r="S11" s="34"/>
      <c r="T11" s="13"/>
      <c r="U11" s="13"/>
      <c r="V11" s="13"/>
      <c r="W11" s="13"/>
      <c r="X11" s="13" t="s">
        <v>12</v>
      </c>
      <c r="Y11" s="34"/>
      <c r="Z11" s="13" t="s">
        <v>12</v>
      </c>
      <c r="AA11" s="13"/>
      <c r="AB11" s="13"/>
      <c r="AC11" s="13"/>
      <c r="AD11" s="13"/>
      <c r="AE11" s="13"/>
      <c r="AF11" s="34"/>
      <c r="AG11" s="13"/>
      <c r="AH11" s="34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36"/>
      <c r="AW11" s="36"/>
    </row>
    <row r="12" spans="1:49" s="10" customFormat="1" ht="15" customHeight="1">
      <c r="A12" s="13">
        <v>11</v>
      </c>
      <c r="B12" s="13"/>
      <c r="C12" s="13">
        <v>3</v>
      </c>
      <c r="D12" s="50" t="s">
        <v>10</v>
      </c>
      <c r="E12" s="50" t="s">
        <v>88</v>
      </c>
      <c r="F12" s="50"/>
      <c r="G12" s="13"/>
      <c r="H12" s="13"/>
      <c r="I12" s="34">
        <v>0</v>
      </c>
      <c r="J12" s="13" t="s">
        <v>12</v>
      </c>
      <c r="K12" s="13" t="s">
        <v>12</v>
      </c>
      <c r="L12" s="13"/>
      <c r="M12" s="13"/>
      <c r="N12" s="13"/>
      <c r="O12" s="13"/>
      <c r="P12" s="34"/>
      <c r="Q12" s="13"/>
      <c r="R12" s="13"/>
      <c r="S12" s="34"/>
      <c r="T12" s="13"/>
      <c r="U12" s="13"/>
      <c r="V12" s="13"/>
      <c r="W12" s="13"/>
      <c r="X12" s="13" t="s">
        <v>12</v>
      </c>
      <c r="Y12" s="34"/>
      <c r="Z12" s="13" t="s">
        <v>12</v>
      </c>
      <c r="AA12" s="13"/>
      <c r="AB12" s="13"/>
      <c r="AC12" s="13"/>
      <c r="AD12" s="13"/>
      <c r="AE12" s="13"/>
      <c r="AF12" s="34"/>
      <c r="AG12" s="13"/>
      <c r="AH12" s="34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36"/>
      <c r="AW12" s="36"/>
    </row>
    <row r="13" spans="1:49" s="10" customFormat="1" ht="15" customHeight="1">
      <c r="A13" s="13">
        <v>12</v>
      </c>
      <c r="B13" s="13"/>
      <c r="C13" s="13">
        <v>3</v>
      </c>
      <c r="D13" s="50" t="s">
        <v>10</v>
      </c>
      <c r="E13" s="50" t="s">
        <v>82</v>
      </c>
      <c r="F13" s="50"/>
      <c r="G13" s="13"/>
      <c r="H13" s="13"/>
      <c r="I13" s="34">
        <v>0</v>
      </c>
      <c r="J13" s="13" t="s">
        <v>12</v>
      </c>
      <c r="K13" s="13" t="s">
        <v>12</v>
      </c>
      <c r="L13" s="13"/>
      <c r="M13" s="13"/>
      <c r="N13" s="13"/>
      <c r="O13" s="13"/>
      <c r="P13" s="34"/>
      <c r="Q13" s="13"/>
      <c r="R13" s="13"/>
      <c r="S13" s="34"/>
      <c r="T13" s="13"/>
      <c r="U13" s="13"/>
      <c r="V13" s="13"/>
      <c r="W13" s="13"/>
      <c r="X13" s="13" t="s">
        <v>12</v>
      </c>
      <c r="Y13" s="34"/>
      <c r="Z13" s="13" t="s">
        <v>12</v>
      </c>
      <c r="AA13" s="13"/>
      <c r="AB13" s="13"/>
      <c r="AC13" s="13"/>
      <c r="AD13" s="13"/>
      <c r="AE13" s="13"/>
      <c r="AF13" s="34"/>
      <c r="AG13" s="13"/>
      <c r="AH13" s="34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36"/>
      <c r="AW13" s="36"/>
    </row>
    <row r="14" spans="1:49" s="10" customFormat="1" ht="15" customHeight="1">
      <c r="A14" s="13">
        <v>13</v>
      </c>
      <c r="B14" s="13"/>
      <c r="C14" s="13">
        <v>3</v>
      </c>
      <c r="D14" s="50" t="s">
        <v>10</v>
      </c>
      <c r="E14" s="50" t="s">
        <v>62</v>
      </c>
      <c r="F14" s="50"/>
      <c r="G14" s="13"/>
      <c r="H14" s="13"/>
      <c r="I14" s="34">
        <v>0</v>
      </c>
      <c r="J14" s="13" t="s">
        <v>12</v>
      </c>
      <c r="K14" s="13" t="s">
        <v>12</v>
      </c>
      <c r="L14" s="13"/>
      <c r="M14" s="13"/>
      <c r="N14" s="13"/>
      <c r="O14" s="13"/>
      <c r="P14" s="34"/>
      <c r="Q14" s="13"/>
      <c r="R14" s="13"/>
      <c r="S14" s="34"/>
      <c r="T14" s="13"/>
      <c r="U14" s="13"/>
      <c r="V14" s="13"/>
      <c r="W14" s="13"/>
      <c r="X14" s="13" t="s">
        <v>12</v>
      </c>
      <c r="Y14" s="34"/>
      <c r="Z14" s="13" t="s">
        <v>12</v>
      </c>
      <c r="AA14" s="13"/>
      <c r="AB14" s="13"/>
      <c r="AC14" s="13"/>
      <c r="AD14" s="13"/>
      <c r="AE14" s="13"/>
      <c r="AF14" s="34"/>
      <c r="AG14" s="13"/>
      <c r="AH14" s="34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36"/>
      <c r="AW14" s="36"/>
    </row>
    <row r="15" spans="1:49" s="10" customFormat="1" ht="15" customHeight="1">
      <c r="A15" s="13">
        <v>14</v>
      </c>
      <c r="B15" s="13"/>
      <c r="C15" s="13">
        <v>3</v>
      </c>
      <c r="D15" s="50" t="s">
        <v>73</v>
      </c>
      <c r="E15" s="50" t="s">
        <v>89</v>
      </c>
      <c r="F15" s="50"/>
      <c r="G15" s="13"/>
      <c r="H15" s="13"/>
      <c r="I15" s="34">
        <v>0</v>
      </c>
      <c r="J15" s="13" t="s">
        <v>12</v>
      </c>
      <c r="K15" s="13" t="s">
        <v>12</v>
      </c>
      <c r="L15" s="13"/>
      <c r="M15" s="13"/>
      <c r="N15" s="13"/>
      <c r="O15" s="13"/>
      <c r="P15" s="34"/>
      <c r="Q15" s="13"/>
      <c r="R15" s="13"/>
      <c r="S15" s="34"/>
      <c r="T15" s="13"/>
      <c r="U15" s="13"/>
      <c r="V15" s="13"/>
      <c r="W15" s="13"/>
      <c r="X15" s="13" t="s">
        <v>12</v>
      </c>
      <c r="Y15" s="34"/>
      <c r="Z15" s="13" t="s">
        <v>12</v>
      </c>
      <c r="AA15" s="13"/>
      <c r="AB15" s="13"/>
      <c r="AC15" s="13"/>
      <c r="AD15" s="13"/>
      <c r="AE15" s="13"/>
      <c r="AF15" s="34"/>
      <c r="AG15" s="13"/>
      <c r="AH15" s="34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36"/>
      <c r="AW15" s="36"/>
    </row>
    <row r="16" spans="1:49" s="10" customFormat="1" ht="15" customHeight="1">
      <c r="A16" s="13">
        <v>15</v>
      </c>
      <c r="B16" s="13"/>
      <c r="C16" s="13">
        <v>3</v>
      </c>
      <c r="D16" s="50" t="s">
        <v>73</v>
      </c>
      <c r="E16" s="50" t="s">
        <v>90</v>
      </c>
      <c r="F16" s="50"/>
      <c r="G16" s="13"/>
      <c r="H16" s="13"/>
      <c r="I16" s="34">
        <v>0</v>
      </c>
      <c r="J16" s="13" t="s">
        <v>12</v>
      </c>
      <c r="K16" s="13" t="s">
        <v>12</v>
      </c>
      <c r="L16" s="13"/>
      <c r="M16" s="13"/>
      <c r="N16" s="13"/>
      <c r="O16" s="13"/>
      <c r="P16" s="34"/>
      <c r="Q16" s="13"/>
      <c r="R16" s="13"/>
      <c r="S16" s="34"/>
      <c r="T16" s="13"/>
      <c r="U16" s="13"/>
      <c r="V16" s="13"/>
      <c r="W16" s="13"/>
      <c r="X16" s="13" t="s">
        <v>12</v>
      </c>
      <c r="Y16" s="34"/>
      <c r="Z16" s="13" t="s">
        <v>12</v>
      </c>
      <c r="AA16" s="13"/>
      <c r="AB16" s="13"/>
      <c r="AC16" s="13"/>
      <c r="AD16" s="13"/>
      <c r="AE16" s="13"/>
      <c r="AF16" s="34"/>
      <c r="AG16" s="13"/>
      <c r="AH16" s="34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36"/>
      <c r="AW16" s="36"/>
    </row>
    <row r="17" spans="1:49" s="10" customFormat="1" ht="15" customHeight="1">
      <c r="A17" s="13">
        <v>16</v>
      </c>
      <c r="B17" s="13"/>
      <c r="C17" s="13">
        <v>3</v>
      </c>
      <c r="D17" s="50" t="s">
        <v>73</v>
      </c>
      <c r="E17" s="50" t="s">
        <v>91</v>
      </c>
      <c r="F17" s="50"/>
      <c r="G17" s="13"/>
      <c r="H17" s="13"/>
      <c r="I17" s="34">
        <v>0</v>
      </c>
      <c r="J17" s="13" t="s">
        <v>12</v>
      </c>
      <c r="K17" s="13" t="s">
        <v>12</v>
      </c>
      <c r="L17" s="13"/>
      <c r="M17" s="13"/>
      <c r="N17" s="13"/>
      <c r="O17" s="13"/>
      <c r="P17" s="34"/>
      <c r="Q17" s="13"/>
      <c r="R17" s="13"/>
      <c r="S17" s="34"/>
      <c r="T17" s="13"/>
      <c r="U17" s="13"/>
      <c r="V17" s="13"/>
      <c r="W17" s="13"/>
      <c r="X17" s="13" t="s">
        <v>12</v>
      </c>
      <c r="Y17" s="34"/>
      <c r="Z17" s="13" t="s">
        <v>12</v>
      </c>
      <c r="AA17" s="13"/>
      <c r="AB17" s="13"/>
      <c r="AC17" s="13"/>
      <c r="AD17" s="13"/>
      <c r="AE17" s="13"/>
      <c r="AF17" s="34"/>
      <c r="AG17" s="13"/>
      <c r="AH17" s="34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36"/>
      <c r="AW17" s="36"/>
    </row>
    <row r="18" spans="1:49" s="10" customFormat="1" ht="15" customHeight="1">
      <c r="A18" s="13">
        <v>17</v>
      </c>
      <c r="B18" s="13"/>
      <c r="C18" s="13">
        <v>3</v>
      </c>
      <c r="D18" s="50" t="s">
        <v>73</v>
      </c>
      <c r="E18" s="50" t="s">
        <v>92</v>
      </c>
      <c r="F18" s="50"/>
      <c r="G18" s="13"/>
      <c r="H18" s="13"/>
      <c r="I18" s="34">
        <v>0</v>
      </c>
      <c r="J18" s="13" t="s">
        <v>12</v>
      </c>
      <c r="K18" s="13" t="s">
        <v>12</v>
      </c>
      <c r="L18" s="13"/>
      <c r="M18" s="13"/>
      <c r="N18" s="13"/>
      <c r="O18" s="13"/>
      <c r="P18" s="34"/>
      <c r="Q18" s="13"/>
      <c r="R18" s="13"/>
      <c r="S18" s="34"/>
      <c r="T18" s="13"/>
      <c r="U18" s="13"/>
      <c r="V18" s="13"/>
      <c r="W18" s="13"/>
      <c r="X18" s="13" t="s">
        <v>12</v>
      </c>
      <c r="Y18" s="34"/>
      <c r="Z18" s="13" t="s">
        <v>12</v>
      </c>
      <c r="AA18" s="13"/>
      <c r="AB18" s="13"/>
      <c r="AC18" s="13"/>
      <c r="AD18" s="13"/>
      <c r="AE18" s="13"/>
      <c r="AF18" s="34"/>
      <c r="AG18" s="13"/>
      <c r="AH18" s="34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36"/>
      <c r="AW18" s="36"/>
    </row>
    <row r="19" spans="1:49" s="10" customFormat="1" ht="15" customHeight="1">
      <c r="A19" s="13">
        <v>18</v>
      </c>
      <c r="B19" s="13"/>
      <c r="C19" s="13">
        <v>3</v>
      </c>
      <c r="D19" s="50" t="s">
        <v>74</v>
      </c>
      <c r="E19" s="50" t="s">
        <v>93</v>
      </c>
      <c r="F19" s="50"/>
      <c r="G19" s="13"/>
      <c r="H19" s="13"/>
      <c r="I19" s="34">
        <v>0</v>
      </c>
      <c r="J19" s="13" t="s">
        <v>12</v>
      </c>
      <c r="K19" s="13" t="s">
        <v>12</v>
      </c>
      <c r="L19" s="13"/>
      <c r="M19" s="13"/>
      <c r="N19" s="13"/>
      <c r="O19" s="13"/>
      <c r="P19" s="34"/>
      <c r="Q19" s="13"/>
      <c r="R19" s="13"/>
      <c r="S19" s="34"/>
      <c r="T19" s="13"/>
      <c r="U19" s="13"/>
      <c r="V19" s="13"/>
      <c r="W19" s="13"/>
      <c r="X19" s="13" t="s">
        <v>12</v>
      </c>
      <c r="Y19" s="34"/>
      <c r="Z19" s="13" t="s">
        <v>12</v>
      </c>
      <c r="AA19" s="13"/>
      <c r="AB19" s="13"/>
      <c r="AC19" s="13"/>
      <c r="AD19" s="13"/>
      <c r="AE19" s="13"/>
      <c r="AF19" s="34"/>
      <c r="AG19" s="13"/>
      <c r="AH19" s="34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36"/>
      <c r="AW19" s="36"/>
    </row>
    <row r="20" spans="1:49" s="10" customFormat="1" ht="15" customHeight="1">
      <c r="A20" s="13">
        <v>19</v>
      </c>
      <c r="B20" s="13"/>
      <c r="C20" s="13">
        <v>3</v>
      </c>
      <c r="D20" s="50" t="s">
        <v>74</v>
      </c>
      <c r="E20" s="50" t="s">
        <v>80</v>
      </c>
      <c r="F20" s="50"/>
      <c r="G20" s="13"/>
      <c r="H20" s="13"/>
      <c r="I20" s="34">
        <v>0</v>
      </c>
      <c r="J20" s="13" t="s">
        <v>12</v>
      </c>
      <c r="K20" s="13" t="s">
        <v>12</v>
      </c>
      <c r="L20" s="13"/>
      <c r="M20" s="13"/>
      <c r="N20" s="13"/>
      <c r="O20" s="13"/>
      <c r="P20" s="34"/>
      <c r="Q20" s="13"/>
      <c r="R20" s="13"/>
      <c r="S20" s="34"/>
      <c r="T20" s="13"/>
      <c r="U20" s="13"/>
      <c r="V20" s="13"/>
      <c r="W20" s="13"/>
      <c r="X20" s="13" t="s">
        <v>12</v>
      </c>
      <c r="Y20" s="34"/>
      <c r="Z20" s="13" t="s">
        <v>12</v>
      </c>
      <c r="AA20" s="13"/>
      <c r="AB20" s="13"/>
      <c r="AC20" s="13"/>
      <c r="AD20" s="13"/>
      <c r="AE20" s="13"/>
      <c r="AF20" s="34"/>
      <c r="AG20" s="13"/>
      <c r="AH20" s="34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36"/>
      <c r="AW20" s="36"/>
    </row>
    <row r="21" spans="1:49" s="10" customFormat="1" ht="15" customHeight="1">
      <c r="A21" s="13">
        <v>20</v>
      </c>
      <c r="B21" s="13"/>
      <c r="C21" s="13">
        <v>3</v>
      </c>
      <c r="D21" s="50" t="s">
        <v>74</v>
      </c>
      <c r="E21" s="50" t="s">
        <v>94</v>
      </c>
      <c r="F21" s="50"/>
      <c r="G21" s="13"/>
      <c r="H21" s="13"/>
      <c r="I21" s="34">
        <v>0</v>
      </c>
      <c r="J21" s="13" t="s">
        <v>12</v>
      </c>
      <c r="K21" s="13" t="s">
        <v>12</v>
      </c>
      <c r="L21" s="13"/>
      <c r="M21" s="13"/>
      <c r="N21" s="13"/>
      <c r="O21" s="13"/>
      <c r="P21" s="34"/>
      <c r="Q21" s="13"/>
      <c r="R21" s="13"/>
      <c r="S21" s="34"/>
      <c r="T21" s="13"/>
      <c r="U21" s="13"/>
      <c r="V21" s="13"/>
      <c r="W21" s="13"/>
      <c r="X21" s="13" t="s">
        <v>12</v>
      </c>
      <c r="Y21" s="34"/>
      <c r="Z21" s="13" t="s">
        <v>12</v>
      </c>
      <c r="AA21" s="13"/>
      <c r="AB21" s="13"/>
      <c r="AC21" s="13"/>
      <c r="AD21" s="13"/>
      <c r="AE21" s="13"/>
      <c r="AF21" s="34"/>
      <c r="AG21" s="13"/>
      <c r="AH21" s="34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36"/>
      <c r="AW21" s="36"/>
    </row>
    <row r="22" spans="1:49" ht="15" customHeight="1">
      <c r="A22" s="13">
        <v>21</v>
      </c>
      <c r="B22" s="62"/>
      <c r="C22" s="72">
        <v>2</v>
      </c>
      <c r="D22" s="73" t="s">
        <v>72</v>
      </c>
      <c r="E22" s="50" t="s">
        <v>95</v>
      </c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</row>
    <row r="23" spans="1:49" ht="15" customHeight="1">
      <c r="A23" s="13">
        <v>22</v>
      </c>
      <c r="B23" s="62"/>
      <c r="C23" s="72">
        <v>2</v>
      </c>
      <c r="D23" s="73" t="s">
        <v>73</v>
      </c>
      <c r="E23" s="50" t="s">
        <v>79</v>
      </c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</row>
    <row r="24" spans="1:49" ht="15" customHeight="1">
      <c r="A24" s="13">
        <v>23</v>
      </c>
      <c r="B24" s="62"/>
      <c r="C24" s="72">
        <v>2</v>
      </c>
      <c r="D24" s="73" t="s">
        <v>10</v>
      </c>
      <c r="E24" s="50" t="s">
        <v>96</v>
      </c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</row>
    <row r="25" spans="1:49" ht="15" customHeight="1">
      <c r="A25" s="13">
        <v>24</v>
      </c>
      <c r="B25" s="62"/>
      <c r="C25" s="72">
        <v>2</v>
      </c>
      <c r="D25" s="73" t="s">
        <v>73</v>
      </c>
      <c r="E25" s="50" t="s">
        <v>97</v>
      </c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</row>
    <row r="26" spans="1:49" ht="15" customHeight="1">
      <c r="A26" s="13">
        <v>25</v>
      </c>
      <c r="B26" s="62"/>
      <c r="C26" s="13">
        <v>7</v>
      </c>
      <c r="D26" s="50" t="s">
        <v>10</v>
      </c>
      <c r="E26" s="50" t="s">
        <v>98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</row>
    <row r="27" spans="1:49" ht="15" customHeight="1">
      <c r="A27" s="13">
        <v>26</v>
      </c>
      <c r="B27" s="62"/>
      <c r="C27" s="70">
        <v>1</v>
      </c>
      <c r="D27" s="71" t="s">
        <v>72</v>
      </c>
      <c r="E27" s="50" t="s">
        <v>99</v>
      </c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</row>
    <row r="28" spans="1:49" ht="15" customHeight="1">
      <c r="A28" s="13">
        <v>27</v>
      </c>
      <c r="B28" s="62"/>
      <c r="C28" s="70">
        <v>1</v>
      </c>
      <c r="D28" s="71" t="s">
        <v>72</v>
      </c>
      <c r="E28" s="50" t="s">
        <v>100</v>
      </c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</row>
    <row r="29" spans="1:49" ht="15" customHeight="1">
      <c r="A29" s="13">
        <v>28</v>
      </c>
      <c r="B29" s="62"/>
      <c r="C29" s="70">
        <v>1</v>
      </c>
      <c r="D29" s="71" t="s">
        <v>73</v>
      </c>
      <c r="E29" s="50" t="s">
        <v>101</v>
      </c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</row>
    <row r="30" spans="1:49" ht="15" customHeight="1">
      <c r="A30" s="13">
        <v>29</v>
      </c>
      <c r="B30" s="62"/>
      <c r="C30" s="70">
        <v>1</v>
      </c>
      <c r="D30" s="71" t="s">
        <v>74</v>
      </c>
      <c r="E30" s="50" t="s">
        <v>102</v>
      </c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</row>
    <row r="31" spans="1:49" ht="15" customHeight="1">
      <c r="A31" s="13">
        <v>30</v>
      </c>
      <c r="B31" s="62"/>
      <c r="C31" s="70">
        <v>1</v>
      </c>
      <c r="D31" s="71" t="s">
        <v>71</v>
      </c>
      <c r="E31" s="50" t="s">
        <v>103</v>
      </c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</row>
    <row r="32" spans="1:49" ht="1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5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</row>
    <row r="33" spans="1:49" ht="1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5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</row>
    <row r="34" spans="1:49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5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</row>
    <row r="35" spans="1:49" ht="1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5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</row>
    <row r="36" spans="1:49" ht="1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5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</row>
    <row r="37" spans="1:49" ht="1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5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</row>
    <row r="38" spans="1:49" ht="15" customHeight="1">
      <c r="A38" s="3"/>
      <c r="B38" s="3"/>
      <c r="C38" s="3"/>
      <c r="D38" s="3"/>
      <c r="E38" s="3"/>
      <c r="F38" s="3" t="s">
        <v>104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5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</row>
    <row r="39" spans="1:49" ht="1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5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</row>
    <row r="40" spans="1:49" ht="1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5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</row>
    <row r="41" spans="1:49" ht="1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5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</row>
    <row r="42" spans="1:49" ht="1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5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</row>
    <row r="43" spans="1:49" ht="1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5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</row>
    <row r="44" spans="1:49" ht="1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5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 ht="1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5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 spans="1:49" ht="1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5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</row>
    <row r="47" spans="1:49" ht="1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5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</row>
    <row r="48" spans="1:49" ht="1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5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</row>
    <row r="49" spans="1:49" ht="1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5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</row>
    <row r="50" spans="1:49" ht="1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5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</row>
    <row r="51" spans="1:49" ht="1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5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</row>
    <row r="52" spans="1:49" ht="1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5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</row>
    <row r="53" spans="1:49" ht="1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5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</row>
    <row r="54" spans="1:49" ht="1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5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</row>
    <row r="55" spans="1:49" ht="1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5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</row>
    <row r="56" spans="1:49" ht="1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5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</row>
    <row r="57" spans="1:49" ht="1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5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</row>
    <row r="58" spans="1:49" ht="1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5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</row>
    <row r="59" spans="1:49" ht="1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5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</row>
    <row r="60" spans="1:49" ht="1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5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</row>
    <row r="61" spans="1:49" ht="1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5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</row>
    <row r="62" spans="1:49" ht="1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5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</row>
    <row r="63" spans="1:49" ht="1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5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</row>
    <row r="64" spans="1:49" ht="1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5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</row>
    <row r="65" spans="1:49" ht="1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5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</row>
    <row r="66" spans="1:49" ht="1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5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</row>
    <row r="67" spans="1:49" ht="1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5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</row>
    <row r="68" spans="1:49" ht="20.100000000000001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5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</row>
    <row r="69" spans="1:49" ht="20.100000000000001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5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</row>
    <row r="70" spans="1:49" ht="20.100000000000001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5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</row>
    <row r="71" spans="1:49" ht="20.100000000000001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5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</row>
    <row r="72" spans="1:49" ht="20.100000000000001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5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</row>
    <row r="73" spans="1:49" ht="20.100000000000001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5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</row>
    <row r="74" spans="1:49" ht="20.100000000000001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5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</row>
    <row r="75" spans="1:49" ht="20.100000000000001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5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</row>
    <row r="76" spans="1:49" ht="20.100000000000001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5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</row>
    <row r="77" spans="1:49" ht="20.100000000000001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5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</row>
    <row r="78" spans="1:49" ht="20.100000000000001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5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</row>
    <row r="79" spans="1:49" ht="20.100000000000001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5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</row>
    <row r="80" spans="1:49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5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</row>
    <row r="81" spans="1:49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5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</row>
    <row r="82" spans="1:49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5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</row>
    <row r="83" spans="1:49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5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</row>
    <row r="84" spans="1:49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5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</row>
    <row r="85" spans="1:49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5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</row>
    <row r="86" spans="1:49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5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</row>
    <row r="87" spans="1:49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5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</row>
    <row r="88" spans="1:49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5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</row>
    <row r="89" spans="1:4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5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</row>
    <row r="90" spans="1:49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5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</row>
    <row r="91" spans="1:49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5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</row>
    <row r="92" spans="1:49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5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</row>
    <row r="93" spans="1:49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5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</row>
    <row r="94" spans="1:49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5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</row>
    <row r="95" spans="1:49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5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</row>
    <row r="96" spans="1:49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5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</row>
  </sheetData>
  <sheetProtection selectLockedCells="1" selectUnlockedCells="1"/>
  <sortState ref="A2:AW31">
    <sortCondition ref="A2"/>
  </sortState>
  <conditionalFormatting sqref="A32:AW92 D19:D21 B22:C31 F19:AW31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3:B5"/>
  <sheetViews>
    <sheetView workbookViewId="0"/>
  </sheetViews>
  <sheetFormatPr baseColWidth="10" defaultRowHeight="14.4"/>
  <cols>
    <col min="1" max="1" width="39" bestFit="1" customWidth="1"/>
  </cols>
  <sheetData>
    <row r="3" spans="1:2">
      <c r="A3" t="s">
        <v>13</v>
      </c>
      <c r="B3">
        <v>1</v>
      </c>
    </row>
    <row r="5" spans="1:2">
      <c r="A5" t="s">
        <v>14</v>
      </c>
      <c r="B5">
        <f>COUNTA(BDD!A:A)-1</f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/>
  <dimension ref="A1:AW55"/>
  <sheetViews>
    <sheetView topLeftCell="A3" workbookViewId="0"/>
  </sheetViews>
  <sheetFormatPr baseColWidth="10" defaultRowHeight="14.4"/>
  <cols>
    <col min="1" max="1" width="4.33203125" customWidth="1"/>
    <col min="2" max="2" width="24.21875" customWidth="1"/>
    <col min="3" max="7" width="28.6640625" customWidth="1"/>
    <col min="9" max="9" width="10.6640625" bestFit="1" customWidth="1"/>
    <col min="10" max="10" width="19.33203125" bestFit="1" customWidth="1"/>
    <col min="11" max="11" width="12.88671875" bestFit="1" customWidth="1"/>
    <col min="15" max="15" width="12.5546875" customWidth="1"/>
    <col min="18" max="18" width="14.6640625" bestFit="1" customWidth="1"/>
    <col min="20" max="20" width="12.6640625" bestFit="1" customWidth="1"/>
    <col min="24" max="24" width="13.33203125" bestFit="1" customWidth="1"/>
    <col min="26" max="26" width="13.88671875" bestFit="1" customWidth="1"/>
  </cols>
  <sheetData>
    <row r="1" spans="1:49" s="10" customFormat="1" ht="35.25" hidden="1" customHeight="1">
      <c r="A1" s="7" t="s">
        <v>57</v>
      </c>
      <c r="B1" s="7" t="s">
        <v>17</v>
      </c>
      <c r="C1" s="7" t="s">
        <v>20</v>
      </c>
      <c r="D1" s="7" t="s">
        <v>0</v>
      </c>
      <c r="E1" s="7" t="s">
        <v>1</v>
      </c>
      <c r="F1" s="7" t="s">
        <v>2</v>
      </c>
      <c r="G1" s="7" t="s">
        <v>8</v>
      </c>
      <c r="H1" s="7" t="s">
        <v>9</v>
      </c>
      <c r="I1" s="7" t="s">
        <v>21</v>
      </c>
      <c r="J1" s="7" t="s">
        <v>6</v>
      </c>
      <c r="K1" s="7" t="s">
        <v>75</v>
      </c>
      <c r="L1" s="7" t="s">
        <v>22</v>
      </c>
      <c r="M1" s="7" t="s">
        <v>23</v>
      </c>
      <c r="N1" s="7" t="s">
        <v>24</v>
      </c>
      <c r="O1" s="7" t="s">
        <v>25</v>
      </c>
      <c r="P1" s="7" t="s">
        <v>26</v>
      </c>
      <c r="Q1" s="7" t="s">
        <v>27</v>
      </c>
      <c r="R1" s="12" t="s">
        <v>28</v>
      </c>
      <c r="S1" s="12" t="s">
        <v>29</v>
      </c>
      <c r="T1" s="12" t="s">
        <v>30</v>
      </c>
      <c r="U1" s="12" t="s">
        <v>31</v>
      </c>
      <c r="V1" s="12" t="s">
        <v>32</v>
      </c>
      <c r="W1" s="12" t="s">
        <v>58</v>
      </c>
      <c r="X1" s="12" t="s">
        <v>19</v>
      </c>
      <c r="Y1" s="12" t="s">
        <v>59</v>
      </c>
      <c r="Z1" s="12" t="s">
        <v>35</v>
      </c>
      <c r="AA1" s="12" t="s">
        <v>36</v>
      </c>
      <c r="AB1" s="8" t="s">
        <v>60</v>
      </c>
      <c r="AC1" s="9" t="s">
        <v>37</v>
      </c>
      <c r="AD1" s="7" t="s">
        <v>16</v>
      </c>
      <c r="AE1" s="7" t="s">
        <v>56</v>
      </c>
      <c r="AF1" s="7" t="s">
        <v>38</v>
      </c>
      <c r="AG1" s="7" t="s">
        <v>39</v>
      </c>
      <c r="AH1" s="7" t="s">
        <v>40</v>
      </c>
      <c r="AI1" s="7" t="s">
        <v>41</v>
      </c>
      <c r="AJ1" s="7" t="s">
        <v>42</v>
      </c>
      <c r="AK1" s="7" t="s">
        <v>43</v>
      </c>
      <c r="AL1" s="7" t="s">
        <v>44</v>
      </c>
      <c r="AM1" s="7" t="s">
        <v>45</v>
      </c>
      <c r="AN1" s="7" t="s">
        <v>46</v>
      </c>
      <c r="AO1" s="7" t="s">
        <v>47</v>
      </c>
      <c r="AP1" s="7" t="s">
        <v>48</v>
      </c>
      <c r="AQ1" s="7" t="s">
        <v>49</v>
      </c>
      <c r="AR1" s="7" t="s">
        <v>50</v>
      </c>
      <c r="AS1" s="7" t="s">
        <v>51</v>
      </c>
      <c r="AT1" s="7" t="s">
        <v>52</v>
      </c>
      <c r="AU1" s="7" t="s">
        <v>53</v>
      </c>
      <c r="AV1" s="7" t="s">
        <v>54</v>
      </c>
      <c r="AW1" s="7" t="s">
        <v>55</v>
      </c>
    </row>
    <row r="2" spans="1:49" s="2" customFormat="1" ht="20.100000000000001" hidden="1" customHeight="1">
      <c r="A2" s="2">
        <f>INDEX(BDD!A:A,param_BDD_no_ligne+1)</f>
        <v>1</v>
      </c>
      <c r="B2" s="11" t="str">
        <f>IF(D5="",C5&amp;"",D5&amp;"")</f>
        <v>Module protection</v>
      </c>
      <c r="C2" s="2" t="str">
        <f>IF(D6="",C6&amp;"",D6&amp;"")</f>
        <v>3</v>
      </c>
      <c r="D2" s="2" t="str">
        <f ca="1">IF(D7="",C7&amp;"",D7&amp;"")</f>
        <v>SGC</v>
      </c>
      <c r="E2" s="2" t="str">
        <f ca="1">IF(D8="",C8&amp;"",D8&amp;"")</f>
        <v>A</v>
      </c>
      <c r="F2" s="2" t="str">
        <f ca="1">IF(D9="",C9&amp;"",D9&amp;"")</f>
        <v>0</v>
      </c>
      <c r="G2" s="2" t="str">
        <f ca="1">IF(D10="",C10&amp;"",D10&amp;"")</f>
        <v>0</v>
      </c>
      <c r="H2" s="2" t="str">
        <f ca="1">IF(D11="",C11&amp;"",D11&amp;"")</f>
        <v>0</v>
      </c>
      <c r="I2" s="4">
        <f ca="1">IF(D12="",C12,D12)</f>
        <v>0</v>
      </c>
      <c r="L2" s="2" t="str">
        <f ca="1">IF(D13="",C13&amp;"",D13&amp;"")</f>
        <v>0</v>
      </c>
      <c r="M2" s="2" t="str">
        <f ca="1">IF(D14="",C14&amp;"",D14&amp;"")</f>
        <v>0</v>
      </c>
      <c r="N2" s="2" t="str">
        <f ca="1">IF(D15="",C15&amp;"",D15&amp;"")</f>
        <v>0</v>
      </c>
      <c r="O2" s="2" t="str">
        <f ca="1">IF(D16="",C16&amp;"",D16&amp;"")</f>
        <v>0</v>
      </c>
      <c r="P2" s="2" t="str">
        <f ca="1">IF(D17="",C17&amp;"",D17&amp;"")</f>
        <v>0</v>
      </c>
      <c r="Q2" s="2" t="str">
        <f ca="1">IF(D18="",C18&amp;"",D18&amp;"")</f>
        <v>0</v>
      </c>
      <c r="R2" s="4">
        <f ca="1">IF(D19="",C19,D19)</f>
        <v>0</v>
      </c>
      <c r="S2" s="4">
        <f>IF(D20="",C20,D20)</f>
        <v>0</v>
      </c>
      <c r="T2" s="4" t="str">
        <f ca="1">IF(D21="",C21&amp;"",D21&amp;"")</f>
        <v>0</v>
      </c>
      <c r="U2" s="4">
        <f ca="1">IF(D22="",C22,D22)</f>
        <v>0</v>
      </c>
      <c r="V2" s="4" t="str">
        <f ca="1">IF(D23="",C23&amp;"",D23&amp;"")</f>
        <v>0</v>
      </c>
      <c r="W2" s="4" t="str">
        <f ca="1">IF(D24="",C24&amp;"",D24&amp;"")</f>
        <v>0</v>
      </c>
      <c r="X2" s="4" t="str">
        <f ca="1">IF(D25="",C25&amp;"",D25&amp;"")</f>
        <v/>
      </c>
      <c r="Y2" s="4" t="str">
        <f ca="1">IF(D26="",C26&amp;"",D26&amp;"")</f>
        <v>0</v>
      </c>
      <c r="Z2" s="4" t="str">
        <f ca="1">IF(D27="",C27&amp;"",D27&amp;"")</f>
        <v/>
      </c>
      <c r="AA2" s="4">
        <f ca="1">IF(D28="",C28,D28)</f>
        <v>0</v>
      </c>
      <c r="AB2" s="2" t="str">
        <f ca="1">IF(D29="",C29&amp;"",D29&amp;"")</f>
        <v>0</v>
      </c>
      <c r="AC2" s="5"/>
      <c r="AH2" s="4">
        <v>39052</v>
      </c>
      <c r="AI2" s="2" t="s">
        <v>63</v>
      </c>
      <c r="AJ2" s="4">
        <v>42262</v>
      </c>
      <c r="AK2" s="2" t="s">
        <v>64</v>
      </c>
      <c r="AQ2" s="2" t="s">
        <v>64</v>
      </c>
    </row>
    <row r="3" spans="1:49" ht="7.5" customHeight="1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49" ht="21" customHeight="1">
      <c r="A4" s="14"/>
      <c r="B4" s="14"/>
      <c r="C4" s="14"/>
      <c r="D4" s="24" t="s">
        <v>15</v>
      </c>
      <c r="E4" s="14"/>
      <c r="F4" s="14"/>
      <c r="G4" s="24" t="s">
        <v>15</v>
      </c>
      <c r="H4" s="14"/>
      <c r="I4" s="14"/>
      <c r="J4" s="14"/>
      <c r="K4" s="14"/>
      <c r="L4" s="14"/>
      <c r="M4" s="14"/>
      <c r="N4" s="14"/>
    </row>
    <row r="5" spans="1:49" ht="20.100000000000001" customHeight="1">
      <c r="A5" s="14"/>
      <c r="B5" s="27" t="s">
        <v>17</v>
      </c>
      <c r="C5" s="19" t="s">
        <v>61</v>
      </c>
      <c r="D5" s="23"/>
      <c r="E5" s="27" t="s">
        <v>37</v>
      </c>
      <c r="F5" s="19"/>
      <c r="G5" s="25"/>
      <c r="H5" s="14"/>
      <c r="I5" s="14"/>
      <c r="J5" s="14"/>
      <c r="K5" s="14"/>
      <c r="L5" s="14"/>
      <c r="M5" s="14"/>
      <c r="N5" s="14"/>
    </row>
    <row r="6" spans="1:49" ht="20.100000000000001" customHeight="1">
      <c r="A6" s="14"/>
      <c r="B6" s="27" t="s">
        <v>20</v>
      </c>
      <c r="C6" s="19">
        <v>3</v>
      </c>
      <c r="D6" s="23"/>
      <c r="E6" s="27" t="s">
        <v>16</v>
      </c>
      <c r="F6" s="19"/>
      <c r="G6" s="25"/>
      <c r="H6" s="14"/>
      <c r="I6" s="14"/>
      <c r="J6" s="14"/>
      <c r="K6" s="14"/>
      <c r="L6" s="14"/>
      <c r="M6" s="14"/>
      <c r="N6" s="14"/>
    </row>
    <row r="7" spans="1:49" ht="20.100000000000001" customHeight="1">
      <c r="A7" s="14"/>
      <c r="B7" s="27" t="s">
        <v>0</v>
      </c>
      <c r="C7" s="19" t="str">
        <f ca="1">INDEX(Bdd_GRADE,param_BDD_no_ligne)</f>
        <v>SGC</v>
      </c>
      <c r="D7" s="23"/>
      <c r="E7" s="28" t="s">
        <v>56</v>
      </c>
      <c r="F7" s="19"/>
      <c r="G7" s="25"/>
      <c r="H7" s="14"/>
      <c r="I7" s="14"/>
      <c r="J7" s="14"/>
      <c r="K7" s="14"/>
      <c r="L7" s="14"/>
      <c r="M7" s="14"/>
      <c r="N7" s="14"/>
    </row>
    <row r="8" spans="1:49" ht="20.100000000000001" customHeight="1">
      <c r="A8" s="14"/>
      <c r="B8" s="27" t="s">
        <v>1</v>
      </c>
      <c r="C8" s="19" t="str">
        <f ca="1">INDEX(Bdd_NOM,param_BDD_no_ligne)</f>
        <v>A</v>
      </c>
      <c r="D8" s="23"/>
      <c r="E8" s="27" t="s">
        <v>38</v>
      </c>
      <c r="F8" s="19"/>
      <c r="G8" s="31"/>
      <c r="H8" s="14"/>
      <c r="I8" s="14"/>
      <c r="J8" s="14"/>
      <c r="K8" s="14"/>
      <c r="L8" s="14"/>
      <c r="M8" s="14"/>
      <c r="N8" s="14"/>
    </row>
    <row r="9" spans="1:49" ht="20.100000000000001" customHeight="1">
      <c r="A9" s="14"/>
      <c r="B9" s="27" t="s">
        <v>2</v>
      </c>
      <c r="C9" s="19">
        <f ca="1">INDEX(Bdd_PRENOM,param_BDD_no_ligne)</f>
        <v>0</v>
      </c>
      <c r="D9" s="23"/>
      <c r="E9" s="27" t="s">
        <v>39</v>
      </c>
      <c r="F9" s="19"/>
      <c r="G9" s="32"/>
      <c r="H9" s="14"/>
      <c r="I9" s="14"/>
      <c r="J9" s="14"/>
      <c r="K9" s="14"/>
      <c r="L9" s="14"/>
      <c r="M9" s="14"/>
      <c r="N9" s="14"/>
    </row>
    <row r="10" spans="1:49" ht="20.100000000000001" customHeight="1">
      <c r="A10" s="14"/>
      <c r="B10" s="27" t="s">
        <v>8</v>
      </c>
      <c r="C10" s="19">
        <f ca="1">INDEX(Bdd_NIA,param_BDD_no_ligne)</f>
        <v>0</v>
      </c>
      <c r="D10" s="23"/>
      <c r="E10" s="27" t="s">
        <v>40</v>
      </c>
      <c r="F10" s="19"/>
      <c r="G10" s="25"/>
      <c r="H10" s="14"/>
      <c r="I10" s="14"/>
      <c r="J10" s="14"/>
      <c r="K10" s="14"/>
      <c r="L10" s="14"/>
      <c r="M10" s="14"/>
      <c r="N10" s="14"/>
    </row>
    <row r="11" spans="1:49" ht="20.100000000000001" customHeight="1">
      <c r="A11" s="14"/>
      <c r="B11" s="27" t="s">
        <v>9</v>
      </c>
      <c r="C11" s="19">
        <f ca="1">INDEX(Bdd_NID,param_BDD_no_ligne)</f>
        <v>0</v>
      </c>
      <c r="D11" s="23"/>
      <c r="E11" s="27" t="s">
        <v>41</v>
      </c>
      <c r="F11" s="19"/>
      <c r="G11" s="25"/>
      <c r="H11" s="14"/>
      <c r="I11" s="14"/>
      <c r="J11" s="14"/>
      <c r="K11" s="14"/>
      <c r="L11" s="14"/>
      <c r="M11" s="14"/>
      <c r="N11" s="14"/>
    </row>
    <row r="12" spans="1:49" ht="20.100000000000001" customHeight="1">
      <c r="A12" s="14"/>
      <c r="B12" s="27" t="s">
        <v>21</v>
      </c>
      <c r="C12" s="20">
        <f ca="1">INDEX(Bdd_DATE_NAISSANCE,param_BDD_no_ligne)</f>
        <v>0</v>
      </c>
      <c r="D12" s="23"/>
      <c r="E12" s="27" t="s">
        <v>42</v>
      </c>
      <c r="F12" s="19"/>
      <c r="G12" s="25"/>
      <c r="H12" s="14"/>
      <c r="I12" s="14"/>
      <c r="J12" s="14"/>
      <c r="K12" s="14"/>
      <c r="L12" s="14"/>
      <c r="M12" s="14"/>
      <c r="N12" s="14"/>
    </row>
    <row r="13" spans="1:49" ht="20.100000000000001" customHeight="1">
      <c r="A13" s="14"/>
      <c r="B13" s="27" t="s">
        <v>22</v>
      </c>
      <c r="C13" s="19">
        <f ca="1">INDEX(Bdd_SEXE,param_BDD_no_ligne)</f>
        <v>0</v>
      </c>
      <c r="D13" s="23"/>
      <c r="E13" s="27" t="s">
        <v>43</v>
      </c>
      <c r="F13" s="19"/>
      <c r="G13" s="25"/>
      <c r="H13" s="14"/>
      <c r="I13" s="14"/>
      <c r="J13" s="14"/>
      <c r="K13" s="14"/>
      <c r="L13" s="14"/>
      <c r="M13" s="14"/>
      <c r="N13" s="14"/>
    </row>
    <row r="14" spans="1:49" ht="20.100000000000001" customHeight="1">
      <c r="A14" s="14"/>
      <c r="B14" s="27" t="s">
        <v>23</v>
      </c>
      <c r="C14" s="19">
        <f ca="1">INDEX(Bdd_PERMIS,param_BDD_no_ligne)</f>
        <v>0</v>
      </c>
      <c r="D14" s="23"/>
      <c r="E14" s="27" t="s">
        <v>44</v>
      </c>
      <c r="F14" s="19"/>
      <c r="G14" s="25"/>
      <c r="H14" s="14"/>
      <c r="I14" s="14"/>
      <c r="J14" s="14"/>
      <c r="K14" s="14"/>
      <c r="L14" s="14"/>
      <c r="M14" s="14"/>
      <c r="N14" s="14"/>
    </row>
    <row r="15" spans="1:49" ht="20.100000000000001" customHeight="1">
      <c r="A15" s="14"/>
      <c r="B15" s="27" t="s">
        <v>24</v>
      </c>
      <c r="C15" s="19">
        <f ca="1">INDEX(Bdd_DIVERS,param_BDD_no_ligne)</f>
        <v>0</v>
      </c>
      <c r="D15" s="23"/>
      <c r="E15" s="27" t="s">
        <v>45</v>
      </c>
      <c r="F15" s="19"/>
      <c r="G15" s="33"/>
      <c r="H15" s="14"/>
      <c r="I15" s="14"/>
      <c r="J15" s="14"/>
      <c r="K15" s="14"/>
      <c r="L15" s="14"/>
      <c r="M15" s="14"/>
      <c r="N15" s="14"/>
    </row>
    <row r="16" spans="1:49" ht="20.100000000000001" customHeight="1">
      <c r="A16" s="14"/>
      <c r="B16" s="27" t="s">
        <v>25</v>
      </c>
      <c r="C16" s="19">
        <f ca="1">INDEX(Bdd_QUALIF,param_BDD_no_ligne)</f>
        <v>0</v>
      </c>
      <c r="D16" s="23"/>
      <c r="E16" s="27" t="s">
        <v>46</v>
      </c>
      <c r="F16" s="19"/>
      <c r="G16" s="25"/>
      <c r="H16" s="14"/>
      <c r="I16" s="14"/>
      <c r="J16" s="14"/>
      <c r="K16" s="14"/>
      <c r="L16" s="14"/>
      <c r="M16" s="14"/>
      <c r="N16" s="14"/>
    </row>
    <row r="17" spans="1:14" ht="20.100000000000001" customHeight="1">
      <c r="A17" s="14"/>
      <c r="B17" s="27" t="s">
        <v>26</v>
      </c>
      <c r="C17" s="19">
        <f ca="1">INDEX(Bdd_PLS,param_BDD_no_ligne)</f>
        <v>0</v>
      </c>
      <c r="D17" s="23"/>
      <c r="E17" s="27" t="s">
        <v>47</v>
      </c>
      <c r="F17" s="19"/>
      <c r="G17" s="25"/>
      <c r="H17" s="14"/>
      <c r="I17" s="14"/>
      <c r="J17" s="14"/>
      <c r="K17" s="14"/>
      <c r="L17" s="14"/>
      <c r="M17" s="14"/>
      <c r="N17" s="14"/>
    </row>
    <row r="18" spans="1:14" ht="20.100000000000001" customHeight="1">
      <c r="A18" s="14"/>
      <c r="B18" s="27" t="s">
        <v>27</v>
      </c>
      <c r="C18" s="19">
        <f ca="1">INDEX(Bdd_N°_PASSEPORT,param_BDD_no_ligne)</f>
        <v>0</v>
      </c>
      <c r="D18" s="23"/>
      <c r="E18" s="27" t="s">
        <v>48</v>
      </c>
      <c r="F18" s="19"/>
      <c r="G18" s="25"/>
      <c r="H18" s="14"/>
      <c r="I18" s="14"/>
      <c r="J18" s="14"/>
      <c r="K18" s="14"/>
      <c r="L18" s="14"/>
      <c r="M18" s="14"/>
      <c r="N18" s="14"/>
    </row>
    <row r="19" spans="1:14" ht="20.100000000000001" customHeight="1">
      <c r="A19" s="14"/>
      <c r="B19" s="27" t="s">
        <v>28</v>
      </c>
      <c r="C19" s="20">
        <f ca="1">INDEX(Bdd_EXP_PASSEPORT,param_BDD_no_ligne)</f>
        <v>0</v>
      </c>
      <c r="D19" s="23"/>
      <c r="E19" s="27" t="s">
        <v>49</v>
      </c>
      <c r="F19" s="19"/>
      <c r="G19" s="25"/>
      <c r="H19" s="14"/>
      <c r="I19" s="14"/>
      <c r="J19" s="14"/>
      <c r="K19" s="14"/>
      <c r="L19" s="14"/>
      <c r="M19" s="14"/>
      <c r="N19" s="14"/>
    </row>
    <row r="20" spans="1:14" ht="20.100000000000001" customHeight="1">
      <c r="A20" s="14"/>
      <c r="B20" s="27" t="s">
        <v>29</v>
      </c>
      <c r="C20" s="21"/>
      <c r="D20" s="23"/>
      <c r="E20" s="27" t="s">
        <v>50</v>
      </c>
      <c r="F20" s="19"/>
      <c r="G20" s="25"/>
      <c r="H20" s="14"/>
      <c r="I20" s="14"/>
      <c r="J20" s="14"/>
      <c r="K20" s="14"/>
      <c r="L20" s="14"/>
      <c r="M20" s="14"/>
      <c r="N20" s="14"/>
    </row>
    <row r="21" spans="1:14" ht="20.100000000000001" customHeight="1">
      <c r="A21" s="14"/>
      <c r="B21" s="27" t="s">
        <v>30</v>
      </c>
      <c r="C21" s="19">
        <f ca="1">INDEX(Bdd_LIEU_DERNIER_OPEX,param_BDD_no_ligne)</f>
        <v>0</v>
      </c>
      <c r="D21" s="23"/>
      <c r="E21" s="27" t="s">
        <v>51</v>
      </c>
      <c r="F21" s="19"/>
      <c r="G21" s="33"/>
      <c r="H21" s="14"/>
      <c r="I21" s="14"/>
      <c r="J21" s="14"/>
      <c r="K21" s="14"/>
      <c r="L21" s="14"/>
      <c r="M21" s="14"/>
      <c r="N21" s="14"/>
    </row>
    <row r="22" spans="1:14" ht="20.100000000000001" customHeight="1">
      <c r="A22" s="14"/>
      <c r="B22" s="27" t="s">
        <v>31</v>
      </c>
      <c r="C22" s="19">
        <f ca="1">INDEX(Bdd_ENTREE_SERVICE,param_BDD_no_ligne)</f>
        <v>0</v>
      </c>
      <c r="D22" s="23"/>
      <c r="E22" s="27" t="s">
        <v>52</v>
      </c>
      <c r="F22" s="19"/>
      <c r="G22" s="25"/>
      <c r="H22" s="14"/>
      <c r="I22" s="14"/>
      <c r="J22" s="14"/>
      <c r="K22" s="14"/>
      <c r="L22" s="14"/>
      <c r="M22" s="14"/>
      <c r="N22" s="14"/>
    </row>
    <row r="23" spans="1:14" ht="20.100000000000001" customHeight="1">
      <c r="A23" s="14"/>
      <c r="B23" s="27" t="s">
        <v>32</v>
      </c>
      <c r="C23" s="19">
        <f ca="1">INDEX(Bdd_SITUATION_FAMILIALE,param_BDD_no_ligne)</f>
        <v>0</v>
      </c>
      <c r="D23" s="23"/>
      <c r="E23" s="27" t="s">
        <v>53</v>
      </c>
      <c r="F23" s="19"/>
      <c r="G23" s="25"/>
      <c r="H23" s="14"/>
      <c r="I23" s="14"/>
      <c r="J23" s="14"/>
      <c r="K23" s="14"/>
      <c r="L23" s="14"/>
      <c r="M23" s="14"/>
      <c r="N23" s="14"/>
    </row>
    <row r="24" spans="1:14" ht="20.100000000000001" customHeight="1">
      <c r="A24" s="14"/>
      <c r="B24" s="27" t="s">
        <v>33</v>
      </c>
      <c r="C24" s="19">
        <f ca="1">INDEX(Bdd_N°_CARTE_IDENTITE,param_BDD_no_ligne)</f>
        <v>0</v>
      </c>
      <c r="D24" s="23"/>
      <c r="E24" s="27" t="s">
        <v>54</v>
      </c>
      <c r="F24" s="19"/>
      <c r="G24" s="33"/>
      <c r="H24" s="14"/>
      <c r="I24" s="14"/>
      <c r="J24" s="14"/>
      <c r="K24" s="14"/>
      <c r="L24" s="14"/>
      <c r="M24" s="14"/>
      <c r="N24" s="14"/>
    </row>
    <row r="25" spans="1:14" ht="20.100000000000001" customHeight="1">
      <c r="A25" s="14"/>
      <c r="B25" s="27" t="s">
        <v>19</v>
      </c>
      <c r="C25" s="22" t="str">
        <f ca="1">INDEX(Bdd_N°_PORTABLE,param_BDD_no_ligne)</f>
        <v/>
      </c>
      <c r="D25" s="23"/>
      <c r="E25" s="29" t="s">
        <v>55</v>
      </c>
      <c r="F25" s="19"/>
      <c r="G25" s="26"/>
      <c r="H25" s="14"/>
      <c r="I25" s="14"/>
      <c r="J25" s="14"/>
      <c r="K25" s="14"/>
      <c r="L25" s="14"/>
      <c r="M25" s="14"/>
      <c r="N25" s="14"/>
    </row>
    <row r="26" spans="1:14" ht="20.100000000000001" customHeight="1">
      <c r="A26" s="14"/>
      <c r="B26" s="27" t="s">
        <v>34</v>
      </c>
      <c r="C26" s="22">
        <f ca="1">INDEX(Bdd_N°_FIXE,param_BDD_no_ligne)</f>
        <v>0</v>
      </c>
      <c r="D26" s="23"/>
      <c r="E26" s="15"/>
      <c r="F26" s="16"/>
      <c r="G26" s="16"/>
      <c r="H26" s="14"/>
      <c r="I26" s="14"/>
      <c r="J26" s="14"/>
      <c r="K26" s="14"/>
      <c r="L26" s="14"/>
      <c r="M26" s="14"/>
      <c r="N26" s="14"/>
    </row>
    <row r="27" spans="1:14" ht="20.100000000000001" customHeight="1">
      <c r="A27" s="14"/>
      <c r="B27" s="27" t="s">
        <v>35</v>
      </c>
      <c r="C27" s="19" t="str">
        <f ca="1">INDEX(Bdd_LIEU_NAISSANCE,param_BDD_no_ligne)</f>
        <v/>
      </c>
      <c r="D27" s="23"/>
      <c r="E27" s="17"/>
      <c r="F27" s="18"/>
      <c r="G27" s="18"/>
      <c r="H27" s="14"/>
      <c r="I27" s="14"/>
      <c r="J27" s="14"/>
      <c r="K27" s="14"/>
      <c r="L27" s="14"/>
      <c r="M27" s="14"/>
      <c r="N27" s="14"/>
    </row>
    <row r="28" spans="1:14" ht="20.100000000000001" customHeight="1">
      <c r="A28" s="14"/>
      <c r="B28" s="27" t="s">
        <v>36</v>
      </c>
      <c r="C28" s="20">
        <f ca="1">INDEX(Bdd_FIN_DE_CONTRAT,param_BDD_no_ligne)</f>
        <v>0</v>
      </c>
      <c r="D28" s="23"/>
      <c r="E28" s="17"/>
      <c r="F28" s="18"/>
      <c r="G28" s="18"/>
      <c r="H28" s="14"/>
      <c r="I28" s="14"/>
      <c r="J28" s="14"/>
      <c r="K28" s="14"/>
      <c r="L28" s="14"/>
      <c r="M28" s="14"/>
      <c r="N28" s="14"/>
    </row>
    <row r="29" spans="1:14" ht="20.100000000000001" customHeight="1">
      <c r="A29" s="14"/>
      <c r="B29" s="27" t="s">
        <v>18</v>
      </c>
      <c r="C29" s="19">
        <f ca="1">INDEX(Bdd_N°_BADGE,param_BDD_no_ligne)</f>
        <v>0</v>
      </c>
      <c r="D29" s="23"/>
      <c r="E29" s="17"/>
      <c r="F29" s="18"/>
      <c r="G29" s="18"/>
      <c r="H29" s="14"/>
      <c r="I29" s="14"/>
      <c r="J29" s="14"/>
      <c r="K29" s="14"/>
      <c r="L29" s="14"/>
      <c r="M29" s="14"/>
      <c r="N29" s="14"/>
    </row>
    <row r="30" spans="1:14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spans="1:14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spans="1:14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spans="1:14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 spans="1:1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spans="1:14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spans="1:14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spans="1:14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spans="1:14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spans="1:14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spans="1:14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spans="1:14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spans="1:14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spans="1:1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spans="1:14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 spans="1:14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 spans="1:14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 spans="1:14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 spans="1:14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spans="1:14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spans="1:14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 spans="1:14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 spans="1:1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spans="1:14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</sheetData>
  <sheetProtection selectLockedCells="1"/>
  <dataValidations count="1">
    <dataValidation type="list" allowBlank="1" showInputMessage="1" showErrorMessage="1" sqref="D6">
      <formula1>Liste_groupe</formula1>
    </dataValidation>
  </dataValidation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AW13"/>
  <sheetViews>
    <sheetView topLeftCell="A3" workbookViewId="0"/>
  </sheetViews>
  <sheetFormatPr baseColWidth="10" defaultColWidth="11.44140625" defaultRowHeight="14.4"/>
  <cols>
    <col min="1" max="1" width="11.44140625" style="42"/>
    <col min="2" max="2" width="23.33203125" style="42" customWidth="1"/>
    <col min="3" max="3" width="24.88671875" style="42" customWidth="1"/>
    <col min="4" max="12" width="11.44140625" style="42"/>
    <col min="13" max="13" width="12.33203125" style="42" customWidth="1"/>
    <col min="14" max="15" width="11.44140625" style="42"/>
    <col min="16" max="16" width="14.6640625" style="42" bestFit="1" customWidth="1"/>
    <col min="17" max="17" width="10.6640625" style="42" bestFit="1" customWidth="1"/>
    <col min="18" max="18" width="12.6640625" style="42" bestFit="1" customWidth="1"/>
    <col min="19" max="21" width="11.44140625" style="42"/>
    <col min="22" max="22" width="13.33203125" style="42" bestFit="1" customWidth="1"/>
    <col min="23" max="23" width="11.44140625" style="42"/>
    <col min="24" max="24" width="13.88671875" style="42" bestFit="1" customWidth="1"/>
    <col min="25" max="16384" width="11.44140625" style="42"/>
  </cols>
  <sheetData>
    <row r="1" spans="1:49" s="40" customFormat="1" ht="30" hidden="1" customHeight="1">
      <c r="A1" s="46" t="s">
        <v>57</v>
      </c>
      <c r="B1" s="46" t="s">
        <v>17</v>
      </c>
      <c r="C1" s="46" t="s">
        <v>20</v>
      </c>
      <c r="D1" s="46" t="s">
        <v>0</v>
      </c>
      <c r="E1" s="46" t="s">
        <v>1</v>
      </c>
      <c r="F1" s="46" t="s">
        <v>2</v>
      </c>
      <c r="G1" s="46" t="s">
        <v>8</v>
      </c>
      <c r="H1" s="46" t="s">
        <v>9</v>
      </c>
      <c r="I1" s="46" t="s">
        <v>21</v>
      </c>
      <c r="J1" s="46" t="s">
        <v>6</v>
      </c>
      <c r="K1" s="46" t="s">
        <v>75</v>
      </c>
      <c r="L1" s="46" t="s">
        <v>22</v>
      </c>
      <c r="M1" s="46" t="s">
        <v>23</v>
      </c>
      <c r="N1" s="46" t="s">
        <v>24</v>
      </c>
      <c r="O1" s="46" t="s">
        <v>25</v>
      </c>
      <c r="P1" s="46" t="s">
        <v>26</v>
      </c>
      <c r="Q1" s="46" t="s">
        <v>27</v>
      </c>
      <c r="R1" s="46" t="s">
        <v>28</v>
      </c>
      <c r="S1" s="46" t="s">
        <v>29</v>
      </c>
      <c r="T1" s="46" t="s">
        <v>30</v>
      </c>
      <c r="U1" s="46" t="s">
        <v>31</v>
      </c>
      <c r="V1" s="46" t="s">
        <v>32</v>
      </c>
      <c r="W1" s="46" t="s">
        <v>58</v>
      </c>
      <c r="X1" s="46" t="s">
        <v>19</v>
      </c>
      <c r="Y1" s="46" t="s">
        <v>59</v>
      </c>
      <c r="Z1" s="46" t="s">
        <v>35</v>
      </c>
      <c r="AA1" s="46" t="s">
        <v>36</v>
      </c>
      <c r="AB1" s="47" t="s">
        <v>60</v>
      </c>
      <c r="AC1" s="48" t="s">
        <v>37</v>
      </c>
      <c r="AD1" s="46" t="s">
        <v>16</v>
      </c>
      <c r="AE1" s="46" t="s">
        <v>56</v>
      </c>
      <c r="AF1" s="46" t="s">
        <v>38</v>
      </c>
      <c r="AG1" s="46" t="s">
        <v>39</v>
      </c>
      <c r="AH1" s="46" t="s">
        <v>40</v>
      </c>
      <c r="AI1" s="46" t="s">
        <v>41</v>
      </c>
      <c r="AJ1" s="46" t="s">
        <v>42</v>
      </c>
      <c r="AK1" s="46" t="s">
        <v>43</v>
      </c>
      <c r="AL1" s="46" t="s">
        <v>44</v>
      </c>
      <c r="AM1" s="46" t="s">
        <v>45</v>
      </c>
      <c r="AN1" s="46" t="s">
        <v>46</v>
      </c>
      <c r="AO1" s="46" t="s">
        <v>47</v>
      </c>
      <c r="AP1" s="46" t="s">
        <v>48</v>
      </c>
      <c r="AQ1" s="46" t="s">
        <v>49</v>
      </c>
      <c r="AR1" s="46" t="s">
        <v>50</v>
      </c>
      <c r="AS1" s="46" t="s">
        <v>51</v>
      </c>
      <c r="AT1" s="46" t="s">
        <v>52</v>
      </c>
      <c r="AU1" s="46" t="s">
        <v>53</v>
      </c>
      <c r="AV1" s="46" t="s">
        <v>54</v>
      </c>
      <c r="AW1" s="46" t="s">
        <v>55</v>
      </c>
    </row>
    <row r="2" spans="1:49" s="41" customFormat="1" ht="24" hidden="1" customHeight="1">
      <c r="A2" s="30">
        <f>MAX(BDD!A:A)+1</f>
        <v>31</v>
      </c>
      <c r="B2" s="30"/>
      <c r="C2" s="30"/>
      <c r="D2" s="30" t="str">
        <f>$C5&amp;""</f>
        <v>LTT</v>
      </c>
      <c r="E2" s="30" t="str">
        <f>$C6&amp;""</f>
        <v/>
      </c>
      <c r="F2" s="30" t="str">
        <f>$C7&amp;""</f>
        <v/>
      </c>
      <c r="G2" s="30"/>
      <c r="H2" s="30"/>
      <c r="I2" s="49">
        <f>$C9</f>
        <v>0</v>
      </c>
      <c r="J2" s="30" t="str">
        <f>C12&amp;""</f>
        <v/>
      </c>
      <c r="K2" s="30" t="str">
        <f>D13&amp;""</f>
        <v/>
      </c>
      <c r="L2" s="30" t="str">
        <f>C8&amp;""</f>
        <v/>
      </c>
      <c r="M2" s="30"/>
      <c r="N2" s="30"/>
      <c r="O2" s="30"/>
      <c r="P2" s="49"/>
      <c r="Q2" s="30"/>
      <c r="R2" s="30"/>
      <c r="S2" s="49"/>
      <c r="T2" s="30"/>
      <c r="U2" s="30"/>
      <c r="V2" s="30"/>
      <c r="W2" s="30"/>
      <c r="X2" s="30" t="str">
        <f>C11&amp;""</f>
        <v/>
      </c>
      <c r="Y2" s="49"/>
      <c r="Z2" s="30" t="str">
        <f>C10&amp;""</f>
        <v/>
      </c>
      <c r="AA2" s="30"/>
      <c r="AB2" s="30"/>
      <c r="AC2" s="30"/>
      <c r="AD2" s="30"/>
      <c r="AE2" s="30"/>
      <c r="AF2" s="49"/>
      <c r="AG2" s="30"/>
      <c r="AH2" s="49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</row>
    <row r="3" spans="1:49" ht="39" customHeight="1">
      <c r="A3" s="63" t="s">
        <v>76</v>
      </c>
      <c r="B3" s="63"/>
      <c r="C3" s="63"/>
    </row>
    <row r="5" spans="1:49" ht="30" customHeight="1">
      <c r="B5" s="43" t="s">
        <v>0</v>
      </c>
      <c r="C5" s="38" t="s">
        <v>67</v>
      </c>
    </row>
    <row r="6" spans="1:49" ht="30" customHeight="1">
      <c r="B6" s="43" t="s">
        <v>1</v>
      </c>
      <c r="C6" s="38"/>
    </row>
    <row r="7" spans="1:49" ht="30" customHeight="1">
      <c r="B7" s="43" t="s">
        <v>2</v>
      </c>
      <c r="C7" s="38"/>
    </row>
    <row r="8" spans="1:49" ht="30" customHeight="1">
      <c r="B8" s="43" t="s">
        <v>22</v>
      </c>
      <c r="C8" s="38"/>
    </row>
    <row r="9" spans="1:49" ht="30" customHeight="1">
      <c r="B9" s="44" t="s">
        <v>3</v>
      </c>
      <c r="C9" s="39"/>
    </row>
    <row r="10" spans="1:49" ht="30" customHeight="1">
      <c r="B10" s="45" t="s">
        <v>4</v>
      </c>
      <c r="C10" s="38"/>
    </row>
    <row r="11" spans="1:49" ht="30" customHeight="1">
      <c r="B11" s="45" t="s">
        <v>5</v>
      </c>
      <c r="C11" s="38"/>
    </row>
    <row r="12" spans="1:49" ht="30" customHeight="1">
      <c r="B12" s="45" t="s">
        <v>6</v>
      </c>
      <c r="C12" s="38"/>
    </row>
    <row r="13" spans="1:49" ht="30" customHeight="1">
      <c r="B13" s="45" t="s">
        <v>7</v>
      </c>
      <c r="C13" s="38"/>
    </row>
  </sheetData>
  <sheetProtection selectLockedCells="1"/>
  <mergeCells count="1">
    <mergeCell ref="A3:C3"/>
  </mergeCells>
  <dataValidations count="2">
    <dataValidation type="list" allowBlank="1" showInputMessage="1" showErrorMessage="1" sqref="C5">
      <formula1>Liste_Grade</formula1>
    </dataValidation>
    <dataValidation type="list" allowBlank="1" showInputMessage="1" showErrorMessage="1" sqref="C8">
      <formula1>Liste_Sexe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:AW13"/>
  <sheetViews>
    <sheetView topLeftCell="A3" workbookViewId="0"/>
  </sheetViews>
  <sheetFormatPr baseColWidth="10" defaultColWidth="11.44140625" defaultRowHeight="14.4"/>
  <cols>
    <col min="1" max="1" width="11.44140625" style="42"/>
    <col min="2" max="2" width="22" style="42" customWidth="1"/>
    <col min="3" max="3" width="28.33203125" style="42" customWidth="1"/>
    <col min="4" max="9" width="11.44140625" style="42"/>
    <col min="10" max="10" width="18.88671875" style="42" bestFit="1" customWidth="1"/>
    <col min="11" max="11" width="12.88671875" style="42" bestFit="1" customWidth="1"/>
    <col min="12" max="16384" width="11.44140625" style="42"/>
  </cols>
  <sheetData>
    <row r="1" spans="1:49" s="40" customFormat="1" ht="35.25" hidden="1" customHeight="1">
      <c r="A1" s="53" t="s">
        <v>57</v>
      </c>
      <c r="B1" s="53" t="s">
        <v>17</v>
      </c>
      <c r="C1" s="53" t="s">
        <v>20</v>
      </c>
      <c r="D1" s="53" t="s">
        <v>0</v>
      </c>
      <c r="E1" s="53" t="s">
        <v>1</v>
      </c>
      <c r="F1" s="53" t="s">
        <v>2</v>
      </c>
      <c r="G1" s="53" t="s">
        <v>8</v>
      </c>
      <c r="H1" s="53" t="s">
        <v>9</v>
      </c>
      <c r="I1" s="53" t="s">
        <v>21</v>
      </c>
      <c r="J1" s="53" t="s">
        <v>6</v>
      </c>
      <c r="K1" s="53" t="s">
        <v>75</v>
      </c>
      <c r="L1" s="53" t="s">
        <v>22</v>
      </c>
      <c r="M1" s="53" t="s">
        <v>23</v>
      </c>
      <c r="N1" s="53" t="s">
        <v>24</v>
      </c>
      <c r="O1" s="53" t="s">
        <v>25</v>
      </c>
      <c r="P1" s="53" t="s">
        <v>26</v>
      </c>
      <c r="Q1" s="53" t="s">
        <v>27</v>
      </c>
      <c r="R1" s="54" t="s">
        <v>28</v>
      </c>
      <c r="S1" s="54" t="s">
        <v>29</v>
      </c>
      <c r="T1" s="54" t="s">
        <v>30</v>
      </c>
      <c r="U1" s="54" t="s">
        <v>31</v>
      </c>
      <c r="V1" s="54" t="s">
        <v>32</v>
      </c>
      <c r="W1" s="54" t="s">
        <v>58</v>
      </c>
      <c r="X1" s="54" t="s">
        <v>19</v>
      </c>
      <c r="Y1" s="54" t="s">
        <v>59</v>
      </c>
      <c r="Z1" s="54" t="s">
        <v>35</v>
      </c>
      <c r="AA1" s="54" t="s">
        <v>36</v>
      </c>
      <c r="AB1" s="55" t="s">
        <v>60</v>
      </c>
      <c r="AC1" s="56" t="s">
        <v>37</v>
      </c>
      <c r="AD1" s="53" t="s">
        <v>16</v>
      </c>
      <c r="AE1" s="53" t="s">
        <v>56</v>
      </c>
      <c r="AF1" s="53" t="s">
        <v>38</v>
      </c>
      <c r="AG1" s="53" t="s">
        <v>39</v>
      </c>
      <c r="AH1" s="53" t="s">
        <v>40</v>
      </c>
      <c r="AI1" s="53" t="s">
        <v>41</v>
      </c>
      <c r="AJ1" s="53" t="s">
        <v>42</v>
      </c>
      <c r="AK1" s="53" t="s">
        <v>43</v>
      </c>
      <c r="AL1" s="53" t="s">
        <v>44</v>
      </c>
      <c r="AM1" s="53" t="s">
        <v>45</v>
      </c>
      <c r="AN1" s="53" t="s">
        <v>46</v>
      </c>
      <c r="AO1" s="53" t="s">
        <v>47</v>
      </c>
      <c r="AP1" s="53" t="s">
        <v>48</v>
      </c>
      <c r="AQ1" s="53" t="s">
        <v>49</v>
      </c>
      <c r="AR1" s="53" t="s">
        <v>50</v>
      </c>
      <c r="AS1" s="53" t="s">
        <v>51</v>
      </c>
      <c r="AT1" s="53" t="s">
        <v>52</v>
      </c>
      <c r="AU1" s="53" t="s">
        <v>53</v>
      </c>
      <c r="AV1" s="53" t="s">
        <v>54</v>
      </c>
      <c r="AW1" s="53" t="s">
        <v>55</v>
      </c>
    </row>
    <row r="2" spans="1:49" s="41" customFormat="1" ht="20.100000000000001" hidden="1" customHeight="1">
      <c r="A2" s="41">
        <f>INDEX(BDD!A:A,param_BDD_no_ligne+1)</f>
        <v>1</v>
      </c>
      <c r="B2" s="57"/>
      <c r="D2" s="41" t="str">
        <f ca="1">$C5&amp;""</f>
        <v>SGC</v>
      </c>
      <c r="E2" s="41" t="str">
        <f ca="1">$C6&amp;""</f>
        <v>A</v>
      </c>
      <c r="F2" s="41" t="str">
        <f ca="1">$C7&amp;""</f>
        <v>0</v>
      </c>
      <c r="I2" s="58">
        <f ca="1">$C9</f>
        <v>0</v>
      </c>
      <c r="J2" s="41" t="str">
        <f ca="1">C12&amp;""</f>
        <v/>
      </c>
      <c r="K2" s="41" t="str">
        <f ca="1">C13&amp;""</f>
        <v/>
      </c>
      <c r="L2" s="41" t="str">
        <f ca="1">C8&amp;""</f>
        <v>0</v>
      </c>
      <c r="R2" s="58"/>
      <c r="S2" s="58"/>
      <c r="T2" s="58"/>
      <c r="U2" s="58"/>
      <c r="V2" s="58"/>
      <c r="W2" s="58"/>
      <c r="X2" s="58" t="str">
        <f ca="1">C11&amp;""</f>
        <v/>
      </c>
      <c r="Y2" s="58"/>
      <c r="Z2" s="58" t="str">
        <f ca="1">C10&amp;""</f>
        <v/>
      </c>
      <c r="AA2" s="58"/>
      <c r="AC2" s="59"/>
      <c r="AH2" s="58">
        <v>39052</v>
      </c>
      <c r="AI2" s="41" t="s">
        <v>63</v>
      </c>
      <c r="AJ2" s="58">
        <v>42262</v>
      </c>
      <c r="AK2" s="41" t="s">
        <v>64</v>
      </c>
      <c r="AQ2" s="41" t="s">
        <v>64</v>
      </c>
    </row>
    <row r="3" spans="1:49" ht="45.75" customHeight="1">
      <c r="A3" s="63" t="s">
        <v>77</v>
      </c>
      <c r="B3" s="63"/>
      <c r="C3" s="63"/>
    </row>
    <row r="5" spans="1:49" ht="30" customHeight="1">
      <c r="A5" s="60"/>
      <c r="B5" s="43" t="s">
        <v>0</v>
      </c>
      <c r="C5" s="51" t="str">
        <f ca="1">INDEX(Bdd_GRADE,param_BDD_no_ligne)</f>
        <v>SGC</v>
      </c>
    </row>
    <row r="6" spans="1:49" ht="30" customHeight="1">
      <c r="B6" s="43" t="s">
        <v>1</v>
      </c>
      <c r="C6" s="51" t="str">
        <f ca="1">INDEX(Bdd_NOM,param_BDD_no_ligne)</f>
        <v>A</v>
      </c>
    </row>
    <row r="7" spans="1:49" ht="30" customHeight="1">
      <c r="B7" s="43" t="s">
        <v>2</v>
      </c>
      <c r="C7" s="51">
        <f ca="1">INDEX(Bdd_PRENOM,param_BDD_no_ligne)</f>
        <v>0</v>
      </c>
    </row>
    <row r="8" spans="1:49" ht="30" customHeight="1">
      <c r="B8" s="43" t="s">
        <v>22</v>
      </c>
      <c r="C8" s="51">
        <f ca="1">INDEX(Bdd_SEXE,param_BDD_no_ligne)</f>
        <v>0</v>
      </c>
    </row>
    <row r="9" spans="1:49" ht="30" customHeight="1">
      <c r="B9" s="44" t="s">
        <v>3</v>
      </c>
      <c r="C9" s="52">
        <f ca="1">INDEX(Bdd_DATE_NAISSANCE,param_BDD_no_ligne)</f>
        <v>0</v>
      </c>
    </row>
    <row r="10" spans="1:49" ht="30" customHeight="1">
      <c r="B10" s="45" t="s">
        <v>4</v>
      </c>
      <c r="C10" s="51" t="str">
        <f ca="1">INDEX(Bdd_LIEU_NAISSANCE,param_BDD_no_ligne)</f>
        <v/>
      </c>
    </row>
    <row r="11" spans="1:49" ht="30" customHeight="1">
      <c r="B11" s="45" t="s">
        <v>5</v>
      </c>
      <c r="C11" s="51" t="str">
        <f ca="1">INDEX(Bdd_N°_PORTABLE,param_BDD_no_ligne)</f>
        <v/>
      </c>
    </row>
    <row r="12" spans="1:49" ht="30" customHeight="1">
      <c r="B12" s="45" t="s">
        <v>6</v>
      </c>
      <c r="C12" s="51" t="str">
        <f ca="1">INDEX(Bdd_ADRESSE,param_BDD_no_ligne)</f>
        <v/>
      </c>
    </row>
    <row r="13" spans="1:49" ht="30" customHeight="1">
      <c r="B13" s="45" t="s">
        <v>7</v>
      </c>
      <c r="C13" s="51" t="str">
        <f ca="1">INDEX(Bdd_CP_VILLE,param_BDD_no_ligne)</f>
        <v/>
      </c>
    </row>
  </sheetData>
  <sheetProtection selectLockedCells="1"/>
  <mergeCells count="1">
    <mergeCell ref="A3:C3"/>
  </mergeCells>
  <dataValidations count="1">
    <dataValidation type="list" allowBlank="1" showInputMessage="1" showErrorMessage="1" sqref="C5">
      <formula1>Liste_Grade</formula1>
    </dataValidation>
  </dataValidation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3"/>
  <dimension ref="B2:BP1009"/>
  <sheetViews>
    <sheetView tabSelected="1" topLeftCell="A4" workbookViewId="0">
      <selection activeCell="E13" sqref="E13"/>
    </sheetView>
  </sheetViews>
  <sheetFormatPr baseColWidth="10" defaultColWidth="11.44140625" defaultRowHeight="14.4"/>
  <cols>
    <col min="1" max="1" width="2.33203125" style="64" customWidth="1"/>
    <col min="2" max="2" width="3.21875" style="64" customWidth="1"/>
    <col min="3" max="3" width="6" style="64" customWidth="1"/>
    <col min="4" max="4" width="10.109375" style="65" customWidth="1"/>
    <col min="5" max="5" width="6" style="64" customWidth="1"/>
    <col min="6" max="68" width="3.6640625" style="64" customWidth="1"/>
    <col min="69" max="16384" width="11.44140625" style="64"/>
  </cols>
  <sheetData>
    <row r="2" spans="2:68">
      <c r="I2" s="66"/>
    </row>
    <row r="5" spans="2:68" ht="18.75" customHeight="1"/>
    <row r="11" spans="2:68">
      <c r="F11" s="68">
        <f ca="1">TODAY()</f>
        <v>42350</v>
      </c>
      <c r="G11" s="69"/>
      <c r="H11" s="69"/>
      <c r="I11" s="69"/>
    </row>
    <row r="12" spans="2:68">
      <c r="M12" s="67"/>
    </row>
    <row r="13" spans="2:68" ht="24" customHeight="1">
      <c r="B13" s="74"/>
      <c r="C13" s="76"/>
      <c r="D13" s="77"/>
      <c r="E13" s="78">
        <v>2</v>
      </c>
      <c r="F13" s="79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</row>
    <row r="14" spans="2:68">
      <c r="B14" s="74"/>
      <c r="C14" s="74"/>
      <c r="D14" s="75"/>
      <c r="E14" s="80" t="s">
        <v>62</v>
      </c>
      <c r="F14" s="80" t="s">
        <v>62</v>
      </c>
      <c r="G14" s="80" t="s">
        <v>78</v>
      </c>
      <c r="H14" s="81" t="s">
        <v>79</v>
      </c>
      <c r="I14" s="80" t="s">
        <v>80</v>
      </c>
      <c r="J14" s="80" t="s">
        <v>81</v>
      </c>
      <c r="K14" s="81" t="s">
        <v>82</v>
      </c>
      <c r="L14" s="80" t="s">
        <v>62</v>
      </c>
      <c r="M14" s="80" t="s">
        <v>62</v>
      </c>
      <c r="N14" s="80" t="s">
        <v>78</v>
      </c>
      <c r="O14" s="81" t="s">
        <v>79</v>
      </c>
      <c r="P14" s="80" t="s">
        <v>80</v>
      </c>
      <c r="Q14" s="80" t="s">
        <v>81</v>
      </c>
      <c r="R14" s="81" t="s">
        <v>82</v>
      </c>
      <c r="S14" s="80" t="s">
        <v>62</v>
      </c>
      <c r="T14" s="80" t="s">
        <v>62</v>
      </c>
      <c r="U14" s="80" t="s">
        <v>78</v>
      </c>
      <c r="V14" s="81" t="s">
        <v>79</v>
      </c>
      <c r="W14" s="80" t="s">
        <v>80</v>
      </c>
      <c r="X14" s="80" t="s">
        <v>81</v>
      </c>
      <c r="Y14" s="81" t="s">
        <v>82</v>
      </c>
      <c r="Z14" s="80" t="s">
        <v>62</v>
      </c>
      <c r="AA14" s="80" t="s">
        <v>62</v>
      </c>
      <c r="AB14" s="80" t="s">
        <v>78</v>
      </c>
      <c r="AC14" s="81" t="s">
        <v>79</v>
      </c>
      <c r="AD14" s="80" t="s">
        <v>80</v>
      </c>
      <c r="AE14" s="80" t="s">
        <v>81</v>
      </c>
      <c r="AF14" s="81" t="s">
        <v>82</v>
      </c>
      <c r="AG14" s="80" t="s">
        <v>62</v>
      </c>
      <c r="AH14" s="80" t="s">
        <v>62</v>
      </c>
      <c r="AI14" s="80" t="s">
        <v>78</v>
      </c>
      <c r="AJ14" s="80" t="s">
        <v>62</v>
      </c>
      <c r="AK14" s="80" t="s">
        <v>62</v>
      </c>
      <c r="AL14" s="80" t="s">
        <v>78</v>
      </c>
      <c r="AM14" s="81" t="s">
        <v>79</v>
      </c>
      <c r="AN14" s="80" t="s">
        <v>62</v>
      </c>
      <c r="AO14" s="80" t="s">
        <v>62</v>
      </c>
      <c r="AP14" s="80" t="s">
        <v>78</v>
      </c>
      <c r="AQ14" s="81" t="s">
        <v>79</v>
      </c>
      <c r="AR14" s="80" t="s">
        <v>62</v>
      </c>
      <c r="AS14" s="80" t="s">
        <v>62</v>
      </c>
      <c r="AT14" s="80" t="s">
        <v>78</v>
      </c>
      <c r="AU14" s="81" t="s">
        <v>79</v>
      </c>
      <c r="AV14" s="80" t="s">
        <v>62</v>
      </c>
      <c r="AW14" s="80" t="s">
        <v>62</v>
      </c>
      <c r="AX14" s="80" t="s">
        <v>78</v>
      </c>
      <c r="AY14" s="81" t="s">
        <v>79</v>
      </c>
      <c r="AZ14" s="80" t="s">
        <v>62</v>
      </c>
      <c r="BA14" s="80" t="s">
        <v>62</v>
      </c>
      <c r="BB14" s="80" t="s">
        <v>78</v>
      </c>
      <c r="BC14" s="81" t="s">
        <v>79</v>
      </c>
      <c r="BD14" s="80" t="s">
        <v>62</v>
      </c>
      <c r="BE14" s="80" t="s">
        <v>62</v>
      </c>
      <c r="BF14" s="80" t="s">
        <v>78</v>
      </c>
      <c r="BG14" s="81" t="s">
        <v>79</v>
      </c>
      <c r="BH14" s="80" t="s">
        <v>62</v>
      </c>
      <c r="BI14" s="80" t="s">
        <v>62</v>
      </c>
      <c r="BJ14" s="80" t="s">
        <v>78</v>
      </c>
      <c r="BK14" s="81" t="s">
        <v>79</v>
      </c>
      <c r="BL14" s="80" t="s">
        <v>62</v>
      </c>
      <c r="BM14" s="80" t="s">
        <v>62</v>
      </c>
      <c r="BN14" s="80" t="s">
        <v>78</v>
      </c>
      <c r="BO14" s="81" t="s">
        <v>79</v>
      </c>
      <c r="BP14" s="80" t="s">
        <v>62</v>
      </c>
    </row>
    <row r="15" spans="2:68">
      <c r="B15" s="74" t="s">
        <v>57</v>
      </c>
      <c r="C15" s="74" t="s">
        <v>0</v>
      </c>
      <c r="D15" s="75" t="s">
        <v>1</v>
      </c>
      <c r="E15" s="82">
        <v>42339</v>
      </c>
      <c r="F15" s="82">
        <v>42340</v>
      </c>
      <c r="G15" s="82">
        <v>42341</v>
      </c>
      <c r="H15" s="82">
        <v>42342</v>
      </c>
      <c r="I15" s="82">
        <v>42343</v>
      </c>
      <c r="J15" s="82">
        <v>42344</v>
      </c>
      <c r="K15" s="82">
        <v>42345</v>
      </c>
      <c r="L15" s="82">
        <v>42346</v>
      </c>
      <c r="M15" s="82">
        <v>42347</v>
      </c>
      <c r="N15" s="82">
        <v>42348</v>
      </c>
      <c r="O15" s="82">
        <v>42349</v>
      </c>
      <c r="P15" s="82">
        <v>42350</v>
      </c>
      <c r="Q15" s="82">
        <v>42351</v>
      </c>
      <c r="R15" s="82">
        <v>42352</v>
      </c>
      <c r="S15" s="82">
        <v>42353</v>
      </c>
      <c r="T15" s="82">
        <v>42354</v>
      </c>
      <c r="U15" s="82">
        <v>42355</v>
      </c>
      <c r="V15" s="82">
        <v>42356</v>
      </c>
      <c r="W15" s="82">
        <v>42357</v>
      </c>
      <c r="X15" s="82">
        <v>42358</v>
      </c>
      <c r="Y15" s="82">
        <v>42359</v>
      </c>
      <c r="Z15" s="82">
        <v>42360</v>
      </c>
      <c r="AA15" s="82">
        <v>42361</v>
      </c>
      <c r="AB15" s="82">
        <v>42362</v>
      </c>
      <c r="AC15" s="82">
        <v>42363</v>
      </c>
      <c r="AD15" s="82">
        <v>42364</v>
      </c>
      <c r="AE15" s="82">
        <v>42365</v>
      </c>
      <c r="AF15" s="82">
        <v>42366</v>
      </c>
      <c r="AG15" s="82">
        <v>42367</v>
      </c>
      <c r="AH15" s="82">
        <v>42368</v>
      </c>
      <c r="AI15" s="82">
        <v>42369</v>
      </c>
      <c r="AJ15" s="82">
        <v>42370</v>
      </c>
      <c r="AK15" s="82">
        <v>42371</v>
      </c>
      <c r="AL15" s="82">
        <v>42372</v>
      </c>
      <c r="AM15" s="82">
        <v>42373</v>
      </c>
      <c r="AN15" s="82">
        <v>42374</v>
      </c>
      <c r="AO15" s="82">
        <v>42375</v>
      </c>
      <c r="AP15" s="82">
        <v>42376</v>
      </c>
      <c r="AQ15" s="82">
        <v>42377</v>
      </c>
      <c r="AR15" s="82">
        <v>42378</v>
      </c>
      <c r="AS15" s="82">
        <v>42379</v>
      </c>
      <c r="AT15" s="82">
        <v>42380</v>
      </c>
      <c r="AU15" s="82">
        <v>42381</v>
      </c>
      <c r="AV15" s="82">
        <v>42382</v>
      </c>
      <c r="AW15" s="82">
        <v>42383</v>
      </c>
      <c r="AX15" s="82">
        <v>42384</v>
      </c>
      <c r="AY15" s="82">
        <v>42385</v>
      </c>
      <c r="AZ15" s="82">
        <v>42386</v>
      </c>
      <c r="BA15" s="82">
        <v>42387</v>
      </c>
      <c r="BB15" s="82">
        <v>42388</v>
      </c>
      <c r="BC15" s="82">
        <v>42389</v>
      </c>
      <c r="BD15" s="82">
        <v>42390</v>
      </c>
      <c r="BE15" s="82">
        <v>42391</v>
      </c>
      <c r="BF15" s="82">
        <v>42392</v>
      </c>
      <c r="BG15" s="82">
        <v>42393</v>
      </c>
      <c r="BH15" s="82">
        <v>42394</v>
      </c>
      <c r="BI15" s="82">
        <v>42395</v>
      </c>
      <c r="BJ15" s="82">
        <v>42396</v>
      </c>
      <c r="BK15" s="82">
        <v>42397</v>
      </c>
      <c r="BL15" s="82">
        <v>42398</v>
      </c>
      <c r="BM15" s="82">
        <v>42399</v>
      </c>
      <c r="BN15" s="82">
        <v>42400</v>
      </c>
      <c r="BO15" s="82">
        <v>42401</v>
      </c>
      <c r="BP15" s="82">
        <v>42402</v>
      </c>
    </row>
    <row r="16" spans="2:68">
      <c r="B16" s="83">
        <f t="array" ref="B16:B45">IFERROR(INDEX(N°,SMALL(IF(Groupe=$E$13,ROW(Groupe)-1,""),ROW(Groupe)-1)),"")</f>
        <v>21</v>
      </c>
      <c r="C16" s="84" t="str">
        <f t="array" ref="C16:C45">IFERROR(INDEX(Grade,SMALL(IF(Groupe=$E$13,ROW(Groupe)-1,""),ROW(Groupe)-1)),"")</f>
        <v>SGT</v>
      </c>
      <c r="D16" s="85" t="str">
        <f t="array" ref="D16:D45">IFERROR(INDEX(Nom,SMALL(IF(Groupe=$E$13,ROW(Groupe)-1,""),ROW(Groupe)-1)),"")</f>
        <v>U</v>
      </c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</row>
    <row r="17" spans="2:68">
      <c r="B17" s="83">
        <v>22</v>
      </c>
      <c r="C17" s="84" t="str">
        <v>CAL</v>
      </c>
      <c r="D17" s="85" t="str">
        <v>V</v>
      </c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</row>
    <row r="18" spans="2:68">
      <c r="B18" s="83">
        <v>23</v>
      </c>
      <c r="C18" s="84" t="str">
        <v>CLC</v>
      </c>
      <c r="D18" s="85" t="str">
        <v>W</v>
      </c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</row>
    <row r="19" spans="2:68">
      <c r="B19" s="83">
        <v>24</v>
      </c>
      <c r="C19" s="84" t="str">
        <v>CAL</v>
      </c>
      <c r="D19" s="85" t="str">
        <v>X</v>
      </c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</row>
    <row r="20" spans="2:68">
      <c r="B20" s="83" t="str">
        <v/>
      </c>
      <c r="C20" s="84" t="str">
        <v/>
      </c>
      <c r="D20" s="85" t="str">
        <v/>
      </c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</row>
    <row r="21" spans="2:68">
      <c r="B21" s="83" t="str">
        <v/>
      </c>
      <c r="C21" s="84" t="str">
        <v/>
      </c>
      <c r="D21" s="85" t="str">
        <v/>
      </c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</row>
    <row r="22" spans="2:68">
      <c r="B22" s="83" t="str">
        <v/>
      </c>
      <c r="C22" s="84" t="str">
        <v/>
      </c>
      <c r="D22" s="85" t="str">
        <v/>
      </c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</row>
    <row r="23" spans="2:68">
      <c r="B23" s="83" t="str">
        <v/>
      </c>
      <c r="C23" s="84" t="str">
        <v/>
      </c>
      <c r="D23" s="85" t="str">
        <v/>
      </c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</row>
    <row r="24" spans="2:68">
      <c r="B24" s="83" t="str">
        <v/>
      </c>
      <c r="C24" s="84" t="str">
        <v/>
      </c>
      <c r="D24" s="85" t="str">
        <v/>
      </c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</row>
    <row r="25" spans="2:68">
      <c r="B25" s="83" t="str">
        <v/>
      </c>
      <c r="C25" s="84" t="str">
        <v/>
      </c>
      <c r="D25" s="85" t="str">
        <v/>
      </c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</row>
    <row r="26" spans="2:68">
      <c r="B26" s="83" t="str">
        <v/>
      </c>
      <c r="C26" s="84" t="str">
        <v/>
      </c>
      <c r="D26" s="85" t="str">
        <v/>
      </c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</row>
    <row r="27" spans="2:68">
      <c r="B27" s="83" t="str">
        <v/>
      </c>
      <c r="C27" s="84" t="str">
        <v/>
      </c>
      <c r="D27" s="85" t="str">
        <v/>
      </c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</row>
    <row r="28" spans="2:68">
      <c r="B28" s="83" t="str">
        <v/>
      </c>
      <c r="C28" s="84" t="str">
        <v/>
      </c>
      <c r="D28" s="85" t="str">
        <v/>
      </c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</row>
    <row r="29" spans="2:68">
      <c r="B29" s="83" t="str">
        <v/>
      </c>
      <c r="C29" s="84" t="str">
        <v/>
      </c>
      <c r="D29" s="85" t="str">
        <v/>
      </c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</row>
    <row r="30" spans="2:68">
      <c r="B30" s="83" t="str">
        <v/>
      </c>
      <c r="C30" s="84" t="str">
        <v/>
      </c>
      <c r="D30" s="85" t="str">
        <v/>
      </c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</row>
    <row r="31" spans="2:68">
      <c r="B31" s="83" t="str">
        <v/>
      </c>
      <c r="C31" s="84" t="str">
        <v/>
      </c>
      <c r="D31" s="85" t="str">
        <v/>
      </c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</row>
    <row r="32" spans="2:68">
      <c r="B32" s="83" t="str">
        <v/>
      </c>
      <c r="C32" s="84" t="str">
        <v/>
      </c>
      <c r="D32" s="85" t="str">
        <v/>
      </c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</row>
    <row r="33" spans="2:68">
      <c r="B33" s="83" t="str">
        <v/>
      </c>
      <c r="C33" s="84" t="str">
        <v/>
      </c>
      <c r="D33" s="85" t="str">
        <v/>
      </c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</row>
    <row r="34" spans="2:68">
      <c r="B34" s="83" t="str">
        <v/>
      </c>
      <c r="C34" s="84" t="str">
        <v/>
      </c>
      <c r="D34" s="85" t="str">
        <v/>
      </c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</row>
    <row r="35" spans="2:68">
      <c r="B35" s="83" t="str">
        <v/>
      </c>
      <c r="C35" s="84" t="str">
        <v/>
      </c>
      <c r="D35" s="85" t="str">
        <v/>
      </c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</row>
    <row r="36" spans="2:68">
      <c r="B36" s="83" t="str">
        <v/>
      </c>
      <c r="C36" s="84" t="str">
        <v/>
      </c>
      <c r="D36" s="85" t="str">
        <v/>
      </c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</row>
    <row r="37" spans="2:68">
      <c r="B37" s="83" t="str">
        <v/>
      </c>
      <c r="C37" s="84" t="str">
        <v/>
      </c>
      <c r="D37" s="85" t="str">
        <v/>
      </c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</row>
    <row r="38" spans="2:68">
      <c r="B38" s="83" t="str">
        <v/>
      </c>
      <c r="C38" s="84" t="str">
        <v/>
      </c>
      <c r="D38" s="85" t="str">
        <v/>
      </c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</row>
    <row r="39" spans="2:68">
      <c r="B39" s="83" t="str">
        <v/>
      </c>
      <c r="C39" s="84" t="str">
        <v/>
      </c>
      <c r="D39" s="85" t="str">
        <v/>
      </c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</row>
    <row r="40" spans="2:68">
      <c r="B40" s="83" t="str">
        <v/>
      </c>
      <c r="C40" s="84" t="str">
        <v/>
      </c>
      <c r="D40" s="85" t="str">
        <v/>
      </c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</row>
    <row r="41" spans="2:68">
      <c r="B41" s="83" t="str">
        <v/>
      </c>
      <c r="C41" s="84" t="str">
        <v/>
      </c>
      <c r="D41" s="85" t="str">
        <v/>
      </c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</row>
    <row r="42" spans="2:68">
      <c r="B42" s="83" t="str">
        <v/>
      </c>
      <c r="C42" s="84" t="str">
        <v/>
      </c>
      <c r="D42" s="85" t="str">
        <v/>
      </c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</row>
    <row r="43" spans="2:68">
      <c r="B43" s="83" t="str">
        <v/>
      </c>
      <c r="C43" s="84" t="str">
        <v/>
      </c>
      <c r="D43" s="85" t="str">
        <v/>
      </c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</row>
    <row r="44" spans="2:68">
      <c r="B44" s="83" t="str">
        <v/>
      </c>
      <c r="C44" s="84" t="str">
        <v/>
      </c>
      <c r="D44" s="85" t="str">
        <v/>
      </c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</row>
    <row r="45" spans="2:68">
      <c r="B45" s="83" t="str">
        <v/>
      </c>
      <c r="C45" s="84" t="str">
        <v/>
      </c>
      <c r="D45" s="85" t="str">
        <v/>
      </c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</row>
    <row r="46" spans="2:68">
      <c r="C46"/>
    </row>
    <row r="47" spans="2:68">
      <c r="C47"/>
    </row>
    <row r="48" spans="2:68">
      <c r="C48"/>
    </row>
    <row r="49" spans="3:3">
      <c r="C49"/>
    </row>
    <row r="50" spans="3:3">
      <c r="C50"/>
    </row>
    <row r="51" spans="3:3">
      <c r="C51"/>
    </row>
    <row r="52" spans="3:3">
      <c r="C52"/>
    </row>
    <row r="53" spans="3:3">
      <c r="C53"/>
    </row>
    <row r="54" spans="3:3">
      <c r="C54"/>
    </row>
    <row r="55" spans="3:3">
      <c r="C55"/>
    </row>
    <row r="56" spans="3:3">
      <c r="C56"/>
    </row>
    <row r="57" spans="3:3">
      <c r="C57"/>
    </row>
    <row r="58" spans="3:3">
      <c r="C58"/>
    </row>
    <row r="59" spans="3:3">
      <c r="C59"/>
    </row>
    <row r="60" spans="3:3">
      <c r="C60"/>
    </row>
    <row r="61" spans="3:3">
      <c r="C61"/>
    </row>
    <row r="62" spans="3:3">
      <c r="C62"/>
    </row>
    <row r="63" spans="3:3">
      <c r="C63"/>
    </row>
    <row r="64" spans="3:3">
      <c r="C64"/>
    </row>
    <row r="65" spans="3:3">
      <c r="C65"/>
    </row>
    <row r="66" spans="3:3">
      <c r="C66"/>
    </row>
    <row r="67" spans="3:3">
      <c r="C67"/>
    </row>
    <row r="68" spans="3:3">
      <c r="C68"/>
    </row>
    <row r="69" spans="3:3">
      <c r="C69"/>
    </row>
    <row r="70" spans="3:3">
      <c r="C70"/>
    </row>
    <row r="71" spans="3:3">
      <c r="C71"/>
    </row>
    <row r="72" spans="3:3">
      <c r="C72"/>
    </row>
    <row r="73" spans="3:3">
      <c r="C73"/>
    </row>
    <row r="74" spans="3:3">
      <c r="C74"/>
    </row>
    <row r="75" spans="3:3">
      <c r="C75"/>
    </row>
    <row r="76" spans="3:3">
      <c r="C76"/>
    </row>
    <row r="77" spans="3:3">
      <c r="C77"/>
    </row>
    <row r="78" spans="3:3">
      <c r="C78"/>
    </row>
    <row r="79" spans="3:3">
      <c r="C79"/>
    </row>
    <row r="80" spans="3:3">
      <c r="C80"/>
    </row>
    <row r="81" spans="3:3">
      <c r="C81"/>
    </row>
    <row r="82" spans="3:3">
      <c r="C82"/>
    </row>
    <row r="83" spans="3:3">
      <c r="C83"/>
    </row>
    <row r="84" spans="3:3">
      <c r="C84"/>
    </row>
    <row r="85" spans="3:3">
      <c r="C85"/>
    </row>
    <row r="86" spans="3:3">
      <c r="C86"/>
    </row>
    <row r="87" spans="3:3">
      <c r="C87"/>
    </row>
    <row r="88" spans="3:3">
      <c r="C88"/>
    </row>
    <row r="89" spans="3:3">
      <c r="C89"/>
    </row>
    <row r="90" spans="3:3">
      <c r="C90"/>
    </row>
    <row r="91" spans="3:3">
      <c r="C91"/>
    </row>
    <row r="92" spans="3:3">
      <c r="C92"/>
    </row>
    <row r="93" spans="3:3">
      <c r="C93"/>
    </row>
    <row r="94" spans="3:3">
      <c r="C94"/>
    </row>
    <row r="95" spans="3:3">
      <c r="C95"/>
    </row>
    <row r="96" spans="3:3">
      <c r="C96"/>
    </row>
    <row r="97" spans="3:3">
      <c r="C97"/>
    </row>
    <row r="98" spans="3:3">
      <c r="C98"/>
    </row>
    <row r="99" spans="3:3">
      <c r="C99"/>
    </row>
    <row r="100" spans="3:3">
      <c r="C100"/>
    </row>
    <row r="101" spans="3:3">
      <c r="C101"/>
    </row>
    <row r="102" spans="3:3">
      <c r="C102"/>
    </row>
    <row r="103" spans="3:3">
      <c r="C103"/>
    </row>
    <row r="104" spans="3:3">
      <c r="C104"/>
    </row>
    <row r="105" spans="3:3">
      <c r="C105"/>
    </row>
    <row r="106" spans="3:3">
      <c r="C106"/>
    </row>
    <row r="107" spans="3:3">
      <c r="C107"/>
    </row>
    <row r="108" spans="3:3">
      <c r="C108"/>
    </row>
    <row r="109" spans="3:3">
      <c r="C109"/>
    </row>
    <row r="110" spans="3:3">
      <c r="C110"/>
    </row>
    <row r="111" spans="3:3">
      <c r="C111"/>
    </row>
    <row r="112" spans="3:3">
      <c r="C112"/>
    </row>
    <row r="113" spans="3:3">
      <c r="C113"/>
    </row>
    <row r="114" spans="3:3">
      <c r="C114"/>
    </row>
    <row r="115" spans="3:3">
      <c r="C115"/>
    </row>
    <row r="116" spans="3:3">
      <c r="C116"/>
    </row>
    <row r="117" spans="3:3">
      <c r="C117"/>
    </row>
    <row r="118" spans="3:3">
      <c r="C118"/>
    </row>
    <row r="119" spans="3:3">
      <c r="C119"/>
    </row>
    <row r="120" spans="3:3">
      <c r="C120"/>
    </row>
    <row r="121" spans="3:3">
      <c r="C121"/>
    </row>
    <row r="122" spans="3:3">
      <c r="C122"/>
    </row>
    <row r="123" spans="3:3">
      <c r="C123"/>
    </row>
    <row r="124" spans="3:3">
      <c r="C124"/>
    </row>
    <row r="125" spans="3:3">
      <c r="C125"/>
    </row>
    <row r="126" spans="3:3">
      <c r="C126"/>
    </row>
    <row r="127" spans="3:3">
      <c r="C127"/>
    </row>
    <row r="128" spans="3:3">
      <c r="C128"/>
    </row>
    <row r="129" spans="3:3">
      <c r="C129"/>
    </row>
    <row r="130" spans="3:3">
      <c r="C130"/>
    </row>
    <row r="131" spans="3:3">
      <c r="C131"/>
    </row>
    <row r="132" spans="3:3">
      <c r="C132"/>
    </row>
    <row r="133" spans="3:3">
      <c r="C133"/>
    </row>
    <row r="134" spans="3:3">
      <c r="C134"/>
    </row>
    <row r="135" spans="3:3">
      <c r="C135"/>
    </row>
    <row r="136" spans="3:3">
      <c r="C136"/>
    </row>
    <row r="137" spans="3:3">
      <c r="C137"/>
    </row>
    <row r="138" spans="3:3">
      <c r="C138"/>
    </row>
    <row r="139" spans="3:3">
      <c r="C139"/>
    </row>
    <row r="140" spans="3:3">
      <c r="C140"/>
    </row>
    <row r="141" spans="3:3">
      <c r="C141"/>
    </row>
    <row r="142" spans="3:3">
      <c r="C142"/>
    </row>
    <row r="143" spans="3:3">
      <c r="C143"/>
    </row>
    <row r="144" spans="3:3">
      <c r="C144"/>
    </row>
    <row r="145" spans="3:3">
      <c r="C145"/>
    </row>
    <row r="146" spans="3:3">
      <c r="C146"/>
    </row>
    <row r="147" spans="3:3">
      <c r="C147"/>
    </row>
    <row r="148" spans="3:3">
      <c r="C148"/>
    </row>
    <row r="149" spans="3:3">
      <c r="C149"/>
    </row>
    <row r="150" spans="3:3">
      <c r="C150"/>
    </row>
    <row r="151" spans="3:3">
      <c r="C151"/>
    </row>
    <row r="152" spans="3:3">
      <c r="C152"/>
    </row>
    <row r="153" spans="3:3">
      <c r="C153"/>
    </row>
    <row r="154" spans="3:3">
      <c r="C154"/>
    </row>
    <row r="155" spans="3:3">
      <c r="C155"/>
    </row>
    <row r="156" spans="3:3">
      <c r="C156"/>
    </row>
    <row r="157" spans="3:3">
      <c r="C157"/>
    </row>
    <row r="158" spans="3:3">
      <c r="C158"/>
    </row>
    <row r="159" spans="3:3">
      <c r="C159"/>
    </row>
    <row r="160" spans="3:3">
      <c r="C160"/>
    </row>
    <row r="161" spans="3:3">
      <c r="C161"/>
    </row>
    <row r="162" spans="3:3">
      <c r="C162"/>
    </row>
    <row r="163" spans="3:3">
      <c r="C163"/>
    </row>
    <row r="164" spans="3:3">
      <c r="C164"/>
    </row>
    <row r="165" spans="3:3">
      <c r="C165"/>
    </row>
    <row r="166" spans="3:3">
      <c r="C166"/>
    </row>
    <row r="167" spans="3:3">
      <c r="C167"/>
    </row>
    <row r="168" spans="3:3">
      <c r="C168"/>
    </row>
    <row r="169" spans="3:3">
      <c r="C169"/>
    </row>
    <row r="170" spans="3:3">
      <c r="C170"/>
    </row>
    <row r="171" spans="3:3">
      <c r="C171"/>
    </row>
    <row r="172" spans="3:3">
      <c r="C172"/>
    </row>
    <row r="173" spans="3:3">
      <c r="C173"/>
    </row>
    <row r="174" spans="3:3">
      <c r="C174"/>
    </row>
    <row r="175" spans="3:3">
      <c r="C175"/>
    </row>
    <row r="176" spans="3:3">
      <c r="C176"/>
    </row>
    <row r="177" spans="3:3">
      <c r="C177"/>
    </row>
    <row r="178" spans="3:3">
      <c r="C178"/>
    </row>
    <row r="179" spans="3:3">
      <c r="C179"/>
    </row>
    <row r="180" spans="3:3">
      <c r="C180"/>
    </row>
    <row r="181" spans="3:3">
      <c r="C181"/>
    </row>
    <row r="182" spans="3:3">
      <c r="C182"/>
    </row>
    <row r="183" spans="3:3">
      <c r="C183"/>
    </row>
    <row r="184" spans="3:3">
      <c r="C184"/>
    </row>
    <row r="185" spans="3:3">
      <c r="C185"/>
    </row>
    <row r="186" spans="3:3">
      <c r="C186"/>
    </row>
    <row r="187" spans="3:3">
      <c r="C187"/>
    </row>
    <row r="188" spans="3:3">
      <c r="C188"/>
    </row>
    <row r="189" spans="3:3">
      <c r="C189"/>
    </row>
    <row r="190" spans="3:3">
      <c r="C190"/>
    </row>
    <row r="191" spans="3:3">
      <c r="C191"/>
    </row>
    <row r="192" spans="3:3">
      <c r="C192"/>
    </row>
    <row r="193" spans="3:3">
      <c r="C193"/>
    </row>
    <row r="194" spans="3:3">
      <c r="C194"/>
    </row>
    <row r="195" spans="3:3">
      <c r="C195"/>
    </row>
    <row r="196" spans="3:3">
      <c r="C196"/>
    </row>
    <row r="197" spans="3:3">
      <c r="C197"/>
    </row>
    <row r="198" spans="3:3">
      <c r="C198"/>
    </row>
    <row r="199" spans="3:3">
      <c r="C199"/>
    </row>
    <row r="200" spans="3:3">
      <c r="C200"/>
    </row>
    <row r="201" spans="3:3">
      <c r="C201"/>
    </row>
    <row r="202" spans="3:3">
      <c r="C202"/>
    </row>
    <row r="203" spans="3:3">
      <c r="C203"/>
    </row>
    <row r="204" spans="3:3">
      <c r="C204"/>
    </row>
    <row r="205" spans="3:3">
      <c r="C205"/>
    </row>
    <row r="206" spans="3:3">
      <c r="C206"/>
    </row>
    <row r="207" spans="3:3">
      <c r="C207"/>
    </row>
    <row r="208" spans="3:3">
      <c r="C208"/>
    </row>
    <row r="209" spans="3:3">
      <c r="C209"/>
    </row>
    <row r="210" spans="3:3">
      <c r="C210"/>
    </row>
    <row r="211" spans="3:3">
      <c r="C211"/>
    </row>
    <row r="212" spans="3:3">
      <c r="C212"/>
    </row>
    <row r="213" spans="3:3">
      <c r="C213"/>
    </row>
    <row r="214" spans="3:3">
      <c r="C214"/>
    </row>
    <row r="215" spans="3:3">
      <c r="C215"/>
    </row>
    <row r="216" spans="3:3">
      <c r="C216"/>
    </row>
    <row r="217" spans="3:3">
      <c r="C217"/>
    </row>
    <row r="218" spans="3:3">
      <c r="C218"/>
    </row>
    <row r="219" spans="3:3">
      <c r="C219"/>
    </row>
    <row r="220" spans="3:3">
      <c r="C220"/>
    </row>
    <row r="221" spans="3:3">
      <c r="C221"/>
    </row>
    <row r="222" spans="3:3">
      <c r="C222"/>
    </row>
    <row r="223" spans="3:3">
      <c r="C223"/>
    </row>
    <row r="224" spans="3:3">
      <c r="C224"/>
    </row>
    <row r="225" spans="3:3">
      <c r="C225"/>
    </row>
    <row r="226" spans="3:3">
      <c r="C226"/>
    </row>
    <row r="227" spans="3:3">
      <c r="C227"/>
    </row>
    <row r="228" spans="3:3">
      <c r="C228"/>
    </row>
    <row r="229" spans="3:3">
      <c r="C229"/>
    </row>
    <row r="230" spans="3:3">
      <c r="C230"/>
    </row>
    <row r="231" spans="3:3">
      <c r="C231"/>
    </row>
    <row r="232" spans="3:3">
      <c r="C232"/>
    </row>
    <row r="233" spans="3:3">
      <c r="C233"/>
    </row>
    <row r="234" spans="3:3">
      <c r="C234"/>
    </row>
    <row r="235" spans="3:3">
      <c r="C235"/>
    </row>
    <row r="236" spans="3:3">
      <c r="C236"/>
    </row>
    <row r="237" spans="3:3">
      <c r="C237"/>
    </row>
    <row r="238" spans="3:3">
      <c r="C238"/>
    </row>
    <row r="239" spans="3:3">
      <c r="C239"/>
    </row>
    <row r="240" spans="3:3">
      <c r="C240"/>
    </row>
    <row r="241" spans="3:3">
      <c r="C241"/>
    </row>
    <row r="242" spans="3:3">
      <c r="C242"/>
    </row>
    <row r="243" spans="3:3">
      <c r="C243"/>
    </row>
    <row r="244" spans="3:3">
      <c r="C244"/>
    </row>
    <row r="245" spans="3:3">
      <c r="C245"/>
    </row>
    <row r="246" spans="3:3">
      <c r="C246"/>
    </row>
    <row r="247" spans="3:3">
      <c r="C247"/>
    </row>
    <row r="248" spans="3:3">
      <c r="C248"/>
    </row>
    <row r="249" spans="3:3">
      <c r="C249"/>
    </row>
    <row r="250" spans="3:3">
      <c r="C250"/>
    </row>
    <row r="251" spans="3:3">
      <c r="C251"/>
    </row>
    <row r="252" spans="3:3">
      <c r="C252"/>
    </row>
    <row r="253" spans="3:3">
      <c r="C253"/>
    </row>
    <row r="254" spans="3:3">
      <c r="C254"/>
    </row>
    <row r="255" spans="3:3">
      <c r="C255"/>
    </row>
    <row r="256" spans="3:3">
      <c r="C256"/>
    </row>
    <row r="257" spans="3:3">
      <c r="C257"/>
    </row>
    <row r="258" spans="3:3">
      <c r="C258"/>
    </row>
    <row r="259" spans="3:3">
      <c r="C259"/>
    </row>
    <row r="260" spans="3:3">
      <c r="C260"/>
    </row>
    <row r="261" spans="3:3">
      <c r="C261"/>
    </row>
    <row r="262" spans="3:3">
      <c r="C262"/>
    </row>
    <row r="263" spans="3:3">
      <c r="C263"/>
    </row>
    <row r="264" spans="3:3">
      <c r="C264"/>
    </row>
    <row r="265" spans="3:3">
      <c r="C265"/>
    </row>
    <row r="266" spans="3:3">
      <c r="C266"/>
    </row>
    <row r="267" spans="3:3">
      <c r="C267"/>
    </row>
    <row r="268" spans="3:3">
      <c r="C268"/>
    </row>
    <row r="269" spans="3:3">
      <c r="C269"/>
    </row>
    <row r="270" spans="3:3">
      <c r="C270"/>
    </row>
    <row r="271" spans="3:3">
      <c r="C271"/>
    </row>
    <row r="272" spans="3:3">
      <c r="C272"/>
    </row>
    <row r="273" spans="3:3">
      <c r="C273"/>
    </row>
    <row r="274" spans="3:3">
      <c r="C274"/>
    </row>
    <row r="275" spans="3:3">
      <c r="C275"/>
    </row>
    <row r="276" spans="3:3">
      <c r="C276"/>
    </row>
    <row r="277" spans="3:3">
      <c r="C277"/>
    </row>
    <row r="278" spans="3:3">
      <c r="C278"/>
    </row>
    <row r="279" spans="3:3">
      <c r="C279"/>
    </row>
    <row r="280" spans="3:3">
      <c r="C280"/>
    </row>
    <row r="281" spans="3:3">
      <c r="C281"/>
    </row>
    <row r="282" spans="3:3">
      <c r="C282"/>
    </row>
    <row r="283" spans="3:3">
      <c r="C283"/>
    </row>
    <row r="284" spans="3:3">
      <c r="C284"/>
    </row>
    <row r="285" spans="3:3">
      <c r="C285"/>
    </row>
    <row r="286" spans="3:3">
      <c r="C286"/>
    </row>
    <row r="287" spans="3:3">
      <c r="C287"/>
    </row>
    <row r="288" spans="3:3">
      <c r="C288"/>
    </row>
    <row r="289" spans="3:3">
      <c r="C289"/>
    </row>
    <row r="290" spans="3:3">
      <c r="C290"/>
    </row>
    <row r="291" spans="3:3">
      <c r="C291"/>
    </row>
    <row r="292" spans="3:3">
      <c r="C292"/>
    </row>
    <row r="293" spans="3:3">
      <c r="C293"/>
    </row>
    <row r="294" spans="3:3">
      <c r="C294"/>
    </row>
    <row r="295" spans="3:3">
      <c r="C295"/>
    </row>
    <row r="296" spans="3:3">
      <c r="C296"/>
    </row>
    <row r="297" spans="3:3">
      <c r="C297"/>
    </row>
    <row r="298" spans="3:3">
      <c r="C298"/>
    </row>
    <row r="299" spans="3:3">
      <c r="C299"/>
    </row>
    <row r="300" spans="3:3">
      <c r="C300"/>
    </row>
    <row r="301" spans="3:3">
      <c r="C301"/>
    </row>
    <row r="302" spans="3:3">
      <c r="C302"/>
    </row>
    <row r="303" spans="3:3">
      <c r="C303"/>
    </row>
    <row r="304" spans="3:3">
      <c r="C304"/>
    </row>
    <row r="305" spans="3:3">
      <c r="C305"/>
    </row>
    <row r="306" spans="3:3">
      <c r="C306"/>
    </row>
    <row r="307" spans="3:3">
      <c r="C307"/>
    </row>
    <row r="308" spans="3:3">
      <c r="C308"/>
    </row>
    <row r="309" spans="3:3">
      <c r="C309"/>
    </row>
    <row r="310" spans="3:3">
      <c r="C310"/>
    </row>
    <row r="311" spans="3:3">
      <c r="C311"/>
    </row>
    <row r="312" spans="3:3">
      <c r="C312"/>
    </row>
    <row r="313" spans="3:3">
      <c r="C313"/>
    </row>
    <row r="314" spans="3:3">
      <c r="C314"/>
    </row>
    <row r="315" spans="3:3">
      <c r="C315"/>
    </row>
    <row r="316" spans="3:3">
      <c r="C316"/>
    </row>
    <row r="317" spans="3:3">
      <c r="C317"/>
    </row>
    <row r="318" spans="3:3">
      <c r="C318"/>
    </row>
    <row r="319" spans="3:3">
      <c r="C319"/>
    </row>
    <row r="320" spans="3:3">
      <c r="C320"/>
    </row>
    <row r="321" spans="3:3">
      <c r="C321"/>
    </row>
    <row r="322" spans="3:3">
      <c r="C322"/>
    </row>
    <row r="323" spans="3:3">
      <c r="C323"/>
    </row>
    <row r="324" spans="3:3">
      <c r="C324"/>
    </row>
    <row r="325" spans="3:3">
      <c r="C325"/>
    </row>
    <row r="326" spans="3:3">
      <c r="C326"/>
    </row>
    <row r="327" spans="3:3">
      <c r="C327"/>
    </row>
    <row r="328" spans="3:3">
      <c r="C328"/>
    </row>
    <row r="329" spans="3:3">
      <c r="C329"/>
    </row>
    <row r="330" spans="3:3">
      <c r="C330"/>
    </row>
    <row r="331" spans="3:3">
      <c r="C331"/>
    </row>
    <row r="332" spans="3:3">
      <c r="C332"/>
    </row>
    <row r="333" spans="3:3">
      <c r="C333"/>
    </row>
    <row r="334" spans="3:3">
      <c r="C334"/>
    </row>
    <row r="335" spans="3:3">
      <c r="C335"/>
    </row>
    <row r="336" spans="3:3">
      <c r="C336"/>
    </row>
    <row r="337" spans="3:3">
      <c r="C337"/>
    </row>
    <row r="338" spans="3:3">
      <c r="C338"/>
    </row>
    <row r="339" spans="3:3">
      <c r="C339"/>
    </row>
    <row r="340" spans="3:3">
      <c r="C340"/>
    </row>
    <row r="341" spans="3:3">
      <c r="C341"/>
    </row>
    <row r="342" spans="3:3">
      <c r="C342"/>
    </row>
    <row r="343" spans="3:3">
      <c r="C343"/>
    </row>
    <row r="344" spans="3:3">
      <c r="C344"/>
    </row>
    <row r="345" spans="3:3">
      <c r="C345"/>
    </row>
    <row r="346" spans="3:3">
      <c r="C346"/>
    </row>
    <row r="347" spans="3:3">
      <c r="C347"/>
    </row>
    <row r="348" spans="3:3">
      <c r="C348"/>
    </row>
    <row r="349" spans="3:3">
      <c r="C349"/>
    </row>
    <row r="350" spans="3:3">
      <c r="C350"/>
    </row>
    <row r="351" spans="3:3">
      <c r="C351"/>
    </row>
    <row r="352" spans="3:3">
      <c r="C352"/>
    </row>
    <row r="353" spans="3:3">
      <c r="C353"/>
    </row>
    <row r="354" spans="3:3">
      <c r="C354"/>
    </row>
    <row r="355" spans="3:3">
      <c r="C355"/>
    </row>
    <row r="356" spans="3:3">
      <c r="C356"/>
    </row>
    <row r="357" spans="3:3">
      <c r="C357"/>
    </row>
    <row r="358" spans="3:3">
      <c r="C358"/>
    </row>
    <row r="359" spans="3:3">
      <c r="C359"/>
    </row>
    <row r="360" spans="3:3">
      <c r="C360"/>
    </row>
    <row r="361" spans="3:3">
      <c r="C361"/>
    </row>
    <row r="362" spans="3:3">
      <c r="C362"/>
    </row>
    <row r="363" spans="3:3">
      <c r="C363"/>
    </row>
    <row r="364" spans="3:3">
      <c r="C364"/>
    </row>
    <row r="365" spans="3:3">
      <c r="C365"/>
    </row>
    <row r="366" spans="3:3">
      <c r="C366"/>
    </row>
    <row r="367" spans="3:3">
      <c r="C367"/>
    </row>
    <row r="368" spans="3:3">
      <c r="C368"/>
    </row>
    <row r="369" spans="3:3">
      <c r="C369"/>
    </row>
    <row r="370" spans="3:3">
      <c r="C370"/>
    </row>
    <row r="371" spans="3:3">
      <c r="C371"/>
    </row>
    <row r="372" spans="3:3">
      <c r="C372"/>
    </row>
    <row r="373" spans="3:3">
      <c r="C373"/>
    </row>
    <row r="374" spans="3:3">
      <c r="C374"/>
    </row>
    <row r="375" spans="3:3">
      <c r="C375"/>
    </row>
    <row r="376" spans="3:3">
      <c r="C376"/>
    </row>
    <row r="377" spans="3:3">
      <c r="C377"/>
    </row>
    <row r="378" spans="3:3">
      <c r="C378"/>
    </row>
    <row r="379" spans="3:3">
      <c r="C379"/>
    </row>
    <row r="380" spans="3:3">
      <c r="C380"/>
    </row>
    <row r="381" spans="3:3">
      <c r="C381"/>
    </row>
    <row r="382" spans="3:3">
      <c r="C382"/>
    </row>
    <row r="383" spans="3:3">
      <c r="C383"/>
    </row>
    <row r="384" spans="3:3">
      <c r="C384"/>
    </row>
    <row r="385" spans="3:3">
      <c r="C385"/>
    </row>
    <row r="386" spans="3:3">
      <c r="C386"/>
    </row>
    <row r="387" spans="3:3">
      <c r="C387"/>
    </row>
    <row r="388" spans="3:3">
      <c r="C388"/>
    </row>
    <row r="389" spans="3:3">
      <c r="C389"/>
    </row>
    <row r="390" spans="3:3">
      <c r="C390"/>
    </row>
    <row r="391" spans="3:3">
      <c r="C391"/>
    </row>
    <row r="392" spans="3:3">
      <c r="C392"/>
    </row>
    <row r="393" spans="3:3">
      <c r="C393"/>
    </row>
    <row r="394" spans="3:3">
      <c r="C394"/>
    </row>
    <row r="395" spans="3:3">
      <c r="C395"/>
    </row>
    <row r="396" spans="3:3">
      <c r="C396"/>
    </row>
    <row r="397" spans="3:3">
      <c r="C397"/>
    </row>
    <row r="398" spans="3:3">
      <c r="C398"/>
    </row>
    <row r="399" spans="3:3">
      <c r="C399"/>
    </row>
    <row r="400" spans="3:3">
      <c r="C400"/>
    </row>
    <row r="401" spans="3:3">
      <c r="C401"/>
    </row>
    <row r="402" spans="3:3">
      <c r="C402"/>
    </row>
    <row r="403" spans="3:3">
      <c r="C403"/>
    </row>
    <row r="404" spans="3:3">
      <c r="C404"/>
    </row>
    <row r="405" spans="3:3">
      <c r="C405"/>
    </row>
    <row r="406" spans="3:3">
      <c r="C406"/>
    </row>
    <row r="407" spans="3:3">
      <c r="C407"/>
    </row>
    <row r="408" spans="3:3">
      <c r="C408"/>
    </row>
    <row r="409" spans="3:3">
      <c r="C409"/>
    </row>
    <row r="410" spans="3:3">
      <c r="C410"/>
    </row>
    <row r="411" spans="3:3">
      <c r="C411"/>
    </row>
    <row r="412" spans="3:3">
      <c r="C412"/>
    </row>
    <row r="413" spans="3:3">
      <c r="C413"/>
    </row>
    <row r="414" spans="3:3">
      <c r="C414"/>
    </row>
    <row r="415" spans="3:3">
      <c r="C415"/>
    </row>
    <row r="416" spans="3:3">
      <c r="C416"/>
    </row>
    <row r="417" spans="3:3">
      <c r="C417"/>
    </row>
    <row r="418" spans="3:3">
      <c r="C418"/>
    </row>
    <row r="419" spans="3:3">
      <c r="C419"/>
    </row>
    <row r="420" spans="3:3">
      <c r="C420"/>
    </row>
    <row r="421" spans="3:3">
      <c r="C421"/>
    </row>
    <row r="422" spans="3:3">
      <c r="C422"/>
    </row>
    <row r="423" spans="3:3">
      <c r="C423"/>
    </row>
    <row r="424" spans="3:3">
      <c r="C424"/>
    </row>
    <row r="425" spans="3:3">
      <c r="C425"/>
    </row>
    <row r="426" spans="3:3">
      <c r="C426"/>
    </row>
    <row r="427" spans="3:3">
      <c r="C427"/>
    </row>
    <row r="428" spans="3:3">
      <c r="C428"/>
    </row>
    <row r="429" spans="3:3">
      <c r="C429"/>
    </row>
    <row r="430" spans="3:3">
      <c r="C430"/>
    </row>
    <row r="431" spans="3:3">
      <c r="C431"/>
    </row>
    <row r="432" spans="3:3">
      <c r="C432"/>
    </row>
    <row r="433" spans="3:3">
      <c r="C433"/>
    </row>
    <row r="434" spans="3:3">
      <c r="C434"/>
    </row>
    <row r="435" spans="3:3">
      <c r="C435"/>
    </row>
    <row r="436" spans="3:3">
      <c r="C436"/>
    </row>
    <row r="437" spans="3:3">
      <c r="C437"/>
    </row>
    <row r="438" spans="3:3">
      <c r="C438"/>
    </row>
    <row r="439" spans="3:3">
      <c r="C439"/>
    </row>
    <row r="440" spans="3:3">
      <c r="C440"/>
    </row>
    <row r="441" spans="3:3">
      <c r="C441"/>
    </row>
    <row r="442" spans="3:3">
      <c r="C442"/>
    </row>
    <row r="443" spans="3:3">
      <c r="C443"/>
    </row>
    <row r="444" spans="3:3">
      <c r="C444"/>
    </row>
    <row r="445" spans="3:3">
      <c r="C445"/>
    </row>
    <row r="446" spans="3:3">
      <c r="C446"/>
    </row>
    <row r="447" spans="3:3">
      <c r="C447"/>
    </row>
    <row r="448" spans="3:3">
      <c r="C448"/>
    </row>
    <row r="449" spans="3:3">
      <c r="C449"/>
    </row>
    <row r="450" spans="3:3">
      <c r="C450"/>
    </row>
    <row r="451" spans="3:3">
      <c r="C451"/>
    </row>
    <row r="452" spans="3:3">
      <c r="C452"/>
    </row>
    <row r="453" spans="3:3">
      <c r="C453"/>
    </row>
    <row r="454" spans="3:3">
      <c r="C454"/>
    </row>
    <row r="455" spans="3:3">
      <c r="C455"/>
    </row>
    <row r="456" spans="3:3">
      <c r="C456"/>
    </row>
    <row r="457" spans="3:3">
      <c r="C457"/>
    </row>
    <row r="458" spans="3:3">
      <c r="C458"/>
    </row>
    <row r="459" spans="3:3">
      <c r="C459"/>
    </row>
    <row r="460" spans="3:3">
      <c r="C460"/>
    </row>
    <row r="461" spans="3:3">
      <c r="C461"/>
    </row>
    <row r="462" spans="3:3">
      <c r="C462"/>
    </row>
    <row r="463" spans="3:3">
      <c r="C463"/>
    </row>
    <row r="464" spans="3:3">
      <c r="C464"/>
    </row>
    <row r="465" spans="3:3">
      <c r="C465"/>
    </row>
    <row r="466" spans="3:3">
      <c r="C466"/>
    </row>
    <row r="467" spans="3:3">
      <c r="C467"/>
    </row>
    <row r="468" spans="3:3">
      <c r="C468"/>
    </row>
    <row r="469" spans="3:3">
      <c r="C469"/>
    </row>
    <row r="470" spans="3:3">
      <c r="C470"/>
    </row>
    <row r="471" spans="3:3">
      <c r="C471"/>
    </row>
    <row r="472" spans="3:3">
      <c r="C472"/>
    </row>
    <row r="473" spans="3:3">
      <c r="C473"/>
    </row>
    <row r="474" spans="3:3">
      <c r="C474"/>
    </row>
    <row r="475" spans="3:3">
      <c r="C475"/>
    </row>
    <row r="476" spans="3:3">
      <c r="C476"/>
    </row>
    <row r="477" spans="3:3">
      <c r="C477"/>
    </row>
    <row r="478" spans="3:3">
      <c r="C478"/>
    </row>
    <row r="479" spans="3:3">
      <c r="C479"/>
    </row>
    <row r="480" spans="3:3">
      <c r="C480"/>
    </row>
    <row r="481" spans="3:3">
      <c r="C481"/>
    </row>
    <row r="482" spans="3:3">
      <c r="C482"/>
    </row>
    <row r="483" spans="3:3">
      <c r="C483"/>
    </row>
    <row r="484" spans="3:3">
      <c r="C484"/>
    </row>
    <row r="485" spans="3:3">
      <c r="C485"/>
    </row>
    <row r="486" spans="3:3">
      <c r="C486"/>
    </row>
    <row r="487" spans="3:3">
      <c r="C487"/>
    </row>
    <row r="488" spans="3:3">
      <c r="C488"/>
    </row>
    <row r="489" spans="3:3">
      <c r="C489"/>
    </row>
    <row r="490" spans="3:3">
      <c r="C490"/>
    </row>
    <row r="491" spans="3:3">
      <c r="C491"/>
    </row>
    <row r="492" spans="3:3">
      <c r="C492"/>
    </row>
    <row r="493" spans="3:3">
      <c r="C493"/>
    </row>
    <row r="494" spans="3:3">
      <c r="C494"/>
    </row>
    <row r="495" spans="3:3">
      <c r="C495"/>
    </row>
    <row r="496" spans="3:3">
      <c r="C496"/>
    </row>
    <row r="497" spans="3:3">
      <c r="C497"/>
    </row>
    <row r="498" spans="3:3">
      <c r="C498"/>
    </row>
    <row r="499" spans="3:3">
      <c r="C499"/>
    </row>
    <row r="500" spans="3:3">
      <c r="C500"/>
    </row>
    <row r="501" spans="3:3">
      <c r="C501"/>
    </row>
    <row r="502" spans="3:3">
      <c r="C502"/>
    </row>
    <row r="503" spans="3:3">
      <c r="C503"/>
    </row>
    <row r="504" spans="3:3">
      <c r="C504"/>
    </row>
    <row r="505" spans="3:3">
      <c r="C505"/>
    </row>
    <row r="506" spans="3:3">
      <c r="C506"/>
    </row>
    <row r="507" spans="3:3">
      <c r="C507"/>
    </row>
    <row r="508" spans="3:3">
      <c r="C508"/>
    </row>
    <row r="509" spans="3:3">
      <c r="C509"/>
    </row>
    <row r="510" spans="3:3">
      <c r="C510"/>
    </row>
    <row r="511" spans="3:3">
      <c r="C511"/>
    </row>
    <row r="512" spans="3:3">
      <c r="C512"/>
    </row>
    <row r="513" spans="3:3">
      <c r="C513"/>
    </row>
    <row r="514" spans="3:3">
      <c r="C514"/>
    </row>
    <row r="515" spans="3:3">
      <c r="C515"/>
    </row>
    <row r="516" spans="3:3">
      <c r="C516"/>
    </row>
    <row r="517" spans="3:3">
      <c r="C517"/>
    </row>
    <row r="518" spans="3:3">
      <c r="C518"/>
    </row>
    <row r="519" spans="3:3">
      <c r="C519"/>
    </row>
    <row r="520" spans="3:3">
      <c r="C520"/>
    </row>
    <row r="521" spans="3:3">
      <c r="C521"/>
    </row>
    <row r="522" spans="3:3">
      <c r="C522"/>
    </row>
    <row r="523" spans="3:3">
      <c r="C523"/>
    </row>
    <row r="524" spans="3:3">
      <c r="C524"/>
    </row>
    <row r="525" spans="3:3">
      <c r="C525"/>
    </row>
    <row r="526" spans="3:3">
      <c r="C526"/>
    </row>
    <row r="527" spans="3:3">
      <c r="C527"/>
    </row>
    <row r="528" spans="3:3">
      <c r="C528"/>
    </row>
    <row r="529" spans="3:3">
      <c r="C529"/>
    </row>
    <row r="530" spans="3:3">
      <c r="C530"/>
    </row>
    <row r="531" spans="3:3">
      <c r="C531"/>
    </row>
    <row r="532" spans="3:3">
      <c r="C532"/>
    </row>
    <row r="533" spans="3:3">
      <c r="C533"/>
    </row>
    <row r="534" spans="3:3">
      <c r="C534"/>
    </row>
    <row r="535" spans="3:3">
      <c r="C535"/>
    </row>
    <row r="536" spans="3:3">
      <c r="C536"/>
    </row>
    <row r="537" spans="3:3">
      <c r="C537"/>
    </row>
    <row r="538" spans="3:3">
      <c r="C538"/>
    </row>
    <row r="539" spans="3:3">
      <c r="C539"/>
    </row>
    <row r="540" spans="3:3">
      <c r="C540"/>
    </row>
    <row r="541" spans="3:3">
      <c r="C541"/>
    </row>
    <row r="542" spans="3:3">
      <c r="C542"/>
    </row>
    <row r="543" spans="3:3">
      <c r="C543"/>
    </row>
    <row r="544" spans="3:3">
      <c r="C544"/>
    </row>
    <row r="545" spans="3:3">
      <c r="C545"/>
    </row>
    <row r="546" spans="3:3">
      <c r="C546"/>
    </row>
    <row r="547" spans="3:3">
      <c r="C547"/>
    </row>
    <row r="548" spans="3:3">
      <c r="C548"/>
    </row>
    <row r="549" spans="3:3">
      <c r="C549"/>
    </row>
    <row r="550" spans="3:3">
      <c r="C550"/>
    </row>
    <row r="551" spans="3:3">
      <c r="C551"/>
    </row>
    <row r="552" spans="3:3">
      <c r="C552"/>
    </row>
    <row r="553" spans="3:3">
      <c r="C553"/>
    </row>
    <row r="554" spans="3:3">
      <c r="C554"/>
    </row>
    <row r="555" spans="3:3">
      <c r="C555"/>
    </row>
    <row r="556" spans="3:3">
      <c r="C556"/>
    </row>
    <row r="557" spans="3:3">
      <c r="C557"/>
    </row>
    <row r="558" spans="3:3">
      <c r="C558"/>
    </row>
    <row r="559" spans="3:3">
      <c r="C559"/>
    </row>
    <row r="560" spans="3:3">
      <c r="C560"/>
    </row>
    <row r="561" spans="3:3">
      <c r="C561"/>
    </row>
    <row r="562" spans="3:3">
      <c r="C562"/>
    </row>
    <row r="563" spans="3:3">
      <c r="C563"/>
    </row>
    <row r="564" spans="3:3">
      <c r="C564"/>
    </row>
    <row r="565" spans="3:3">
      <c r="C565"/>
    </row>
    <row r="566" spans="3:3">
      <c r="C566"/>
    </row>
    <row r="567" spans="3:3">
      <c r="C567"/>
    </row>
    <row r="568" spans="3:3">
      <c r="C568"/>
    </row>
    <row r="569" spans="3:3">
      <c r="C569"/>
    </row>
    <row r="570" spans="3:3">
      <c r="C570"/>
    </row>
    <row r="571" spans="3:3">
      <c r="C571"/>
    </row>
    <row r="572" spans="3:3">
      <c r="C572"/>
    </row>
    <row r="573" spans="3:3">
      <c r="C573"/>
    </row>
    <row r="574" spans="3:3">
      <c r="C574"/>
    </row>
    <row r="575" spans="3:3">
      <c r="C575"/>
    </row>
    <row r="576" spans="3:3">
      <c r="C576"/>
    </row>
    <row r="577" spans="3:3">
      <c r="C577"/>
    </row>
    <row r="578" spans="3:3">
      <c r="C578"/>
    </row>
    <row r="579" spans="3:3">
      <c r="C579"/>
    </row>
    <row r="580" spans="3:3">
      <c r="C580"/>
    </row>
    <row r="581" spans="3:3">
      <c r="C581"/>
    </row>
    <row r="582" spans="3:3">
      <c r="C582"/>
    </row>
    <row r="583" spans="3:3">
      <c r="C583"/>
    </row>
    <row r="584" spans="3:3">
      <c r="C584"/>
    </row>
    <row r="585" spans="3:3">
      <c r="C585"/>
    </row>
    <row r="586" spans="3:3">
      <c r="C586"/>
    </row>
    <row r="587" spans="3:3">
      <c r="C587"/>
    </row>
    <row r="588" spans="3:3">
      <c r="C588"/>
    </row>
    <row r="589" spans="3:3">
      <c r="C589"/>
    </row>
    <row r="590" spans="3:3">
      <c r="C590"/>
    </row>
    <row r="591" spans="3:3">
      <c r="C591"/>
    </row>
    <row r="592" spans="3:3">
      <c r="C592"/>
    </row>
    <row r="593" spans="3:3">
      <c r="C593"/>
    </row>
    <row r="594" spans="3:3">
      <c r="C594"/>
    </row>
    <row r="595" spans="3:3">
      <c r="C595"/>
    </row>
    <row r="596" spans="3:3">
      <c r="C596"/>
    </row>
    <row r="597" spans="3:3">
      <c r="C597"/>
    </row>
    <row r="598" spans="3:3">
      <c r="C598"/>
    </row>
    <row r="599" spans="3:3">
      <c r="C599"/>
    </row>
    <row r="600" spans="3:3">
      <c r="C600"/>
    </row>
    <row r="601" spans="3:3">
      <c r="C601"/>
    </row>
    <row r="602" spans="3:3">
      <c r="C602"/>
    </row>
    <row r="603" spans="3:3">
      <c r="C603"/>
    </row>
    <row r="604" spans="3:3">
      <c r="C604"/>
    </row>
    <row r="605" spans="3:3">
      <c r="C605"/>
    </row>
    <row r="606" spans="3:3">
      <c r="C606"/>
    </row>
    <row r="607" spans="3:3">
      <c r="C607"/>
    </row>
    <row r="608" spans="3:3">
      <c r="C608"/>
    </row>
    <row r="609" spans="3:3">
      <c r="C609"/>
    </row>
    <row r="610" spans="3:3">
      <c r="C610"/>
    </row>
    <row r="611" spans="3:3">
      <c r="C611"/>
    </row>
    <row r="612" spans="3:3">
      <c r="C612"/>
    </row>
    <row r="613" spans="3:3">
      <c r="C613"/>
    </row>
    <row r="614" spans="3:3">
      <c r="C614"/>
    </row>
    <row r="615" spans="3:3">
      <c r="C615"/>
    </row>
    <row r="616" spans="3:3">
      <c r="C616"/>
    </row>
    <row r="617" spans="3:3">
      <c r="C617"/>
    </row>
    <row r="618" spans="3:3">
      <c r="C618"/>
    </row>
    <row r="619" spans="3:3">
      <c r="C619"/>
    </row>
    <row r="620" spans="3:3">
      <c r="C620"/>
    </row>
    <row r="621" spans="3:3">
      <c r="C621"/>
    </row>
    <row r="622" spans="3:3">
      <c r="C622"/>
    </row>
    <row r="623" spans="3:3">
      <c r="C623"/>
    </row>
    <row r="624" spans="3:3">
      <c r="C624"/>
    </row>
    <row r="625" spans="3:3">
      <c r="C625"/>
    </row>
    <row r="626" spans="3:3">
      <c r="C626"/>
    </row>
    <row r="627" spans="3:3">
      <c r="C627"/>
    </row>
    <row r="628" spans="3:3">
      <c r="C628"/>
    </row>
    <row r="629" spans="3:3">
      <c r="C629"/>
    </row>
    <row r="630" spans="3:3">
      <c r="C630"/>
    </row>
    <row r="631" spans="3:3">
      <c r="C631"/>
    </row>
    <row r="632" spans="3:3">
      <c r="C632"/>
    </row>
    <row r="633" spans="3:3">
      <c r="C633"/>
    </row>
    <row r="634" spans="3:3">
      <c r="C634"/>
    </row>
    <row r="635" spans="3:3">
      <c r="C635"/>
    </row>
    <row r="636" spans="3:3">
      <c r="C636"/>
    </row>
    <row r="637" spans="3:3">
      <c r="C637"/>
    </row>
    <row r="638" spans="3:3">
      <c r="C638"/>
    </row>
    <row r="639" spans="3:3">
      <c r="C639"/>
    </row>
    <row r="640" spans="3:3">
      <c r="C640"/>
    </row>
    <row r="641" spans="3:3">
      <c r="C641"/>
    </row>
    <row r="642" spans="3:3">
      <c r="C642"/>
    </row>
    <row r="643" spans="3:3">
      <c r="C643"/>
    </row>
    <row r="644" spans="3:3">
      <c r="C644"/>
    </row>
    <row r="645" spans="3:3">
      <c r="C645"/>
    </row>
    <row r="646" spans="3:3">
      <c r="C646"/>
    </row>
    <row r="647" spans="3:3">
      <c r="C647"/>
    </row>
    <row r="648" spans="3:3">
      <c r="C648"/>
    </row>
    <row r="649" spans="3:3">
      <c r="C649"/>
    </row>
    <row r="650" spans="3:3">
      <c r="C650"/>
    </row>
    <row r="651" spans="3:3">
      <c r="C651"/>
    </row>
    <row r="652" spans="3:3">
      <c r="C652"/>
    </row>
    <row r="653" spans="3:3">
      <c r="C653"/>
    </row>
    <row r="654" spans="3:3">
      <c r="C654"/>
    </row>
    <row r="655" spans="3:3">
      <c r="C655"/>
    </row>
    <row r="656" spans="3:3">
      <c r="C656"/>
    </row>
    <row r="657" spans="3:3">
      <c r="C657"/>
    </row>
    <row r="658" spans="3:3">
      <c r="C658"/>
    </row>
    <row r="659" spans="3:3">
      <c r="C659"/>
    </row>
    <row r="660" spans="3:3">
      <c r="C660"/>
    </row>
    <row r="661" spans="3:3">
      <c r="C661"/>
    </row>
    <row r="662" spans="3:3">
      <c r="C662"/>
    </row>
    <row r="663" spans="3:3">
      <c r="C663"/>
    </row>
    <row r="664" spans="3:3">
      <c r="C664"/>
    </row>
    <row r="665" spans="3:3">
      <c r="C665"/>
    </row>
    <row r="666" spans="3:3">
      <c r="C666"/>
    </row>
    <row r="667" spans="3:3">
      <c r="C667"/>
    </row>
    <row r="668" spans="3:3">
      <c r="C668"/>
    </row>
    <row r="669" spans="3:3">
      <c r="C669"/>
    </row>
    <row r="670" spans="3:3">
      <c r="C670"/>
    </row>
    <row r="671" spans="3:3">
      <c r="C671"/>
    </row>
    <row r="672" spans="3:3">
      <c r="C672"/>
    </row>
    <row r="673" spans="3:3">
      <c r="C673"/>
    </row>
    <row r="674" spans="3:3">
      <c r="C674"/>
    </row>
    <row r="675" spans="3:3">
      <c r="C675"/>
    </row>
    <row r="676" spans="3:3">
      <c r="C676"/>
    </row>
    <row r="677" spans="3:3">
      <c r="C677"/>
    </row>
    <row r="678" spans="3:3">
      <c r="C678"/>
    </row>
    <row r="679" spans="3:3">
      <c r="C679"/>
    </row>
    <row r="680" spans="3:3">
      <c r="C680"/>
    </row>
    <row r="681" spans="3:3">
      <c r="C681"/>
    </row>
    <row r="682" spans="3:3">
      <c r="C682"/>
    </row>
    <row r="683" spans="3:3">
      <c r="C683"/>
    </row>
    <row r="684" spans="3:3">
      <c r="C684"/>
    </row>
    <row r="685" spans="3:3">
      <c r="C685"/>
    </row>
    <row r="686" spans="3:3">
      <c r="C686"/>
    </row>
    <row r="687" spans="3:3">
      <c r="C687"/>
    </row>
    <row r="688" spans="3:3">
      <c r="C688"/>
    </row>
    <row r="689" spans="3:3">
      <c r="C689"/>
    </row>
    <row r="690" spans="3:3">
      <c r="C690"/>
    </row>
    <row r="691" spans="3:3">
      <c r="C691"/>
    </row>
    <row r="692" spans="3:3">
      <c r="C692"/>
    </row>
    <row r="693" spans="3:3">
      <c r="C693"/>
    </row>
    <row r="694" spans="3:3">
      <c r="C694"/>
    </row>
    <row r="695" spans="3:3">
      <c r="C695"/>
    </row>
    <row r="696" spans="3:3">
      <c r="C696"/>
    </row>
    <row r="697" spans="3:3">
      <c r="C697"/>
    </row>
    <row r="698" spans="3:3">
      <c r="C698"/>
    </row>
    <row r="699" spans="3:3">
      <c r="C699"/>
    </row>
    <row r="700" spans="3:3">
      <c r="C700"/>
    </row>
    <row r="701" spans="3:3">
      <c r="C701"/>
    </row>
    <row r="702" spans="3:3">
      <c r="C702"/>
    </row>
    <row r="703" spans="3:3">
      <c r="C703"/>
    </row>
    <row r="704" spans="3:3">
      <c r="C704"/>
    </row>
    <row r="705" spans="3:3">
      <c r="C705"/>
    </row>
    <row r="706" spans="3:3">
      <c r="C706"/>
    </row>
    <row r="707" spans="3:3">
      <c r="C707"/>
    </row>
    <row r="708" spans="3:3">
      <c r="C708"/>
    </row>
    <row r="709" spans="3:3">
      <c r="C709"/>
    </row>
    <row r="710" spans="3:3">
      <c r="C710"/>
    </row>
    <row r="711" spans="3:3">
      <c r="C711"/>
    </row>
    <row r="712" spans="3:3">
      <c r="C712"/>
    </row>
    <row r="713" spans="3:3">
      <c r="C713"/>
    </row>
    <row r="714" spans="3:3">
      <c r="C714"/>
    </row>
    <row r="715" spans="3:3">
      <c r="C715"/>
    </row>
    <row r="716" spans="3:3">
      <c r="C716"/>
    </row>
    <row r="717" spans="3:3">
      <c r="C717"/>
    </row>
    <row r="718" spans="3:3">
      <c r="C718"/>
    </row>
    <row r="719" spans="3:3">
      <c r="C719"/>
    </row>
    <row r="720" spans="3:3">
      <c r="C720"/>
    </row>
    <row r="721" spans="3:3">
      <c r="C721"/>
    </row>
    <row r="722" spans="3:3">
      <c r="C722"/>
    </row>
    <row r="723" spans="3:3">
      <c r="C723"/>
    </row>
    <row r="724" spans="3:3">
      <c r="C724"/>
    </row>
    <row r="725" spans="3:3">
      <c r="C725"/>
    </row>
    <row r="726" spans="3:3">
      <c r="C726"/>
    </row>
    <row r="727" spans="3:3">
      <c r="C727"/>
    </row>
    <row r="728" spans="3:3">
      <c r="C728"/>
    </row>
    <row r="729" spans="3:3">
      <c r="C729"/>
    </row>
    <row r="730" spans="3:3">
      <c r="C730"/>
    </row>
    <row r="731" spans="3:3">
      <c r="C731"/>
    </row>
    <row r="732" spans="3:3">
      <c r="C732"/>
    </row>
    <row r="733" spans="3:3">
      <c r="C733"/>
    </row>
    <row r="734" spans="3:3">
      <c r="C734"/>
    </row>
    <row r="735" spans="3:3">
      <c r="C735"/>
    </row>
    <row r="736" spans="3:3">
      <c r="C736"/>
    </row>
    <row r="737" spans="3:3">
      <c r="C737"/>
    </row>
    <row r="738" spans="3:3">
      <c r="C738"/>
    </row>
    <row r="739" spans="3:3">
      <c r="C739"/>
    </row>
    <row r="740" spans="3:3">
      <c r="C740"/>
    </row>
    <row r="741" spans="3:3">
      <c r="C741"/>
    </row>
    <row r="742" spans="3:3">
      <c r="C742"/>
    </row>
    <row r="743" spans="3:3">
      <c r="C743"/>
    </row>
    <row r="744" spans="3:3">
      <c r="C744"/>
    </row>
    <row r="745" spans="3:3">
      <c r="C745"/>
    </row>
    <row r="746" spans="3:3">
      <c r="C746"/>
    </row>
    <row r="747" spans="3:3">
      <c r="C747"/>
    </row>
    <row r="748" spans="3:3">
      <c r="C748"/>
    </row>
    <row r="749" spans="3:3">
      <c r="C749"/>
    </row>
    <row r="750" spans="3:3">
      <c r="C750"/>
    </row>
    <row r="751" spans="3:3">
      <c r="C751"/>
    </row>
    <row r="752" spans="3:3">
      <c r="C752"/>
    </row>
    <row r="753" spans="3:3">
      <c r="C753"/>
    </row>
    <row r="754" spans="3:3">
      <c r="C754"/>
    </row>
    <row r="755" spans="3:3">
      <c r="C755"/>
    </row>
    <row r="756" spans="3:3">
      <c r="C756"/>
    </row>
    <row r="757" spans="3:3">
      <c r="C757"/>
    </row>
    <row r="758" spans="3:3">
      <c r="C758"/>
    </row>
    <row r="759" spans="3:3">
      <c r="C759"/>
    </row>
    <row r="760" spans="3:3">
      <c r="C760"/>
    </row>
    <row r="761" spans="3:3">
      <c r="C761"/>
    </row>
    <row r="762" spans="3:3">
      <c r="C762"/>
    </row>
    <row r="763" spans="3:3">
      <c r="C763"/>
    </row>
    <row r="764" spans="3:3">
      <c r="C764"/>
    </row>
    <row r="765" spans="3:3">
      <c r="C765"/>
    </row>
    <row r="766" spans="3:3">
      <c r="C766"/>
    </row>
    <row r="767" spans="3:3">
      <c r="C767"/>
    </row>
    <row r="768" spans="3:3">
      <c r="C768"/>
    </row>
    <row r="769" spans="3:3">
      <c r="C769"/>
    </row>
    <row r="770" spans="3:3">
      <c r="C770"/>
    </row>
    <row r="771" spans="3:3">
      <c r="C771"/>
    </row>
    <row r="772" spans="3:3">
      <c r="C772"/>
    </row>
    <row r="773" spans="3:3">
      <c r="C773"/>
    </row>
    <row r="774" spans="3:3">
      <c r="C774"/>
    </row>
    <row r="775" spans="3:3">
      <c r="C775"/>
    </row>
    <row r="776" spans="3:3">
      <c r="C776"/>
    </row>
    <row r="777" spans="3:3">
      <c r="C777"/>
    </row>
    <row r="778" spans="3:3">
      <c r="C778"/>
    </row>
    <row r="779" spans="3:3">
      <c r="C779"/>
    </row>
    <row r="780" spans="3:3">
      <c r="C780"/>
    </row>
    <row r="781" spans="3:3">
      <c r="C781"/>
    </row>
    <row r="782" spans="3:3">
      <c r="C782"/>
    </row>
    <row r="783" spans="3:3">
      <c r="C783"/>
    </row>
    <row r="784" spans="3:3">
      <c r="C784"/>
    </row>
    <row r="785" spans="3:3">
      <c r="C785"/>
    </row>
    <row r="786" spans="3:3">
      <c r="C786"/>
    </row>
    <row r="787" spans="3:3">
      <c r="C787"/>
    </row>
    <row r="788" spans="3:3">
      <c r="C788"/>
    </row>
    <row r="789" spans="3:3">
      <c r="C789"/>
    </row>
    <row r="790" spans="3:3">
      <c r="C790"/>
    </row>
    <row r="791" spans="3:3">
      <c r="C791"/>
    </row>
    <row r="792" spans="3:3">
      <c r="C792"/>
    </row>
    <row r="793" spans="3:3">
      <c r="C793"/>
    </row>
    <row r="794" spans="3:3">
      <c r="C794"/>
    </row>
    <row r="795" spans="3:3">
      <c r="C795"/>
    </row>
    <row r="796" spans="3:3">
      <c r="C796"/>
    </row>
    <row r="797" spans="3:3">
      <c r="C797"/>
    </row>
    <row r="798" spans="3:3">
      <c r="C798"/>
    </row>
    <row r="799" spans="3:3">
      <c r="C799"/>
    </row>
    <row r="800" spans="3:3">
      <c r="C800"/>
    </row>
    <row r="801" spans="3:3">
      <c r="C801"/>
    </row>
    <row r="802" spans="3:3">
      <c r="C802"/>
    </row>
    <row r="803" spans="3:3">
      <c r="C803"/>
    </row>
    <row r="804" spans="3:3">
      <c r="C804"/>
    </row>
    <row r="805" spans="3:3">
      <c r="C805"/>
    </row>
    <row r="806" spans="3:3">
      <c r="C806"/>
    </row>
    <row r="807" spans="3:3">
      <c r="C807"/>
    </row>
    <row r="808" spans="3:3">
      <c r="C808"/>
    </row>
    <row r="809" spans="3:3">
      <c r="C809"/>
    </row>
    <row r="810" spans="3:3">
      <c r="C810"/>
    </row>
    <row r="811" spans="3:3">
      <c r="C811"/>
    </row>
    <row r="812" spans="3:3">
      <c r="C812"/>
    </row>
    <row r="813" spans="3:3">
      <c r="C813"/>
    </row>
    <row r="814" spans="3:3">
      <c r="C814"/>
    </row>
    <row r="815" spans="3:3">
      <c r="C815"/>
    </row>
    <row r="816" spans="3:3">
      <c r="C816"/>
    </row>
    <row r="817" spans="3:3">
      <c r="C817"/>
    </row>
    <row r="818" spans="3:3">
      <c r="C818"/>
    </row>
    <row r="819" spans="3:3">
      <c r="C819"/>
    </row>
    <row r="820" spans="3:3">
      <c r="C820"/>
    </row>
    <row r="821" spans="3:3">
      <c r="C821"/>
    </row>
    <row r="822" spans="3:3">
      <c r="C822"/>
    </row>
    <row r="823" spans="3:3">
      <c r="C823"/>
    </row>
    <row r="824" spans="3:3">
      <c r="C824"/>
    </row>
    <row r="825" spans="3:3">
      <c r="C825"/>
    </row>
    <row r="826" spans="3:3">
      <c r="C826"/>
    </row>
    <row r="827" spans="3:3">
      <c r="C827"/>
    </row>
    <row r="828" spans="3:3">
      <c r="C828"/>
    </row>
    <row r="829" spans="3:3">
      <c r="C829"/>
    </row>
    <row r="830" spans="3:3">
      <c r="C830"/>
    </row>
    <row r="831" spans="3:3">
      <c r="C831"/>
    </row>
    <row r="832" spans="3:3">
      <c r="C832"/>
    </row>
    <row r="833" spans="3:3">
      <c r="C833"/>
    </row>
    <row r="834" spans="3:3">
      <c r="C834"/>
    </row>
    <row r="835" spans="3:3">
      <c r="C835"/>
    </row>
    <row r="836" spans="3:3">
      <c r="C836"/>
    </row>
    <row r="837" spans="3:3">
      <c r="C837"/>
    </row>
    <row r="838" spans="3:3">
      <c r="C838"/>
    </row>
    <row r="839" spans="3:3">
      <c r="C839"/>
    </row>
    <row r="840" spans="3:3">
      <c r="C840"/>
    </row>
    <row r="841" spans="3:3">
      <c r="C841"/>
    </row>
    <row r="842" spans="3:3">
      <c r="C842"/>
    </row>
    <row r="843" spans="3:3">
      <c r="C843"/>
    </row>
    <row r="844" spans="3:3">
      <c r="C844"/>
    </row>
    <row r="845" spans="3:3">
      <c r="C845"/>
    </row>
    <row r="846" spans="3:3">
      <c r="C846"/>
    </row>
    <row r="847" spans="3:3">
      <c r="C847"/>
    </row>
    <row r="848" spans="3:3">
      <c r="C848"/>
    </row>
    <row r="849" spans="3:3">
      <c r="C849"/>
    </row>
    <row r="850" spans="3:3">
      <c r="C850"/>
    </row>
    <row r="851" spans="3:3">
      <c r="C851"/>
    </row>
    <row r="852" spans="3:3">
      <c r="C852"/>
    </row>
    <row r="853" spans="3:3">
      <c r="C853"/>
    </row>
    <row r="854" spans="3:3">
      <c r="C854"/>
    </row>
    <row r="855" spans="3:3">
      <c r="C855"/>
    </row>
    <row r="856" spans="3:3">
      <c r="C856"/>
    </row>
    <row r="857" spans="3:3">
      <c r="C857"/>
    </row>
    <row r="858" spans="3:3">
      <c r="C858"/>
    </row>
    <row r="859" spans="3:3">
      <c r="C859"/>
    </row>
    <row r="860" spans="3:3">
      <c r="C860"/>
    </row>
    <row r="861" spans="3:3">
      <c r="C861"/>
    </row>
    <row r="862" spans="3:3">
      <c r="C862"/>
    </row>
    <row r="863" spans="3:3">
      <c r="C863"/>
    </row>
    <row r="864" spans="3:3">
      <c r="C864"/>
    </row>
    <row r="865" spans="3:3">
      <c r="C865"/>
    </row>
    <row r="866" spans="3:3">
      <c r="C866"/>
    </row>
    <row r="867" spans="3:3">
      <c r="C867"/>
    </row>
    <row r="868" spans="3:3">
      <c r="C868"/>
    </row>
    <row r="869" spans="3:3">
      <c r="C869"/>
    </row>
    <row r="870" spans="3:3">
      <c r="C870"/>
    </row>
    <row r="871" spans="3:3">
      <c r="C871"/>
    </row>
    <row r="872" spans="3:3">
      <c r="C872"/>
    </row>
    <row r="873" spans="3:3">
      <c r="C873"/>
    </row>
    <row r="874" spans="3:3">
      <c r="C874"/>
    </row>
    <row r="875" spans="3:3">
      <c r="C875"/>
    </row>
    <row r="876" spans="3:3">
      <c r="C876"/>
    </row>
    <row r="877" spans="3:3">
      <c r="C877"/>
    </row>
    <row r="878" spans="3:3">
      <c r="C878"/>
    </row>
    <row r="879" spans="3:3">
      <c r="C879"/>
    </row>
    <row r="880" spans="3:3">
      <c r="C880"/>
    </row>
    <row r="881" spans="3:3">
      <c r="C881"/>
    </row>
    <row r="882" spans="3:3">
      <c r="C882"/>
    </row>
    <row r="883" spans="3:3">
      <c r="C883"/>
    </row>
    <row r="884" spans="3:3">
      <c r="C884"/>
    </row>
    <row r="885" spans="3:3">
      <c r="C885"/>
    </row>
    <row r="886" spans="3:3">
      <c r="C886"/>
    </row>
    <row r="887" spans="3:3">
      <c r="C887"/>
    </row>
    <row r="888" spans="3:3">
      <c r="C888"/>
    </row>
    <row r="889" spans="3:3">
      <c r="C889"/>
    </row>
    <row r="890" spans="3:3">
      <c r="C890"/>
    </row>
    <row r="891" spans="3:3">
      <c r="C891"/>
    </row>
    <row r="892" spans="3:3">
      <c r="C892"/>
    </row>
    <row r="893" spans="3:3">
      <c r="C893"/>
    </row>
    <row r="894" spans="3:3">
      <c r="C894"/>
    </row>
    <row r="895" spans="3:3">
      <c r="C895"/>
    </row>
    <row r="896" spans="3:3">
      <c r="C896"/>
    </row>
    <row r="897" spans="3:3">
      <c r="C897"/>
    </row>
    <row r="898" spans="3:3">
      <c r="C898"/>
    </row>
    <row r="899" spans="3:3">
      <c r="C899"/>
    </row>
    <row r="900" spans="3:3">
      <c r="C900"/>
    </row>
    <row r="901" spans="3:3">
      <c r="C901"/>
    </row>
    <row r="902" spans="3:3">
      <c r="C902"/>
    </row>
    <row r="903" spans="3:3">
      <c r="C903"/>
    </row>
    <row r="904" spans="3:3">
      <c r="C904"/>
    </row>
    <row r="905" spans="3:3">
      <c r="C905"/>
    </row>
    <row r="906" spans="3:3">
      <c r="C906"/>
    </row>
    <row r="907" spans="3:3">
      <c r="C907"/>
    </row>
    <row r="908" spans="3:3">
      <c r="C908"/>
    </row>
    <row r="909" spans="3:3">
      <c r="C909"/>
    </row>
    <row r="910" spans="3:3">
      <c r="C910"/>
    </row>
    <row r="911" spans="3:3">
      <c r="C911"/>
    </row>
    <row r="912" spans="3:3">
      <c r="C912"/>
    </row>
    <row r="913" spans="3:3">
      <c r="C913"/>
    </row>
    <row r="914" spans="3:3">
      <c r="C914"/>
    </row>
    <row r="915" spans="3:3">
      <c r="C915"/>
    </row>
    <row r="916" spans="3:3">
      <c r="C916"/>
    </row>
    <row r="917" spans="3:3">
      <c r="C917"/>
    </row>
    <row r="918" spans="3:3">
      <c r="C918"/>
    </row>
    <row r="919" spans="3:3">
      <c r="C919"/>
    </row>
    <row r="920" spans="3:3">
      <c r="C920"/>
    </row>
    <row r="921" spans="3:3">
      <c r="C921"/>
    </row>
    <row r="922" spans="3:3">
      <c r="C922"/>
    </row>
    <row r="923" spans="3:3">
      <c r="C923"/>
    </row>
    <row r="924" spans="3:3">
      <c r="C924"/>
    </row>
    <row r="925" spans="3:3">
      <c r="C925"/>
    </row>
    <row r="926" spans="3:3">
      <c r="C926"/>
    </row>
    <row r="927" spans="3:3">
      <c r="C927"/>
    </row>
    <row r="928" spans="3:3">
      <c r="C928"/>
    </row>
    <row r="929" spans="3:3">
      <c r="C929"/>
    </row>
    <row r="930" spans="3:3">
      <c r="C930"/>
    </row>
    <row r="931" spans="3:3">
      <c r="C931"/>
    </row>
    <row r="932" spans="3:3">
      <c r="C932"/>
    </row>
    <row r="933" spans="3:3">
      <c r="C933"/>
    </row>
    <row r="934" spans="3:3">
      <c r="C934"/>
    </row>
    <row r="935" spans="3:3">
      <c r="C935"/>
    </row>
    <row r="936" spans="3:3">
      <c r="C936"/>
    </row>
    <row r="937" spans="3:3">
      <c r="C937"/>
    </row>
    <row r="938" spans="3:3">
      <c r="C938"/>
    </row>
    <row r="939" spans="3:3">
      <c r="C939"/>
    </row>
    <row r="940" spans="3:3">
      <c r="C940"/>
    </row>
    <row r="941" spans="3:3">
      <c r="C941"/>
    </row>
    <row r="942" spans="3:3">
      <c r="C942"/>
    </row>
    <row r="943" spans="3:3">
      <c r="C943"/>
    </row>
    <row r="944" spans="3:3">
      <c r="C944"/>
    </row>
    <row r="945" spans="3:3">
      <c r="C945"/>
    </row>
    <row r="946" spans="3:3">
      <c r="C946"/>
    </row>
    <row r="947" spans="3:3">
      <c r="C947"/>
    </row>
    <row r="948" spans="3:3">
      <c r="C948"/>
    </row>
    <row r="949" spans="3:3">
      <c r="C949"/>
    </row>
    <row r="950" spans="3:3">
      <c r="C950"/>
    </row>
    <row r="951" spans="3:3">
      <c r="C951"/>
    </row>
    <row r="952" spans="3:3">
      <c r="C952"/>
    </row>
    <row r="953" spans="3:3">
      <c r="C953"/>
    </row>
    <row r="954" spans="3:3">
      <c r="C954"/>
    </row>
    <row r="955" spans="3:3">
      <c r="C955"/>
    </row>
    <row r="956" spans="3:3">
      <c r="C956"/>
    </row>
    <row r="957" spans="3:3">
      <c r="C957"/>
    </row>
    <row r="958" spans="3:3">
      <c r="C958"/>
    </row>
    <row r="959" spans="3:3">
      <c r="C959"/>
    </row>
    <row r="960" spans="3:3">
      <c r="C960"/>
    </row>
    <row r="961" spans="3:3">
      <c r="C961"/>
    </row>
    <row r="962" spans="3:3">
      <c r="C962"/>
    </row>
    <row r="963" spans="3:3">
      <c r="C963"/>
    </row>
    <row r="964" spans="3:3">
      <c r="C964"/>
    </row>
    <row r="965" spans="3:3">
      <c r="C965"/>
    </row>
    <row r="966" spans="3:3">
      <c r="C966"/>
    </row>
    <row r="967" spans="3:3">
      <c r="C967"/>
    </row>
    <row r="968" spans="3:3">
      <c r="C968"/>
    </row>
    <row r="969" spans="3:3">
      <c r="C969"/>
    </row>
    <row r="970" spans="3:3">
      <c r="C970"/>
    </row>
    <row r="971" spans="3:3">
      <c r="C971"/>
    </row>
    <row r="972" spans="3:3">
      <c r="C972"/>
    </row>
    <row r="973" spans="3:3">
      <c r="C973"/>
    </row>
    <row r="974" spans="3:3">
      <c r="C974"/>
    </row>
    <row r="975" spans="3:3">
      <c r="C975"/>
    </row>
    <row r="976" spans="3:3">
      <c r="C976"/>
    </row>
    <row r="977" spans="3:3">
      <c r="C977"/>
    </row>
    <row r="978" spans="3:3">
      <c r="C978"/>
    </row>
    <row r="979" spans="3:3">
      <c r="C979"/>
    </row>
    <row r="980" spans="3:3">
      <c r="C980"/>
    </row>
    <row r="981" spans="3:3">
      <c r="C981"/>
    </row>
    <row r="982" spans="3:3">
      <c r="C982"/>
    </row>
    <row r="983" spans="3:3">
      <c r="C983"/>
    </row>
    <row r="984" spans="3:3">
      <c r="C984"/>
    </row>
    <row r="985" spans="3:3">
      <c r="C985"/>
    </row>
    <row r="986" spans="3:3">
      <c r="C986"/>
    </row>
    <row r="987" spans="3:3">
      <c r="C987"/>
    </row>
    <row r="988" spans="3:3">
      <c r="C988"/>
    </row>
    <row r="989" spans="3:3">
      <c r="C989"/>
    </row>
    <row r="990" spans="3:3">
      <c r="C990"/>
    </row>
    <row r="991" spans="3:3">
      <c r="C991"/>
    </row>
    <row r="992" spans="3:3">
      <c r="C992"/>
    </row>
    <row r="993" spans="3:3">
      <c r="C993"/>
    </row>
    <row r="994" spans="3:3">
      <c r="C994"/>
    </row>
    <row r="995" spans="3:3">
      <c r="C995"/>
    </row>
    <row r="996" spans="3:3">
      <c r="C996"/>
    </row>
    <row r="997" spans="3:3">
      <c r="C997"/>
    </row>
    <row r="998" spans="3:3">
      <c r="C998"/>
    </row>
    <row r="999" spans="3:3">
      <c r="C999"/>
    </row>
    <row r="1000" spans="3:3">
      <c r="C1000"/>
    </row>
    <row r="1001" spans="3:3">
      <c r="C1001"/>
    </row>
    <row r="1002" spans="3:3">
      <c r="C1002"/>
    </row>
    <row r="1003" spans="3:3">
      <c r="C1003"/>
    </row>
    <row r="1004" spans="3:3">
      <c r="C1004"/>
    </row>
    <row r="1005" spans="3:3">
      <c r="C1005"/>
    </row>
    <row r="1006" spans="3:3">
      <c r="C1006"/>
    </row>
    <row r="1007" spans="3:3">
      <c r="C1007"/>
    </row>
    <row r="1008" spans="3:3">
      <c r="C1008"/>
    </row>
    <row r="1009" spans="3:3">
      <c r="C1009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K21"/>
  <sheetViews>
    <sheetView workbookViewId="0"/>
  </sheetViews>
  <sheetFormatPr baseColWidth="10" defaultRowHeight="14.4"/>
  <cols>
    <col min="13" max="13" width="30.6640625" customWidth="1"/>
  </cols>
  <sheetData>
    <row r="1" spans="1:11">
      <c r="A1" t="s">
        <v>62</v>
      </c>
      <c r="B1" t="s">
        <v>66</v>
      </c>
      <c r="C1">
        <v>1</v>
      </c>
    </row>
    <row r="2" spans="1:11">
      <c r="A2" t="s">
        <v>65</v>
      </c>
      <c r="B2" t="s">
        <v>67</v>
      </c>
      <c r="C2">
        <v>2</v>
      </c>
    </row>
    <row r="3" spans="1:11">
      <c r="B3" t="s">
        <v>68</v>
      </c>
      <c r="C3">
        <v>3</v>
      </c>
    </row>
    <row r="4" spans="1:11">
      <c r="B4" t="s">
        <v>69</v>
      </c>
    </row>
    <row r="5" spans="1:11">
      <c r="B5" t="s">
        <v>70</v>
      </c>
    </row>
    <row r="6" spans="1:11">
      <c r="B6" t="s">
        <v>71</v>
      </c>
    </row>
    <row r="7" spans="1:11">
      <c r="B7" t="s">
        <v>11</v>
      </c>
    </row>
    <row r="8" spans="1:11">
      <c r="B8" t="s">
        <v>72</v>
      </c>
    </row>
    <row r="9" spans="1:11">
      <c r="B9" t="s">
        <v>10</v>
      </c>
    </row>
    <row r="10" spans="1:11">
      <c r="B10" t="s">
        <v>73</v>
      </c>
    </row>
    <row r="11" spans="1:11">
      <c r="B11" t="s">
        <v>74</v>
      </c>
    </row>
    <row r="13" spans="1:11">
      <c r="K13" s="1"/>
    </row>
    <row r="21" spans="11:11">
      <c r="K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Menu</vt:lpstr>
      <vt:lpstr>BDD</vt:lpstr>
      <vt:lpstr>Param_BDD</vt:lpstr>
      <vt:lpstr>Administratif</vt:lpstr>
      <vt:lpstr>Ajout personnel</vt:lpstr>
      <vt:lpstr>Suppression personnel</vt:lpstr>
      <vt:lpstr>Feuil2</vt:lpstr>
      <vt:lpstr>Feuil4</vt:lpstr>
      <vt:lpstr>Grade</vt:lpstr>
      <vt:lpstr>Groupe</vt:lpstr>
      <vt:lpstr>Liste_Grade</vt:lpstr>
      <vt:lpstr>Liste_groupe</vt:lpstr>
      <vt:lpstr>Liste_Sexe</vt:lpstr>
      <vt:lpstr>N°</vt:lpstr>
      <vt:lpstr>Nom</vt:lpstr>
      <vt:lpstr>Nombre_enregistrement_BDD</vt:lpstr>
      <vt:lpstr>Nombre_enregistrements_BDD</vt:lpstr>
      <vt:lpstr>param_BDD_no_ligne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Guillemet</dc:creator>
  <cp:lastModifiedBy>Pat</cp:lastModifiedBy>
  <dcterms:created xsi:type="dcterms:W3CDTF">2015-12-09T15:47:56Z</dcterms:created>
  <dcterms:modified xsi:type="dcterms:W3CDTF">2015-12-12T11:04:49Z</dcterms:modified>
</cp:coreProperties>
</file>