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2690" yWindow="-15" windowWidth="16125" windowHeight="12540" activeTab="1"/>
    <workbookView xWindow="-15" yWindow="-15" windowWidth="12240" windowHeight="12540"/>
  </bookViews>
  <sheets>
    <sheet name="Feuil1" sheetId="1" r:id="rId1"/>
    <sheet name="TCD" sheetId="2" r:id="rId2"/>
  </sheets>
  <definedNames>
    <definedName name="Segment_BANQUE">#N/A</definedName>
    <definedName name="Segment_STATUT">#N/A</definedName>
  </definedNames>
  <calcPr calcId="145621" calcOnSave="0"/>
  <pivotCaches>
    <pivotCache cacheId="12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3" i="1"/>
  <c r="J3" i="1" l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</calcChain>
</file>

<file path=xl/sharedStrings.xml><?xml version="1.0" encoding="utf-8"?>
<sst xmlns="http://schemas.openxmlformats.org/spreadsheetml/2006/main" count="83" uniqueCount="37">
  <si>
    <t>REF</t>
  </si>
  <si>
    <t>BANQUE</t>
  </si>
  <si>
    <t>DATE</t>
  </si>
  <si>
    <t>n° de FACTURE</t>
  </si>
  <si>
    <t>JUSTIFICATIF</t>
  </si>
  <si>
    <t>CREDITEUR/CREDITE</t>
  </si>
  <si>
    <t>DEBIT HTVA</t>
  </si>
  <si>
    <t xml:space="preserve">DEBIT TVAC </t>
  </si>
  <si>
    <t xml:space="preserve"> SOLDE </t>
  </si>
  <si>
    <t>STATUT</t>
  </si>
  <si>
    <t>Facture d'acompte</t>
  </si>
  <si>
    <t>Payé</t>
  </si>
  <si>
    <t>A</t>
  </si>
  <si>
    <t>B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</si>
  <si>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</si>
  <si>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</si>
  <si>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</si>
  <si>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</si>
  <si>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</si>
  <si>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</si>
  <si>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</si>
  <si>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</si>
  <si>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</si>
  <si>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</si>
  <si>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Total général</t>
  </si>
  <si>
    <t>Valeurs</t>
  </si>
  <si>
    <t xml:space="preserve">CREDIT </t>
  </si>
  <si>
    <t xml:space="preserve">Somme CREDIT </t>
  </si>
  <si>
    <t>11</t>
  </si>
  <si>
    <t>D</t>
  </si>
  <si>
    <t>12</t>
  </si>
  <si>
    <t>E</t>
  </si>
  <si>
    <t xml:space="preserve">DEBIT-TVAC </t>
  </si>
  <si>
    <t>DEBIT-HTVA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</si>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</sst>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6" fontId="0" fillId="0" borderId="0" xfId="0" applyNumberFormat="1" applyAlignment="1">
      <alignment horizontal="left" vertical="center"/>
    </xf>
  </cellXfs>
  <cellStyles count="1">
    <cellStyle name="Normal" xfId="0" builtinId="0"/>
  </cellStyles>
  <dxfs count="14">
    <dxf>
      <font>
        <b val="0"/>
        <i val="0"/>
        <color rgb="FFFF0000"/>
      </font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28575</xdr:rowOff>
    </xdr:from>
    <xdr:to>
      <xdr:col>13</xdr:col>
      <xdr:colOff>400050</xdr:colOff>
      <xdr:row>6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63150" y="219075"/>
              <a:ext cx="2019300" cy="1009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657225</xdr:colOff>
      <xdr:row>1</xdr:row>
      <xdr:rowOff>57151</xdr:rowOff>
    </xdr:from>
    <xdr:to>
      <xdr:col>16</xdr:col>
      <xdr:colOff>200025</xdr:colOff>
      <xdr:row>7</xdr:row>
      <xdr:rowOff>76201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BANQ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N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39625" y="2476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33.576451736109" createdVersion="4" refreshedVersion="4" minRefreshableVersion="3" recordCount="13">
  <cacheSource type="worksheet">
    <worksheetSource name="Tableau1"/>
  </cacheSource>
  <cacheFields count="11">
    <cacheField name="REF" numFmtId="0">
      <sharedItems containsString="0" containsBlank="1" containsNumber="1" containsInteger="1" minValue="1" maxValue="1"/>
    </cacheField>
    <cacheField name="BANQUE" numFmtId="0">
      <sharedItems containsBlank="1" count="4">
        <m/>
        <s v="a"/>
        <s v="c"/>
        <s v="b"/>
      </sharedItems>
    </cacheField>
    <cacheField name="DATE" numFmtId="0">
      <sharedItems containsNonDate="0" containsDate="1" containsString="0" containsBlank="1" minDate="2017-01-22T00:00:00" maxDate="2018-03-04T00:00:00" count="9">
        <m/>
        <d v="2018-01-25T00:00:00"/>
        <d v="2018-01-24T00:00:00"/>
        <d v="2018-01-23T00:00:00"/>
        <d v="2018-01-22T00:00:00"/>
        <d v="2017-01-22T00:00:00"/>
        <d v="2018-03-02T00:00:00"/>
        <d v="2018-03-03T00:00:00"/>
        <d v="2018-02-02T00:00:00" u="1"/>
      </sharedItems>
    </cacheField>
    <cacheField name="n° de FACTURE" numFmtId="49">
      <sharedItems containsBlank="1" count="13">
        <m/>
        <s v="01"/>
        <s v="02"/>
        <s v="03"/>
        <s v="04"/>
        <s v="05"/>
        <s v="06"/>
        <s v="07"/>
        <s v="08"/>
        <s v="09"/>
        <s v="10"/>
        <s v="11"/>
        <s v="12"/>
      </sharedItems>
    </cacheField>
    <cacheField name="JUSTIFICATIF" numFmtId="0">
      <sharedItems containsBlank="1"/>
    </cacheField>
    <cacheField name="CREDITEUR/CREDITE" numFmtId="0">
      <sharedItems containsBlank="1" count="5">
        <m/>
        <s v="A"/>
        <s v="B"/>
        <s v="D"/>
        <s v="E"/>
      </sharedItems>
    </cacheField>
    <cacheField name="CREDIT " numFmtId="44">
      <sharedItems containsString="0" containsBlank="1" containsNumber="1" minValue="14.600000000000001" maxValue="7039.2000000000007"/>
    </cacheField>
    <cacheField name="DEBIT HTVA" numFmtId="44">
      <sharedItems containsString="0" containsBlank="1" containsNumber="1" minValue="18.25" maxValue="8799"/>
    </cacheField>
    <cacheField name="DEBIT TVAC " numFmtId="44">
      <sharedItems containsString="0" containsBlank="1" containsNumber="1" minValue="19.350000000000001" maxValue="8799"/>
    </cacheField>
    <cacheField name=" SOLDE " numFmtId="44">
      <sharedItems containsString="0" containsBlank="1" containsNumber="1" minValue="-4749.0879999999988" maxValue="-4.75"/>
    </cacheField>
    <cacheField name="STATUT" numFmtId="44">
      <sharedItems containsBlank="1" count="2">
        <m/>
        <s v="Payé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m/>
    <x v="0"/>
    <x v="0"/>
    <x v="0"/>
    <m/>
    <x v="0"/>
    <m/>
    <m/>
    <m/>
    <m/>
    <x v="0"/>
  </r>
  <r>
    <n v="1"/>
    <x v="1"/>
    <x v="1"/>
    <x v="1"/>
    <s v="Facture d'acompte"/>
    <x v="1"/>
    <n v="14.600000000000001"/>
    <n v="18.25"/>
    <n v="19.350000000000001"/>
    <n v="-4.75"/>
    <x v="0"/>
  </r>
  <r>
    <m/>
    <x v="1"/>
    <x v="1"/>
    <x v="2"/>
    <s v="Facture d'acompte"/>
    <x v="2"/>
    <n v="816.64"/>
    <n v="1020.8"/>
    <n v="1235.17"/>
    <n v="-423.28000000000009"/>
    <x v="0"/>
  </r>
  <r>
    <m/>
    <x v="2"/>
    <x v="2"/>
    <x v="3"/>
    <s v="Facture d'acompte"/>
    <x v="1"/>
    <n v="200"/>
    <n v="250"/>
    <n v="250"/>
    <n v="-473.28000000000009"/>
    <x v="0"/>
  </r>
  <r>
    <m/>
    <x v="3"/>
    <x v="2"/>
    <x v="4"/>
    <s v="Facture d'acompte"/>
    <x v="2"/>
    <n v="65.311999999999998"/>
    <n v="81.64"/>
    <n v="98.78"/>
    <n v="-506.74800000000005"/>
    <x v="0"/>
  </r>
  <r>
    <m/>
    <x v="2"/>
    <x v="3"/>
    <x v="5"/>
    <s v="Facture d'acompte"/>
    <x v="1"/>
    <n v="77.52000000000001"/>
    <n v="96.9"/>
    <n v="117.25"/>
    <n v="-546.47800000000007"/>
    <x v="0"/>
  </r>
  <r>
    <m/>
    <x v="1"/>
    <x v="3"/>
    <x v="6"/>
    <s v="Facture d'acompte"/>
    <x v="2"/>
    <n v="29.72"/>
    <n v="37.15"/>
    <n v="44.95"/>
    <n v="-561.70800000000008"/>
    <x v="1"/>
  </r>
  <r>
    <m/>
    <x v="1"/>
    <x v="4"/>
    <x v="7"/>
    <s v="Facture d'acompte"/>
    <x v="1"/>
    <n v="18.064"/>
    <n v="22.58"/>
    <n v="27.32"/>
    <n v="-570.96400000000017"/>
    <x v="0"/>
  </r>
  <r>
    <m/>
    <x v="1"/>
    <x v="4"/>
    <x v="8"/>
    <s v="Facture d'acompte"/>
    <x v="2"/>
    <n v="265.05599999999998"/>
    <n v="331.32"/>
    <n v="400.9"/>
    <n v="-706.80800000000022"/>
    <x v="0"/>
  </r>
  <r>
    <m/>
    <x v="2"/>
    <x v="5"/>
    <x v="9"/>
    <s v="Facture d'acompte"/>
    <x v="1"/>
    <n v="443.08000000000004"/>
    <n v="553.85"/>
    <n v="670.16"/>
    <n v="-933.88800000000015"/>
    <x v="1"/>
  </r>
  <r>
    <m/>
    <x v="3"/>
    <x v="5"/>
    <x v="10"/>
    <s v="Facture d'acompte"/>
    <x v="2"/>
    <n v="5021.6000000000004"/>
    <n v="6277"/>
    <n v="6277"/>
    <n v="-2189.2879999999996"/>
    <x v="1"/>
  </r>
  <r>
    <m/>
    <x v="1"/>
    <x v="6"/>
    <x v="11"/>
    <s v="Facture d'acompte"/>
    <x v="3"/>
    <n v="7039.2000000000007"/>
    <n v="8799"/>
    <n v="8799"/>
    <n v="-3949.0879999999988"/>
    <x v="1"/>
  </r>
  <r>
    <m/>
    <x v="3"/>
    <x v="7"/>
    <x v="12"/>
    <s v="Facture d'acompte"/>
    <x v="4"/>
    <n v="3200"/>
    <n v="4000"/>
    <n v="4000"/>
    <n v="-4749.087999999998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0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B3:G11" firstHeaderRow="1" firstDataRow="2" firstDataCol="3"/>
  <pivotFields count="11">
    <pivotField compact="0" outline="0" showAll="0"/>
    <pivotField compact="0" outline="0" showAll="0">
      <items count="5">
        <item x="1"/>
        <item h="1" x="3"/>
        <item h="1" x="2"/>
        <item h="1" x="0"/>
        <item t="default"/>
      </items>
    </pivotField>
    <pivotField axis="axisRow" compact="0" outline="0" showAll="0" defaultSubtotal="0">
      <items count="9">
        <item x="5"/>
        <item x="4"/>
        <item x="3"/>
        <item x="2"/>
        <item x="1"/>
        <item h="1" x="0"/>
        <item m="1" x="8"/>
        <item x="6"/>
        <item h="1" x="7"/>
      </items>
    </pivotField>
    <pivotField axis="axisRow" compact="0" outline="0" showAll="0" defaultSubtotal="0">
      <items count="13">
        <item x="1"/>
        <item x="2"/>
        <item x="3"/>
        <item x="4"/>
        <item x="5"/>
        <item x="6"/>
        <item x="7"/>
        <item x="8"/>
        <item x="9"/>
        <item x="10"/>
        <item x="0"/>
        <item x="11"/>
        <item x="12"/>
      </items>
    </pivotField>
    <pivotField compact="0" outline="0" showAll="0"/>
    <pivotField axis="axisRow" compact="0" outline="0" showAll="0" defaultSubtotal="0">
      <items count="5">
        <item x="1"/>
        <item x="2"/>
        <item x="0"/>
        <item x="3"/>
        <item x="4"/>
      </items>
    </pivotField>
    <pivotField dataField="1" compact="0" outline="0" showAll="0" defaultSubtotal="0"/>
    <pivotField dataField="1" compact="0" outline="0" showAll="0"/>
    <pivotField dataField="1" compact="0" outline="0" showAll="0"/>
    <pivotField compact="0" outline="0" showAll="0"/>
    <pivotField compact="0" outline="0" showAll="0">
      <items count="3">
        <item x="1"/>
        <item x="0"/>
        <item t="default"/>
      </items>
    </pivotField>
  </pivotFields>
  <rowFields count="3">
    <field x="2"/>
    <field x="5"/>
    <field x="3"/>
  </rowFields>
  <rowItems count="7">
    <i>
      <x v="1"/>
      <x/>
      <x v="6"/>
    </i>
    <i r="1">
      <x v="1"/>
      <x v="7"/>
    </i>
    <i>
      <x v="2"/>
      <x v="1"/>
      <x v="5"/>
    </i>
    <i>
      <x v="4"/>
      <x/>
      <x/>
    </i>
    <i r="1">
      <x v="1"/>
      <x v="1"/>
    </i>
    <i>
      <x v="7"/>
      <x v="3"/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DEBIT-HTVA" fld="7" baseField="3" baseItem="1"/>
    <dataField name="Somme CREDIT " fld="6" baseField="3" baseItem="2"/>
    <dataField name="DEBIT-TVAC " fld="8" baseField="3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pivotTables>
    <pivotTable tabId="2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ANQUE" sourceName="BANQUE">
  <pivotTables>
    <pivotTable tabId="2" name="Tableau croisé dynamique1"/>
  </pivotTables>
  <data>
    <tabular pivotCacheId="1">
      <items count="4">
        <i x="1" s="1"/>
        <i x="3"/>
        <i x="2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T" cache="Segment_STATUT" caption="STATUT" rowHeight="241300"/>
  <slicer name="BANQUE" cache="Segment_BANQUE" caption="BANQUE" columnCount="2" rowHeight="241300"/>
</slicers>
</file>

<file path=xl/tables/table1.xml><?xml version="1.0" encoding="utf-8"?>
<table xmlns="http://schemas.openxmlformats.org/spreadsheetml/2006/main" id="1" name="Tableau1" displayName="Tableau1" ref="A1:K14" totalsRowShown="0" headerRowDxfId="13" dataDxfId="12">
  <autoFilter ref="A1:K14"/>
  <sortState ref="A2:J3">
    <sortCondition ref="C2:C4"/>
  </sortState>
  <tableColumns count="11">
    <tableColumn id="1" name="REF" dataDxfId="11"/>
    <tableColumn id="2" name="BANQUE" dataDxfId="10"/>
    <tableColumn id="3" name="DATE" dataDxfId="9"/>
    <tableColumn id="4" name="n° de FACTURE" dataDxfId="8"/>
    <tableColumn id="5" name="JUSTIFICATIF" dataDxfId="7"/>
    <tableColumn id="6" name="CREDITEUR/CREDITE" dataDxfId="6"/>
    <tableColumn id="7" name="CREDIT " dataDxfId="5"/>
    <tableColumn id="11" name="DEBIT HTVA" dataDxfId="4"/>
    <tableColumn id="8" name="DEBIT TVAC " dataDxfId="3"/>
    <tableColumn id="9" name=" SOLDE " dataDxfId="2">
      <calculatedColumnFormula>J1+Tableau1[[#This Row],[CREDIT ]]-Tableau1[[#This Row],[DEBIT TVAC ]]</calculatedColumnFormula>
    </tableColumn>
    <tableColumn id="10" name="STATUT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workbookViewId="0">
      <selection activeCell="B13" sqref="B13"/>
    </sheetView>
    <sheetView tabSelected="1" zoomScale="80" zoomScaleNormal="80" workbookViewId="1">
      <selection activeCell="G9" sqref="G9"/>
    </sheetView>
  </sheetViews>
  <sheetFormatPr baseColWidth="10" defaultRowHeight="15" x14ac:dyDescent="0.25"/>
  <cols>
    <col min="1" max="1" width="6.5703125" customWidth="1"/>
    <col min="2" max="2" width="9.7109375" customWidth="1"/>
    <col min="3" max="3" width="10.140625" bestFit="1" customWidth="1"/>
    <col min="4" max="4" width="12.7109375" customWidth="1"/>
    <col min="5" max="5" width="17.42578125" bestFit="1" customWidth="1"/>
    <col min="6" max="6" width="8.85546875" customWidth="1"/>
    <col min="9" max="9" width="12.42578125" customWidth="1"/>
    <col min="10" max="10" width="14.5703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26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14.45" x14ac:dyDescent="0.35">
      <c r="A2" s="1"/>
      <c r="B2" s="4"/>
      <c r="C2" s="4"/>
      <c r="D2" s="5"/>
      <c r="E2" s="4"/>
      <c r="F2" s="4"/>
      <c r="G2" s="6"/>
      <c r="H2" s="6"/>
      <c r="I2" s="6"/>
      <c r="J2" s="6"/>
      <c r="K2" s="6"/>
    </row>
    <row r="3" spans="1:11" ht="14.45" x14ac:dyDescent="0.35">
      <c r="A3" s="1">
        <v>1</v>
      </c>
      <c r="B3" s="4" t="s">
        <v>34</v>
      </c>
      <c r="C3" s="7">
        <v>43125</v>
      </c>
      <c r="D3" s="5" t="s">
        <v>14</v>
      </c>
      <c r="E3" s="4" t="s">
        <v>10</v>
      </c>
      <c r="F3" s="4" t="s">
        <v>12</v>
      </c>
      <c r="G3" s="6">
        <f>Tableau1[[#This Row],[DEBIT HTVA]]*80%</f>
        <v>14.600000000000001</v>
      </c>
      <c r="H3" s="6">
        <v>18.25</v>
      </c>
      <c r="I3" s="6">
        <v>19.350000000000001</v>
      </c>
      <c r="J3" s="6">
        <f>J2+Tableau1[[#This Row],[CREDIT ]]-Tableau1[[#This Row],[DEBIT TVAC ]]</f>
        <v>-4.75</v>
      </c>
      <c r="K3" s="6"/>
    </row>
    <row r="4" spans="1:11" x14ac:dyDescent="0.25">
      <c r="A4" s="1"/>
      <c r="B4" s="4" t="s">
        <v>34</v>
      </c>
      <c r="C4" s="7">
        <v>43125</v>
      </c>
      <c r="D4" s="5" t="s">
        <v>15</v>
      </c>
      <c r="E4" s="4" t="s">
        <v>10</v>
      </c>
      <c r="F4" s="4" t="s">
        <v>13</v>
      </c>
      <c r="G4" s="6">
        <f>Tableau1[[#This Row],[DEBIT HTVA]]*80%</f>
        <v>816.64</v>
      </c>
      <c r="H4" s="6">
        <v>1020.8</v>
      </c>
      <c r="I4" s="6">
        <v>1235.17</v>
      </c>
      <c r="J4" s="6">
        <f>J3+Tableau1[[#This Row],[CREDIT ]]-Tableau1[[#This Row],[DEBIT TVAC ]]</f>
        <v>-423.28000000000009</v>
      </c>
      <c r="K4" s="6"/>
    </row>
    <row r="5" spans="1:11" x14ac:dyDescent="0.25">
      <c r="A5" s="1"/>
      <c r="B5" s="4" t="s">
        <v>35</v>
      </c>
      <c r="C5" s="7">
        <v>43124</v>
      </c>
      <c r="D5" s="5" t="s">
        <v>16</v>
      </c>
      <c r="E5" s="4" t="s">
        <v>10</v>
      </c>
      <c r="F5" s="4" t="s">
        <v>12</v>
      </c>
      <c r="G5" s="6">
        <f>Tableau1[[#This Row],[DEBIT HTVA]]*80%</f>
        <v>200</v>
      </c>
      <c r="H5" s="6">
        <v>250</v>
      </c>
      <c r="I5" s="6">
        <v>250</v>
      </c>
      <c r="J5" s="6">
        <f>J4+Tableau1[[#This Row],[CREDIT ]]-Tableau1[[#This Row],[DEBIT TVAC ]]</f>
        <v>-473.28000000000009</v>
      </c>
      <c r="K5" s="6"/>
    </row>
    <row r="6" spans="1:11" x14ac:dyDescent="0.25">
      <c r="A6" s="1"/>
      <c r="B6" s="4" t="s">
        <v>36</v>
      </c>
      <c r="C6" s="7">
        <v>43124</v>
      </c>
      <c r="D6" s="5" t="s">
        <v>17</v>
      </c>
      <c r="E6" s="4" t="s">
        <v>10</v>
      </c>
      <c r="F6" s="4" t="s">
        <v>13</v>
      </c>
      <c r="G6" s="6">
        <f>Tableau1[[#This Row],[DEBIT HTVA]]*80%</f>
        <v>65.311999999999998</v>
      </c>
      <c r="H6" s="6">
        <v>81.64</v>
      </c>
      <c r="I6" s="6">
        <v>98.78</v>
      </c>
      <c r="J6" s="6">
        <f>J5+Tableau1[[#This Row],[CREDIT ]]-Tableau1[[#This Row],[DEBIT TVAC ]]</f>
        <v>-506.74800000000005</v>
      </c>
      <c r="K6" s="6"/>
    </row>
    <row r="7" spans="1:11" ht="14.45" x14ac:dyDescent="0.35">
      <c r="A7" s="1"/>
      <c r="B7" s="4" t="s">
        <v>35</v>
      </c>
      <c r="C7" s="7">
        <v>43123</v>
      </c>
      <c r="D7" s="5" t="s">
        <v>18</v>
      </c>
      <c r="E7" s="4" t="s">
        <v>10</v>
      </c>
      <c r="F7" s="4" t="s">
        <v>12</v>
      </c>
      <c r="G7" s="6">
        <f>Tableau1[[#This Row],[DEBIT HTVA]]*80%</f>
        <v>77.52000000000001</v>
      </c>
      <c r="H7" s="6">
        <v>96.9</v>
      </c>
      <c r="I7" s="6">
        <v>117.25</v>
      </c>
      <c r="J7" s="6">
        <f>J6+Tableau1[[#This Row],[CREDIT ]]-Tableau1[[#This Row],[DEBIT TVAC ]]</f>
        <v>-546.47800000000007</v>
      </c>
      <c r="K7" s="6"/>
    </row>
    <row r="8" spans="1:11" ht="14.45" x14ac:dyDescent="0.35">
      <c r="A8" s="1"/>
      <c r="B8" s="4" t="s">
        <v>34</v>
      </c>
      <c r="C8" s="7">
        <v>43123</v>
      </c>
      <c r="D8" s="5" t="s">
        <v>19</v>
      </c>
      <c r="E8" s="4" t="s">
        <v>10</v>
      </c>
      <c r="F8" s="4" t="s">
        <v>13</v>
      </c>
      <c r="G8" s="6">
        <f>Tableau1[[#This Row],[DEBIT HTVA]]*80%</f>
        <v>29.72</v>
      </c>
      <c r="H8" s="6">
        <v>37.15</v>
      </c>
      <c r="I8" s="6">
        <v>44.95</v>
      </c>
      <c r="J8" s="6">
        <f>J7+Tableau1[[#This Row],[CREDIT ]]-Tableau1[[#This Row],[DEBIT TVAC ]]</f>
        <v>-561.70800000000008</v>
      </c>
      <c r="K8" s="6" t="s">
        <v>11</v>
      </c>
    </row>
    <row r="9" spans="1:11" ht="14.45" x14ac:dyDescent="0.35">
      <c r="A9" s="1"/>
      <c r="B9" s="4" t="s">
        <v>34</v>
      </c>
      <c r="C9" s="7">
        <v>43122</v>
      </c>
      <c r="D9" s="5" t="s">
        <v>20</v>
      </c>
      <c r="E9" s="4" t="s">
        <v>10</v>
      </c>
      <c r="F9" s="4" t="s">
        <v>12</v>
      </c>
      <c r="G9" s="6">
        <f>Tableau1[[#This Row],[DEBIT HTVA]]*80%</f>
        <v>18.064</v>
      </c>
      <c r="H9" s="6">
        <v>22.58</v>
      </c>
      <c r="I9" s="6">
        <v>27.32</v>
      </c>
      <c r="J9" s="6">
        <f>J8+Tableau1[[#This Row],[CREDIT ]]-Tableau1[[#This Row],[DEBIT TVAC ]]</f>
        <v>-570.96400000000017</v>
      </c>
      <c r="K9" s="6"/>
    </row>
    <row r="10" spans="1:11" ht="14.45" x14ac:dyDescent="0.35">
      <c r="A10" s="1"/>
      <c r="B10" s="4" t="s">
        <v>34</v>
      </c>
      <c r="C10" s="7">
        <v>43122</v>
      </c>
      <c r="D10" s="5" t="s">
        <v>21</v>
      </c>
      <c r="E10" s="4" t="s">
        <v>10</v>
      </c>
      <c r="F10" s="4" t="s">
        <v>13</v>
      </c>
      <c r="G10" s="6">
        <f>Tableau1[[#This Row],[DEBIT HTVA]]*80%</f>
        <v>265.05599999999998</v>
      </c>
      <c r="H10" s="6">
        <v>331.32</v>
      </c>
      <c r="I10" s="6">
        <v>400.9</v>
      </c>
      <c r="J10" s="6">
        <f>J9+Tableau1[[#This Row],[CREDIT ]]-Tableau1[[#This Row],[DEBIT TVAC ]]</f>
        <v>-706.80800000000022</v>
      </c>
      <c r="K10" s="6"/>
    </row>
    <row r="11" spans="1:11" x14ac:dyDescent="0.25">
      <c r="A11" s="1"/>
      <c r="B11" s="4" t="s">
        <v>35</v>
      </c>
      <c r="C11" s="7">
        <v>42757</v>
      </c>
      <c r="D11" s="5" t="s">
        <v>22</v>
      </c>
      <c r="E11" s="4" t="s">
        <v>10</v>
      </c>
      <c r="F11" s="4" t="s">
        <v>12</v>
      </c>
      <c r="G11" s="6">
        <f>Tableau1[[#This Row],[DEBIT HTVA]]*80%</f>
        <v>443.08000000000004</v>
      </c>
      <c r="H11" s="6">
        <v>553.85</v>
      </c>
      <c r="I11" s="6">
        <v>670.16</v>
      </c>
      <c r="J11" s="6">
        <f>J10+Tableau1[[#This Row],[CREDIT ]]-Tableau1[[#This Row],[DEBIT TVAC ]]</f>
        <v>-933.88800000000015</v>
      </c>
      <c r="K11" s="6" t="s">
        <v>11</v>
      </c>
    </row>
    <row r="12" spans="1:11" x14ac:dyDescent="0.25">
      <c r="A12" s="1"/>
      <c r="B12" s="4" t="s">
        <v>36</v>
      </c>
      <c r="C12" s="7">
        <v>42757</v>
      </c>
      <c r="D12" s="5" t="s">
        <v>23</v>
      </c>
      <c r="E12" s="4" t="s">
        <v>10</v>
      </c>
      <c r="F12" s="4" t="s">
        <v>13</v>
      </c>
      <c r="G12" s="6">
        <f>Tableau1[[#This Row],[DEBIT HTVA]]*80%</f>
        <v>5021.6000000000004</v>
      </c>
      <c r="H12" s="6">
        <v>6277</v>
      </c>
      <c r="I12" s="6">
        <v>6277</v>
      </c>
      <c r="J12" s="6">
        <f>J11+Tableau1[[#This Row],[CREDIT ]]-Tableau1[[#This Row],[DEBIT TVAC ]]</f>
        <v>-2189.2879999999996</v>
      </c>
      <c r="K12" s="6" t="s">
        <v>11</v>
      </c>
    </row>
    <row r="13" spans="1:11" x14ac:dyDescent="0.25">
      <c r="A13" s="1"/>
      <c r="B13" s="4" t="s">
        <v>34</v>
      </c>
      <c r="C13" s="7">
        <v>43161</v>
      </c>
      <c r="D13" s="5" t="s">
        <v>28</v>
      </c>
      <c r="E13" s="4" t="s">
        <v>10</v>
      </c>
      <c r="F13" s="4" t="s">
        <v>29</v>
      </c>
      <c r="G13" s="6">
        <f>Tableau1[[#This Row],[DEBIT HTVA]]*80%</f>
        <v>7039.2000000000007</v>
      </c>
      <c r="H13" s="6">
        <v>8799</v>
      </c>
      <c r="I13" s="6">
        <v>8799</v>
      </c>
      <c r="J13" s="6">
        <f>J12+Tableau1[[#This Row],[CREDIT ]]-Tableau1[[#This Row],[DEBIT TVAC ]]</f>
        <v>-3949.0879999999988</v>
      </c>
      <c r="K13" s="6" t="s">
        <v>11</v>
      </c>
    </row>
    <row r="14" spans="1:11" x14ac:dyDescent="0.25">
      <c r="A14" s="1"/>
      <c r="B14" s="4" t="s">
        <v>36</v>
      </c>
      <c r="C14" s="11">
        <v>43162</v>
      </c>
      <c r="D14" s="5" t="s">
        <v>30</v>
      </c>
      <c r="E14" s="4" t="s">
        <v>10</v>
      </c>
      <c r="F14" s="4" t="s">
        <v>31</v>
      </c>
      <c r="G14" s="6">
        <f>Tableau1[[#This Row],[DEBIT HTVA]]*80%</f>
        <v>3200</v>
      </c>
      <c r="H14" s="6">
        <v>4000</v>
      </c>
      <c r="I14" s="6">
        <v>4000</v>
      </c>
      <c r="J14" s="6">
        <f>J13+Tableau1[[#This Row],[CREDIT ]]-Tableau1[[#This Row],[DEBIT TVAC ]]</f>
        <v>-4749.0879999999988</v>
      </c>
      <c r="K14" s="6"/>
    </row>
  </sheetData>
  <conditionalFormatting sqref="A2:K14">
    <cfRule type="expression" dxfId="0" priority="1">
      <formula>AND(ISTEXT($E2),ISBLANK($K2))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11"/>
  <sheetViews>
    <sheetView tabSelected="1" workbookViewId="0">
      <selection activeCell="C7" sqref="C7"/>
    </sheetView>
    <sheetView workbookViewId="1">
      <selection activeCell="C5" sqref="C5"/>
    </sheetView>
  </sheetViews>
  <sheetFormatPr baseColWidth="10" defaultRowHeight="15" x14ac:dyDescent="0.25"/>
  <cols>
    <col min="1" max="1" width="6" customWidth="1"/>
    <col min="2" max="2" width="13.7109375" customWidth="1"/>
    <col min="3" max="3" width="18.5703125" bestFit="1" customWidth="1"/>
    <col min="5" max="5" width="18.5703125" bestFit="1" customWidth="1"/>
    <col min="6" max="6" width="15.140625" bestFit="1" customWidth="1"/>
    <col min="7" max="7" width="21.7109375" bestFit="1" customWidth="1"/>
  </cols>
  <sheetData>
    <row r="3" spans="2:7" x14ac:dyDescent="0.25">
      <c r="E3" s="8" t="s">
        <v>25</v>
      </c>
    </row>
    <row r="4" spans="2:7" x14ac:dyDescent="0.25">
      <c r="B4" s="8" t="s">
        <v>2</v>
      </c>
      <c r="C4" s="8" t="s">
        <v>5</v>
      </c>
      <c r="D4" s="8" t="s">
        <v>3</v>
      </c>
      <c r="E4" t="s">
        <v>33</v>
      </c>
      <c r="F4" t="s">
        <v>27</v>
      </c>
      <c r="G4" t="s">
        <v>32</v>
      </c>
    </row>
    <row r="5" spans="2:7" x14ac:dyDescent="0.25">
      <c r="B5" s="10">
        <v>43122</v>
      </c>
      <c r="C5" t="s">
        <v>12</v>
      </c>
      <c r="D5" t="s">
        <v>20</v>
      </c>
      <c r="E5" s="9">
        <v>22.58</v>
      </c>
      <c r="F5" s="9">
        <v>18.064</v>
      </c>
      <c r="G5" s="9">
        <v>27.32</v>
      </c>
    </row>
    <row r="6" spans="2:7" x14ac:dyDescent="0.25">
      <c r="C6" t="s">
        <v>13</v>
      </c>
      <c r="D6" t="s">
        <v>21</v>
      </c>
      <c r="E6" s="9">
        <v>331.32</v>
      </c>
      <c r="F6" s="9">
        <v>265.05599999999998</v>
      </c>
      <c r="G6" s="9">
        <v>400.9</v>
      </c>
    </row>
    <row r="7" spans="2:7" x14ac:dyDescent="0.25">
      <c r="B7" s="10">
        <v>43123</v>
      </c>
      <c r="C7" t="s">
        <v>13</v>
      </c>
      <c r="D7" t="s">
        <v>19</v>
      </c>
      <c r="E7" s="9">
        <v>37.15</v>
      </c>
      <c r="F7" s="9">
        <v>29.72</v>
      </c>
      <c r="G7" s="9">
        <v>44.95</v>
      </c>
    </row>
    <row r="8" spans="2:7" x14ac:dyDescent="0.25">
      <c r="B8" s="10">
        <v>43125</v>
      </c>
      <c r="C8" t="s">
        <v>12</v>
      </c>
      <c r="D8" t="s">
        <v>14</v>
      </c>
      <c r="E8" s="9">
        <v>18.25</v>
      </c>
      <c r="F8" s="9">
        <v>14.600000000000001</v>
      </c>
      <c r="G8" s="9">
        <v>19.350000000000001</v>
      </c>
    </row>
    <row r="9" spans="2:7" x14ac:dyDescent="0.25">
      <c r="C9" t="s">
        <v>13</v>
      </c>
      <c r="D9" t="s">
        <v>15</v>
      </c>
      <c r="E9" s="9">
        <v>1020.8</v>
      </c>
      <c r="F9" s="9">
        <v>816.64</v>
      </c>
      <c r="G9" s="9">
        <v>1235.17</v>
      </c>
    </row>
    <row r="10" spans="2:7" x14ac:dyDescent="0.25">
      <c r="B10" s="10">
        <v>43161</v>
      </c>
      <c r="C10" t="s">
        <v>29</v>
      </c>
      <c r="D10" t="s">
        <v>28</v>
      </c>
      <c r="E10" s="9">
        <v>8799</v>
      </c>
      <c r="F10" s="9">
        <v>7039.2000000000007</v>
      </c>
      <c r="G10" s="9">
        <v>8799</v>
      </c>
    </row>
    <row r="11" spans="2:7" x14ac:dyDescent="0.25">
      <c r="B11" t="s">
        <v>24</v>
      </c>
      <c r="E11" s="9">
        <v>10229.1</v>
      </c>
      <c r="F11" s="9">
        <v>8183.2800000000007</v>
      </c>
      <c r="G11" s="9">
        <v>10526.69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L.</dc:creator>
  <cp:keywords>tcd;pmk</cp:keywords>
  <cp:lastModifiedBy>PMK</cp:lastModifiedBy>
  <dcterms:created xsi:type="dcterms:W3CDTF">2018-02-02T12:03:58Z</dcterms:created>
  <dcterms:modified xsi:type="dcterms:W3CDTF">2018-02-02T12:50:46Z</dcterms:modified>
</cp:coreProperties>
</file>