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20" yWindow="120" windowWidth="2340" windowHeight="8310" tabRatio="719" activeTab="1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Complexité'!$I:$O</definedName>
    <definedName name="Z_66AA1ADE_A59E_4886_A789_FE9A38EF853F_.wvu.Cols" localSheetId="2" hidden="1">'Communication Centrée Patient '!$I:$O</definedName>
    <definedName name="Z_66AA1ADE_A59E_4886_A789_FE9A38EF853F_.wvu.Cols" localSheetId="4" hidden="1">'Continuité suivi Coordination'!$I:$O</definedName>
    <definedName name="Z_66AA1ADE_A59E_4886_A789_FE9A38EF853F_.wvu.Cols" localSheetId="0" hidden="1">'cursus interne'!$K:$L</definedName>
    <definedName name="Z_66AA1ADE_A59E_4886_A789_FE9A38EF853F_.wvu.Cols" localSheetId="5" hidden="1">'Education Prévention'!$I:$O</definedName>
    <definedName name="Z_66AA1ADE_A59E_4886_A789_FE9A38EF853F_.wvu.Cols" localSheetId="1" hidden="1">'Premiers recours Urgences'!$I:$O</definedName>
    <definedName name="Z_66AA1ADE_A59E_4886_A789_FE9A38EF853F_.wvu.Cols" localSheetId="6" hidden="1">Professionalisme!$I:$O</definedName>
    <definedName name="Z_66AA1ADE_A59E_4886_A789_FE9A38EF853F_.wvu.Rows" localSheetId="2" hidden="1">'Communication Centrée Patient '!$46:$47</definedName>
    <definedName name="Z_66AA1ADE_A59E_4886_A789_FE9A38EF853F_.wvu.Rows" localSheetId="1" hidden="1">'Premiers recours Urgences'!$40:$41</definedName>
  </definedNames>
  <calcPr calcId="145621"/>
  <customWorkbookViews>
    <customWorkbookView name="Pascal Boulet - Affichage personnalisé" guid="{66AA1ADE-A59E-4886-A789-FE9A38EF853F}" mergeInterval="0" personalView="1" maximized="1" windowWidth="1916" windowHeight="874" tabRatio="719" activeSheetId="2"/>
  </customWorkbookViews>
</workbook>
</file>

<file path=xl/calcChain.xml><?xml version="1.0" encoding="utf-8"?>
<calcChain xmlns="http://schemas.openxmlformats.org/spreadsheetml/2006/main">
  <c r="E2" i="8" l="1"/>
  <c r="I3" i="3" l="1"/>
  <c r="I2" i="3"/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 l="1"/>
  <c r="N3" i="2"/>
  <c r="N2" i="2"/>
  <c r="L5" i="2"/>
  <c r="L4" i="2"/>
  <c r="L3" i="2"/>
  <c r="L2" i="2"/>
  <c r="J5" i="2"/>
  <c r="J4" i="2"/>
  <c r="J3" i="2"/>
  <c r="J2" i="2"/>
  <c r="K2" i="1" l="1"/>
  <c r="K1" i="1"/>
  <c r="O5" i="7" l="1"/>
  <c r="E24" i="8" s="1"/>
  <c r="M5" i="7"/>
  <c r="D24" i="8" s="1"/>
  <c r="K5" i="7"/>
  <c r="C24" i="8" s="1"/>
  <c r="O4" i="7"/>
  <c r="E23" i="8" s="1"/>
  <c r="M4" i="7"/>
  <c r="D23" i="8" s="1"/>
  <c r="K4" i="7"/>
  <c r="C23" i="8" s="1"/>
  <c r="O3" i="7"/>
  <c r="E22" i="8" s="1"/>
  <c r="M3" i="7"/>
  <c r="D22" i="8" s="1"/>
  <c r="K3" i="7"/>
  <c r="C22" i="8" s="1"/>
  <c r="O2" i="7"/>
  <c r="E21" i="8" s="1"/>
  <c r="M2" i="7"/>
  <c r="D21" i="8" s="1"/>
  <c r="K2" i="7"/>
  <c r="C21" i="8" s="1"/>
  <c r="O4" i="6"/>
  <c r="E20" i="8" s="1"/>
  <c r="M4" i="6"/>
  <c r="D20" i="8" s="1"/>
  <c r="K4" i="6"/>
  <c r="C20" i="8" s="1"/>
  <c r="O3" i="6"/>
  <c r="E19" i="8" s="1"/>
  <c r="M3" i="6"/>
  <c r="D19" i="8" s="1"/>
  <c r="K3" i="6"/>
  <c r="C19" i="8" s="1"/>
  <c r="O2" i="6"/>
  <c r="E18" i="8" s="1"/>
  <c r="M2" i="6"/>
  <c r="D18" i="8" s="1"/>
  <c r="K2" i="6"/>
  <c r="C18" i="8" s="1"/>
  <c r="O5" i="5"/>
  <c r="E17" i="8" s="1"/>
  <c r="M5" i="5"/>
  <c r="D17" i="8" s="1"/>
  <c r="K5" i="5"/>
  <c r="C17" i="8" s="1"/>
  <c r="O4" i="5"/>
  <c r="E16" i="8" s="1"/>
  <c r="M4" i="5"/>
  <c r="D16" i="8" s="1"/>
  <c r="K4" i="5"/>
  <c r="C16" i="8" s="1"/>
  <c r="O3" i="5"/>
  <c r="E15" i="8" s="1"/>
  <c r="M3" i="5"/>
  <c r="D15" i="8" s="1"/>
  <c r="K3" i="5"/>
  <c r="C15" i="8" s="1"/>
  <c r="O2" i="5"/>
  <c r="E14" i="8" s="1"/>
  <c r="M2" i="5"/>
  <c r="D14" i="8" s="1"/>
  <c r="K2" i="5"/>
  <c r="C14" i="8" s="1"/>
  <c r="O5" i="4"/>
  <c r="E13" i="8" s="1"/>
  <c r="M5" i="4"/>
  <c r="D13" i="8" s="1"/>
  <c r="K5" i="4"/>
  <c r="C13" i="8" s="1"/>
  <c r="O4" i="4"/>
  <c r="E12" i="8" s="1"/>
  <c r="M4" i="4"/>
  <c r="D12" i="8" s="1"/>
  <c r="K4" i="4"/>
  <c r="C12" i="8" s="1"/>
  <c r="O3" i="4"/>
  <c r="E11" i="8" s="1"/>
  <c r="M3" i="4"/>
  <c r="D11" i="8" s="1"/>
  <c r="K3" i="4"/>
  <c r="C11" i="8" s="1"/>
  <c r="O2" i="4" l="1"/>
  <c r="E10" i="8" s="1"/>
  <c r="M2" i="4"/>
  <c r="D10" i="8" s="1"/>
  <c r="K2" i="4"/>
  <c r="C10" i="8" s="1"/>
  <c r="O5" i="3"/>
  <c r="E9" i="8" s="1"/>
  <c r="M5" i="3"/>
  <c r="D9" i="8" s="1"/>
  <c r="K5" i="3"/>
  <c r="C9" i="8" s="1"/>
  <c r="C46" i="3"/>
  <c r="O4" i="3"/>
  <c r="E8" i="8" s="1"/>
  <c r="M4" i="3"/>
  <c r="D8" i="8" s="1"/>
  <c r="K4" i="3"/>
  <c r="C8" i="8" s="1"/>
  <c r="O3" i="3"/>
  <c r="E7" i="8" s="1"/>
  <c r="M3" i="3"/>
  <c r="D7" i="8" s="1"/>
  <c r="K3" i="3"/>
  <c r="C7" i="8" s="1"/>
  <c r="O2" i="3"/>
  <c r="E6" i="8" s="1"/>
  <c r="M2" i="3"/>
  <c r="D6" i="8" s="1"/>
  <c r="K2" i="3"/>
  <c r="C6" i="8" s="1"/>
  <c r="M5" i="2" l="1"/>
  <c r="D5" i="8" s="1"/>
  <c r="O5" i="2"/>
  <c r="E5" i="8" s="1"/>
  <c r="K5" i="2"/>
  <c r="C5" i="8" s="1"/>
  <c r="C40" i="2"/>
  <c r="O4" i="2"/>
  <c r="E4" i="8" s="1"/>
  <c r="M4" i="2"/>
  <c r="D4" i="8" s="1"/>
  <c r="K4" i="2"/>
  <c r="C4" i="8" s="1"/>
  <c r="O3" i="2"/>
  <c r="E3" i="8" s="1"/>
  <c r="M3" i="2"/>
  <c r="D3" i="8" s="1"/>
  <c r="K3" i="2"/>
  <c r="C3" i="8" s="1"/>
  <c r="O2" i="2"/>
  <c r="M2" i="2"/>
  <c r="D2" i="8" s="1"/>
  <c r="K2" i="2" l="1"/>
  <c r="C2" i="8" s="1"/>
  <c r="E46" i="3" l="1"/>
  <c r="E40" i="2"/>
  <c r="D40" i="2"/>
  <c r="E47" i="3" l="1"/>
  <c r="D46" i="3"/>
  <c r="D47" i="3" s="1"/>
  <c r="C47" i="3"/>
  <c r="E41" i="2" l="1"/>
  <c r="C41" i="2"/>
  <c r="D41" i="2"/>
</calcChain>
</file>

<file path=xl/sharedStrings.xml><?xml version="1.0" encoding="utf-8"?>
<sst xmlns="http://schemas.openxmlformats.org/spreadsheetml/2006/main" count="581" uniqueCount="356">
  <si>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</si>
  <si>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</si>
  <si>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</si>
  <si>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</si>
  <si>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</si>
  <si>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</si>
  <si>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</si>
  <si>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</si>
  <si>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</si>
  <si>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</si>
  <si>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</si>
  <si>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</si>
  <si>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</si>
  <si>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</si>
  <si>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</si>
  <si>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</si>
  <si>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</si>
  <si>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</si>
  <si>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</si>
  <si>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</si>
  <si>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</si>
  <si>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</si>
  <si>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</si>
  <si>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</si>
  <si>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</si>
  <si>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</si>
  <si>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</si>
  <si>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</si>
  <si>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</si>
  <si>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</si>
  <si>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</si>
  <si>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</si>
  <si>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</si>
  <si>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</si>
  <si>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</si>
  <si>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</si>
  <si>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</si>
  <si>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</si>
  <si>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</si>
  <si>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</si>
  <si>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</si>
  <si>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</si>
  <si>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</si>
  <si>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</si>
  <si>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</si>
  <si>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</si>
  <si>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</si>
  <si>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</si>
  <si>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</si>
  <si>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</si>
  <si>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</si>
  <si>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</si>
  <si>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</si>
  <si>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</si>
  <si>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</si>
  <si>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</si>
  <si>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</si>
  <si>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</si>
  <si>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</si>
  <si>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</si>
  <si>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</si>
  <si>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</si>
  <si>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</si>
  <si>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</si>
  <si>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</si>
  <si>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</si>
  <si>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</si>
  <si>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</si>
  <si>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</si>
  <si>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</si>
  <si>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</si>
  <si>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</si>
  <si>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</si>
  <si>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</si>
  <si>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</si>
  <si>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</si>
  <si>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</si>
  <si>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</si>
  <si>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</si>
  <si>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</si>
  <si>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</si>
  <si>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</si>
  <si>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</si>
  <si>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</si>
  <si>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</si>
  <si>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</si>
  <si>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</si>
  <si>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</si>
  <si>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</si>
  <si>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</si>
  <si>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</si>
  <si>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</si>
  <si>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</si>
  <si>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</si>
  <si>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</si>
  <si>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</si>
  <si>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</si>
  <si>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</si>
  <si>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</si>
  <si>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</si>
  <si>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</si>
  <si>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</si>
  <si>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</si>
  <si>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</si>
  <si>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</si>
  <si>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</si>
  <si>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</si>
  <si>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</si>
  <si>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</si>
  <si>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</si>
  <si>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</si>
  <si>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</si>
  <si>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</si>
  <si>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</si>
  <si>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</si>
  <si>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</si>
  <si>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</si>
  <si>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</si>
  <si>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</si>
  <si>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</si>
  <si>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</si>
  <si>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</si>
  <si>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</si>
  <si>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</si>
  <si>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</si>
  <si>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</si>
  <si>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</si>
  <si>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</si>
  <si>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</si>
  <si>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</si>
  <si>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</si>
  <si>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</si>
  <si>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</si>
  <si>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</si>
  <si>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</si>
  <si>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</si>
  <si>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</si>
  <si>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</si>
  <si>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</si>
  <si>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</si>
  <si>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</si>
  <si>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</si>
  <si>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</si>
  <si>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</si>
  <si>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</si>
  <si>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</si>
  <si>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</si>
  <si>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</si>
  <si>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</si>
  <si>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</si>
  <si>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</si>
  <si>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</si>
  <si>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</si>
  <si>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</si>
  <si>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</si>
  <si>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</si>
  <si>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</si>
  <si>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</si>
  <si>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</si>
  <si>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</si>
  <si>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</si>
  <si>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</si>
  <si>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</si>
  <si>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</si>
  <si>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</si>
  <si>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</si>
  <si>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</si>
  <si>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</si>
  <si>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</si>
  <si>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</si>
  <si>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</si>
  <si>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</si>
  <si>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</si>
  <si>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</si>
  <si>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</si>
  <si>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</si>
  <si>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</si>
  <si>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</si>
  <si>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</si>
  <si>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</si>
  <si>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</si>
  <si>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</si>
  <si>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</si>
  <si>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</si>
  <si>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</si>
  <si>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</si>
  <si>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</si>
  <si>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</si>
  <si>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</si>
  <si>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</si>
  <si>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</si>
  <si>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</si>
  <si>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</si>
  <si>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</si>
  <si>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</si>
  <si>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</si>
  <si>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</si>
  <si>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</si>
  <si>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</si>
  <si>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</si>
  <si>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</si>
  <si>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</si>
  <si>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</si>
  <si>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</si>
  <si>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</si>
  <si>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</si>
  <si>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</si>
  <si>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</si>
  <si>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</si>
  <si>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</si>
  <si>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</si>
  <si>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</si>
  <si>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</si>
  <si>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</si>
  <si>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</si>
  <si>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</si>
  <si>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</si>
  <si>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</si>
  <si>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</si>
  <si>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</si>
  <si>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</si>
  <si>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</si>
  <si>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</si>
  <si>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</si>
  <si>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</si>
  <si>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</si>
  <si>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</si>
  <si>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</si>
  <si>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</si>
  <si>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</si>
  <si>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</si>
  <si>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</si>
  <si>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</si>
  <si>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</si>
  <si>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</si>
  <si>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</si>
  <si>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</si>
  <si>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</si>
  <si>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</si>
  <si>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</si>
  <si>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</si>
  <si>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</si>
  <si>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</si>
  <si>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</si>
  <si>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</si>
  <si>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</si>
  <si>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</si>
  <si>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</si>
  <si>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</si>
  <si>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</si>
  <si>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</si>
  <si>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</si>
  <si>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</si>
  <si>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</si>
  <si>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</si>
  <si>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</si>
  <si>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</si>
  <si>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</si>
  <si>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</si>
  <si>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</si>
  <si>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</si>
  <si>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</si>
  <si>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</si>
  <si>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</si>
  <si>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</si>
  <si>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</si>
  <si>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</si>
  <si>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</si>
  <si>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</si>
  <si>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</si>
  <si>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</si>
  <si>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</si>
  <si>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</si>
  <si>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</si>
  <si>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</si>
  <si>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</si>
  <si>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</si>
  <si>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</si>
  <si>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LA GESTION DE L'URGENCE</t>
  </si>
  <si>
    <t>LA MOBILISATION DES RESSOURCES</t>
  </si>
  <si>
    <t>B2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</si>
  <si>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</si>
  <si>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</si>
  <si>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</si>
  <si>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</si>
  <si>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</si>
  <si>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</si>
  <si>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</si>
  <si>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</si>
  <si>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</si>
  <si>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</si>
  <si>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</si>
  <si>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</si>
  <si>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</si>
  <si>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</si>
  <si>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</si>
  <si>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</si>
  <si>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</si>
  <si>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</si>
  <si>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</si>
  <si>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</si>
  <si>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</si>
  <si>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</si>
  <si>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</si>
  <si>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</si>
  <si>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</si>
  <si>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</si>
  <si>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</si>
  <si>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</si>
  <si>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</si>
  <si>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</si>
  <si>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</si>
  <si>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</si>
  <si>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</si>
  <si>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</si>
  <si>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</si>
  <si>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</si>
  <si>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</si>
  <si>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</si>
  <si>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</si>
  <si>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</si>
  <si>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</si>
  <si>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</si>
  <si>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</si>
  <si>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</si>
  <si>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</si>
  <si>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</si>
  <si>
    <t>LE DECRYPTAGE  D'UNE PLAINTE INDIFFERENCIEE</t>
  </si>
  <si>
    <t>CAPACITE</t>
  </si>
  <si>
    <t>RESPONSABLE DE LA SAISIE DU BILAN 1</t>
  </si>
  <si>
    <t>RESPONSABLE DE LA SAISIE DU BILAN 2</t>
  </si>
  <si>
    <t>RESPONSABLE DE LA SAISIE DU BILAN 3</t>
  </si>
  <si>
    <t>REFLEXIVITE, REEVALUATION, EVOLUTIVITE PEC, INCERTITUDE</t>
  </si>
  <si>
    <t>LA COORDINATION DES SOINS AUTOUR DU PATIENT</t>
  </si>
  <si>
    <t>LA FORMATION PROFESSIONNELLE</t>
  </si>
  <si>
    <t>L'ETHIQUE ET DEONTOLOGIE</t>
  </si>
  <si>
    <t>L'ORGANISATION PROFESSIONNELLE</t>
  </si>
  <si>
    <r>
      <rPr>
        <sz val="12"/>
        <color theme="1"/>
        <rFont val="Arial"/>
        <family val="2"/>
      </rPr>
      <t>SEMESTRE 2 : Stag</t>
    </r>
    <r>
      <rPr>
        <sz val="11"/>
        <color theme="1"/>
        <rFont val="Arial"/>
        <family val="2"/>
      </rPr>
      <t>e et responsable pédagogique</t>
    </r>
  </si>
  <si>
    <t>DG DE SITUATION , PREVALENCE, HIERARCHISATION, INCERTITUDE</t>
  </si>
  <si>
    <t>LA RELATION MEDECIN PATIENT</t>
  </si>
  <si>
    <t>L'HABILETE COMMUNICATIONNELLE</t>
  </si>
  <si>
    <t>Ne maîtrise pas tous les éléments de la situation, ni toute l’étendue des  connaissances bio - médicales  pour fonder l’ensemble de ses décisions ( prise de décision avec certain degré d'incertitude)</t>
  </si>
  <si>
    <t>LA DEMARCHE DECISIONNELLE</t>
  </si>
  <si>
    <t>L' APPROCHE BIO PSYCHO SOCIALE DE PEC</t>
  </si>
  <si>
    <t>LES REPRESENTATIONS ET ADAPTATION DE PEC</t>
  </si>
  <si>
    <t>Prescrit ou réalise à bon escient des gestes de dépistage individuels et organisés (mammographie, hémoccult)</t>
  </si>
  <si>
    <t>L'EDUCATION DU PATIENT</t>
  </si>
  <si>
    <t>LE DEGRE D'IMPLICATION DU SOIGNANT</t>
  </si>
  <si>
    <t>Fait le lien entre les savoirs acquis et ceux utiles à mobiliser en situation authentique (situation réelle  de  soins)</t>
  </si>
  <si>
    <t>LA RESPONSABILITE SOCIALE</t>
  </si>
  <si>
    <t xml:space="preserve">Consigne pour saisir les dates : </t>
  </si>
  <si>
    <t>jj/mm/aaaa</t>
  </si>
  <si>
    <t>Cadre réservé. Code : --&gt;</t>
  </si>
  <si>
    <t>Analyse ses limites en communication avec l’entourage</t>
  </si>
  <si>
    <t>Cadre réservé . Code : --&gt;</t>
  </si>
  <si>
    <t>Explore au moins les données bio - médicales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</si>
</sst>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1" fontId="12" fillId="0" borderId="13" xfId="0" applyNumberFormat="1" applyFont="1" applyBorder="1" applyAlignment="1" applyProtection="1">
      <alignment horizontal="center" vertical="center"/>
      <protection locked="0"/>
    </xf>
    <xf numFmtId="1" fontId="15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hidden="1"/>
    </xf>
    <xf numFmtId="49" fontId="18" fillId="0" borderId="13" xfId="0" applyNumberFormat="1" applyFont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49" fontId="20" fillId="0" borderId="13" xfId="0" applyNumberFormat="1" applyFont="1" applyBorder="1" applyAlignment="1" applyProtection="1">
      <alignment horizontal="center" vertical="center" wrapText="1"/>
      <protection hidden="1"/>
    </xf>
    <xf numFmtId="49" fontId="13" fillId="0" borderId="1" xfId="0" applyNumberFormat="1" applyFont="1" applyBorder="1" applyAlignment="1" applyProtection="1">
      <alignment horizontal="center" vertical="center" wrapText="1"/>
      <protection hidden="1"/>
    </xf>
    <xf numFmtId="49" fontId="8" fillId="0" borderId="12" xfId="0" applyNumberFormat="1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vertical="center"/>
      <protection hidden="1"/>
    </xf>
    <xf numFmtId="0" fontId="18" fillId="0" borderId="1" xfId="0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8" fillId="0" borderId="1" xfId="0" applyFont="1" applyBorder="1" applyAlignment="1" applyProtection="1">
      <alignment horizontal="center" vertical="center" wrapText="1"/>
      <protection hidden="1"/>
    </xf>
    <xf numFmtId="49" fontId="13" fillId="0" borderId="1" xfId="0" applyNumberFormat="1" applyFont="1" applyBorder="1" applyAlignment="1" applyProtection="1">
      <alignment horizontal="center" vertical="center"/>
      <protection hidden="1"/>
    </xf>
    <xf numFmtId="49" fontId="14" fillId="0" borderId="1" xfId="0" applyNumberFormat="1" applyFont="1" applyBorder="1" applyAlignment="1" applyProtection="1">
      <alignment horizontal="center" vertical="center"/>
      <protection hidden="1"/>
    </xf>
    <xf numFmtId="0" fontId="13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0" fontId="18" fillId="0" borderId="9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20" fillId="0" borderId="3" xfId="0" applyFont="1" applyBorder="1" applyAlignment="1" applyProtection="1">
      <alignment horizontal="center" vertical="center"/>
      <protection hidden="1"/>
    </xf>
    <xf numFmtId="0" fontId="20" fillId="0" borderId="2" xfId="0" applyFont="1" applyBorder="1" applyAlignment="1" applyProtection="1">
      <alignment horizontal="center" vertical="center"/>
      <protection hidden="1"/>
    </xf>
    <xf numFmtId="49" fontId="8" fillId="0" borderId="9" xfId="0" applyNumberFormat="1" applyFont="1" applyBorder="1" applyAlignment="1" applyProtection="1">
      <alignment horizontal="center" vertical="center" wrapText="1"/>
      <protection hidden="1"/>
    </xf>
    <xf numFmtId="49" fontId="18" fillId="0" borderId="3" xfId="0" applyNumberFormat="1" applyFont="1" applyBorder="1" applyAlignment="1" applyProtection="1">
      <alignment horizontal="center" vertical="center" wrapText="1"/>
      <protection hidden="1"/>
    </xf>
    <xf numFmtId="49" fontId="8" fillId="0" borderId="13" xfId="0" applyNumberFormat="1" applyFont="1" applyBorder="1" applyAlignment="1" applyProtection="1">
      <alignment horizontal="center" vertical="center" wrapText="1"/>
      <protection hidden="1"/>
    </xf>
    <xf numFmtId="49" fontId="18" fillId="0" borderId="1" xfId="0" applyNumberFormat="1" applyFont="1" applyBorder="1" applyAlignment="1" applyProtection="1">
      <alignment horizontal="center" vertical="center" wrapText="1"/>
      <protection hidden="1"/>
    </xf>
    <xf numFmtId="49" fontId="20" fillId="0" borderId="1" xfId="0" applyNumberFormat="1" applyFont="1" applyBorder="1" applyAlignment="1" applyProtection="1">
      <alignment horizontal="center" vertical="center" wrapText="1"/>
      <protection hidden="1"/>
    </xf>
    <xf numFmtId="49" fontId="20" fillId="0" borderId="3" xfId="0" applyNumberFormat="1" applyFont="1" applyBorder="1" applyAlignment="1" applyProtection="1">
      <alignment horizontal="center" vertical="center" wrapText="1"/>
      <protection hidden="1"/>
    </xf>
    <xf numFmtId="49" fontId="18" fillId="0" borderId="2" xfId="0" applyNumberFormat="1" applyFont="1" applyBorder="1" applyAlignment="1" applyProtection="1">
      <alignment horizontal="center" vertical="center" wrapText="1"/>
      <protection hidden="1"/>
    </xf>
    <xf numFmtId="49" fontId="18" fillId="0" borderId="2" xfId="0" applyNumberFormat="1" applyFont="1" applyBorder="1" applyAlignment="1" applyProtection="1">
      <alignment horizontal="center" vertical="center"/>
      <protection hidden="1"/>
    </xf>
    <xf numFmtId="49" fontId="18" fillId="0" borderId="2" xfId="0" applyNumberFormat="1" applyFont="1" applyBorder="1" applyAlignment="1" applyProtection="1">
      <alignment horizontal="center" vertical="center" wrapText="1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vertical="center"/>
      <protection hidden="1"/>
    </xf>
    <xf numFmtId="22" fontId="7" fillId="0" borderId="0" xfId="0" applyNumberFormat="1" applyFont="1" applyAlignment="1" applyProtection="1">
      <alignment vertical="center"/>
      <protection hidden="1"/>
    </xf>
    <xf numFmtId="1" fontId="12" fillId="0" borderId="1" xfId="0" applyNumberFormat="1" applyFont="1" applyBorder="1" applyAlignment="1" applyProtection="1">
      <alignment horizontal="center" vertical="center"/>
      <protection hidden="1"/>
    </xf>
    <xf numFmtId="1" fontId="15" fillId="0" borderId="1" xfId="0" applyNumberFormat="1" applyFont="1" applyBorder="1" applyAlignment="1" applyProtection="1">
      <alignment horizontal="center" vertical="center"/>
      <protection hidden="1"/>
    </xf>
    <xf numFmtId="1" fontId="16" fillId="0" borderId="1" xfId="0" applyNumberFormat="1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center" vertical="center"/>
      <protection hidden="1"/>
    </xf>
    <xf numFmtId="0" fontId="13" fillId="0" borderId="2" xfId="0" applyFont="1" applyBorder="1" applyAlignment="1" applyProtection="1">
      <alignment horizontal="center" vertical="center"/>
      <protection hidden="1"/>
    </xf>
    <xf numFmtId="0" fontId="11" fillId="0" borderId="8" xfId="0" applyFont="1" applyBorder="1" applyAlignment="1" applyProtection="1">
      <alignment vertical="center"/>
      <protection hidden="1"/>
    </xf>
    <xf numFmtId="49" fontId="11" fillId="0" borderId="2" xfId="0" applyNumberFormat="1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hidden="1"/>
    </xf>
    <xf numFmtId="0" fontId="9" fillId="0" borderId="9" xfId="0" applyFont="1" applyBorder="1" applyAlignment="1" applyProtection="1">
      <alignment horizontal="center" vertical="center"/>
      <protection hidden="1"/>
    </xf>
    <xf numFmtId="1" fontId="12" fillId="0" borderId="9" xfId="0" applyNumberFormat="1" applyFont="1" applyBorder="1" applyAlignment="1" applyProtection="1">
      <alignment horizontal="center" vertical="center"/>
      <protection hidden="1"/>
    </xf>
    <xf numFmtId="164" fontId="12" fillId="0" borderId="1" xfId="0" applyNumberFormat="1" applyFont="1" applyBorder="1" applyAlignment="1" applyProtection="1">
      <alignment horizontal="center" vertical="center"/>
      <protection hidden="1"/>
    </xf>
    <xf numFmtId="164" fontId="15" fillId="0" borderId="13" xfId="0" applyNumberFormat="1" applyFont="1" applyBorder="1" applyAlignment="1" applyProtection="1">
      <alignment horizontal="center" vertical="center"/>
      <protection hidden="1"/>
    </xf>
    <xf numFmtId="164" fontId="16" fillId="0" borderId="1" xfId="0" applyNumberFormat="1" applyFont="1" applyBorder="1" applyAlignment="1" applyProtection="1">
      <alignment horizontal="center" vertical="center"/>
      <protection hidden="1"/>
    </xf>
    <xf numFmtId="1" fontId="10" fillId="0" borderId="0" xfId="0" applyNumberFormat="1" applyFont="1" applyFill="1" applyBorder="1" applyAlignment="1" applyProtection="1">
      <alignment horizontal="center" vertical="center"/>
      <protection hidden="1"/>
    </xf>
    <xf numFmtId="1" fontId="7" fillId="0" borderId="0" xfId="0" applyNumberFormat="1" applyFont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164" fontId="15" fillId="0" borderId="1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</xf>
    <xf numFmtId="49" fontId="7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49" fontId="7" fillId="0" borderId="0" xfId="0" applyNumberFormat="1" applyFont="1" applyAlignment="1" applyProtection="1">
      <alignment vertical="center" wrapText="1"/>
    </xf>
    <xf numFmtId="49" fontId="14" fillId="0" borderId="1" xfId="0" applyNumberFormat="1" applyFont="1" applyBorder="1" applyAlignment="1" applyProtection="1">
      <alignment horizontal="center" vertical="center" wrapText="1"/>
      <protection hidden="1"/>
    </xf>
    <xf numFmtId="0" fontId="11" fillId="0" borderId="1" xfId="0" applyNumberFormat="1" applyFont="1" applyBorder="1" applyAlignment="1" applyProtection="1">
      <alignment horizontal="left" vertical="center" wrapText="1"/>
      <protection hidden="1"/>
    </xf>
    <xf numFmtId="0" fontId="11" fillId="0" borderId="19" xfId="0" applyFont="1" applyBorder="1" applyAlignment="1" applyProtection="1">
      <alignment vertical="center"/>
      <protection hidden="1"/>
    </xf>
    <xf numFmtId="49" fontId="8" fillId="0" borderId="1" xfId="0" applyNumberFormat="1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49" fontId="1" fillId="0" borderId="0" xfId="0" applyNumberFormat="1" applyFont="1"/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 applyProtection="1">
      <protection locked="0"/>
    </xf>
    <xf numFmtId="49" fontId="14" fillId="0" borderId="13" xfId="0" applyNumberFormat="1" applyFont="1" applyBorder="1" applyAlignment="1" applyProtection="1">
      <alignment horizontal="center" vertical="center" wrapText="1"/>
      <protection hidden="1"/>
    </xf>
    <xf numFmtId="49" fontId="13" fillId="0" borderId="13" xfId="0" applyNumberFormat="1" applyFont="1" applyBorder="1" applyAlignment="1" applyProtection="1">
      <alignment horizontal="center" vertical="center" wrapText="1"/>
      <protection hidden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vertical="center"/>
      <protection hidden="1"/>
    </xf>
    <xf numFmtId="0" fontId="19" fillId="0" borderId="9" xfId="0" applyFont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22" fontId="7" fillId="0" borderId="0" xfId="0" applyNumberFormat="1" applyFont="1" applyAlignment="1" applyProtection="1">
      <alignment vertical="center"/>
      <protection locked="0" hidden="1"/>
    </xf>
    <xf numFmtId="22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 hidden="1"/>
    </xf>
    <xf numFmtId="0" fontId="7" fillId="0" borderId="1" xfId="0" applyFont="1" applyBorder="1" applyAlignment="1" applyProtection="1">
      <alignment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22" fontId="7" fillId="0" borderId="0" xfId="0" applyNumberFormat="1" applyFont="1" applyAlignment="1" applyProtection="1">
      <alignment vertical="center"/>
    </xf>
    <xf numFmtId="14" fontId="7" fillId="0" borderId="0" xfId="0" applyNumberFormat="1" applyFont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4" borderId="15" xfId="0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17" xfId="0" applyFont="1" applyFill="1" applyBorder="1" applyAlignment="1" applyProtection="1">
      <alignment horizontal="center" vertical="center" wrapText="1"/>
    </xf>
    <xf numFmtId="0" fontId="1" fillId="4" borderId="18" xfId="0" applyFont="1" applyFill="1" applyBorder="1" applyAlignment="1" applyProtection="1">
      <alignment horizontal="center" vertical="center" wrapText="1"/>
    </xf>
    <xf numFmtId="0" fontId="1" fillId="4" borderId="19" xfId="0" applyFont="1" applyFill="1" applyBorder="1" applyAlignment="1" applyProtection="1">
      <alignment horizontal="center" vertical="center" wrapText="1"/>
    </xf>
    <xf numFmtId="0" fontId="1" fillId="4" borderId="12" xfId="0" applyFont="1" applyFill="1" applyBorder="1" applyAlignment="1" applyProtection="1">
      <alignment horizontal="center" vertical="top"/>
    </xf>
    <xf numFmtId="0" fontId="1" fillId="4" borderId="13" xfId="0" applyFont="1" applyFill="1" applyBorder="1" applyAlignment="1" applyProtection="1">
      <alignment horizontal="center" vertical="top"/>
    </xf>
    <xf numFmtId="0" fontId="1" fillId="0" borderId="14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2" xfId="0" applyFont="1" applyFill="1" applyBorder="1" applyAlignment="1" applyProtection="1">
      <alignment horizontal="center"/>
    </xf>
    <xf numFmtId="0" fontId="1" fillId="3" borderId="21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14" fontId="1" fillId="0" borderId="12" xfId="0" applyNumberFormat="1" applyFont="1" applyBorder="1" applyAlignment="1" applyProtection="1">
      <alignment horizontal="center" vertical="center"/>
      <protection locked="0"/>
    </xf>
    <xf numFmtId="14" fontId="1" fillId="0" borderId="21" xfId="0" applyNumberFormat="1" applyFont="1" applyBorder="1" applyAlignment="1" applyProtection="1">
      <alignment horizontal="center" vertical="center"/>
      <protection locked="0"/>
    </xf>
    <xf numFmtId="14" fontId="1" fillId="0" borderId="13" xfId="0" applyNumberFormat="1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/>
    </xf>
    <xf numFmtId="0" fontId="1" fillId="2" borderId="13" xfId="0" applyFont="1" applyFill="1" applyBorder="1" applyAlignment="1" applyProtection="1">
      <alignment horizontal="center"/>
    </xf>
    <xf numFmtId="0" fontId="1" fillId="2" borderId="21" xfId="0" applyFont="1" applyFill="1" applyBorder="1" applyAlignment="1" applyProtection="1">
      <alignment horizontal="center"/>
    </xf>
    <xf numFmtId="49" fontId="20" fillId="0" borderId="2" xfId="0" applyNumberFormat="1" applyFont="1" applyBorder="1" applyAlignment="1" applyProtection="1">
      <alignment horizontal="center" vertical="center" wrapText="1"/>
      <protection hidden="1"/>
    </xf>
    <xf numFmtId="49" fontId="20" fillId="0" borderId="3" xfId="0" applyNumberFormat="1" applyFont="1" applyBorder="1" applyAlignment="1" applyProtection="1">
      <alignment horizontal="center" vertical="center" wrapText="1"/>
      <protection hidden="1"/>
    </xf>
    <xf numFmtId="49" fontId="18" fillId="0" borderId="9" xfId="0" applyNumberFormat="1" applyFont="1" applyBorder="1" applyAlignment="1" applyProtection="1">
      <alignment horizontal="center" vertical="center" wrapText="1"/>
      <protection hidden="1"/>
    </xf>
    <xf numFmtId="49" fontId="18" fillId="0" borderId="2" xfId="0" applyNumberFormat="1" applyFont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 vertical="center"/>
      <protection locked="0"/>
    </xf>
    <xf numFmtId="49" fontId="13" fillId="0" borderId="2" xfId="0" applyNumberFormat="1" applyFont="1" applyBorder="1" applyAlignment="1" applyProtection="1">
      <alignment horizontal="center" vertical="center"/>
      <protection hidden="1"/>
    </xf>
    <xf numFmtId="49" fontId="14" fillId="0" borderId="2" xfId="0" applyNumberFormat="1" applyFont="1" applyBorder="1" applyAlignment="1" applyProtection="1">
      <alignment horizontal="center" vertical="center"/>
      <protection hidden="1"/>
    </xf>
    <xf numFmtId="49" fontId="14" fillId="0" borderId="3" xfId="0" applyNumberFormat="1" applyFont="1" applyBorder="1" applyAlignment="1" applyProtection="1">
      <alignment horizontal="center" vertical="center"/>
      <protection hidden="1"/>
    </xf>
    <xf numFmtId="49" fontId="18" fillId="0" borderId="9" xfId="0" applyNumberFormat="1" applyFont="1" applyBorder="1" applyAlignment="1" applyProtection="1">
      <alignment horizontal="center" vertical="center"/>
      <protection hidden="1"/>
    </xf>
    <xf numFmtId="49" fontId="18" fillId="0" borderId="2" xfId="0" applyNumberFormat="1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 w="31750"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954816"/>
        <c:axId val="78520320"/>
      </c:radarChart>
      <c:catAx>
        <c:axId val="9395481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8520320"/>
        <c:crosses val="autoZero"/>
        <c:auto val="1"/>
        <c:lblAlgn val="ctr"/>
        <c:lblOffset val="100"/>
        <c:noMultiLvlLbl val="0"/>
      </c:catAx>
      <c:valAx>
        <c:axId val="7852032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93954816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43655517758169948"/>
          <c:y val="3.3973093145702633E-2"/>
          <c:w val="5.4792943183957721E-2"/>
          <c:h val="5.950242314027554E-2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txPr>
    <a:bodyPr/>
    <a:lstStyle/>
    <a:p>
      <a:pPr>
        <a:defRPr sz="12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55776"/>
        <c:axId val="78557568"/>
      </c:radarChart>
      <c:catAx>
        <c:axId val="7855577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8557568"/>
        <c:crosses val="autoZero"/>
        <c:auto val="1"/>
        <c:lblAlgn val="ctr"/>
        <c:lblOffset val="100"/>
        <c:noMultiLvlLbl val="0"/>
      </c:catAx>
      <c:valAx>
        <c:axId val="78557568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78555776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56298912409019974"/>
          <c:y val="1.776396211343146E-2"/>
          <c:w val="8.2396655032341837E-2"/>
          <c:h val="4.7544448248316787E-2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txPr>
    <a:bodyPr/>
    <a:lstStyle/>
    <a:p>
      <a:pPr>
        <a:defRPr sz="12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radarChart>
        <c:radarStyle val="marker"/>
        <c:varyColors val="0"/>
        <c:ser>
          <c:idx val="1"/>
          <c:order val="0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 w="31750"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85856"/>
        <c:axId val="78587392"/>
      </c:radarChart>
      <c:catAx>
        <c:axId val="7858585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8587392"/>
        <c:crosses val="autoZero"/>
        <c:auto val="1"/>
        <c:lblAlgn val="ctr"/>
        <c:lblOffset val="100"/>
        <c:noMultiLvlLbl val="0"/>
      </c:catAx>
      <c:valAx>
        <c:axId val="78587392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78585856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62463532285450452"/>
          <c:y val="1.0043078721888345E-2"/>
          <c:w val="0.12449511505069012"/>
          <c:h val="3.8057620987631768E-2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txPr>
    <a:bodyPr/>
    <a:lstStyle/>
    <a:p>
      <a:pPr>
        <a:defRPr sz="12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radarChart>
        <c:radarStyle val="marker"/>
        <c:varyColors val="0"/>
        <c:ser>
          <c:idx val="2"/>
          <c:order val="0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95584"/>
        <c:axId val="78597120"/>
      </c:radarChart>
      <c:catAx>
        <c:axId val="78595584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8597120"/>
        <c:crosses val="autoZero"/>
        <c:auto val="1"/>
        <c:lblAlgn val="ctr"/>
        <c:lblOffset val="100"/>
        <c:noMultiLvlLbl val="0"/>
      </c:catAx>
      <c:valAx>
        <c:axId val="7859712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78595584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60754197687141964"/>
          <c:y val="1.4097667370861652E-2"/>
          <c:w val="7.4201892338389586E-2"/>
          <c:h val="3.5971133577998839E-2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txPr>
    <a:bodyPr/>
    <a:lstStyle/>
    <a:p>
      <a:pPr>
        <a:defRPr sz="12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158749</xdr:colOff>
      <xdr:row>25</xdr:row>
      <xdr:rowOff>1</xdr:rowOff>
    </xdr:from>
    <xdr:to>
      <xdr:col>14</xdr:col>
      <xdr:colOff>523875</xdr:colOff>
      <xdr:row>84</xdr:row>
      <xdr:rowOff>95251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714375</xdr:colOff>
      <xdr:row>0</xdr:row>
      <xdr:rowOff>206375</xdr:rowOff>
    </xdr:from>
    <xdr:to>
      <xdr:col>30</xdr:col>
      <xdr:colOff>79375</xdr:colOff>
      <xdr:row>35</xdr:row>
      <xdr:rowOff>158750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714376</xdr:colOff>
      <xdr:row>36</xdr:row>
      <xdr:rowOff>111125</xdr:rowOff>
    </xdr:from>
    <xdr:to>
      <xdr:col>30</xdr:col>
      <xdr:colOff>127000</xdr:colOff>
      <xdr:row>72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714376</xdr:colOff>
      <xdr:row>73</xdr:row>
      <xdr:rowOff>31750</xdr:rowOff>
    </xdr:from>
    <xdr:to>
      <xdr:col>30</xdr:col>
      <xdr:colOff>174626</xdr:colOff>
      <xdr:row>111</xdr:row>
      <xdr:rowOff>31749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C4" sqref="C4"/>
    </sheetView>
  </sheetViews>
  <sheetFormatPr baseColWidth="10" defaultRowHeight="14.25" x14ac:dyDescent="0.2"/>
  <cols>
    <col min="1" max="1" width="11.42578125" style="80"/>
    <col min="2" max="2" width="13" style="84" customWidth="1"/>
    <col min="3" max="3" width="34.7109375" style="80" customWidth="1"/>
    <col min="4" max="4" width="11" style="80" customWidth="1"/>
    <col min="5" max="5" width="32.85546875" style="80" customWidth="1"/>
    <col min="6" max="6" width="5.140625" style="80" customWidth="1"/>
    <col min="7" max="7" width="5.85546875" style="80" customWidth="1"/>
    <col min="8" max="8" width="37.140625" style="80" customWidth="1"/>
    <col min="9" max="9" width="6.7109375" style="80" customWidth="1"/>
    <col min="10" max="10" width="51.7109375" style="80" customWidth="1"/>
    <col min="11" max="11" width="27.5703125" style="80" hidden="1" customWidth="1"/>
    <col min="12" max="12" width="52.85546875" style="80" hidden="1" customWidth="1"/>
    <col min="13" max="16384" width="11.42578125" style="80"/>
  </cols>
  <sheetData>
    <row r="1" spans="1:12" s="76" customFormat="1" ht="20.100000000000001" customHeight="1" x14ac:dyDescent="0.25">
      <c r="A1" s="73" t="s">
        <v>285</v>
      </c>
      <c r="B1" s="74" t="s">
        <v>287</v>
      </c>
      <c r="C1" s="75"/>
      <c r="D1" s="74" t="s">
        <v>265</v>
      </c>
      <c r="E1" s="75"/>
      <c r="F1" s="75" t="s">
        <v>269</v>
      </c>
      <c r="G1" s="122"/>
      <c r="H1" s="122"/>
      <c r="I1" s="92" t="s">
        <v>270</v>
      </c>
      <c r="J1" s="75"/>
      <c r="K1" s="76" t="str">
        <f>C1&amp;" "&amp;E1</f>
        <v xml:space="preserve"> </v>
      </c>
      <c r="L1" s="77" t="s">
        <v>288</v>
      </c>
    </row>
    <row r="2" spans="1:12" s="76" customFormat="1" ht="20.100000000000001" customHeight="1" x14ac:dyDescent="0.2">
      <c r="A2" s="73" t="s">
        <v>286</v>
      </c>
      <c r="B2" s="74" t="s">
        <v>287</v>
      </c>
      <c r="C2" s="75"/>
      <c r="D2" s="74" t="s">
        <v>265</v>
      </c>
      <c r="E2" s="75"/>
      <c r="F2" s="75" t="s">
        <v>269</v>
      </c>
      <c r="G2" s="122"/>
      <c r="H2" s="122"/>
      <c r="I2" s="92" t="s">
        <v>270</v>
      </c>
      <c r="J2" s="75"/>
      <c r="K2" s="76" t="str">
        <f>C2&amp;" "&amp;E2</f>
        <v xml:space="preserve"> </v>
      </c>
      <c r="L2" s="78" t="s">
        <v>289</v>
      </c>
    </row>
    <row r="3" spans="1:12" s="76" customFormat="1" ht="20.100000000000001" customHeight="1" x14ac:dyDescent="0.2">
      <c r="A3" s="121" t="s">
        <v>277</v>
      </c>
      <c r="B3" s="121"/>
      <c r="C3" s="93"/>
      <c r="D3" s="73"/>
      <c r="E3" s="73"/>
      <c r="F3" s="73"/>
      <c r="G3" s="73"/>
      <c r="H3" s="73"/>
      <c r="I3" s="73"/>
      <c r="L3" s="78" t="s">
        <v>290</v>
      </c>
    </row>
    <row r="4" spans="1:12" ht="24" customHeight="1" x14ac:dyDescent="0.2">
      <c r="A4" s="120" t="s">
        <v>273</v>
      </c>
      <c r="B4" s="120"/>
      <c r="C4" s="75"/>
      <c r="D4" s="110"/>
      <c r="E4" s="110"/>
      <c r="F4" s="79"/>
      <c r="G4" s="79"/>
      <c r="H4" s="73"/>
      <c r="I4" s="73"/>
      <c r="L4" s="78" t="s">
        <v>291</v>
      </c>
    </row>
    <row r="5" spans="1:12" x14ac:dyDescent="0.2">
      <c r="A5" s="81"/>
      <c r="B5" s="81"/>
      <c r="C5" s="81" t="s">
        <v>266</v>
      </c>
      <c r="D5" s="128" t="s">
        <v>267</v>
      </c>
      <c r="E5" s="130"/>
      <c r="F5" s="128" t="s">
        <v>268</v>
      </c>
      <c r="G5" s="129"/>
      <c r="H5" s="130"/>
      <c r="L5" s="78" t="s">
        <v>292</v>
      </c>
    </row>
    <row r="6" spans="1:12" ht="15" customHeight="1" x14ac:dyDescent="0.2">
      <c r="A6" s="112" t="s">
        <v>284</v>
      </c>
      <c r="B6" s="113"/>
      <c r="C6" s="102"/>
      <c r="D6" s="103"/>
      <c r="E6" s="105"/>
      <c r="F6" s="103"/>
      <c r="G6" s="104"/>
      <c r="H6" s="105"/>
      <c r="L6" s="78" t="s">
        <v>293</v>
      </c>
    </row>
    <row r="7" spans="1:12" x14ac:dyDescent="0.2">
      <c r="A7" s="114"/>
      <c r="B7" s="115"/>
      <c r="C7" s="102"/>
      <c r="D7" s="106"/>
      <c r="E7" s="108"/>
      <c r="F7" s="106"/>
      <c r="G7" s="107"/>
      <c r="H7" s="108"/>
      <c r="L7" s="78" t="s">
        <v>294</v>
      </c>
    </row>
    <row r="8" spans="1:12" x14ac:dyDescent="0.2">
      <c r="A8" s="114"/>
      <c r="B8" s="115"/>
      <c r="C8" s="102"/>
      <c r="D8" s="106"/>
      <c r="E8" s="108"/>
      <c r="F8" s="106"/>
      <c r="G8" s="107"/>
      <c r="H8" s="108"/>
      <c r="L8" s="78" t="s">
        <v>295</v>
      </c>
    </row>
    <row r="9" spans="1:12" x14ac:dyDescent="0.2">
      <c r="A9" s="114"/>
      <c r="B9" s="115"/>
      <c r="C9" s="102"/>
      <c r="D9" s="106"/>
      <c r="E9" s="108"/>
      <c r="F9" s="106"/>
      <c r="G9" s="107"/>
      <c r="H9" s="108"/>
      <c r="L9" s="78" t="s">
        <v>296</v>
      </c>
    </row>
    <row r="10" spans="1:12" x14ac:dyDescent="0.2">
      <c r="A10" s="116"/>
      <c r="B10" s="117"/>
      <c r="C10" s="102"/>
      <c r="D10" s="109"/>
      <c r="E10" s="111"/>
      <c r="F10" s="109"/>
      <c r="G10" s="110"/>
      <c r="H10" s="111"/>
      <c r="L10" s="78" t="s">
        <v>297</v>
      </c>
    </row>
    <row r="11" spans="1:12" x14ac:dyDescent="0.2">
      <c r="A11" s="118" t="s">
        <v>271</v>
      </c>
      <c r="B11" s="119"/>
      <c r="C11" s="82"/>
      <c r="D11" s="131"/>
      <c r="E11" s="133"/>
      <c r="F11" s="131"/>
      <c r="G11" s="132"/>
      <c r="H11" s="133"/>
      <c r="L11" s="78" t="s">
        <v>298</v>
      </c>
    </row>
    <row r="12" spans="1:12" x14ac:dyDescent="0.2">
      <c r="A12" s="118" t="s">
        <v>272</v>
      </c>
      <c r="B12" s="119"/>
      <c r="C12" s="82"/>
      <c r="D12" s="131"/>
      <c r="E12" s="133"/>
      <c r="F12" s="131"/>
      <c r="G12" s="132"/>
      <c r="H12" s="133"/>
      <c r="L12" s="78" t="s">
        <v>299</v>
      </c>
    </row>
    <row r="13" spans="1:12" x14ac:dyDescent="0.2">
      <c r="A13" s="126"/>
      <c r="B13" s="127"/>
      <c r="C13" s="83"/>
      <c r="D13" s="134"/>
      <c r="E13" s="135"/>
      <c r="F13" s="134"/>
      <c r="G13" s="136"/>
      <c r="H13" s="135"/>
      <c r="L13" s="78" t="s">
        <v>300</v>
      </c>
    </row>
    <row r="14" spans="1:12" ht="15" customHeight="1" x14ac:dyDescent="0.2">
      <c r="A14" s="112" t="s">
        <v>337</v>
      </c>
      <c r="B14" s="113"/>
      <c r="C14" s="123"/>
      <c r="D14" s="103"/>
      <c r="E14" s="105"/>
      <c r="F14" s="103"/>
      <c r="G14" s="104"/>
      <c r="H14" s="105"/>
      <c r="L14" s="78" t="s">
        <v>301</v>
      </c>
    </row>
    <row r="15" spans="1:12" x14ac:dyDescent="0.2">
      <c r="A15" s="114"/>
      <c r="B15" s="115"/>
      <c r="C15" s="124"/>
      <c r="D15" s="106"/>
      <c r="E15" s="108"/>
      <c r="F15" s="106"/>
      <c r="G15" s="107"/>
      <c r="H15" s="108"/>
      <c r="L15" s="78" t="s">
        <v>302</v>
      </c>
    </row>
    <row r="16" spans="1:12" x14ac:dyDescent="0.2">
      <c r="A16" s="114"/>
      <c r="B16" s="115"/>
      <c r="C16" s="124"/>
      <c r="D16" s="106"/>
      <c r="E16" s="108"/>
      <c r="F16" s="106"/>
      <c r="G16" s="107"/>
      <c r="H16" s="108"/>
      <c r="L16" s="78" t="s">
        <v>303</v>
      </c>
    </row>
    <row r="17" spans="1:12" x14ac:dyDescent="0.2">
      <c r="A17" s="114"/>
      <c r="B17" s="115"/>
      <c r="C17" s="124"/>
      <c r="D17" s="106"/>
      <c r="E17" s="108"/>
      <c r="F17" s="106"/>
      <c r="G17" s="107"/>
      <c r="H17" s="108"/>
      <c r="L17" s="78" t="s">
        <v>304</v>
      </c>
    </row>
    <row r="18" spans="1:12" x14ac:dyDescent="0.2">
      <c r="A18" s="116"/>
      <c r="B18" s="117"/>
      <c r="C18" s="125"/>
      <c r="D18" s="109"/>
      <c r="E18" s="111"/>
      <c r="F18" s="109"/>
      <c r="G18" s="110"/>
      <c r="H18" s="111"/>
      <c r="L18" s="78" t="s">
        <v>305</v>
      </c>
    </row>
    <row r="19" spans="1:12" x14ac:dyDescent="0.2">
      <c r="A19" s="118" t="s">
        <v>271</v>
      </c>
      <c r="B19" s="119"/>
      <c r="C19" s="82"/>
      <c r="D19" s="131"/>
      <c r="E19" s="133"/>
      <c r="F19" s="131"/>
      <c r="G19" s="132"/>
      <c r="H19" s="133"/>
      <c r="L19" s="78" t="s">
        <v>306</v>
      </c>
    </row>
    <row r="20" spans="1:12" x14ac:dyDescent="0.2">
      <c r="A20" s="118" t="s">
        <v>272</v>
      </c>
      <c r="B20" s="119"/>
      <c r="C20" s="82"/>
      <c r="D20" s="131"/>
      <c r="E20" s="133"/>
      <c r="F20" s="131"/>
      <c r="G20" s="132"/>
      <c r="H20" s="133"/>
      <c r="L20" s="78" t="s">
        <v>307</v>
      </c>
    </row>
    <row r="21" spans="1:12" x14ac:dyDescent="0.2">
      <c r="L21" s="78" t="s">
        <v>308</v>
      </c>
    </row>
    <row r="22" spans="1:12" x14ac:dyDescent="0.2">
      <c r="A22" s="85"/>
      <c r="B22" s="85"/>
      <c r="C22" s="80" t="s">
        <v>350</v>
      </c>
      <c r="D22" s="80" t="s">
        <v>351</v>
      </c>
      <c r="E22" s="85"/>
      <c r="L22" s="78" t="s">
        <v>309</v>
      </c>
    </row>
    <row r="23" spans="1:12" x14ac:dyDescent="0.2">
      <c r="A23" s="85"/>
      <c r="B23" s="85"/>
      <c r="C23" s="85"/>
      <c r="E23" s="85"/>
      <c r="L23" s="78" t="s">
        <v>310</v>
      </c>
    </row>
    <row r="24" spans="1:12" x14ac:dyDescent="0.2">
      <c r="A24" s="85"/>
      <c r="B24" s="85"/>
      <c r="C24" s="85"/>
      <c r="E24" s="85"/>
      <c r="L24" s="78" t="s">
        <v>311</v>
      </c>
    </row>
    <row r="25" spans="1:12" x14ac:dyDescent="0.2">
      <c r="L25" s="78" t="s">
        <v>312</v>
      </c>
    </row>
    <row r="26" spans="1:12" x14ac:dyDescent="0.2">
      <c r="L26" s="78" t="s">
        <v>313</v>
      </c>
    </row>
    <row r="27" spans="1:12" x14ac:dyDescent="0.2">
      <c r="L27" s="78" t="s">
        <v>314</v>
      </c>
    </row>
    <row r="28" spans="1:12" x14ac:dyDescent="0.2">
      <c r="L28" s="78" t="s">
        <v>315</v>
      </c>
    </row>
    <row r="29" spans="1:12" x14ac:dyDescent="0.2">
      <c r="L29" s="78" t="s">
        <v>316</v>
      </c>
    </row>
    <row r="30" spans="1:12" x14ac:dyDescent="0.2">
      <c r="L30" s="78" t="s">
        <v>317</v>
      </c>
    </row>
    <row r="31" spans="1:12" x14ac:dyDescent="0.2">
      <c r="L31" s="78" t="s">
        <v>318</v>
      </c>
    </row>
    <row r="32" spans="1:12" x14ac:dyDescent="0.2">
      <c r="L32" s="78" t="s">
        <v>319</v>
      </c>
    </row>
    <row r="33" spans="12:12" x14ac:dyDescent="0.2">
      <c r="L33" s="78" t="s">
        <v>320</v>
      </c>
    </row>
    <row r="34" spans="12:12" x14ac:dyDescent="0.2">
      <c r="L34" s="78" t="s">
        <v>321</v>
      </c>
    </row>
    <row r="35" spans="12:12" x14ac:dyDescent="0.2">
      <c r="L35" s="78" t="s">
        <v>322</v>
      </c>
    </row>
    <row r="36" spans="12:12" x14ac:dyDescent="0.2">
      <c r="L36" s="78" t="s">
        <v>323</v>
      </c>
    </row>
  </sheetData>
  <sheetProtection password="CA28" sheet="1" objects="1" scenarios="1" selectLockedCells="1"/>
  <customSheetViews>
    <customSheetView guid="{66AA1ADE-A59E-4886-A789-FE9A38EF853F}" hiddenColumns="1">
      <selection activeCell="F14" sqref="F14:H18"/>
      <pageMargins left="0.7" right="0.7" top="0.75" bottom="0.75" header="0.3" footer="0.3"/>
      <pageSetup paperSize="9" orientation="landscape" verticalDpi="0" r:id="rId1"/>
    </customSheetView>
  </customSheetViews>
  <mergeCells count="30">
    <mergeCell ref="F5:H5"/>
    <mergeCell ref="F11:H11"/>
    <mergeCell ref="F12:H12"/>
    <mergeCell ref="D19:E19"/>
    <mergeCell ref="D20:E20"/>
    <mergeCell ref="D13:E13"/>
    <mergeCell ref="D5:E5"/>
    <mergeCell ref="D11:E11"/>
    <mergeCell ref="D12:E12"/>
    <mergeCell ref="D14:E18"/>
    <mergeCell ref="D6:E10"/>
    <mergeCell ref="F13:H13"/>
    <mergeCell ref="F14:H18"/>
    <mergeCell ref="F19:H19"/>
    <mergeCell ref="F20:H20"/>
    <mergeCell ref="A19:B19"/>
    <mergeCell ref="A20:B20"/>
    <mergeCell ref="C14:C18"/>
    <mergeCell ref="A13:B13"/>
    <mergeCell ref="A14:B18"/>
    <mergeCell ref="A4:B4"/>
    <mergeCell ref="A3:B3"/>
    <mergeCell ref="G1:H1"/>
    <mergeCell ref="G2:H2"/>
    <mergeCell ref="D4:E4"/>
    <mergeCell ref="C6:C10"/>
    <mergeCell ref="F6:H10"/>
    <mergeCell ref="A6:B10"/>
    <mergeCell ref="A11:B11"/>
    <mergeCell ref="A12:B12"/>
  </mergeCells>
  <dataValidations count="1">
    <dataValidation type="list" allowBlank="1" showInputMessage="1" showErrorMessage="1" sqref="C4">
      <formula1>$L$2:$L$36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6"/>
  <sheetViews>
    <sheetView tabSelected="1" zoomScale="78" zoomScaleNormal="78" workbookViewId="0">
      <selection activeCell="T11" sqref="T11"/>
    </sheetView>
  </sheetViews>
  <sheetFormatPr baseColWidth="10" defaultRowHeight="27.95" customHeight="1" x14ac:dyDescent="0.25"/>
  <cols>
    <col min="1" max="1" width="18.7109375" style="66" customWidth="1"/>
    <col min="2" max="2" width="110.7109375" style="67" customWidth="1"/>
    <col min="3" max="5" width="10.7109375" style="62" customWidth="1"/>
    <col min="6" max="8" width="20.7109375" style="64" hidden="1" customWidth="1"/>
    <col min="9" max="9" width="77.7109375" style="62" hidden="1" customWidth="1"/>
    <col min="10" max="10" width="6.28515625" style="62" hidden="1" customWidth="1"/>
    <col min="11" max="11" width="17.5703125" style="62" hidden="1" customWidth="1"/>
    <col min="12" max="12" width="5" style="62" hidden="1" customWidth="1"/>
    <col min="13" max="13" width="11.42578125" style="62" hidden="1" customWidth="1"/>
    <col min="14" max="14" width="4.85546875" style="62" hidden="1" customWidth="1"/>
    <col min="15" max="15" width="11.42578125" style="62" hidden="1" customWidth="1"/>
    <col min="16" max="16" width="43.42578125" style="62" customWidth="1"/>
    <col min="17" max="21" width="11.42578125" style="62"/>
    <col min="22" max="22" width="82.5703125" style="62" customWidth="1"/>
    <col min="23" max="16384" width="11.42578125" style="62"/>
  </cols>
  <sheetData>
    <row r="1" spans="1:22" ht="27.95" customHeight="1" x14ac:dyDescent="0.25">
      <c r="A1" s="30" t="s">
        <v>0</v>
      </c>
      <c r="B1" s="33" t="s">
        <v>243</v>
      </c>
      <c r="C1" s="30" t="s">
        <v>1</v>
      </c>
      <c r="D1" s="30" t="s">
        <v>2</v>
      </c>
      <c r="E1" s="30" t="s">
        <v>3</v>
      </c>
      <c r="F1" s="30" t="s">
        <v>274</v>
      </c>
      <c r="G1" s="30" t="s">
        <v>275</v>
      </c>
      <c r="H1" s="42" t="s">
        <v>276</v>
      </c>
      <c r="I1" s="30" t="s">
        <v>328</v>
      </c>
      <c r="J1" s="44"/>
      <c r="K1" s="30" t="s">
        <v>1</v>
      </c>
      <c r="L1" s="30" t="s">
        <v>280</v>
      </c>
      <c r="M1" s="30" t="s">
        <v>2</v>
      </c>
      <c r="N1" s="30"/>
      <c r="O1" s="30" t="s">
        <v>3</v>
      </c>
      <c r="P1" s="44" t="s">
        <v>329</v>
      </c>
      <c r="Q1" s="141"/>
      <c r="R1" s="141"/>
      <c r="S1" s="141"/>
      <c r="T1" s="141"/>
      <c r="U1" s="141"/>
      <c r="V1" s="91"/>
    </row>
    <row r="2" spans="1:22" ht="27.95" customHeight="1" x14ac:dyDescent="0.25">
      <c r="A2" s="139" t="s">
        <v>4</v>
      </c>
      <c r="B2" s="13" t="s">
        <v>40</v>
      </c>
      <c r="C2" s="9"/>
      <c r="D2" s="10"/>
      <c r="E2" s="11"/>
      <c r="F2" s="101"/>
      <c r="G2" s="45"/>
      <c r="H2" s="45"/>
      <c r="I2" s="69" t="s">
        <v>327</v>
      </c>
      <c r="J2" s="46">
        <f>COUNTIF(C2:C10,"Oui")</f>
        <v>0</v>
      </c>
      <c r="K2" s="57">
        <f>(J2*10)/9</f>
        <v>0</v>
      </c>
      <c r="L2" s="46">
        <f>COUNTIF(D2:D10,"Oui")</f>
        <v>0</v>
      </c>
      <c r="M2" s="63">
        <f>(L2*10)/9</f>
        <v>0</v>
      </c>
      <c r="N2" s="46">
        <f>COUNTIF(E2:E10,"Oui")</f>
        <v>0</v>
      </c>
      <c r="O2" s="59">
        <f>(N2*10)/9</f>
        <v>0</v>
      </c>
      <c r="P2" s="44" t="s">
        <v>330</v>
      </c>
      <c r="Q2" s="141"/>
      <c r="R2" s="141"/>
      <c r="S2" s="141"/>
      <c r="T2" s="141"/>
      <c r="U2" s="141"/>
    </row>
    <row r="3" spans="1:22" ht="27.95" customHeight="1" x14ac:dyDescent="0.25">
      <c r="A3" s="140"/>
      <c r="B3" s="13" t="s">
        <v>41</v>
      </c>
      <c r="C3" s="9"/>
      <c r="D3" s="10"/>
      <c r="E3" s="11"/>
      <c r="F3" s="94"/>
      <c r="G3" s="94"/>
      <c r="H3" s="94"/>
      <c r="I3" s="69" t="s">
        <v>278</v>
      </c>
      <c r="J3" s="46">
        <f>COUNTIF($C$12:$C$18,"Oui")</f>
        <v>0</v>
      </c>
      <c r="K3" s="57">
        <f>(J3*10)/7</f>
        <v>0</v>
      </c>
      <c r="L3" s="46">
        <f>COUNTIF($D$12:$D$18,"Oui")</f>
        <v>0</v>
      </c>
      <c r="M3" s="63">
        <f>(L3*10)/7</f>
        <v>0</v>
      </c>
      <c r="N3" s="46">
        <f>COUNTIF($E$12:$E$18,"Oui")</f>
        <v>0</v>
      </c>
      <c r="O3" s="59">
        <f>(N3*10)/7</f>
        <v>0</v>
      </c>
      <c r="P3" s="44" t="s">
        <v>331</v>
      </c>
      <c r="Q3" s="141"/>
      <c r="R3" s="141"/>
      <c r="S3" s="141"/>
      <c r="T3" s="141"/>
      <c r="U3" s="141"/>
    </row>
    <row r="4" spans="1:22" ht="27.95" customHeight="1" x14ac:dyDescent="0.25">
      <c r="A4" s="49"/>
      <c r="B4" s="34" t="s">
        <v>252</v>
      </c>
      <c r="C4" s="9"/>
      <c r="D4" s="10"/>
      <c r="E4" s="11"/>
      <c r="F4" s="94"/>
      <c r="G4" s="94"/>
      <c r="H4" s="94"/>
      <c r="I4" s="69" t="s">
        <v>338</v>
      </c>
      <c r="J4" s="46">
        <f>COUNTIF($C$20:$C$31,"Oui")</f>
        <v>0</v>
      </c>
      <c r="K4" s="57">
        <f>(J4*10)/12</f>
        <v>0</v>
      </c>
      <c r="L4" s="46">
        <f>COUNTIF($D$20:$D$31,"Oui")</f>
        <v>0</v>
      </c>
      <c r="M4" s="63">
        <f>(L4*10)/12</f>
        <v>0</v>
      </c>
      <c r="N4" s="46">
        <f>COUNTIF($E$20:$E$31,"Oui")</f>
        <v>0</v>
      </c>
      <c r="O4" s="59">
        <f>(N4*10)/12</f>
        <v>0</v>
      </c>
      <c r="P4" s="44" t="s">
        <v>352</v>
      </c>
      <c r="Q4" s="97"/>
      <c r="R4" s="99"/>
    </row>
    <row r="5" spans="1:22" ht="27.95" customHeight="1" x14ac:dyDescent="0.25">
      <c r="A5" s="50"/>
      <c r="B5" s="16" t="s">
        <v>245</v>
      </c>
      <c r="C5" s="9"/>
      <c r="D5" s="10"/>
      <c r="E5" s="11"/>
      <c r="F5" s="94"/>
      <c r="G5" s="94"/>
      <c r="H5" s="94"/>
      <c r="I5" s="44" t="s">
        <v>279</v>
      </c>
      <c r="J5" s="46">
        <f>COUNTIF($C$33:$C$39,"Oui")</f>
        <v>0</v>
      </c>
      <c r="K5" s="57">
        <f>(J5*10)/7</f>
        <v>0</v>
      </c>
      <c r="L5" s="46">
        <f>COUNTIF($D$33:$D$39,"Oui")</f>
        <v>0</v>
      </c>
      <c r="M5" s="63">
        <f>(L5*10)/7</f>
        <v>0</v>
      </c>
      <c r="N5" s="46">
        <f>COUNTIF($C$33:$C$39,"Oui")</f>
        <v>0</v>
      </c>
      <c r="O5" s="59">
        <f>(N5*10)/7</f>
        <v>0</v>
      </c>
    </row>
    <row r="6" spans="1:22" ht="27.95" customHeight="1" x14ac:dyDescent="0.25">
      <c r="A6" s="50" t="s">
        <v>5</v>
      </c>
      <c r="B6" s="16" t="s">
        <v>8</v>
      </c>
      <c r="C6" s="9"/>
      <c r="D6" s="10"/>
      <c r="E6" s="11"/>
      <c r="F6" s="95"/>
      <c r="G6" s="94"/>
      <c r="H6" s="94"/>
    </row>
    <row r="7" spans="1:22" ht="27.95" customHeight="1" x14ac:dyDescent="0.25">
      <c r="A7" s="49"/>
      <c r="B7" s="16" t="s">
        <v>9</v>
      </c>
      <c r="C7" s="9"/>
      <c r="D7" s="10"/>
      <c r="E7" s="11"/>
      <c r="F7" s="95"/>
      <c r="G7" s="94"/>
      <c r="H7" s="94"/>
    </row>
    <row r="8" spans="1:22" ht="27.95" customHeight="1" x14ac:dyDescent="0.25">
      <c r="A8" s="27"/>
      <c r="B8" s="16" t="s">
        <v>10</v>
      </c>
      <c r="C8" s="9"/>
      <c r="D8" s="10"/>
      <c r="E8" s="11"/>
      <c r="F8" s="94"/>
      <c r="G8" s="94"/>
      <c r="H8" s="94"/>
    </row>
    <row r="9" spans="1:22" ht="27.95" customHeight="1" x14ac:dyDescent="0.25">
      <c r="A9" s="137" t="s">
        <v>6</v>
      </c>
      <c r="B9" s="15" t="s">
        <v>11</v>
      </c>
      <c r="C9" s="9"/>
      <c r="D9" s="10"/>
      <c r="E9" s="11"/>
      <c r="F9" s="94"/>
      <c r="G9" s="94"/>
      <c r="H9" s="94"/>
      <c r="I9" s="18"/>
      <c r="J9" s="18"/>
      <c r="K9" s="18"/>
      <c r="L9" s="18"/>
      <c r="M9" s="18"/>
      <c r="N9" s="18"/>
      <c r="O9" s="18"/>
    </row>
    <row r="10" spans="1:22" ht="27.95" customHeight="1" x14ac:dyDescent="0.25">
      <c r="A10" s="138"/>
      <c r="B10" s="15" t="s">
        <v>256</v>
      </c>
      <c r="C10" s="9"/>
      <c r="D10" s="10"/>
      <c r="E10" s="11"/>
      <c r="F10" s="94"/>
      <c r="G10" s="94"/>
      <c r="H10" s="94"/>
      <c r="I10" s="18"/>
      <c r="J10" s="18"/>
      <c r="K10" s="18"/>
      <c r="L10" s="18"/>
      <c r="M10" s="18"/>
      <c r="N10" s="18"/>
      <c r="O10" s="18"/>
    </row>
    <row r="11" spans="1:22" ht="27.95" customHeight="1" x14ac:dyDescent="0.25">
      <c r="A11" s="30" t="s">
        <v>0</v>
      </c>
      <c r="B11" s="35" t="s">
        <v>222</v>
      </c>
      <c r="C11" s="30" t="s">
        <v>1</v>
      </c>
      <c r="D11" s="30" t="s">
        <v>2</v>
      </c>
      <c r="E11" s="30" t="s">
        <v>3</v>
      </c>
      <c r="F11" s="94"/>
      <c r="G11" s="96"/>
      <c r="H11" s="96"/>
      <c r="I11" s="18"/>
      <c r="J11" s="18"/>
      <c r="K11" s="18"/>
      <c r="L11" s="18"/>
      <c r="M11" s="18"/>
      <c r="N11" s="18"/>
      <c r="O11" s="18"/>
    </row>
    <row r="12" spans="1:22" ht="27.95" customHeight="1" x14ac:dyDescent="0.25">
      <c r="A12" s="41" t="s">
        <v>4</v>
      </c>
      <c r="B12" s="13" t="s">
        <v>12</v>
      </c>
      <c r="C12" s="9"/>
      <c r="D12" s="10"/>
      <c r="E12" s="11"/>
      <c r="F12" s="94"/>
      <c r="G12" s="94"/>
      <c r="H12" s="94"/>
      <c r="I12" s="18"/>
      <c r="J12" s="18"/>
      <c r="K12" s="18"/>
      <c r="L12" s="18"/>
      <c r="M12" s="18"/>
      <c r="N12" s="18"/>
      <c r="O12" s="18"/>
    </row>
    <row r="13" spans="1:22" ht="27.95" customHeight="1" x14ac:dyDescent="0.25">
      <c r="A13" s="49"/>
      <c r="B13" s="36" t="s">
        <v>326</v>
      </c>
      <c r="C13" s="9"/>
      <c r="D13" s="10"/>
      <c r="E13" s="11"/>
      <c r="F13" s="94"/>
      <c r="G13" s="94"/>
      <c r="H13" s="94"/>
      <c r="I13" s="18"/>
      <c r="J13" s="18"/>
      <c r="K13" s="18"/>
      <c r="L13" s="18"/>
      <c r="M13" s="18"/>
      <c r="N13" s="18"/>
      <c r="O13" s="18"/>
    </row>
    <row r="14" spans="1:22" ht="27.95" customHeight="1" x14ac:dyDescent="0.25">
      <c r="A14" s="50" t="s">
        <v>5</v>
      </c>
      <c r="B14" s="23" t="s">
        <v>13</v>
      </c>
      <c r="C14" s="9"/>
      <c r="D14" s="10"/>
      <c r="E14" s="11"/>
      <c r="F14" s="94"/>
      <c r="G14" s="94"/>
      <c r="H14" s="94"/>
      <c r="I14" s="18"/>
      <c r="J14" s="18"/>
      <c r="K14" s="18"/>
      <c r="L14" s="18"/>
      <c r="M14" s="18"/>
      <c r="N14" s="18"/>
      <c r="O14" s="18"/>
    </row>
    <row r="15" spans="1:22" ht="27.95" customHeight="1" x14ac:dyDescent="0.25">
      <c r="A15" s="50"/>
      <c r="B15" s="23" t="s">
        <v>14</v>
      </c>
      <c r="C15" s="9"/>
      <c r="D15" s="10"/>
      <c r="E15" s="11"/>
      <c r="F15" s="94"/>
      <c r="G15" s="94"/>
      <c r="H15" s="94"/>
      <c r="I15" s="18"/>
      <c r="J15" s="18"/>
      <c r="K15" s="18"/>
      <c r="L15" s="18"/>
      <c r="M15" s="18"/>
      <c r="N15" s="18"/>
      <c r="O15" s="18"/>
    </row>
    <row r="16" spans="1:22" ht="27.95" customHeight="1" x14ac:dyDescent="0.25">
      <c r="A16" s="50"/>
      <c r="B16" s="37" t="s">
        <v>15</v>
      </c>
      <c r="C16" s="9"/>
      <c r="D16" s="10"/>
      <c r="E16" s="11"/>
      <c r="F16" s="94"/>
      <c r="G16" s="94"/>
      <c r="H16" s="94"/>
      <c r="I16" s="18"/>
      <c r="J16" s="18"/>
      <c r="K16" s="18"/>
      <c r="L16" s="18"/>
      <c r="M16" s="18"/>
      <c r="N16" s="18"/>
      <c r="O16" s="18"/>
    </row>
    <row r="17" spans="1:15" ht="27.95" customHeight="1" x14ac:dyDescent="0.25">
      <c r="A17" s="49"/>
      <c r="B17" s="37" t="s">
        <v>16</v>
      </c>
      <c r="C17" s="9"/>
      <c r="D17" s="10"/>
      <c r="E17" s="11"/>
      <c r="F17" s="94"/>
      <c r="G17" s="94"/>
      <c r="H17" s="94"/>
      <c r="I17" s="18"/>
      <c r="J17" s="18"/>
      <c r="K17" s="18"/>
      <c r="L17" s="18"/>
      <c r="M17" s="18"/>
      <c r="N17" s="18"/>
      <c r="O17" s="18"/>
    </row>
    <row r="18" spans="1:15" ht="27.95" customHeight="1" x14ac:dyDescent="0.25">
      <c r="A18" s="38" t="s">
        <v>6</v>
      </c>
      <c r="B18" s="15" t="s">
        <v>17</v>
      </c>
      <c r="C18" s="9"/>
      <c r="D18" s="10"/>
      <c r="E18" s="11"/>
      <c r="F18" s="94"/>
      <c r="G18" s="94"/>
      <c r="H18" s="94"/>
      <c r="I18" s="18"/>
      <c r="J18" s="18"/>
      <c r="K18" s="18"/>
      <c r="L18" s="18"/>
      <c r="M18" s="18"/>
      <c r="N18" s="18"/>
      <c r="O18" s="18"/>
    </row>
    <row r="19" spans="1:15" ht="27.95" customHeight="1" x14ac:dyDescent="0.25">
      <c r="A19" s="30" t="s">
        <v>0</v>
      </c>
      <c r="B19" s="12" t="s">
        <v>221</v>
      </c>
      <c r="C19" s="30" t="s">
        <v>1</v>
      </c>
      <c r="D19" s="30" t="s">
        <v>2</v>
      </c>
      <c r="E19" s="30" t="s">
        <v>35</v>
      </c>
      <c r="F19" s="94"/>
      <c r="G19" s="96"/>
      <c r="H19" s="96"/>
      <c r="I19" s="18"/>
      <c r="J19" s="18"/>
      <c r="K19" s="18"/>
      <c r="L19" s="18"/>
      <c r="M19" s="18"/>
      <c r="N19" s="18"/>
      <c r="O19" s="18"/>
    </row>
    <row r="20" spans="1:15" ht="27.95" customHeight="1" x14ac:dyDescent="0.25">
      <c r="A20" s="55"/>
      <c r="B20" s="13" t="s">
        <v>20</v>
      </c>
      <c r="C20" s="9"/>
      <c r="D20" s="10"/>
      <c r="E20" s="11"/>
      <c r="F20" s="94"/>
      <c r="G20" s="94"/>
      <c r="H20" s="94"/>
      <c r="I20" s="18"/>
      <c r="J20" s="18"/>
      <c r="K20" s="18"/>
      <c r="L20" s="18"/>
      <c r="M20" s="18"/>
      <c r="N20" s="18"/>
      <c r="O20" s="18"/>
    </row>
    <row r="21" spans="1:15" ht="27.95" customHeight="1" x14ac:dyDescent="0.25">
      <c r="A21" s="20" t="s">
        <v>4</v>
      </c>
      <c r="B21" s="13" t="s">
        <v>21</v>
      </c>
      <c r="C21" s="9"/>
      <c r="D21" s="10"/>
      <c r="E21" s="11"/>
      <c r="F21" s="94"/>
      <c r="G21" s="94"/>
      <c r="H21" s="94"/>
      <c r="I21" s="18"/>
      <c r="J21" s="18"/>
      <c r="K21" s="18"/>
      <c r="L21" s="18"/>
      <c r="M21" s="18"/>
      <c r="N21" s="18"/>
      <c r="O21" s="18"/>
    </row>
    <row r="22" spans="1:15" ht="27.95" customHeight="1" x14ac:dyDescent="0.25">
      <c r="A22" s="49"/>
      <c r="B22" s="13" t="s">
        <v>22</v>
      </c>
      <c r="C22" s="9"/>
      <c r="D22" s="10"/>
      <c r="E22" s="11"/>
      <c r="F22" s="94"/>
      <c r="G22" s="94"/>
      <c r="H22" s="94"/>
      <c r="I22" s="18"/>
      <c r="J22" s="18"/>
      <c r="K22" s="18"/>
      <c r="L22" s="18"/>
      <c r="M22" s="18"/>
      <c r="N22" s="18"/>
      <c r="O22" s="18"/>
    </row>
    <row r="23" spans="1:15" ht="27.95" customHeight="1" x14ac:dyDescent="0.25">
      <c r="A23" s="50"/>
      <c r="B23" s="13" t="s">
        <v>264</v>
      </c>
      <c r="C23" s="9"/>
      <c r="D23" s="10"/>
      <c r="E23" s="11"/>
      <c r="F23" s="94"/>
      <c r="G23" s="94"/>
      <c r="H23" s="94"/>
      <c r="I23" s="18"/>
      <c r="J23" s="18"/>
      <c r="K23" s="18"/>
      <c r="L23" s="18"/>
      <c r="M23" s="18"/>
      <c r="N23" s="18"/>
      <c r="O23" s="18"/>
    </row>
    <row r="24" spans="1:15" ht="27.95" customHeight="1" x14ac:dyDescent="0.25">
      <c r="A24" s="50"/>
      <c r="B24" s="16" t="s">
        <v>246</v>
      </c>
      <c r="C24" s="9"/>
      <c r="D24" s="10"/>
      <c r="E24" s="11"/>
      <c r="F24" s="94"/>
      <c r="G24" s="94"/>
      <c r="H24" s="94"/>
      <c r="I24" s="18"/>
      <c r="J24" s="18"/>
      <c r="K24" s="18"/>
      <c r="L24" s="18"/>
      <c r="M24" s="18"/>
      <c r="N24" s="18"/>
      <c r="O24" s="18"/>
    </row>
    <row r="25" spans="1:15" ht="27.95" customHeight="1" x14ac:dyDescent="0.25">
      <c r="A25" s="49"/>
      <c r="B25" s="16" t="s">
        <v>23</v>
      </c>
      <c r="C25" s="9"/>
      <c r="D25" s="10"/>
      <c r="E25" s="11"/>
      <c r="F25" s="94"/>
      <c r="G25" s="94"/>
      <c r="H25" s="94"/>
      <c r="I25" s="18"/>
      <c r="J25" s="18"/>
      <c r="K25" s="18"/>
      <c r="L25" s="18"/>
      <c r="M25" s="18"/>
      <c r="N25" s="18"/>
      <c r="O25" s="18"/>
    </row>
    <row r="26" spans="1:15" ht="27.95" customHeight="1" x14ac:dyDescent="0.25">
      <c r="A26" s="50" t="s">
        <v>5</v>
      </c>
      <c r="B26" s="16" t="s">
        <v>24</v>
      </c>
      <c r="C26" s="9"/>
      <c r="D26" s="10"/>
      <c r="E26" s="11"/>
      <c r="F26" s="94"/>
      <c r="G26" s="94"/>
      <c r="H26" s="94"/>
      <c r="I26" s="18"/>
      <c r="J26" s="18"/>
      <c r="K26" s="18"/>
      <c r="L26" s="18"/>
      <c r="M26" s="18"/>
      <c r="N26" s="18"/>
      <c r="O26" s="18"/>
    </row>
    <row r="27" spans="1:15" ht="27.95" customHeight="1" x14ac:dyDescent="0.25">
      <c r="A27" s="27"/>
      <c r="B27" s="16" t="s">
        <v>25</v>
      </c>
      <c r="C27" s="9"/>
      <c r="D27" s="10"/>
      <c r="E27" s="11"/>
      <c r="F27" s="94"/>
      <c r="G27" s="94"/>
      <c r="H27" s="94"/>
      <c r="I27" s="18"/>
      <c r="J27" s="18"/>
      <c r="K27" s="18"/>
      <c r="L27" s="18"/>
      <c r="M27" s="18"/>
      <c r="N27" s="18"/>
      <c r="O27" s="18"/>
    </row>
    <row r="28" spans="1:15" ht="27.95" customHeight="1" x14ac:dyDescent="0.25">
      <c r="A28" s="27"/>
      <c r="B28" s="15" t="s">
        <v>26</v>
      </c>
      <c r="C28" s="9"/>
      <c r="D28" s="10"/>
      <c r="E28" s="11"/>
      <c r="F28" s="94"/>
      <c r="G28" s="94"/>
      <c r="H28" s="94"/>
      <c r="I28" s="18"/>
      <c r="J28" s="18"/>
      <c r="K28" s="18"/>
      <c r="L28" s="18"/>
      <c r="M28" s="18"/>
      <c r="N28" s="18"/>
      <c r="O28" s="18"/>
    </row>
    <row r="29" spans="1:15" ht="27.95" customHeight="1" x14ac:dyDescent="0.25">
      <c r="A29" s="27"/>
      <c r="B29" s="15" t="s">
        <v>27</v>
      </c>
      <c r="C29" s="9"/>
      <c r="D29" s="10"/>
      <c r="E29" s="11"/>
      <c r="F29" s="94"/>
      <c r="G29" s="94"/>
      <c r="H29" s="94"/>
      <c r="I29" s="18"/>
      <c r="J29" s="18"/>
      <c r="K29" s="18"/>
      <c r="L29" s="18"/>
      <c r="M29" s="18"/>
      <c r="N29" s="18"/>
      <c r="O29" s="18"/>
    </row>
    <row r="30" spans="1:15" ht="27.95" customHeight="1" x14ac:dyDescent="0.25">
      <c r="A30" s="27" t="s">
        <v>6</v>
      </c>
      <c r="B30" s="15" t="s">
        <v>28</v>
      </c>
      <c r="C30" s="9"/>
      <c r="D30" s="10"/>
      <c r="E30" s="11"/>
      <c r="F30" s="94"/>
      <c r="G30" s="94"/>
      <c r="H30" s="94"/>
      <c r="I30" s="18"/>
      <c r="J30" s="18"/>
      <c r="K30" s="18"/>
      <c r="L30" s="18"/>
      <c r="M30" s="18"/>
      <c r="N30" s="18"/>
      <c r="O30" s="18"/>
    </row>
    <row r="31" spans="1:15" ht="27.95" customHeight="1" x14ac:dyDescent="0.25">
      <c r="A31" s="28"/>
      <c r="B31" s="15" t="s">
        <v>29</v>
      </c>
      <c r="C31" s="9"/>
      <c r="D31" s="10"/>
      <c r="E31" s="11"/>
      <c r="F31" s="94"/>
      <c r="G31" s="94"/>
      <c r="H31" s="94"/>
      <c r="I31" s="18"/>
      <c r="J31" s="18"/>
      <c r="K31" s="18"/>
      <c r="L31" s="18"/>
      <c r="M31" s="18"/>
      <c r="N31" s="18"/>
      <c r="O31" s="18"/>
    </row>
    <row r="32" spans="1:15" ht="27.95" customHeight="1" x14ac:dyDescent="0.25">
      <c r="A32" s="30" t="s">
        <v>0</v>
      </c>
      <c r="B32" s="12" t="s">
        <v>223</v>
      </c>
      <c r="C32" s="30" t="s">
        <v>1</v>
      </c>
      <c r="D32" s="30" t="s">
        <v>2</v>
      </c>
      <c r="E32" s="30" t="s">
        <v>3</v>
      </c>
      <c r="F32" s="94"/>
      <c r="G32" s="96"/>
      <c r="H32" s="96"/>
      <c r="I32" s="18"/>
      <c r="J32" s="18"/>
      <c r="K32" s="18"/>
      <c r="L32" s="18"/>
      <c r="M32" s="18"/>
      <c r="N32" s="18"/>
      <c r="O32" s="18"/>
    </row>
    <row r="33" spans="1:15" ht="27.95" customHeight="1" x14ac:dyDescent="0.25">
      <c r="A33" s="55"/>
      <c r="B33" s="13" t="s">
        <v>21</v>
      </c>
      <c r="C33" s="9"/>
      <c r="D33" s="10"/>
      <c r="E33" s="11"/>
      <c r="F33" s="94"/>
      <c r="G33" s="94"/>
      <c r="H33" s="94"/>
      <c r="I33" s="18"/>
      <c r="J33" s="18"/>
      <c r="K33" s="18"/>
      <c r="L33" s="18"/>
      <c r="M33" s="18"/>
      <c r="N33" s="18"/>
      <c r="O33" s="18"/>
    </row>
    <row r="34" spans="1:15" ht="27.95" customHeight="1" x14ac:dyDescent="0.25">
      <c r="A34" s="20" t="s">
        <v>4</v>
      </c>
      <c r="B34" s="13" t="s">
        <v>283</v>
      </c>
      <c r="C34" s="9"/>
      <c r="D34" s="10"/>
      <c r="E34" s="11"/>
      <c r="F34" s="94"/>
      <c r="G34" s="94"/>
      <c r="H34" s="94"/>
      <c r="I34" s="18"/>
      <c r="J34" s="18"/>
      <c r="K34" s="18"/>
      <c r="L34" s="18"/>
      <c r="M34" s="18"/>
      <c r="N34" s="18"/>
      <c r="O34" s="18"/>
    </row>
    <row r="35" spans="1:15" ht="27.95" customHeight="1" x14ac:dyDescent="0.25">
      <c r="A35" s="50"/>
      <c r="B35" s="13" t="s">
        <v>30</v>
      </c>
      <c r="C35" s="9"/>
      <c r="D35" s="10"/>
      <c r="E35" s="11"/>
      <c r="F35" s="94"/>
      <c r="G35" s="94"/>
      <c r="H35" s="94"/>
      <c r="I35" s="18"/>
      <c r="J35" s="18"/>
      <c r="K35" s="18"/>
      <c r="L35" s="18"/>
      <c r="M35" s="18"/>
      <c r="N35" s="18"/>
      <c r="O35" s="18"/>
    </row>
    <row r="36" spans="1:15" ht="27.95" customHeight="1" x14ac:dyDescent="0.25">
      <c r="A36" s="50" t="s">
        <v>5</v>
      </c>
      <c r="B36" s="25" t="s">
        <v>31</v>
      </c>
      <c r="C36" s="9"/>
      <c r="D36" s="10"/>
      <c r="E36" s="11"/>
      <c r="F36" s="94"/>
      <c r="G36" s="94"/>
      <c r="H36" s="94"/>
      <c r="I36" s="18"/>
      <c r="J36" s="18"/>
      <c r="K36" s="18"/>
      <c r="L36" s="18"/>
      <c r="M36" s="18"/>
      <c r="N36" s="18"/>
      <c r="O36" s="18"/>
    </row>
    <row r="37" spans="1:15" ht="27.95" customHeight="1" x14ac:dyDescent="0.25">
      <c r="A37" s="50"/>
      <c r="B37" s="25" t="s">
        <v>32</v>
      </c>
      <c r="C37" s="9"/>
      <c r="D37" s="10"/>
      <c r="E37" s="11"/>
      <c r="F37" s="94"/>
      <c r="G37" s="94"/>
      <c r="H37" s="94"/>
      <c r="I37" s="18"/>
      <c r="J37" s="18"/>
      <c r="K37" s="18"/>
      <c r="L37" s="18"/>
      <c r="M37" s="18"/>
      <c r="N37" s="18"/>
      <c r="O37" s="18"/>
    </row>
    <row r="38" spans="1:15" ht="27.95" customHeight="1" x14ac:dyDescent="0.25">
      <c r="A38" s="49"/>
      <c r="B38" s="15" t="s">
        <v>324</v>
      </c>
      <c r="C38" s="9"/>
      <c r="D38" s="10"/>
      <c r="E38" s="11"/>
      <c r="F38" s="94"/>
      <c r="G38" s="94"/>
      <c r="H38" s="94"/>
      <c r="I38" s="18"/>
      <c r="J38" s="18"/>
      <c r="K38" s="18"/>
      <c r="L38" s="18"/>
      <c r="M38" s="18"/>
      <c r="N38" s="18"/>
      <c r="O38" s="18"/>
    </row>
    <row r="39" spans="1:15" ht="27.95" customHeight="1" x14ac:dyDescent="0.25">
      <c r="A39" s="31" t="s">
        <v>6</v>
      </c>
      <c r="B39" s="15" t="s">
        <v>33</v>
      </c>
      <c r="C39" s="9"/>
      <c r="D39" s="10"/>
      <c r="E39" s="11"/>
      <c r="F39" s="94"/>
      <c r="G39" s="94"/>
      <c r="H39" s="94"/>
      <c r="I39" s="18"/>
      <c r="J39" s="18"/>
      <c r="K39" s="18"/>
      <c r="L39" s="18"/>
      <c r="M39" s="18"/>
      <c r="N39" s="18"/>
      <c r="O39" s="18"/>
    </row>
    <row r="40" spans="1:15" ht="27.95" hidden="1" customHeight="1" x14ac:dyDescent="0.25">
      <c r="A40" s="30" t="s">
        <v>18</v>
      </c>
      <c r="B40" s="12"/>
      <c r="C40" s="46">
        <f>COUNTIF($C$33:$C$39,"I")</f>
        <v>0</v>
      </c>
      <c r="D40" s="47">
        <f>SUM(D33:D39)</f>
        <v>0</v>
      </c>
      <c r="E40" s="48">
        <f>SUM(E33:E39)</f>
        <v>0</v>
      </c>
      <c r="F40" s="45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27.95" hidden="1" customHeight="1" x14ac:dyDescent="0.25">
      <c r="A41" s="30" t="s">
        <v>7</v>
      </c>
      <c r="B41" s="12"/>
      <c r="C41" s="57">
        <f>(C40*10)/7</f>
        <v>0</v>
      </c>
      <c r="D41" s="63">
        <f>(D40*10)/7</f>
        <v>0</v>
      </c>
      <c r="E41" s="59">
        <f>(E40*10)/7</f>
        <v>0</v>
      </c>
      <c r="F41" s="45"/>
      <c r="G41" s="18"/>
      <c r="H41" s="18"/>
      <c r="I41" s="18"/>
      <c r="J41" s="18"/>
      <c r="K41" s="18"/>
      <c r="L41" s="18"/>
      <c r="M41" s="18"/>
      <c r="N41" s="18"/>
      <c r="O41" s="18"/>
    </row>
    <row r="42" spans="1:15" ht="27.95" customHeight="1" x14ac:dyDescent="0.25">
      <c r="A42" s="64"/>
      <c r="B42" s="65"/>
      <c r="F42" s="100"/>
    </row>
    <row r="43" spans="1:15" ht="27.95" customHeight="1" x14ac:dyDescent="0.25">
      <c r="B43" s="64"/>
      <c r="F43" s="100"/>
    </row>
    <row r="44" spans="1:15" ht="27.95" customHeight="1" x14ac:dyDescent="0.25">
      <c r="B44" s="64"/>
      <c r="F44" s="100"/>
    </row>
    <row r="45" spans="1:15" ht="27.95" customHeight="1" x14ac:dyDescent="0.25">
      <c r="B45" s="64"/>
      <c r="F45" s="100"/>
    </row>
    <row r="46" spans="1:15" ht="27.95" customHeight="1" x14ac:dyDescent="0.25">
      <c r="B46" s="64"/>
      <c r="F46" s="100"/>
    </row>
    <row r="47" spans="1:15" ht="27.95" customHeight="1" x14ac:dyDescent="0.25">
      <c r="B47" s="64"/>
      <c r="F47" s="100"/>
    </row>
    <row r="48" spans="1:15" ht="27.95" customHeight="1" x14ac:dyDescent="0.25">
      <c r="F48" s="100"/>
    </row>
    <row r="49" spans="6:6" ht="27.95" customHeight="1" x14ac:dyDescent="0.25">
      <c r="F49" s="100"/>
    </row>
    <row r="50" spans="6:6" ht="27.95" customHeight="1" x14ac:dyDescent="0.25">
      <c r="F50" s="100"/>
    </row>
    <row r="51" spans="6:6" ht="27.95" customHeight="1" x14ac:dyDescent="0.25">
      <c r="F51" s="100"/>
    </row>
    <row r="52" spans="6:6" ht="27.95" customHeight="1" x14ac:dyDescent="0.25">
      <c r="F52" s="100"/>
    </row>
    <row r="53" spans="6:6" ht="27.95" customHeight="1" x14ac:dyDescent="0.25">
      <c r="F53" s="100"/>
    </row>
    <row r="54" spans="6:6" ht="27.95" customHeight="1" x14ac:dyDescent="0.25">
      <c r="F54" s="100"/>
    </row>
    <row r="55" spans="6:6" ht="27.95" customHeight="1" x14ac:dyDescent="0.25">
      <c r="F55" s="100"/>
    </row>
    <row r="56" spans="6:6" ht="27.95" customHeight="1" x14ac:dyDescent="0.25">
      <c r="F56" s="100"/>
    </row>
    <row r="57" spans="6:6" ht="27.95" customHeight="1" x14ac:dyDescent="0.25">
      <c r="F57" s="100"/>
    </row>
    <row r="58" spans="6:6" ht="27.95" customHeight="1" x14ac:dyDescent="0.25">
      <c r="F58" s="100"/>
    </row>
    <row r="59" spans="6:6" ht="27.95" customHeight="1" x14ac:dyDescent="0.25">
      <c r="F59" s="100"/>
    </row>
    <row r="60" spans="6:6" ht="27.95" customHeight="1" x14ac:dyDescent="0.25">
      <c r="F60" s="100"/>
    </row>
    <row r="61" spans="6:6" ht="27.95" customHeight="1" x14ac:dyDescent="0.25">
      <c r="F61" s="100"/>
    </row>
    <row r="62" spans="6:6" ht="27.95" customHeight="1" x14ac:dyDescent="0.25">
      <c r="F62" s="100"/>
    </row>
    <row r="63" spans="6:6" ht="27.95" customHeight="1" x14ac:dyDescent="0.25">
      <c r="F63" s="100"/>
    </row>
    <row r="64" spans="6:6" ht="27.95" customHeight="1" x14ac:dyDescent="0.25">
      <c r="F64" s="100"/>
    </row>
    <row r="65" spans="6:6" ht="27.95" customHeight="1" x14ac:dyDescent="0.25">
      <c r="F65" s="100"/>
    </row>
    <row r="66" spans="6:6" ht="27.95" customHeight="1" x14ac:dyDescent="0.25">
      <c r="F66" s="100"/>
    </row>
    <row r="67" spans="6:6" ht="27.95" customHeight="1" x14ac:dyDescent="0.25">
      <c r="F67" s="100"/>
    </row>
    <row r="68" spans="6:6" ht="27.95" customHeight="1" x14ac:dyDescent="0.25">
      <c r="F68" s="100"/>
    </row>
    <row r="69" spans="6:6" ht="27.95" customHeight="1" x14ac:dyDescent="0.25">
      <c r="F69" s="100"/>
    </row>
    <row r="70" spans="6:6" ht="27.95" customHeight="1" x14ac:dyDescent="0.25">
      <c r="F70" s="100"/>
    </row>
    <row r="71" spans="6:6" ht="27.95" customHeight="1" x14ac:dyDescent="0.25">
      <c r="F71" s="100"/>
    </row>
    <row r="72" spans="6:6" ht="27.95" customHeight="1" x14ac:dyDescent="0.25">
      <c r="F72" s="100"/>
    </row>
    <row r="73" spans="6:6" ht="27.95" customHeight="1" x14ac:dyDescent="0.25">
      <c r="F73" s="100"/>
    </row>
    <row r="74" spans="6:6" ht="27.95" customHeight="1" x14ac:dyDescent="0.25">
      <c r="F74" s="100"/>
    </row>
    <row r="75" spans="6:6" ht="27.95" customHeight="1" x14ac:dyDescent="0.25">
      <c r="F75" s="100"/>
    </row>
    <row r="76" spans="6:6" ht="27.95" customHeight="1" x14ac:dyDescent="0.25">
      <c r="F76" s="100"/>
    </row>
    <row r="77" spans="6:6" ht="27.95" customHeight="1" x14ac:dyDescent="0.25">
      <c r="F77" s="100"/>
    </row>
    <row r="78" spans="6:6" ht="27.95" customHeight="1" x14ac:dyDescent="0.25">
      <c r="F78" s="100"/>
    </row>
    <row r="79" spans="6:6" ht="27.95" customHeight="1" x14ac:dyDescent="0.25">
      <c r="F79" s="100"/>
    </row>
    <row r="80" spans="6:6" ht="27.95" customHeight="1" x14ac:dyDescent="0.25">
      <c r="F80" s="100"/>
    </row>
    <row r="81" spans="6:6" ht="27.95" customHeight="1" x14ac:dyDescent="0.25">
      <c r="F81" s="100"/>
    </row>
    <row r="82" spans="6:6" ht="27.95" customHeight="1" x14ac:dyDescent="0.25">
      <c r="F82" s="100"/>
    </row>
    <row r="83" spans="6:6" ht="27.95" customHeight="1" x14ac:dyDescent="0.25">
      <c r="F83" s="100"/>
    </row>
    <row r="84" spans="6:6" ht="27.95" customHeight="1" x14ac:dyDescent="0.25">
      <c r="F84" s="100"/>
    </row>
    <row r="85" spans="6:6" ht="27.95" customHeight="1" x14ac:dyDescent="0.25">
      <c r="F85" s="100"/>
    </row>
    <row r="86" spans="6:6" ht="27.95" customHeight="1" x14ac:dyDescent="0.25">
      <c r="F86" s="100"/>
    </row>
    <row r="87" spans="6:6" ht="27.95" customHeight="1" x14ac:dyDescent="0.25">
      <c r="F87" s="100"/>
    </row>
    <row r="88" spans="6:6" ht="27.95" customHeight="1" x14ac:dyDescent="0.25">
      <c r="F88" s="100"/>
    </row>
    <row r="89" spans="6:6" ht="27.95" customHeight="1" x14ac:dyDescent="0.25">
      <c r="F89" s="100"/>
    </row>
    <row r="90" spans="6:6" ht="27.95" customHeight="1" x14ac:dyDescent="0.25">
      <c r="F90" s="100"/>
    </row>
    <row r="91" spans="6:6" ht="27.95" customHeight="1" x14ac:dyDescent="0.25">
      <c r="F91" s="100"/>
    </row>
    <row r="92" spans="6:6" ht="27.95" customHeight="1" x14ac:dyDescent="0.25">
      <c r="F92" s="100"/>
    </row>
    <row r="93" spans="6:6" ht="27.95" customHeight="1" x14ac:dyDescent="0.25">
      <c r="F93" s="100"/>
    </row>
    <row r="94" spans="6:6" ht="27.95" customHeight="1" x14ac:dyDescent="0.25">
      <c r="F94" s="100"/>
    </row>
    <row r="95" spans="6:6" ht="27.95" customHeight="1" x14ac:dyDescent="0.25">
      <c r="F95" s="100"/>
    </row>
    <row r="96" spans="6:6" ht="27.95" customHeight="1" x14ac:dyDescent="0.25">
      <c r="F96" s="100"/>
    </row>
  </sheetData>
  <sheetProtection selectLockedCells="1"/>
  <dataConsolidate/>
  <customSheetViews>
    <customSheetView guid="{66AA1ADE-A59E-4886-A789-FE9A38EF853F}" scale="78" hiddenRows="1" hiddenColumns="1">
      <selection activeCell="C3" sqref="C3"/>
      <pageMargins left="0.7" right="0.7" top="0.75" bottom="0.75" header="0.3" footer="0.3"/>
      <pageSetup paperSize="9" orientation="portrait" r:id="rId1"/>
    </customSheetView>
  </customSheetViews>
  <mergeCells count="5">
    <mergeCell ref="A9:A10"/>
    <mergeCell ref="A2:A3"/>
    <mergeCell ref="Q1:U1"/>
    <mergeCell ref="Q2:U2"/>
    <mergeCell ref="Q3:U3"/>
  </mergeCells>
  <dataValidations count="2">
    <dataValidation type="list" showInputMessage="1" showErrorMessage="1" errorTitle="Valeurs autorisées" error="Vous ne pouvez sasir que 2 valeurs Oui ou Non. Merci de corriger votre saisie" sqref="C33:E39 C20:E31 C2:E10 C12:E18">
      <formula1>"Oui,Non"</formula1>
    </dataValidation>
    <dataValidation type="custom" showInputMessage="1" showErrorMessage="1" error="Vous n'avez pas l'accrédiation pour modifier le contenu de cette cellule." sqref="P1:P4 A1:B39 C1:E1 C11:E11 C19:E19 C32:E32">
      <formula1>$Q$4=76240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Q1:Q3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48"/>
  <sheetViews>
    <sheetView zoomScale="81" zoomScaleNormal="81" workbookViewId="0">
      <selection activeCell="S7" sqref="S7"/>
    </sheetView>
  </sheetViews>
  <sheetFormatPr baseColWidth="10" defaultRowHeight="27.95" customHeight="1" x14ac:dyDescent="0.25"/>
  <cols>
    <col min="1" max="1" width="17.42578125" style="18" customWidth="1"/>
    <col min="2" max="2" width="118.5703125" style="18" bestFit="1" customWidth="1"/>
    <col min="3" max="3" width="10" style="18" customWidth="1"/>
    <col min="4" max="4" width="10.85546875" style="18" customWidth="1"/>
    <col min="5" max="5" width="10.140625" style="18" customWidth="1"/>
    <col min="6" max="8" width="20.7109375" style="18" hidden="1" customWidth="1"/>
    <col min="9" max="9" width="40.7109375" style="18" hidden="1" customWidth="1"/>
    <col min="10" max="10" width="4.28515625" style="18" hidden="1" customWidth="1"/>
    <col min="11" max="11" width="10.140625" style="18" hidden="1" customWidth="1"/>
    <col min="12" max="12" width="3.42578125" style="18" hidden="1" customWidth="1"/>
    <col min="13" max="13" width="9.5703125" style="18" hidden="1" customWidth="1"/>
    <col min="14" max="14" width="3.42578125" style="18" hidden="1" customWidth="1"/>
    <col min="15" max="15" width="9.85546875" style="18" hidden="1" customWidth="1"/>
    <col min="16" max="16" width="39" style="18" customWidth="1"/>
    <col min="17" max="16384" width="11.42578125" style="18"/>
  </cols>
  <sheetData>
    <row r="1" spans="1:22" ht="27.95" customHeight="1" x14ac:dyDescent="0.25">
      <c r="A1" s="30" t="s">
        <v>0</v>
      </c>
      <c r="B1" s="12" t="s">
        <v>224</v>
      </c>
      <c r="C1" s="30" t="s">
        <v>42</v>
      </c>
      <c r="D1" s="30" t="s">
        <v>2</v>
      </c>
      <c r="E1" s="30" t="s">
        <v>3</v>
      </c>
      <c r="F1" s="53" t="s">
        <v>274</v>
      </c>
      <c r="G1" s="53" t="s">
        <v>275</v>
      </c>
      <c r="H1" s="98" t="s">
        <v>276</v>
      </c>
      <c r="I1" s="43" t="s">
        <v>328</v>
      </c>
      <c r="J1" s="44"/>
      <c r="K1" s="30" t="s">
        <v>1</v>
      </c>
      <c r="L1" s="30" t="s">
        <v>280</v>
      </c>
      <c r="M1" s="30" t="s">
        <v>2</v>
      </c>
      <c r="N1" s="30"/>
      <c r="O1" s="30" t="s">
        <v>3</v>
      </c>
      <c r="P1" s="44" t="s">
        <v>329</v>
      </c>
      <c r="Q1" s="44"/>
      <c r="R1" s="141"/>
      <c r="S1" s="141"/>
      <c r="T1" s="141"/>
      <c r="U1" s="141"/>
      <c r="V1" s="141"/>
    </row>
    <row r="2" spans="1:22" ht="27.95" customHeight="1" x14ac:dyDescent="0.25">
      <c r="A2" s="20" t="s">
        <v>4</v>
      </c>
      <c r="B2" s="13" t="s">
        <v>68</v>
      </c>
      <c r="C2" s="9"/>
      <c r="D2" s="10"/>
      <c r="E2" s="11"/>
      <c r="F2" s="95"/>
      <c r="G2" s="95"/>
      <c r="H2" s="95"/>
      <c r="I2" s="44" t="str">
        <f>UPPER("La communication avec l'entourage")</f>
        <v>LA COMMUNICATION AVEC L'ENTOURAGE</v>
      </c>
      <c r="J2" s="46">
        <f>COUNTIF($C$2:$C$8,"Oui")</f>
        <v>0</v>
      </c>
      <c r="K2" s="57">
        <f>(J2*10)/7</f>
        <v>0</v>
      </c>
      <c r="L2" s="47">
        <f>COUNTIF($D$2:$D$8,"Oui")</f>
        <v>0</v>
      </c>
      <c r="M2" s="63">
        <f>(L2*10)/7</f>
        <v>0</v>
      </c>
      <c r="N2" s="48">
        <f>COUNTIF($E$2:$E$8,"Oui")</f>
        <v>0</v>
      </c>
      <c r="O2" s="59">
        <f>(N2*10)/7</f>
        <v>0</v>
      </c>
      <c r="P2" s="44" t="s">
        <v>330</v>
      </c>
      <c r="Q2" s="44"/>
      <c r="R2" s="141"/>
      <c r="S2" s="141"/>
      <c r="T2" s="141"/>
      <c r="U2" s="141"/>
      <c r="V2" s="141"/>
    </row>
    <row r="3" spans="1:22" ht="27.95" customHeight="1" x14ac:dyDescent="0.25">
      <c r="A3" s="49"/>
      <c r="B3" s="13" t="s">
        <v>69</v>
      </c>
      <c r="C3" s="9"/>
      <c r="D3" s="10"/>
      <c r="E3" s="11"/>
      <c r="F3" s="95"/>
      <c r="G3" s="95"/>
      <c r="H3" s="95"/>
      <c r="I3" s="44" t="str">
        <f>UPPER("La structuration de l'entretien")</f>
        <v>LA STRUCTURATION DE L'ENTRETIEN</v>
      </c>
      <c r="J3" s="46">
        <f>COUNTIF($C$10:$C$19,"Oui")</f>
        <v>0</v>
      </c>
      <c r="K3" s="57">
        <f>(J3*10)/10</f>
        <v>0</v>
      </c>
      <c r="L3" s="47">
        <f>COUNTIF(D$10:D$19,"Oui")</f>
        <v>0</v>
      </c>
      <c r="M3" s="63">
        <f>(L3*10)/10</f>
        <v>0</v>
      </c>
      <c r="N3" s="48">
        <f>COUNTIF(E$10:E$19,"Oui")</f>
        <v>0</v>
      </c>
      <c r="O3" s="59">
        <f>(N3*10)/10</f>
        <v>0</v>
      </c>
      <c r="P3" s="44" t="s">
        <v>331</v>
      </c>
      <c r="Q3" s="44"/>
      <c r="R3" s="141"/>
      <c r="S3" s="141"/>
      <c r="T3" s="141"/>
      <c r="U3" s="141"/>
      <c r="V3" s="141"/>
    </row>
    <row r="4" spans="1:22" ht="27.95" customHeight="1" x14ac:dyDescent="0.25">
      <c r="A4" s="50" t="s">
        <v>5</v>
      </c>
      <c r="B4" s="14" t="s">
        <v>70</v>
      </c>
      <c r="C4" s="9"/>
      <c r="D4" s="10"/>
      <c r="E4" s="11"/>
      <c r="F4" s="95"/>
      <c r="G4" s="95"/>
      <c r="H4" s="95"/>
      <c r="I4" s="44" t="s">
        <v>339</v>
      </c>
      <c r="J4" s="46">
        <f>COUNTIF($C$21:$C$32,"Oui")</f>
        <v>0</v>
      </c>
      <c r="K4" s="57">
        <f>(J4*10)/12</f>
        <v>0</v>
      </c>
      <c r="L4" s="47">
        <f>COUNTIF($D$21:$D$32,"Oui")</f>
        <v>0</v>
      </c>
      <c r="M4" s="63">
        <f>(L4*10)/12</f>
        <v>0</v>
      </c>
      <c r="N4" s="48">
        <f>COUNTIF($E$21:$E$32,"Oui")</f>
        <v>0</v>
      </c>
      <c r="O4" s="59">
        <f>(N4*10)/12</f>
        <v>0</v>
      </c>
      <c r="P4" s="44" t="s">
        <v>352</v>
      </c>
      <c r="Q4" s="97"/>
    </row>
    <row r="5" spans="1:22" ht="27.95" customHeight="1" x14ac:dyDescent="0.25">
      <c r="A5" s="50"/>
      <c r="B5" s="14" t="s">
        <v>71</v>
      </c>
      <c r="C5" s="9"/>
      <c r="D5" s="10"/>
      <c r="E5" s="11"/>
      <c r="F5" s="95"/>
      <c r="G5" s="95"/>
      <c r="H5" s="95"/>
      <c r="I5" s="44" t="s">
        <v>340</v>
      </c>
      <c r="J5" s="46">
        <f>COUNTIF($C$34:$C$45,"Oui")</f>
        <v>0</v>
      </c>
      <c r="K5" s="57">
        <f>(J5*10)/12</f>
        <v>0</v>
      </c>
      <c r="L5" s="47">
        <f>COUNTIF($D$34:$D$45,"Oui")</f>
        <v>0</v>
      </c>
      <c r="M5" s="63">
        <f>(L5*10)/12</f>
        <v>0</v>
      </c>
      <c r="N5" s="48">
        <f>COUNTIF($E$34:$E$45,"Oui")</f>
        <v>0</v>
      </c>
      <c r="O5" s="59">
        <f>(N5*10)/12</f>
        <v>0</v>
      </c>
    </row>
    <row r="6" spans="1:22" ht="27.95" customHeight="1" x14ac:dyDescent="0.25">
      <c r="A6" s="49"/>
      <c r="B6" s="15" t="s">
        <v>353</v>
      </c>
      <c r="C6" s="9"/>
      <c r="D6" s="10"/>
      <c r="E6" s="11"/>
      <c r="F6" s="95"/>
      <c r="G6" s="95"/>
      <c r="H6" s="95"/>
    </row>
    <row r="7" spans="1:22" ht="27.95" customHeight="1" x14ac:dyDescent="0.25">
      <c r="A7" s="27" t="s">
        <v>6</v>
      </c>
      <c r="B7" s="15" t="s">
        <v>72</v>
      </c>
      <c r="C7" s="9"/>
      <c r="D7" s="10"/>
      <c r="E7" s="11"/>
      <c r="F7" s="95"/>
      <c r="G7" s="95"/>
      <c r="H7" s="95"/>
    </row>
    <row r="8" spans="1:22" ht="27.95" customHeight="1" x14ac:dyDescent="0.25">
      <c r="A8" s="70"/>
      <c r="B8" s="15" t="s">
        <v>73</v>
      </c>
      <c r="C8" s="9"/>
      <c r="D8" s="10"/>
      <c r="E8" s="11"/>
      <c r="F8" s="95"/>
      <c r="G8" s="95"/>
      <c r="H8" s="95"/>
    </row>
    <row r="9" spans="1:22" ht="27.95" customHeight="1" x14ac:dyDescent="0.25">
      <c r="A9" s="30" t="s">
        <v>0</v>
      </c>
      <c r="B9" s="12" t="s">
        <v>225</v>
      </c>
      <c r="C9" s="30" t="s">
        <v>1</v>
      </c>
      <c r="D9" s="30" t="s">
        <v>2</v>
      </c>
      <c r="E9" s="30" t="s">
        <v>35</v>
      </c>
      <c r="F9" s="99"/>
      <c r="G9" s="99"/>
      <c r="H9" s="99"/>
    </row>
    <row r="10" spans="1:22" ht="27.95" customHeight="1" x14ac:dyDescent="0.25">
      <c r="A10" s="51"/>
      <c r="B10" s="13" t="s">
        <v>74</v>
      </c>
      <c r="C10" s="9"/>
      <c r="D10" s="10"/>
      <c r="E10" s="11"/>
      <c r="F10" s="95"/>
      <c r="G10" s="95"/>
      <c r="H10" s="95"/>
    </row>
    <row r="11" spans="1:22" ht="27.95" customHeight="1" x14ac:dyDescent="0.25">
      <c r="A11" s="40" t="s">
        <v>4</v>
      </c>
      <c r="B11" s="13" t="s">
        <v>75</v>
      </c>
      <c r="C11" s="9"/>
      <c r="D11" s="10"/>
      <c r="E11" s="11"/>
      <c r="F11" s="95"/>
      <c r="G11" s="95"/>
      <c r="H11" s="95"/>
    </row>
    <row r="12" spans="1:22" ht="27.95" customHeight="1" x14ac:dyDescent="0.25">
      <c r="A12" s="52"/>
      <c r="B12" s="13" t="s">
        <v>76</v>
      </c>
      <c r="C12" s="9"/>
      <c r="D12" s="10"/>
      <c r="E12" s="11"/>
      <c r="F12" s="95"/>
      <c r="G12" s="95"/>
      <c r="H12" s="95"/>
    </row>
    <row r="13" spans="1:22" ht="27.95" customHeight="1" x14ac:dyDescent="0.25">
      <c r="A13" s="142" t="s">
        <v>5</v>
      </c>
      <c r="B13" s="16" t="s">
        <v>77</v>
      </c>
      <c r="C13" s="9"/>
      <c r="D13" s="10"/>
      <c r="E13" s="11"/>
      <c r="F13" s="95"/>
      <c r="G13" s="95"/>
      <c r="H13" s="95"/>
    </row>
    <row r="14" spans="1:22" ht="27.95" customHeight="1" x14ac:dyDescent="0.25">
      <c r="A14" s="142"/>
      <c r="B14" s="16" t="s">
        <v>78</v>
      </c>
      <c r="C14" s="9"/>
      <c r="D14" s="10"/>
      <c r="E14" s="11"/>
      <c r="F14" s="95"/>
      <c r="G14" s="95"/>
      <c r="H14" s="95"/>
    </row>
    <row r="15" spans="1:22" ht="27.95" customHeight="1" x14ac:dyDescent="0.25">
      <c r="A15" s="143" t="s">
        <v>6</v>
      </c>
      <c r="B15" s="16" t="s">
        <v>79</v>
      </c>
      <c r="C15" s="9"/>
      <c r="D15" s="10"/>
      <c r="E15" s="11"/>
      <c r="F15" s="95"/>
      <c r="G15" s="95"/>
      <c r="H15" s="95"/>
    </row>
    <row r="16" spans="1:22" ht="27.95" customHeight="1" x14ac:dyDescent="0.25">
      <c r="A16" s="143"/>
      <c r="B16" s="15" t="s">
        <v>257</v>
      </c>
      <c r="C16" s="9"/>
      <c r="D16" s="10"/>
      <c r="E16" s="11"/>
      <c r="F16" s="95"/>
      <c r="G16" s="95"/>
      <c r="H16" s="95"/>
    </row>
    <row r="17" spans="1:8" ht="27.95" customHeight="1" x14ac:dyDescent="0.25">
      <c r="A17" s="143"/>
      <c r="B17" s="15" t="s">
        <v>80</v>
      </c>
      <c r="C17" s="9"/>
      <c r="D17" s="10"/>
      <c r="E17" s="11"/>
      <c r="F17" s="95"/>
      <c r="G17" s="95"/>
      <c r="H17" s="95"/>
    </row>
    <row r="18" spans="1:8" ht="27.95" customHeight="1" x14ac:dyDescent="0.25">
      <c r="A18" s="143"/>
      <c r="B18" s="15" t="s">
        <v>81</v>
      </c>
      <c r="C18" s="9"/>
      <c r="D18" s="10"/>
      <c r="E18" s="11"/>
      <c r="F18" s="95"/>
      <c r="G18" s="95"/>
      <c r="H18" s="95"/>
    </row>
    <row r="19" spans="1:8" ht="27.95" customHeight="1" x14ac:dyDescent="0.25">
      <c r="A19" s="144"/>
      <c r="B19" s="15" t="s">
        <v>82</v>
      </c>
      <c r="C19" s="9"/>
      <c r="D19" s="10"/>
      <c r="E19" s="11"/>
      <c r="F19" s="95"/>
      <c r="G19" s="95"/>
      <c r="H19" s="95"/>
    </row>
    <row r="20" spans="1:8" ht="27.95" customHeight="1" x14ac:dyDescent="0.25">
      <c r="A20" s="30" t="s">
        <v>0</v>
      </c>
      <c r="B20" s="12" t="s">
        <v>226</v>
      </c>
      <c r="C20" s="53" t="s">
        <v>42</v>
      </c>
      <c r="D20" s="53" t="s">
        <v>2</v>
      </c>
      <c r="E20" s="53" t="s">
        <v>35</v>
      </c>
      <c r="F20" s="99"/>
      <c r="G20" s="99"/>
      <c r="H20" s="99"/>
    </row>
    <row r="21" spans="1:8" ht="27.95" customHeight="1" x14ac:dyDescent="0.25">
      <c r="A21" s="54"/>
      <c r="B21" s="13" t="s">
        <v>43</v>
      </c>
      <c r="C21" s="9"/>
      <c r="D21" s="10"/>
      <c r="E21" s="11"/>
      <c r="F21" s="95"/>
      <c r="G21" s="95"/>
      <c r="H21" s="95"/>
    </row>
    <row r="22" spans="1:8" ht="27.95" customHeight="1" x14ac:dyDescent="0.25">
      <c r="A22" s="20" t="s">
        <v>4</v>
      </c>
      <c r="B22" s="13" t="s">
        <v>44</v>
      </c>
      <c r="C22" s="9"/>
      <c r="D22" s="10"/>
      <c r="E22" s="11"/>
      <c r="F22" s="95"/>
      <c r="G22" s="95"/>
      <c r="H22" s="95"/>
    </row>
    <row r="23" spans="1:8" ht="27.95" customHeight="1" x14ac:dyDescent="0.25">
      <c r="A23" s="54"/>
      <c r="B23" s="13" t="s">
        <v>45</v>
      </c>
      <c r="C23" s="9"/>
      <c r="D23" s="10"/>
      <c r="E23" s="11"/>
      <c r="F23" s="95"/>
      <c r="G23" s="95"/>
      <c r="H23" s="95"/>
    </row>
    <row r="24" spans="1:8" ht="27.95" customHeight="1" x14ac:dyDescent="0.25">
      <c r="A24" s="50"/>
      <c r="B24" s="13" t="s">
        <v>46</v>
      </c>
      <c r="C24" s="9"/>
      <c r="D24" s="10"/>
      <c r="E24" s="11"/>
      <c r="F24" s="95"/>
      <c r="G24" s="95"/>
      <c r="H24" s="95"/>
    </row>
    <row r="25" spans="1:8" ht="27.95" customHeight="1" x14ac:dyDescent="0.25">
      <c r="A25" s="49"/>
      <c r="B25" s="16" t="s">
        <v>47</v>
      </c>
      <c r="C25" s="9"/>
      <c r="D25" s="10"/>
      <c r="E25" s="11"/>
      <c r="F25" s="95"/>
      <c r="G25" s="95"/>
      <c r="H25" s="95"/>
    </row>
    <row r="26" spans="1:8" ht="27.95" customHeight="1" x14ac:dyDescent="0.25">
      <c r="A26" s="50" t="s">
        <v>5</v>
      </c>
      <c r="B26" s="16" t="s">
        <v>247</v>
      </c>
      <c r="C26" s="9"/>
      <c r="D26" s="10"/>
      <c r="E26" s="11"/>
      <c r="F26" s="95"/>
      <c r="G26" s="95"/>
      <c r="H26" s="95"/>
    </row>
    <row r="27" spans="1:8" ht="27.95" customHeight="1" x14ac:dyDescent="0.25">
      <c r="A27" s="50"/>
      <c r="B27" s="16" t="s">
        <v>258</v>
      </c>
      <c r="C27" s="9"/>
      <c r="D27" s="10"/>
      <c r="E27" s="11"/>
      <c r="F27" s="99"/>
      <c r="G27" s="99"/>
      <c r="H27" s="99"/>
    </row>
    <row r="28" spans="1:8" ht="27.95" customHeight="1" x14ac:dyDescent="0.25">
      <c r="A28" s="50"/>
      <c r="B28" s="16" t="s">
        <v>48</v>
      </c>
      <c r="C28" s="9"/>
      <c r="D28" s="10"/>
      <c r="E28" s="11"/>
      <c r="F28" s="99"/>
      <c r="G28" s="99"/>
      <c r="H28" s="99"/>
    </row>
    <row r="29" spans="1:8" ht="27.95" customHeight="1" x14ac:dyDescent="0.25">
      <c r="A29" s="27"/>
      <c r="B29" s="15" t="s">
        <v>49</v>
      </c>
      <c r="C29" s="9"/>
      <c r="D29" s="10"/>
      <c r="E29" s="11"/>
      <c r="F29" s="99"/>
      <c r="G29" s="99"/>
      <c r="H29" s="99"/>
    </row>
    <row r="30" spans="1:8" ht="27.95" customHeight="1" x14ac:dyDescent="0.25">
      <c r="A30" s="27"/>
      <c r="B30" s="15" t="s">
        <v>50</v>
      </c>
      <c r="C30" s="9"/>
      <c r="D30" s="10"/>
      <c r="E30" s="11"/>
      <c r="F30" s="99"/>
      <c r="G30" s="99"/>
      <c r="H30" s="99"/>
    </row>
    <row r="31" spans="1:8" ht="27.75" customHeight="1" x14ac:dyDescent="0.25">
      <c r="A31" s="27"/>
      <c r="B31" s="15" t="s">
        <v>51</v>
      </c>
      <c r="C31" s="9"/>
      <c r="D31" s="10"/>
      <c r="E31" s="11"/>
      <c r="F31" s="99"/>
      <c r="G31" s="99"/>
      <c r="H31" s="99"/>
    </row>
    <row r="32" spans="1:8" ht="27.95" customHeight="1" x14ac:dyDescent="0.25">
      <c r="A32" s="27" t="s">
        <v>6</v>
      </c>
      <c r="B32" s="15" t="s">
        <v>52</v>
      </c>
      <c r="C32" s="9"/>
      <c r="D32" s="10"/>
      <c r="E32" s="11"/>
      <c r="F32" s="99"/>
      <c r="G32" s="99"/>
      <c r="H32" s="99"/>
    </row>
    <row r="33" spans="1:8" ht="27.95" customHeight="1" x14ac:dyDescent="0.25">
      <c r="A33" s="30" t="s">
        <v>0</v>
      </c>
      <c r="B33" s="12" t="s">
        <v>227</v>
      </c>
      <c r="C33" s="30" t="s">
        <v>42</v>
      </c>
      <c r="D33" s="30" t="s">
        <v>2</v>
      </c>
      <c r="E33" s="30" t="s">
        <v>35</v>
      </c>
      <c r="F33" s="99"/>
      <c r="G33" s="99"/>
      <c r="H33" s="99"/>
    </row>
    <row r="34" spans="1:8" ht="27.95" customHeight="1" x14ac:dyDescent="0.25">
      <c r="A34" s="55"/>
      <c r="B34" s="13" t="s">
        <v>53</v>
      </c>
      <c r="C34" s="9"/>
      <c r="D34" s="10"/>
      <c r="E34" s="11"/>
      <c r="F34" s="95"/>
      <c r="G34" s="99"/>
      <c r="H34" s="99"/>
    </row>
    <row r="35" spans="1:8" ht="27.95" customHeight="1" x14ac:dyDescent="0.25">
      <c r="A35" s="20" t="s">
        <v>4</v>
      </c>
      <c r="B35" s="13" t="s">
        <v>54</v>
      </c>
      <c r="C35" s="9"/>
      <c r="D35" s="10"/>
      <c r="E35" s="11"/>
      <c r="F35" s="95"/>
      <c r="G35" s="99"/>
      <c r="H35" s="99"/>
    </row>
    <row r="36" spans="1:8" ht="27.95" customHeight="1" x14ac:dyDescent="0.25">
      <c r="A36" s="54"/>
      <c r="B36" s="13" t="s">
        <v>55</v>
      </c>
      <c r="C36" s="9"/>
      <c r="D36" s="10"/>
      <c r="E36" s="11"/>
      <c r="F36" s="99"/>
      <c r="G36" s="99"/>
      <c r="H36" s="99"/>
    </row>
    <row r="37" spans="1:8" ht="27.95" customHeight="1" x14ac:dyDescent="0.25">
      <c r="A37" s="50"/>
      <c r="B37" s="13" t="s">
        <v>56</v>
      </c>
      <c r="C37" s="9"/>
      <c r="D37" s="10"/>
      <c r="E37" s="11"/>
      <c r="F37" s="99"/>
      <c r="G37" s="99"/>
      <c r="H37" s="99"/>
    </row>
    <row r="38" spans="1:8" ht="27.95" customHeight="1" x14ac:dyDescent="0.25">
      <c r="A38" s="49"/>
      <c r="B38" s="16" t="s">
        <v>57</v>
      </c>
      <c r="C38" s="9"/>
      <c r="D38" s="10"/>
      <c r="E38" s="11"/>
      <c r="F38" s="99"/>
      <c r="G38" s="99"/>
      <c r="H38" s="99"/>
    </row>
    <row r="39" spans="1:8" ht="30" customHeight="1" x14ac:dyDescent="0.25">
      <c r="A39" s="50" t="s">
        <v>5</v>
      </c>
      <c r="B39" s="16" t="s">
        <v>58</v>
      </c>
      <c r="C39" s="9"/>
      <c r="D39" s="10"/>
      <c r="E39" s="11"/>
      <c r="F39" s="99"/>
      <c r="G39" s="99"/>
      <c r="H39" s="99"/>
    </row>
    <row r="40" spans="1:8" ht="27.95" customHeight="1" x14ac:dyDescent="0.25">
      <c r="A40" s="50"/>
      <c r="B40" s="16" t="s">
        <v>59</v>
      </c>
      <c r="C40" s="9"/>
      <c r="D40" s="10"/>
      <c r="E40" s="11"/>
      <c r="F40" s="99"/>
      <c r="G40" s="99"/>
      <c r="H40" s="99"/>
    </row>
    <row r="41" spans="1:8" ht="27.95" customHeight="1" x14ac:dyDescent="0.25">
      <c r="A41" s="50"/>
      <c r="B41" s="16" t="s">
        <v>60</v>
      </c>
      <c r="C41" s="9"/>
      <c r="D41" s="10"/>
      <c r="E41" s="11"/>
      <c r="F41" s="99"/>
      <c r="G41" s="99"/>
      <c r="H41" s="99"/>
    </row>
    <row r="42" spans="1:8" ht="27.95" customHeight="1" x14ac:dyDescent="0.25">
      <c r="A42" s="27"/>
      <c r="B42" s="15" t="s">
        <v>253</v>
      </c>
      <c r="C42" s="9"/>
      <c r="D42" s="10"/>
      <c r="E42" s="11"/>
      <c r="F42" s="99"/>
      <c r="G42" s="99"/>
      <c r="H42" s="99"/>
    </row>
    <row r="43" spans="1:8" ht="27.95" customHeight="1" x14ac:dyDescent="0.25">
      <c r="A43" s="27"/>
      <c r="B43" s="15" t="s">
        <v>61</v>
      </c>
      <c r="C43" s="9"/>
      <c r="D43" s="10"/>
      <c r="E43" s="11"/>
      <c r="F43" s="99"/>
      <c r="G43" s="99"/>
      <c r="H43" s="99"/>
    </row>
    <row r="44" spans="1:8" ht="27.95" customHeight="1" x14ac:dyDescent="0.25">
      <c r="A44" s="27" t="s">
        <v>6</v>
      </c>
      <c r="B44" s="15" t="s">
        <v>62</v>
      </c>
      <c r="C44" s="9"/>
      <c r="D44" s="10"/>
      <c r="E44" s="11"/>
      <c r="F44" s="99"/>
      <c r="G44" s="99"/>
      <c r="H44" s="99"/>
    </row>
    <row r="45" spans="1:8" ht="27.95" customHeight="1" x14ac:dyDescent="0.25">
      <c r="A45" s="28"/>
      <c r="B45" s="15" t="s">
        <v>63</v>
      </c>
      <c r="C45" s="9"/>
      <c r="D45" s="10"/>
      <c r="E45" s="11"/>
      <c r="F45" s="99"/>
      <c r="G45" s="99"/>
      <c r="H45" s="99"/>
    </row>
    <row r="46" spans="1:8" ht="27.95" hidden="1" customHeight="1" x14ac:dyDescent="0.25">
      <c r="A46" s="30" t="s">
        <v>19</v>
      </c>
      <c r="B46" s="12"/>
      <c r="C46" s="56">
        <f>SUM($C$34:$C$45)</f>
        <v>0</v>
      </c>
      <c r="D46" s="47">
        <f>SUM(D34:D45)</f>
        <v>0</v>
      </c>
      <c r="E46" s="48">
        <f>SUM(E34:E45)</f>
        <v>0</v>
      </c>
      <c r="F46" s="45"/>
    </row>
    <row r="47" spans="1:8" ht="27.95" hidden="1" customHeight="1" x14ac:dyDescent="0.25">
      <c r="A47" s="30" t="s">
        <v>7</v>
      </c>
      <c r="B47" s="17"/>
      <c r="C47" s="57">
        <f>(C46*10)/12</f>
        <v>0</v>
      </c>
      <c r="D47" s="58">
        <f>(D46*10)/12</f>
        <v>0</v>
      </c>
      <c r="E47" s="59">
        <f>(E46*10)/12</f>
        <v>0</v>
      </c>
    </row>
    <row r="48" spans="1:8" ht="27.95" customHeight="1" x14ac:dyDescent="0.25">
      <c r="C48" s="60"/>
      <c r="E48" s="61"/>
    </row>
  </sheetData>
  <sheetProtection selectLockedCells="1"/>
  <customSheetViews>
    <customSheetView guid="{66AA1ADE-A59E-4886-A789-FE9A38EF853F}" scale="81" hiddenRows="1" hiddenColumns="1" topLeftCell="A25">
      <selection activeCell="C2" sqref="C2"/>
      <pageMargins left="0.7" right="0.7" top="0.75" bottom="0.75" header="0.3" footer="0.3"/>
      <pageSetup paperSize="9" orientation="portrait" r:id="rId1"/>
    </customSheetView>
  </customSheetViews>
  <mergeCells count="5">
    <mergeCell ref="A13:A14"/>
    <mergeCell ref="A15:A19"/>
    <mergeCell ref="R1:V1"/>
    <mergeCell ref="R2:V2"/>
    <mergeCell ref="R3:V3"/>
  </mergeCells>
  <dataValidations count="3">
    <dataValidation type="list" showInputMessage="1" showErrorMessage="1" errorTitle="Valeurs autorisées" error="Vous ne pouvez sasir que 2 valeurs Oui ou Non. Merci de corriger votre saisie" sqref="C2:E8 C10:E19 C21:E32 C34:E45">
      <formula1>"Oui,Non"</formula1>
    </dataValidation>
    <dataValidation type="custom" allowBlank="1" showInputMessage="1" showErrorMessage="1" error="Vous n'avez pas l'accréditation pour modifier cette donnée" sqref="C33:E33">
      <formula1>$Q$4=76240</formula1>
    </dataValidation>
    <dataValidation type="custom" showInputMessage="1" showErrorMessage="1" error="Vous n'avez pas l'accréditation pour modifier cette donnée" sqref="P1:P4 C1:E1 C9:E9 C20:E20 B40:B45 B41:B42 B45 A1:B45">
      <formula1>$Q$4=76240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R1:R3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36"/>
  <sheetViews>
    <sheetView zoomScale="80" zoomScaleNormal="80" workbookViewId="0">
      <selection activeCell="T11" sqref="T11"/>
    </sheetView>
  </sheetViews>
  <sheetFormatPr baseColWidth="10" defaultRowHeight="27.95" customHeight="1" x14ac:dyDescent="0.25"/>
  <cols>
    <col min="1" max="1" width="17" style="18" bestFit="1" customWidth="1"/>
    <col min="2" max="2" width="98.85546875" style="18" bestFit="1" customWidth="1"/>
    <col min="3" max="3" width="11.140625" style="18" bestFit="1" customWidth="1"/>
    <col min="4" max="4" width="9.7109375" style="18" customWidth="1"/>
    <col min="5" max="5" width="10.28515625" style="18" customWidth="1"/>
    <col min="6" max="8" width="20.7109375" style="18" hidden="1" customWidth="1"/>
    <col min="9" max="9" width="72.85546875" style="18" hidden="1" customWidth="1"/>
    <col min="10" max="10" width="3.7109375" style="18" hidden="1" customWidth="1"/>
    <col min="11" max="11" width="0" style="18" hidden="1" customWidth="1"/>
    <col min="12" max="12" width="4" style="18" hidden="1" customWidth="1"/>
    <col min="13" max="13" width="0" style="18" hidden="1" customWidth="1"/>
    <col min="14" max="14" width="3.5703125" style="18" hidden="1" customWidth="1"/>
    <col min="15" max="15" width="0" style="18" hidden="1" customWidth="1"/>
    <col min="16" max="16" width="33.28515625" style="18" customWidth="1"/>
    <col min="17" max="17" width="14.85546875" style="18" customWidth="1"/>
    <col min="18" max="16384" width="11.42578125" style="18"/>
  </cols>
  <sheetData>
    <row r="1" spans="1:22" ht="27.95" customHeight="1" x14ac:dyDescent="0.25">
      <c r="A1" s="30" t="s">
        <v>0</v>
      </c>
      <c r="B1" s="12" t="s">
        <v>228</v>
      </c>
      <c r="C1" s="30" t="s">
        <v>1</v>
      </c>
      <c r="D1" s="30" t="s">
        <v>2</v>
      </c>
      <c r="E1" s="30" t="s">
        <v>3</v>
      </c>
      <c r="F1" s="30" t="s">
        <v>274</v>
      </c>
      <c r="G1" s="30" t="s">
        <v>275</v>
      </c>
      <c r="H1" s="42" t="s">
        <v>276</v>
      </c>
      <c r="I1" s="43" t="s">
        <v>328</v>
      </c>
      <c r="J1" s="44"/>
      <c r="K1" s="30" t="s">
        <v>1</v>
      </c>
      <c r="L1" s="30" t="s">
        <v>280</v>
      </c>
      <c r="M1" s="30" t="s">
        <v>2</v>
      </c>
      <c r="N1" s="30"/>
      <c r="O1" s="30" t="s">
        <v>3</v>
      </c>
      <c r="P1" s="72" t="s">
        <v>329</v>
      </c>
      <c r="Q1" s="44"/>
      <c r="R1" s="141"/>
      <c r="S1" s="141"/>
      <c r="T1" s="141"/>
      <c r="U1" s="141"/>
      <c r="V1" s="141"/>
    </row>
    <row r="2" spans="1:22" ht="27.95" customHeight="1" x14ac:dyDescent="0.25">
      <c r="A2" s="20" t="s">
        <v>4</v>
      </c>
      <c r="B2" s="13" t="s">
        <v>355</v>
      </c>
      <c r="C2" s="9"/>
      <c r="D2" s="10"/>
      <c r="E2" s="11"/>
      <c r="F2" s="95"/>
      <c r="G2" s="95"/>
      <c r="H2" s="95"/>
      <c r="I2" s="72" t="s">
        <v>343</v>
      </c>
      <c r="J2" s="46">
        <f>COUNTIF($C$2:$C$8,"Oui")</f>
        <v>0</v>
      </c>
      <c r="K2" s="57">
        <f>(J2*10)/7</f>
        <v>0</v>
      </c>
      <c r="L2" s="46">
        <f>COUNTIF($D$2:$D$8,"Oui")</f>
        <v>0</v>
      </c>
      <c r="M2" s="63">
        <f>(L2*10)/7</f>
        <v>0</v>
      </c>
      <c r="N2" s="46">
        <f>COUNTIF($E$2:$E$8,"Oui")</f>
        <v>0</v>
      </c>
      <c r="O2" s="59">
        <f>(N2*10)/7</f>
        <v>0</v>
      </c>
      <c r="P2" s="72" t="s">
        <v>330</v>
      </c>
      <c r="Q2" s="44"/>
      <c r="R2" s="141"/>
      <c r="S2" s="141"/>
      <c r="T2" s="141"/>
      <c r="U2" s="141"/>
      <c r="V2" s="141"/>
    </row>
    <row r="3" spans="1:22" ht="27.95" customHeight="1" x14ac:dyDescent="0.25">
      <c r="A3" s="49"/>
      <c r="B3" s="13" t="s">
        <v>83</v>
      </c>
      <c r="C3" s="9"/>
      <c r="D3" s="10"/>
      <c r="E3" s="11"/>
      <c r="F3" s="99"/>
      <c r="G3" s="99"/>
      <c r="H3" s="99"/>
      <c r="I3" s="72" t="s">
        <v>342</v>
      </c>
      <c r="J3" s="46">
        <f>COUNTIF($C$10:$C$15,"Oui")</f>
        <v>0</v>
      </c>
      <c r="K3" s="57">
        <f>(J3*10)/6</f>
        <v>0</v>
      </c>
      <c r="L3" s="46">
        <f>COUNTIF($D$10:$D$15,"Oui")</f>
        <v>0</v>
      </c>
      <c r="M3" s="63">
        <f>(L3*10)/6</f>
        <v>0</v>
      </c>
      <c r="N3" s="46">
        <f>COUNTIF($E$10:$E$15,"Oui")</f>
        <v>0</v>
      </c>
      <c r="O3" s="59">
        <f>(N3*10)/6</f>
        <v>0</v>
      </c>
      <c r="P3" s="72" t="s">
        <v>331</v>
      </c>
      <c r="Q3" s="44"/>
      <c r="R3" s="141"/>
      <c r="S3" s="141"/>
      <c r="T3" s="141"/>
      <c r="U3" s="141"/>
      <c r="V3" s="141"/>
    </row>
    <row r="4" spans="1:22" ht="27.95" customHeight="1" x14ac:dyDescent="0.25">
      <c r="A4" s="50"/>
      <c r="B4" s="16" t="s">
        <v>84</v>
      </c>
      <c r="C4" s="9"/>
      <c r="D4" s="10"/>
      <c r="E4" s="11"/>
      <c r="F4" s="99"/>
      <c r="G4" s="99"/>
      <c r="H4" s="99"/>
      <c r="I4" s="72" t="s">
        <v>332</v>
      </c>
      <c r="J4" s="46">
        <f>COUNTIF($C$17:$C$25,"Oui")</f>
        <v>0</v>
      </c>
      <c r="K4" s="57">
        <f>(J4*10)/9</f>
        <v>0</v>
      </c>
      <c r="L4" s="46">
        <f>COUNTIF($D$17:$D$25,"Oui")</f>
        <v>0</v>
      </c>
      <c r="M4" s="63">
        <f>(L4*10)/9</f>
        <v>0</v>
      </c>
      <c r="N4" s="46">
        <f>COUNTIF($E$17:$E$25,"Oui")</f>
        <v>0</v>
      </c>
      <c r="O4" s="59">
        <f>(N4*10)/9</f>
        <v>0</v>
      </c>
      <c r="P4" s="72" t="s">
        <v>352</v>
      </c>
      <c r="Q4" s="97"/>
    </row>
    <row r="5" spans="1:22" ht="27.95" customHeight="1" x14ac:dyDescent="0.25">
      <c r="A5" s="50" t="s">
        <v>5</v>
      </c>
      <c r="B5" s="16" t="s">
        <v>85</v>
      </c>
      <c r="C5" s="9"/>
      <c r="D5" s="10"/>
      <c r="E5" s="11"/>
      <c r="F5" s="99"/>
      <c r="G5" s="99"/>
      <c r="H5" s="99"/>
      <c r="I5" s="72" t="s">
        <v>344</v>
      </c>
      <c r="J5" s="46">
        <f>COUNTIF($C$27:$C$36,"Oui")</f>
        <v>0</v>
      </c>
      <c r="K5" s="57">
        <f>(J5*10)/10</f>
        <v>0</v>
      </c>
      <c r="L5" s="46">
        <f>COUNTIF($D$27:$D$36,"Oui")</f>
        <v>0</v>
      </c>
      <c r="M5" s="63">
        <f>(L5*10)/10</f>
        <v>0</v>
      </c>
      <c r="N5" s="46">
        <f>COUNTIF($E$27:$E$36,"Oui")</f>
        <v>0</v>
      </c>
      <c r="O5" s="59">
        <f>(N5*10)/10</f>
        <v>0</v>
      </c>
    </row>
    <row r="6" spans="1:22" ht="27.95" customHeight="1" x14ac:dyDescent="0.25">
      <c r="A6" s="49"/>
      <c r="B6" s="16" t="s">
        <v>254</v>
      </c>
      <c r="C6" s="9"/>
      <c r="D6" s="10"/>
      <c r="E6" s="11"/>
      <c r="F6" s="99"/>
      <c r="G6" s="99"/>
      <c r="H6" s="99"/>
    </row>
    <row r="7" spans="1:22" ht="27.95" customHeight="1" x14ac:dyDescent="0.25">
      <c r="A7" s="27"/>
      <c r="B7" s="15" t="s">
        <v>255</v>
      </c>
      <c r="C7" s="9"/>
      <c r="D7" s="10"/>
      <c r="E7" s="11"/>
      <c r="F7" s="99"/>
      <c r="G7" s="99"/>
      <c r="H7" s="99"/>
    </row>
    <row r="8" spans="1:22" ht="27.95" customHeight="1" x14ac:dyDescent="0.25">
      <c r="A8" s="31" t="s">
        <v>6</v>
      </c>
      <c r="B8" s="15" t="s">
        <v>86</v>
      </c>
      <c r="C8" s="9"/>
      <c r="D8" s="10"/>
      <c r="E8" s="11"/>
      <c r="F8" s="99"/>
      <c r="G8" s="99"/>
      <c r="H8" s="99"/>
    </row>
    <row r="9" spans="1:22" ht="27.95" customHeight="1" x14ac:dyDescent="0.25">
      <c r="A9" s="30" t="s">
        <v>0</v>
      </c>
      <c r="B9" s="12" t="s">
        <v>229</v>
      </c>
      <c r="C9" s="30" t="s">
        <v>1</v>
      </c>
      <c r="D9" s="30" t="s">
        <v>2</v>
      </c>
      <c r="E9" s="30" t="s">
        <v>3</v>
      </c>
      <c r="F9" s="99"/>
      <c r="G9" s="99"/>
      <c r="H9" s="99"/>
    </row>
    <row r="10" spans="1:22" ht="27.95" customHeight="1" x14ac:dyDescent="0.25">
      <c r="A10" s="20" t="s">
        <v>4</v>
      </c>
      <c r="B10" s="13" t="s">
        <v>87</v>
      </c>
      <c r="C10" s="9"/>
      <c r="D10" s="10"/>
      <c r="E10" s="11"/>
      <c r="F10" s="99"/>
      <c r="G10" s="99"/>
      <c r="H10" s="99"/>
    </row>
    <row r="11" spans="1:22" ht="27.95" customHeight="1" x14ac:dyDescent="0.25">
      <c r="A11" s="50"/>
      <c r="B11" s="13" t="s">
        <v>88</v>
      </c>
      <c r="C11" s="9"/>
      <c r="D11" s="10"/>
      <c r="E11" s="11"/>
      <c r="F11" s="99"/>
      <c r="G11" s="99"/>
      <c r="H11" s="99"/>
    </row>
    <row r="12" spans="1:22" ht="27.95" customHeight="1" x14ac:dyDescent="0.25">
      <c r="A12" s="50" t="s">
        <v>5</v>
      </c>
      <c r="B12" s="16" t="s">
        <v>89</v>
      </c>
      <c r="C12" s="9"/>
      <c r="D12" s="10"/>
      <c r="E12" s="11"/>
      <c r="F12" s="99"/>
      <c r="G12" s="99"/>
      <c r="H12" s="99"/>
    </row>
    <row r="13" spans="1:22" ht="27.95" customHeight="1" x14ac:dyDescent="0.25">
      <c r="A13" s="49"/>
      <c r="B13" s="16" t="s">
        <v>325</v>
      </c>
      <c r="C13" s="9"/>
      <c r="D13" s="10"/>
      <c r="E13" s="11"/>
      <c r="F13" s="99"/>
      <c r="G13" s="99"/>
      <c r="H13" s="99"/>
    </row>
    <row r="14" spans="1:22" ht="27.95" customHeight="1" x14ac:dyDescent="0.25">
      <c r="A14" s="27"/>
      <c r="B14" s="15" t="s">
        <v>248</v>
      </c>
      <c r="C14" s="9"/>
      <c r="D14" s="10"/>
      <c r="E14" s="11"/>
      <c r="F14" s="99"/>
      <c r="G14" s="99"/>
      <c r="H14" s="99"/>
    </row>
    <row r="15" spans="1:22" ht="27.75" customHeight="1" x14ac:dyDescent="0.25">
      <c r="A15" s="31" t="s">
        <v>6</v>
      </c>
      <c r="B15" s="15" t="s">
        <v>90</v>
      </c>
      <c r="C15" s="9"/>
      <c r="D15" s="10"/>
      <c r="E15" s="11"/>
      <c r="F15" s="99"/>
      <c r="G15" s="99"/>
      <c r="H15" s="99"/>
    </row>
    <row r="16" spans="1:22" ht="38.25" customHeight="1" x14ac:dyDescent="0.25">
      <c r="A16" s="30" t="s">
        <v>0</v>
      </c>
      <c r="B16" s="12" t="s">
        <v>230</v>
      </c>
      <c r="C16" s="30" t="s">
        <v>1</v>
      </c>
      <c r="D16" s="30" t="s">
        <v>2</v>
      </c>
      <c r="E16" s="30" t="s">
        <v>3</v>
      </c>
      <c r="F16" s="99"/>
      <c r="G16" s="99"/>
      <c r="H16" s="99"/>
    </row>
    <row r="17" spans="1:8" ht="27.95" customHeight="1" x14ac:dyDescent="0.25">
      <c r="A17" s="20" t="s">
        <v>4</v>
      </c>
      <c r="B17" s="13" t="s">
        <v>91</v>
      </c>
      <c r="C17" s="9"/>
      <c r="D17" s="10"/>
      <c r="E17" s="11"/>
      <c r="F17" s="99"/>
      <c r="G17" s="99"/>
      <c r="H17" s="99"/>
    </row>
    <row r="18" spans="1:8" ht="27.95" customHeight="1" x14ac:dyDescent="0.25">
      <c r="A18" s="49"/>
      <c r="B18" s="13" t="s">
        <v>92</v>
      </c>
      <c r="C18" s="9"/>
      <c r="D18" s="10"/>
      <c r="E18" s="11"/>
      <c r="F18" s="99"/>
      <c r="G18" s="99"/>
      <c r="H18" s="99"/>
    </row>
    <row r="19" spans="1:8" ht="27.95" customHeight="1" x14ac:dyDescent="0.25">
      <c r="A19" s="49"/>
      <c r="B19" s="16" t="s">
        <v>93</v>
      </c>
      <c r="C19" s="9"/>
      <c r="D19" s="10"/>
      <c r="E19" s="11"/>
      <c r="F19" s="99"/>
      <c r="G19" s="99"/>
      <c r="H19" s="99"/>
    </row>
    <row r="20" spans="1:8" ht="27.95" customHeight="1" x14ac:dyDescent="0.25">
      <c r="A20" s="50"/>
      <c r="B20" s="16" t="s">
        <v>94</v>
      </c>
      <c r="C20" s="9"/>
      <c r="D20" s="10"/>
      <c r="E20" s="11"/>
      <c r="F20" s="99"/>
      <c r="G20" s="99"/>
      <c r="H20" s="99"/>
    </row>
    <row r="21" spans="1:8" ht="27.95" customHeight="1" x14ac:dyDescent="0.25">
      <c r="A21" s="50" t="s">
        <v>5</v>
      </c>
      <c r="B21" s="16" t="s">
        <v>95</v>
      </c>
      <c r="C21" s="9"/>
      <c r="D21" s="10"/>
      <c r="E21" s="11"/>
      <c r="F21" s="99"/>
      <c r="G21" s="99"/>
      <c r="H21" s="99"/>
    </row>
    <row r="22" spans="1:8" ht="27.95" customHeight="1" x14ac:dyDescent="0.25">
      <c r="A22" s="50"/>
      <c r="B22" s="16" t="s">
        <v>249</v>
      </c>
      <c r="C22" s="9"/>
      <c r="D22" s="10"/>
      <c r="E22" s="11"/>
      <c r="F22" s="99"/>
      <c r="G22" s="99"/>
      <c r="H22" s="99"/>
    </row>
    <row r="23" spans="1:8" ht="27.95" customHeight="1" x14ac:dyDescent="0.25">
      <c r="A23" s="49"/>
      <c r="B23" s="15" t="s">
        <v>96</v>
      </c>
      <c r="C23" s="9"/>
      <c r="D23" s="10"/>
      <c r="E23" s="11"/>
      <c r="F23" s="99"/>
      <c r="G23" s="99"/>
      <c r="H23" s="99"/>
    </row>
    <row r="24" spans="1:8" ht="27.95" customHeight="1" x14ac:dyDescent="0.25">
      <c r="A24" s="27"/>
      <c r="B24" s="15" t="s">
        <v>97</v>
      </c>
      <c r="C24" s="9"/>
      <c r="D24" s="10"/>
      <c r="E24" s="11"/>
      <c r="F24" s="99"/>
      <c r="G24" s="99"/>
      <c r="H24" s="99"/>
    </row>
    <row r="25" spans="1:8" ht="27.95" customHeight="1" x14ac:dyDescent="0.25">
      <c r="A25" s="31" t="s">
        <v>6</v>
      </c>
      <c r="B25" s="15" t="s">
        <v>98</v>
      </c>
      <c r="C25" s="9"/>
      <c r="D25" s="10"/>
      <c r="E25" s="11"/>
      <c r="F25" s="99"/>
      <c r="G25" s="99"/>
      <c r="H25" s="99"/>
    </row>
    <row r="26" spans="1:8" ht="27.95" customHeight="1" x14ac:dyDescent="0.25">
      <c r="A26" s="30" t="s">
        <v>0</v>
      </c>
      <c r="B26" s="12" t="s">
        <v>231</v>
      </c>
      <c r="C26" s="30" t="s">
        <v>1</v>
      </c>
      <c r="D26" s="30" t="s">
        <v>2</v>
      </c>
      <c r="E26" s="30" t="s">
        <v>3</v>
      </c>
      <c r="F26" s="99"/>
      <c r="G26" s="99"/>
      <c r="H26" s="99"/>
    </row>
    <row r="27" spans="1:8" ht="35.25" customHeight="1" x14ac:dyDescent="0.25">
      <c r="A27" s="39" t="s">
        <v>4</v>
      </c>
      <c r="B27" s="13" t="s">
        <v>99</v>
      </c>
      <c r="C27" s="9"/>
      <c r="D27" s="10"/>
      <c r="E27" s="11"/>
      <c r="F27" s="99"/>
      <c r="G27" s="99"/>
      <c r="H27" s="99"/>
    </row>
    <row r="28" spans="1:8" ht="27.95" customHeight="1" x14ac:dyDescent="0.25">
      <c r="A28" s="49"/>
      <c r="B28" s="13" t="s">
        <v>100</v>
      </c>
      <c r="C28" s="9"/>
      <c r="D28" s="10"/>
      <c r="E28" s="11"/>
      <c r="F28" s="99"/>
      <c r="G28" s="99"/>
      <c r="H28" s="99"/>
    </row>
    <row r="29" spans="1:8" ht="27.95" customHeight="1" x14ac:dyDescent="0.25">
      <c r="A29" s="49"/>
      <c r="B29" s="16" t="s">
        <v>101</v>
      </c>
      <c r="C29" s="9"/>
      <c r="D29" s="10"/>
      <c r="E29" s="11"/>
      <c r="F29" s="99"/>
      <c r="G29" s="99"/>
      <c r="H29" s="99"/>
    </row>
    <row r="30" spans="1:8" ht="27.95" customHeight="1" x14ac:dyDescent="0.25">
      <c r="A30" s="50"/>
      <c r="B30" s="16" t="s">
        <v>102</v>
      </c>
      <c r="C30" s="9"/>
      <c r="D30" s="10"/>
      <c r="E30" s="11"/>
      <c r="F30" s="99"/>
      <c r="G30" s="99"/>
      <c r="H30" s="99"/>
    </row>
    <row r="31" spans="1:8" ht="27.95" customHeight="1" x14ac:dyDescent="0.25">
      <c r="A31" s="50" t="s">
        <v>5</v>
      </c>
      <c r="B31" s="16" t="s">
        <v>103</v>
      </c>
      <c r="C31" s="9"/>
      <c r="D31" s="10"/>
      <c r="E31" s="11"/>
      <c r="F31" s="99"/>
      <c r="G31" s="99"/>
      <c r="H31" s="99"/>
    </row>
    <row r="32" spans="1:8" ht="27.95" customHeight="1" x14ac:dyDescent="0.25">
      <c r="A32" s="50"/>
      <c r="B32" s="16" t="s">
        <v>104</v>
      </c>
      <c r="C32" s="9"/>
      <c r="D32" s="10"/>
      <c r="E32" s="11"/>
      <c r="F32" s="99"/>
      <c r="G32" s="99"/>
      <c r="H32" s="99"/>
    </row>
    <row r="33" spans="1:8" ht="27.95" customHeight="1" x14ac:dyDescent="0.25">
      <c r="A33" s="50"/>
      <c r="B33" s="15" t="s">
        <v>105</v>
      </c>
      <c r="C33" s="9"/>
      <c r="D33" s="10"/>
      <c r="E33" s="11"/>
      <c r="F33" s="99"/>
      <c r="G33" s="99"/>
      <c r="H33" s="99"/>
    </row>
    <row r="34" spans="1:8" ht="27.95" customHeight="1" x14ac:dyDescent="0.25">
      <c r="A34" s="49"/>
      <c r="B34" s="15" t="s">
        <v>106</v>
      </c>
      <c r="C34" s="9"/>
      <c r="D34" s="10"/>
      <c r="E34" s="11"/>
      <c r="F34" s="99"/>
      <c r="G34" s="99"/>
      <c r="H34" s="99"/>
    </row>
    <row r="35" spans="1:8" ht="27.95" customHeight="1" x14ac:dyDescent="0.25">
      <c r="A35" s="32" t="s">
        <v>6</v>
      </c>
      <c r="B35" s="15" t="s">
        <v>107</v>
      </c>
      <c r="C35" s="9"/>
      <c r="D35" s="10"/>
      <c r="E35" s="11"/>
      <c r="F35" s="99"/>
      <c r="G35" s="99"/>
      <c r="H35" s="99"/>
    </row>
    <row r="36" spans="1:8" ht="42.75" customHeight="1" x14ac:dyDescent="0.25">
      <c r="A36" s="28"/>
      <c r="B36" s="15" t="s">
        <v>341</v>
      </c>
      <c r="C36" s="9"/>
      <c r="D36" s="10"/>
      <c r="E36" s="11"/>
      <c r="F36" s="99"/>
      <c r="G36" s="99"/>
      <c r="H36" s="99"/>
    </row>
  </sheetData>
  <sheetProtection selectLockedCells="1"/>
  <customSheetViews>
    <customSheetView guid="{66AA1ADE-A59E-4886-A789-FE9A38EF853F}" scale="80" hiddenColumns="1">
      <selection activeCell="R1" sqref="R1:V1"/>
      <pageMargins left="0.7" right="0.7" top="0.75" bottom="0.75" header="0.3" footer="0.3"/>
      <pageSetup paperSize="9" orientation="portrait" horizontalDpi="0" verticalDpi="0" r:id="rId1"/>
    </customSheetView>
  </customSheetViews>
  <mergeCells count="3">
    <mergeCell ref="R1:V1"/>
    <mergeCell ref="R2:V2"/>
    <mergeCell ref="R3:V3"/>
  </mergeCells>
  <dataValidations count="2">
    <dataValidation type="list" showInputMessage="1" showErrorMessage="1" errorTitle="Valeurs autorisées" error="Vous ne pouvez sasir que 2 valeurs Oui ou Non. Merci de corriger votre saisie" sqref="C2:E8 C10:E15 C17:E25 C27:E36">
      <formula1>"Oui,Non"</formula1>
    </dataValidation>
    <dataValidation type="custom" showInputMessage="1" showErrorMessage="1" error="Vous n'avez pas l'accréditation pour modifier cette donnée" sqref="P1:P4 C1:E1 C9:E9 C16:E16 C26:E26 A1:B36">
      <formula1>$Q$4=76240</formula1>
    </dataValidation>
  </dataValidation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R1:R3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36"/>
  <sheetViews>
    <sheetView zoomScale="87" zoomScaleNormal="87" workbookViewId="0">
      <selection activeCell="C37" sqref="C37"/>
    </sheetView>
  </sheetViews>
  <sheetFormatPr baseColWidth="10" defaultRowHeight="27.95" customHeight="1" x14ac:dyDescent="0.25"/>
  <cols>
    <col min="1" max="1" width="17" style="18" bestFit="1" customWidth="1"/>
    <col min="2" max="2" width="91.140625" style="18" bestFit="1" customWidth="1"/>
    <col min="3" max="3" width="9.42578125" style="18" customWidth="1"/>
    <col min="4" max="5" width="9.5703125" style="18" bestFit="1" customWidth="1"/>
    <col min="6" max="8" width="20.7109375" style="18" hidden="1" customWidth="1"/>
    <col min="9" max="9" width="58.7109375" style="18" hidden="1" customWidth="1"/>
    <col min="10" max="10" width="4.140625" style="18" hidden="1" customWidth="1"/>
    <col min="11" max="11" width="9.85546875" style="18" hidden="1" customWidth="1"/>
    <col min="12" max="12" width="4.140625" style="18" hidden="1" customWidth="1"/>
    <col min="13" max="13" width="10.42578125" style="18" hidden="1" customWidth="1"/>
    <col min="14" max="14" width="4" style="18" hidden="1" customWidth="1"/>
    <col min="15" max="15" width="9.85546875" style="18" hidden="1" customWidth="1"/>
    <col min="16" max="16" width="32.42578125" style="18" customWidth="1"/>
    <col min="17" max="17" width="14.7109375" style="18" customWidth="1"/>
    <col min="18" max="16384" width="11.42578125" style="18"/>
  </cols>
  <sheetData>
    <row r="1" spans="1:22" ht="27.95" customHeight="1" x14ac:dyDescent="0.25">
      <c r="A1" s="30" t="s">
        <v>0</v>
      </c>
      <c r="B1" s="71" t="s">
        <v>232</v>
      </c>
      <c r="C1" s="30" t="s">
        <v>1</v>
      </c>
      <c r="D1" s="30" t="s">
        <v>2</v>
      </c>
      <c r="E1" s="30" t="s">
        <v>3</v>
      </c>
      <c r="F1" s="30" t="s">
        <v>274</v>
      </c>
      <c r="G1" s="30" t="s">
        <v>275</v>
      </c>
      <c r="H1" s="42" t="s">
        <v>276</v>
      </c>
      <c r="I1" s="43" t="s">
        <v>328</v>
      </c>
      <c r="J1" s="43"/>
      <c r="K1" s="30" t="s">
        <v>1</v>
      </c>
      <c r="L1" s="30"/>
      <c r="M1" s="30" t="s">
        <v>2</v>
      </c>
      <c r="N1" s="30"/>
      <c r="O1" s="30" t="s">
        <v>3</v>
      </c>
      <c r="P1" s="72" t="s">
        <v>329</v>
      </c>
      <c r="Q1" s="72"/>
      <c r="R1" s="147"/>
      <c r="S1" s="147"/>
      <c r="T1" s="147"/>
      <c r="U1" s="147"/>
      <c r="V1" s="147"/>
    </row>
    <row r="2" spans="1:22" ht="27.95" customHeight="1" x14ac:dyDescent="0.25">
      <c r="A2" s="29" t="s">
        <v>4</v>
      </c>
      <c r="B2" s="13" t="s">
        <v>112</v>
      </c>
      <c r="C2" s="9"/>
      <c r="D2" s="10"/>
      <c r="E2" s="11"/>
      <c r="F2" s="95"/>
      <c r="G2" s="95"/>
      <c r="H2" s="95"/>
      <c r="I2" s="72" t="s">
        <v>143</v>
      </c>
      <c r="J2" s="46">
        <f>COUNTIF($C$2:$C$9,"Oui")</f>
        <v>0</v>
      </c>
      <c r="K2" s="57">
        <f>(J2*10)/8</f>
        <v>0</v>
      </c>
      <c r="L2" s="46">
        <f>COUNTIF($D$2:$D$9,"Oui")</f>
        <v>0</v>
      </c>
      <c r="M2" s="63">
        <f>(L2*10)/8</f>
        <v>0</v>
      </c>
      <c r="N2" s="46">
        <f>COUNTIF($E$2:$E$9,"Oui")</f>
        <v>0</v>
      </c>
      <c r="O2" s="59">
        <f>(N2*10)/8</f>
        <v>0</v>
      </c>
      <c r="P2" s="72" t="s">
        <v>330</v>
      </c>
      <c r="Q2" s="72"/>
      <c r="R2" s="147"/>
      <c r="S2" s="147"/>
      <c r="T2" s="147"/>
      <c r="U2" s="147"/>
      <c r="V2" s="147"/>
    </row>
    <row r="3" spans="1:22" ht="27.95" customHeight="1" x14ac:dyDescent="0.25">
      <c r="A3" s="49"/>
      <c r="B3" s="87" t="s">
        <v>113</v>
      </c>
      <c r="C3" s="9"/>
      <c r="D3" s="10"/>
      <c r="E3" s="11"/>
      <c r="F3" s="99"/>
      <c r="G3" s="99"/>
      <c r="H3" s="99"/>
      <c r="I3" s="72" t="s">
        <v>144</v>
      </c>
      <c r="J3" s="46">
        <f>COUNTIF($C$11:$C$17,"OUi")</f>
        <v>0</v>
      </c>
      <c r="K3" s="57">
        <f>(J3*10)/7</f>
        <v>0</v>
      </c>
      <c r="L3" s="46">
        <f>COUNTIF($D$11:$D$17,"Oui")</f>
        <v>0</v>
      </c>
      <c r="M3" s="63">
        <f>(L3*10)/7</f>
        <v>0</v>
      </c>
      <c r="N3" s="46">
        <f>COUNTIF($E$11:$E$17,"Oui")</f>
        <v>0</v>
      </c>
      <c r="O3" s="59">
        <f>(N3*10)/7</f>
        <v>0</v>
      </c>
      <c r="P3" s="72" t="s">
        <v>331</v>
      </c>
      <c r="Q3" s="72"/>
      <c r="R3" s="147"/>
      <c r="S3" s="147"/>
      <c r="T3" s="147"/>
      <c r="U3" s="147"/>
      <c r="V3" s="147"/>
    </row>
    <row r="4" spans="1:22" ht="27.95" customHeight="1" x14ac:dyDescent="0.25">
      <c r="A4" s="49"/>
      <c r="B4" s="87" t="s">
        <v>114</v>
      </c>
      <c r="C4" s="9"/>
      <c r="D4" s="10"/>
      <c r="E4" s="11"/>
      <c r="F4" s="99"/>
      <c r="G4" s="99"/>
      <c r="H4" s="99"/>
      <c r="I4" s="72" t="s">
        <v>145</v>
      </c>
      <c r="J4" s="46">
        <f>COUNTIF($C$19:$C$25,"Oui")</f>
        <v>0</v>
      </c>
      <c r="K4" s="57">
        <f>(J4*10)/7</f>
        <v>0</v>
      </c>
      <c r="L4" s="46">
        <f>COUNTIF($D$19:$D$25,"Oui")</f>
        <v>0</v>
      </c>
      <c r="M4" s="63">
        <f>(L4*10)/7</f>
        <v>0</v>
      </c>
      <c r="N4" s="46">
        <f>COUNTIF($E$19:$E$25,"Oui")</f>
        <v>0</v>
      </c>
      <c r="O4" s="59">
        <f>(N4*10)/7</f>
        <v>0</v>
      </c>
      <c r="P4" s="72" t="s">
        <v>352</v>
      </c>
      <c r="Q4" s="97"/>
    </row>
    <row r="5" spans="1:22" ht="27.95" customHeight="1" x14ac:dyDescent="0.25">
      <c r="A5" s="50" t="s">
        <v>5</v>
      </c>
      <c r="B5" s="87" t="s">
        <v>115</v>
      </c>
      <c r="C5" s="9"/>
      <c r="D5" s="10"/>
      <c r="E5" s="11"/>
      <c r="F5" s="99"/>
      <c r="G5" s="99"/>
      <c r="H5" s="99"/>
      <c r="I5" s="72" t="s">
        <v>333</v>
      </c>
      <c r="J5" s="46">
        <f>COUNTIF($C$27:$C$36,"Oui")</f>
        <v>0</v>
      </c>
      <c r="K5" s="57">
        <f>(J5*10)/11</f>
        <v>0</v>
      </c>
      <c r="L5" s="46">
        <f>COUNTIF($D$27:$D$36,"Oui")</f>
        <v>0</v>
      </c>
      <c r="M5" s="63">
        <f>(L5*10)/11</f>
        <v>0</v>
      </c>
      <c r="N5" s="46">
        <f>COUNTIF($E$27:$E$36,"Oui")</f>
        <v>0</v>
      </c>
      <c r="O5" s="59">
        <f>(N5*10)/11</f>
        <v>0</v>
      </c>
    </row>
    <row r="6" spans="1:22" ht="27.95" customHeight="1" x14ac:dyDescent="0.25">
      <c r="A6" s="49"/>
      <c r="B6" s="87" t="s">
        <v>116</v>
      </c>
      <c r="C6" s="9"/>
      <c r="D6" s="10"/>
      <c r="E6" s="11"/>
      <c r="F6" s="99"/>
      <c r="G6" s="99"/>
      <c r="H6" s="99"/>
    </row>
    <row r="7" spans="1:22" ht="27.95" customHeight="1" x14ac:dyDescent="0.25">
      <c r="A7" s="49"/>
      <c r="B7" s="86" t="s">
        <v>117</v>
      </c>
      <c r="C7" s="9"/>
      <c r="D7" s="10"/>
      <c r="E7" s="11"/>
      <c r="F7" s="99"/>
      <c r="G7" s="99"/>
      <c r="H7" s="99"/>
    </row>
    <row r="8" spans="1:22" ht="27.95" customHeight="1" x14ac:dyDescent="0.25">
      <c r="A8" s="27" t="s">
        <v>6</v>
      </c>
      <c r="B8" s="86" t="s">
        <v>118</v>
      </c>
      <c r="C8" s="9"/>
      <c r="D8" s="10"/>
      <c r="E8" s="11"/>
      <c r="F8" s="99"/>
      <c r="G8" s="99"/>
      <c r="H8" s="99"/>
    </row>
    <row r="9" spans="1:22" ht="27.95" customHeight="1" x14ac:dyDescent="0.25">
      <c r="A9" s="28"/>
      <c r="B9" s="86" t="s">
        <v>259</v>
      </c>
      <c r="C9" s="9"/>
      <c r="D9" s="10"/>
      <c r="E9" s="11"/>
      <c r="F9" s="99"/>
      <c r="G9" s="99"/>
      <c r="H9" s="99"/>
    </row>
    <row r="10" spans="1:22" ht="27.95" customHeight="1" x14ac:dyDescent="0.25">
      <c r="A10" s="30" t="s">
        <v>0</v>
      </c>
      <c r="B10" s="71" t="s">
        <v>233</v>
      </c>
      <c r="C10" s="30" t="s">
        <v>42</v>
      </c>
      <c r="D10" s="30" t="s">
        <v>2</v>
      </c>
      <c r="E10" s="30" t="s">
        <v>3</v>
      </c>
      <c r="F10" s="99"/>
      <c r="G10" s="99"/>
      <c r="H10" s="99"/>
    </row>
    <row r="11" spans="1:22" ht="27.95" customHeight="1" x14ac:dyDescent="0.25">
      <c r="A11" s="29" t="s">
        <v>4</v>
      </c>
      <c r="B11" s="13" t="s">
        <v>119</v>
      </c>
      <c r="C11" s="9"/>
      <c r="D11" s="10"/>
      <c r="E11" s="11"/>
      <c r="F11" s="99"/>
      <c r="G11" s="99"/>
      <c r="H11" s="99"/>
    </row>
    <row r="12" spans="1:22" ht="27.95" customHeight="1" x14ac:dyDescent="0.25">
      <c r="A12" s="49"/>
      <c r="B12" s="13" t="s">
        <v>120</v>
      </c>
      <c r="C12" s="9"/>
      <c r="D12" s="10"/>
      <c r="E12" s="11"/>
      <c r="F12" s="99"/>
      <c r="G12" s="99"/>
      <c r="H12" s="99"/>
    </row>
    <row r="13" spans="1:22" ht="27.95" customHeight="1" x14ac:dyDescent="0.25">
      <c r="A13" s="49"/>
      <c r="B13" s="16" t="s">
        <v>121</v>
      </c>
      <c r="C13" s="9"/>
      <c r="D13" s="10"/>
      <c r="E13" s="11"/>
      <c r="F13" s="99"/>
      <c r="G13" s="99"/>
      <c r="H13" s="99"/>
    </row>
    <row r="14" spans="1:22" ht="27.95" customHeight="1" x14ac:dyDescent="0.25">
      <c r="A14" s="50" t="s">
        <v>5</v>
      </c>
      <c r="B14" s="16" t="s">
        <v>122</v>
      </c>
      <c r="C14" s="9"/>
      <c r="D14" s="10"/>
      <c r="E14" s="11"/>
      <c r="F14" s="99"/>
      <c r="G14" s="99"/>
      <c r="H14" s="99"/>
    </row>
    <row r="15" spans="1:22" ht="27.95" customHeight="1" x14ac:dyDescent="0.25">
      <c r="A15" s="49"/>
      <c r="B15" s="16" t="s">
        <v>123</v>
      </c>
      <c r="C15" s="9"/>
      <c r="D15" s="10"/>
      <c r="E15" s="11"/>
      <c r="F15" s="99"/>
      <c r="G15" s="99"/>
      <c r="H15" s="99"/>
    </row>
    <row r="16" spans="1:22" ht="27.95" customHeight="1" x14ac:dyDescent="0.25">
      <c r="A16" s="49"/>
      <c r="B16" s="68" t="s">
        <v>124</v>
      </c>
      <c r="C16" s="9"/>
      <c r="D16" s="10"/>
      <c r="E16" s="11"/>
      <c r="F16" s="99"/>
      <c r="G16" s="99"/>
      <c r="H16" s="99"/>
    </row>
    <row r="17" spans="1:8" ht="27.95" customHeight="1" x14ac:dyDescent="0.25">
      <c r="A17" s="28" t="s">
        <v>6</v>
      </c>
      <c r="B17" s="68" t="s">
        <v>125</v>
      </c>
      <c r="C17" s="9"/>
      <c r="D17" s="10"/>
      <c r="E17" s="11"/>
      <c r="F17" s="99"/>
      <c r="G17" s="99"/>
      <c r="H17" s="99"/>
    </row>
    <row r="18" spans="1:8" ht="27.95" customHeight="1" x14ac:dyDescent="0.25">
      <c r="A18" s="30" t="s">
        <v>0</v>
      </c>
      <c r="B18" s="12" t="s">
        <v>234</v>
      </c>
      <c r="C18" s="30" t="s">
        <v>42</v>
      </c>
      <c r="D18" s="30" t="s">
        <v>2</v>
      </c>
      <c r="E18" s="30" t="s">
        <v>3</v>
      </c>
      <c r="F18" s="99"/>
      <c r="G18" s="99"/>
      <c r="H18" s="99"/>
    </row>
    <row r="19" spans="1:8" ht="27.95" customHeight="1" x14ac:dyDescent="0.25">
      <c r="A19" s="29" t="s">
        <v>4</v>
      </c>
      <c r="B19" s="13" t="s">
        <v>126</v>
      </c>
      <c r="C19" s="9"/>
      <c r="D19" s="10"/>
      <c r="E19" s="11"/>
      <c r="F19" s="99"/>
      <c r="G19" s="99"/>
      <c r="H19" s="99"/>
    </row>
    <row r="20" spans="1:8" ht="27.95" customHeight="1" x14ac:dyDescent="0.25">
      <c r="A20" s="49"/>
      <c r="B20" s="13" t="s">
        <v>127</v>
      </c>
      <c r="C20" s="9"/>
      <c r="D20" s="10"/>
      <c r="E20" s="11"/>
      <c r="F20" s="99"/>
      <c r="G20" s="99"/>
      <c r="H20" s="99"/>
    </row>
    <row r="21" spans="1:8" ht="27.95" customHeight="1" x14ac:dyDescent="0.25">
      <c r="A21" s="49"/>
      <c r="B21" s="13" t="s">
        <v>128</v>
      </c>
      <c r="C21" s="9"/>
      <c r="D21" s="10"/>
      <c r="E21" s="11"/>
      <c r="F21" s="99"/>
      <c r="G21" s="99"/>
      <c r="H21" s="99"/>
    </row>
    <row r="22" spans="1:8" ht="27.95" customHeight="1" x14ac:dyDescent="0.25">
      <c r="A22" s="50" t="s">
        <v>5</v>
      </c>
      <c r="B22" s="68" t="s">
        <v>129</v>
      </c>
      <c r="C22" s="9"/>
      <c r="D22" s="10"/>
      <c r="E22" s="11"/>
      <c r="F22" s="99"/>
      <c r="G22" s="99"/>
      <c r="H22" s="99"/>
    </row>
    <row r="23" spans="1:8" ht="27.95" customHeight="1" x14ac:dyDescent="0.25">
      <c r="A23" s="49"/>
      <c r="B23" s="68" t="s">
        <v>130</v>
      </c>
      <c r="C23" s="9"/>
      <c r="D23" s="10"/>
      <c r="E23" s="11"/>
      <c r="F23" s="99"/>
      <c r="G23" s="99"/>
      <c r="H23" s="99"/>
    </row>
    <row r="24" spans="1:8" ht="27.95" customHeight="1" x14ac:dyDescent="0.25">
      <c r="A24" s="49"/>
      <c r="B24" s="68" t="s">
        <v>131</v>
      </c>
      <c r="C24" s="9"/>
      <c r="D24" s="10"/>
      <c r="E24" s="11"/>
      <c r="F24" s="99"/>
      <c r="G24" s="99"/>
      <c r="H24" s="99"/>
    </row>
    <row r="25" spans="1:8" ht="27.95" customHeight="1" x14ac:dyDescent="0.25">
      <c r="A25" s="28" t="s">
        <v>6</v>
      </c>
      <c r="B25" s="68" t="s">
        <v>132</v>
      </c>
      <c r="C25" s="9"/>
      <c r="D25" s="10"/>
      <c r="E25" s="11"/>
      <c r="F25" s="99"/>
      <c r="G25" s="99"/>
      <c r="H25" s="99"/>
    </row>
    <row r="26" spans="1:8" ht="27.95" customHeight="1" x14ac:dyDescent="0.25">
      <c r="A26" s="30" t="s">
        <v>0</v>
      </c>
      <c r="B26" s="12" t="s">
        <v>242</v>
      </c>
      <c r="C26" s="30" t="s">
        <v>1</v>
      </c>
      <c r="D26" s="30" t="s">
        <v>2</v>
      </c>
      <c r="E26" s="30" t="s">
        <v>35</v>
      </c>
      <c r="F26" s="99"/>
      <c r="G26" s="99"/>
      <c r="H26" s="99"/>
    </row>
    <row r="27" spans="1:8" ht="27.95" customHeight="1" x14ac:dyDescent="0.25">
      <c r="A27" s="145" t="s">
        <v>4</v>
      </c>
      <c r="B27" s="13" t="s">
        <v>133</v>
      </c>
      <c r="C27" s="9"/>
      <c r="D27" s="10"/>
      <c r="E27" s="11"/>
      <c r="F27" s="99"/>
      <c r="G27" s="99"/>
      <c r="H27" s="99"/>
    </row>
    <row r="28" spans="1:8" ht="27.95" customHeight="1" x14ac:dyDescent="0.25">
      <c r="A28" s="146"/>
      <c r="B28" s="13" t="s">
        <v>134</v>
      </c>
      <c r="C28" s="9"/>
      <c r="D28" s="10"/>
      <c r="E28" s="11"/>
      <c r="F28" s="99"/>
      <c r="G28" s="99"/>
      <c r="H28" s="99"/>
    </row>
    <row r="29" spans="1:8" ht="27.95" customHeight="1" x14ac:dyDescent="0.25">
      <c r="A29" s="146"/>
      <c r="B29" s="13" t="s">
        <v>135</v>
      </c>
      <c r="C29" s="9"/>
      <c r="D29" s="10"/>
      <c r="E29" s="11"/>
      <c r="F29" s="99"/>
      <c r="G29" s="99"/>
      <c r="H29" s="99"/>
    </row>
    <row r="30" spans="1:8" ht="27.95" customHeight="1" x14ac:dyDescent="0.25">
      <c r="A30" s="146"/>
      <c r="B30" s="13" t="s">
        <v>136</v>
      </c>
      <c r="C30" s="9"/>
      <c r="D30" s="10"/>
      <c r="E30" s="11"/>
      <c r="F30" s="99"/>
      <c r="G30" s="99"/>
      <c r="H30" s="99"/>
    </row>
    <row r="31" spans="1:8" ht="27.95" customHeight="1" x14ac:dyDescent="0.25">
      <c r="A31" s="142" t="s">
        <v>5</v>
      </c>
      <c r="B31" s="16" t="s">
        <v>137</v>
      </c>
      <c r="C31" s="9"/>
      <c r="D31" s="10"/>
      <c r="E31" s="11"/>
      <c r="F31" s="99"/>
      <c r="G31" s="99"/>
      <c r="H31" s="99"/>
    </row>
    <row r="32" spans="1:8" ht="27.95" customHeight="1" x14ac:dyDescent="0.25">
      <c r="A32" s="142"/>
      <c r="B32" s="16" t="s">
        <v>138</v>
      </c>
      <c r="C32" s="9"/>
      <c r="D32" s="10"/>
      <c r="E32" s="11"/>
      <c r="F32" s="99"/>
      <c r="G32" s="99"/>
      <c r="H32" s="99"/>
    </row>
    <row r="33" spans="1:8" ht="27.95" customHeight="1" x14ac:dyDescent="0.25">
      <c r="A33" s="142"/>
      <c r="B33" s="16" t="s">
        <v>139</v>
      </c>
      <c r="C33" s="9"/>
      <c r="D33" s="10"/>
      <c r="E33" s="11"/>
      <c r="F33" s="99"/>
      <c r="G33" s="99"/>
      <c r="H33" s="99"/>
    </row>
    <row r="34" spans="1:8" ht="27.95" customHeight="1" x14ac:dyDescent="0.25">
      <c r="A34" s="143" t="s">
        <v>6</v>
      </c>
      <c r="B34" s="68" t="s">
        <v>140</v>
      </c>
      <c r="C34" s="9"/>
      <c r="D34" s="10"/>
      <c r="E34" s="11"/>
      <c r="F34" s="99"/>
      <c r="G34" s="99"/>
      <c r="H34" s="99"/>
    </row>
    <row r="35" spans="1:8" ht="27.95" customHeight="1" x14ac:dyDescent="0.25">
      <c r="A35" s="143"/>
      <c r="B35" s="68" t="s">
        <v>141</v>
      </c>
      <c r="C35" s="9"/>
      <c r="D35" s="10"/>
      <c r="E35" s="11"/>
      <c r="F35" s="99"/>
      <c r="G35" s="99"/>
      <c r="H35" s="99"/>
    </row>
    <row r="36" spans="1:8" ht="27.95" customHeight="1" x14ac:dyDescent="0.25">
      <c r="A36" s="144"/>
      <c r="B36" s="68" t="s">
        <v>142</v>
      </c>
      <c r="C36" s="9"/>
      <c r="D36" s="10"/>
      <c r="E36" s="11"/>
      <c r="F36" s="99"/>
      <c r="G36" s="99"/>
      <c r="H36" s="99"/>
    </row>
  </sheetData>
  <sheetProtection selectLockedCells="1"/>
  <customSheetViews>
    <customSheetView guid="{66AA1ADE-A59E-4886-A789-FE9A38EF853F}" scale="87" hiddenColumns="1">
      <selection activeCell="R1" sqref="R1:V1"/>
      <pageMargins left="0.7" right="0.7" top="0.75" bottom="0.75" header="0.3" footer="0.3"/>
    </customSheetView>
  </customSheetViews>
  <mergeCells count="6">
    <mergeCell ref="A27:A30"/>
    <mergeCell ref="A31:A33"/>
    <mergeCell ref="A34:A36"/>
    <mergeCell ref="R1:V1"/>
    <mergeCell ref="R2:V2"/>
    <mergeCell ref="R3:V3"/>
  </mergeCells>
  <dataValidations count="2">
    <dataValidation type="list" showInputMessage="1" showErrorMessage="1" errorTitle="Valeurs autorisées" error="Vous ne pouvez sasir que 2 valeurs Oui ou Non. Merci de corriger votre saisie" sqref="C2:E9 C11:E17 C19:E25 C27:E36">
      <formula1>"Oui,Non"</formula1>
    </dataValidation>
    <dataValidation type="custom" showInputMessage="1" showErrorMessage="1" error="Vous n'avez pas l'accréditation pour modifier cette donnée" sqref="P1:P4 C1:E1 C10:E10 C18:E18 C26:E26 A1:B36">
      <formula1>$Q$4=76240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R1:R3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36"/>
  <sheetViews>
    <sheetView zoomScale="85" zoomScaleNormal="85" workbookViewId="0">
      <selection activeCell="P13" sqref="P13"/>
    </sheetView>
  </sheetViews>
  <sheetFormatPr baseColWidth="10" defaultRowHeight="27.95" customHeight="1" x14ac:dyDescent="0.25"/>
  <cols>
    <col min="1" max="1" width="17" style="18" customWidth="1"/>
    <col min="2" max="2" width="96.140625" style="18" customWidth="1"/>
    <col min="3" max="3" width="9.5703125" style="18" customWidth="1"/>
    <col min="4" max="4" width="9.5703125" style="18" bestFit="1" customWidth="1"/>
    <col min="5" max="5" width="9" style="18" bestFit="1" customWidth="1"/>
    <col min="6" max="8" width="20.7109375" style="18" hidden="1" customWidth="1"/>
    <col min="9" max="9" width="45.42578125" style="18" hidden="1" customWidth="1"/>
    <col min="10" max="10" width="4.5703125" style="18" hidden="1" customWidth="1"/>
    <col min="11" max="11" width="0" style="18" hidden="1" customWidth="1"/>
    <col min="12" max="12" width="5.7109375" style="18" hidden="1" customWidth="1"/>
    <col min="13" max="13" width="0" style="18" hidden="1" customWidth="1"/>
    <col min="14" max="14" width="4.7109375" style="18" hidden="1" customWidth="1"/>
    <col min="15" max="15" width="0" style="18" hidden="1" customWidth="1"/>
    <col min="16" max="16" width="45.7109375" style="18" customWidth="1"/>
    <col min="17" max="17" width="13.28515625" style="18" customWidth="1"/>
    <col min="18" max="16384" width="11.42578125" style="18"/>
  </cols>
  <sheetData>
    <row r="1" spans="1:22" ht="27.95" customHeight="1" x14ac:dyDescent="0.25">
      <c r="A1" s="30" t="s">
        <v>0</v>
      </c>
      <c r="B1" s="12" t="s">
        <v>235</v>
      </c>
      <c r="C1" s="30" t="s">
        <v>42</v>
      </c>
      <c r="D1" s="30" t="s">
        <v>2</v>
      </c>
      <c r="E1" s="30" t="s">
        <v>3</v>
      </c>
      <c r="F1" s="30" t="s">
        <v>274</v>
      </c>
      <c r="G1" s="30" t="s">
        <v>275</v>
      </c>
      <c r="H1" s="42" t="s">
        <v>276</v>
      </c>
      <c r="I1" s="43" t="s">
        <v>328</v>
      </c>
      <c r="J1" s="44"/>
      <c r="K1" s="30" t="s">
        <v>42</v>
      </c>
      <c r="L1" s="44"/>
      <c r="M1" s="30" t="s">
        <v>2</v>
      </c>
      <c r="N1" s="44"/>
      <c r="O1" s="30" t="s">
        <v>3</v>
      </c>
      <c r="P1" s="72" t="s">
        <v>329</v>
      </c>
      <c r="Q1" s="72"/>
      <c r="R1" s="147"/>
      <c r="S1" s="147"/>
      <c r="T1" s="147"/>
      <c r="U1" s="147"/>
      <c r="V1" s="147"/>
    </row>
    <row r="2" spans="1:22" ht="27.95" customHeight="1" x14ac:dyDescent="0.25">
      <c r="A2" s="20" t="s">
        <v>4</v>
      </c>
      <c r="B2" s="19" t="s">
        <v>157</v>
      </c>
      <c r="C2" s="9"/>
      <c r="D2" s="10"/>
      <c r="E2" s="11"/>
      <c r="F2" s="95"/>
      <c r="G2" s="95"/>
      <c r="H2" s="95"/>
      <c r="I2" s="72" t="s">
        <v>175</v>
      </c>
      <c r="J2" s="46">
        <f>COUNTIF($C$2:$C$12,"Oui")</f>
        <v>0</v>
      </c>
      <c r="K2" s="57">
        <f>(J2*10)/11</f>
        <v>0</v>
      </c>
      <c r="L2" s="46">
        <f>COUNTIF($D$2:$D$12,"Oui")</f>
        <v>0</v>
      </c>
      <c r="M2" s="63">
        <f>(L2*10)/11</f>
        <v>0</v>
      </c>
      <c r="N2" s="46">
        <f>COUNTIF($E$2:$E$12,"Oui")</f>
        <v>0</v>
      </c>
      <c r="O2" s="59">
        <f>(N2*10)/11</f>
        <v>0</v>
      </c>
      <c r="P2" s="72" t="s">
        <v>330</v>
      </c>
      <c r="Q2" s="72"/>
      <c r="R2" s="147"/>
      <c r="S2" s="147"/>
      <c r="T2" s="147"/>
      <c r="U2" s="147"/>
      <c r="V2" s="147"/>
    </row>
    <row r="3" spans="1:22" ht="27.95" customHeight="1" x14ac:dyDescent="0.25">
      <c r="A3" s="49"/>
      <c r="B3" s="19" t="s">
        <v>282</v>
      </c>
      <c r="C3" s="9"/>
      <c r="D3" s="10"/>
      <c r="E3" s="11"/>
      <c r="F3" s="95"/>
      <c r="G3" s="95"/>
      <c r="H3" s="95"/>
      <c r="I3" s="72" t="s">
        <v>346</v>
      </c>
      <c r="J3" s="46">
        <f>COUNTIF($C$14:$C$24,"Oui")</f>
        <v>0</v>
      </c>
      <c r="K3" s="57">
        <f t="shared" ref="K3:K4" si="0">(J3*10)/11</f>
        <v>0</v>
      </c>
      <c r="L3" s="46">
        <f>COUNTIF($D$14:$D$24,"Oui")</f>
        <v>0</v>
      </c>
      <c r="M3" s="63">
        <f t="shared" ref="M3:M4" si="1">(L3*10)/11</f>
        <v>0</v>
      </c>
      <c r="N3" s="46">
        <f>COUNTIF($E$14:$E$24,"Oui")</f>
        <v>0</v>
      </c>
      <c r="O3" s="59">
        <f t="shared" ref="O3:O4" si="2">(N3*10)/11</f>
        <v>0</v>
      </c>
      <c r="P3" s="72" t="s">
        <v>331</v>
      </c>
      <c r="Q3" s="72"/>
      <c r="R3" s="147"/>
      <c r="S3" s="147"/>
      <c r="T3" s="147"/>
      <c r="U3" s="147"/>
      <c r="V3" s="147"/>
    </row>
    <row r="4" spans="1:22" ht="27.95" customHeight="1" x14ac:dyDescent="0.25">
      <c r="A4" s="54"/>
      <c r="B4" s="19" t="s">
        <v>158</v>
      </c>
      <c r="C4" s="9"/>
      <c r="D4" s="10"/>
      <c r="E4" s="11"/>
      <c r="F4" s="99"/>
      <c r="G4" s="99"/>
      <c r="H4" s="99"/>
      <c r="I4" s="72" t="s">
        <v>347</v>
      </c>
      <c r="J4" s="46">
        <f>COUNTIF($C$26:$C$36,"Oui")</f>
        <v>0</v>
      </c>
      <c r="K4" s="57">
        <f t="shared" si="0"/>
        <v>0</v>
      </c>
      <c r="L4" s="46">
        <f>COUNTIF($C$26:$C$36,"Oui")</f>
        <v>0</v>
      </c>
      <c r="M4" s="63">
        <f t="shared" si="1"/>
        <v>0</v>
      </c>
      <c r="N4" s="46">
        <f>COUNTIF($C$26:$C$36,"Oui")</f>
        <v>0</v>
      </c>
      <c r="O4" s="59">
        <f t="shared" si="2"/>
        <v>0</v>
      </c>
      <c r="P4" s="72" t="s">
        <v>352</v>
      </c>
      <c r="Q4" s="97"/>
    </row>
    <row r="5" spans="1:22" ht="27.95" customHeight="1" x14ac:dyDescent="0.25">
      <c r="A5" s="50"/>
      <c r="B5" s="19" t="s">
        <v>159</v>
      </c>
      <c r="C5" s="9"/>
      <c r="D5" s="10"/>
      <c r="E5" s="11"/>
      <c r="F5" s="99"/>
      <c r="G5" s="99"/>
      <c r="H5" s="99"/>
    </row>
    <row r="6" spans="1:22" ht="27.95" customHeight="1" x14ac:dyDescent="0.25">
      <c r="A6" s="49"/>
      <c r="B6" s="16" t="s">
        <v>160</v>
      </c>
      <c r="C6" s="9"/>
      <c r="D6" s="10"/>
      <c r="E6" s="11"/>
      <c r="F6" s="95"/>
      <c r="G6" s="95"/>
      <c r="H6" s="95"/>
    </row>
    <row r="7" spans="1:22" ht="27.95" customHeight="1" x14ac:dyDescent="0.25">
      <c r="A7" s="50" t="s">
        <v>5</v>
      </c>
      <c r="B7" s="16" t="s">
        <v>161</v>
      </c>
      <c r="C7" s="9"/>
      <c r="D7" s="10"/>
      <c r="E7" s="11"/>
      <c r="F7" s="99"/>
      <c r="G7" s="99"/>
      <c r="H7" s="99"/>
    </row>
    <row r="8" spans="1:22" ht="27.95" customHeight="1" x14ac:dyDescent="0.25">
      <c r="A8" s="50"/>
      <c r="B8" s="16" t="s">
        <v>345</v>
      </c>
      <c r="C8" s="9"/>
      <c r="D8" s="10"/>
      <c r="E8" s="11"/>
      <c r="F8" s="99"/>
      <c r="G8" s="99"/>
      <c r="H8" s="99"/>
    </row>
    <row r="9" spans="1:22" ht="27.95" customHeight="1" x14ac:dyDescent="0.25">
      <c r="A9" s="50"/>
      <c r="B9" s="16" t="s">
        <v>281</v>
      </c>
      <c r="C9" s="9"/>
      <c r="D9" s="10"/>
      <c r="E9" s="11"/>
      <c r="F9" s="99"/>
      <c r="G9" s="99"/>
      <c r="H9" s="99"/>
    </row>
    <row r="10" spans="1:22" ht="27.95" customHeight="1" x14ac:dyDescent="0.25">
      <c r="A10" s="27"/>
      <c r="B10" s="68" t="s">
        <v>162</v>
      </c>
      <c r="C10" s="9"/>
      <c r="D10" s="10"/>
      <c r="E10" s="11"/>
      <c r="F10" s="99"/>
      <c r="G10" s="99"/>
      <c r="H10" s="99"/>
    </row>
    <row r="11" spans="1:22" ht="27.95" customHeight="1" x14ac:dyDescent="0.25">
      <c r="A11" s="27"/>
      <c r="B11" s="68" t="s">
        <v>163</v>
      </c>
      <c r="C11" s="9"/>
      <c r="D11" s="10"/>
      <c r="E11" s="11"/>
      <c r="F11" s="99"/>
      <c r="G11" s="99"/>
      <c r="H11" s="99"/>
    </row>
    <row r="12" spans="1:22" ht="27.95" customHeight="1" x14ac:dyDescent="0.25">
      <c r="A12" s="27" t="s">
        <v>6</v>
      </c>
      <c r="B12" s="68" t="s">
        <v>164</v>
      </c>
      <c r="C12" s="9"/>
      <c r="D12" s="10"/>
      <c r="E12" s="11"/>
      <c r="F12" s="99"/>
      <c r="G12" s="99"/>
      <c r="H12" s="99"/>
    </row>
    <row r="13" spans="1:22" ht="27.95" customHeight="1" x14ac:dyDescent="0.25">
      <c r="A13" s="30" t="s">
        <v>0</v>
      </c>
      <c r="B13" s="12" t="s">
        <v>236</v>
      </c>
      <c r="C13" s="30" t="s">
        <v>42</v>
      </c>
      <c r="D13" s="30" t="s">
        <v>2</v>
      </c>
      <c r="E13" s="30" t="s">
        <v>35</v>
      </c>
      <c r="F13" s="99"/>
      <c r="G13" s="99"/>
      <c r="H13" s="99"/>
    </row>
    <row r="14" spans="1:22" ht="47.25" customHeight="1" x14ac:dyDescent="0.25">
      <c r="A14" s="20" t="s">
        <v>4</v>
      </c>
      <c r="B14" s="22" t="s">
        <v>250</v>
      </c>
      <c r="C14" s="9"/>
      <c r="D14" s="10"/>
      <c r="E14" s="11"/>
      <c r="F14" s="99"/>
      <c r="G14" s="99"/>
      <c r="H14" s="99"/>
    </row>
    <row r="15" spans="1:22" ht="27.95" customHeight="1" x14ac:dyDescent="0.25">
      <c r="A15" s="49"/>
      <c r="B15" s="19" t="s">
        <v>147</v>
      </c>
      <c r="C15" s="9"/>
      <c r="D15" s="10"/>
      <c r="E15" s="11"/>
      <c r="F15" s="99"/>
      <c r="G15" s="99"/>
      <c r="H15" s="99"/>
    </row>
    <row r="16" spans="1:22" ht="27.95" customHeight="1" x14ac:dyDescent="0.25">
      <c r="A16" s="54"/>
      <c r="B16" s="19" t="s">
        <v>148</v>
      </c>
      <c r="C16" s="9"/>
      <c r="D16" s="10"/>
      <c r="E16" s="11"/>
      <c r="F16" s="99"/>
      <c r="G16" s="99"/>
      <c r="H16" s="99"/>
    </row>
    <row r="17" spans="1:8" ht="27.95" customHeight="1" x14ac:dyDescent="0.25">
      <c r="A17" s="50"/>
      <c r="B17" s="19" t="s">
        <v>149</v>
      </c>
      <c r="C17" s="9"/>
      <c r="D17" s="10"/>
      <c r="E17" s="11"/>
      <c r="F17" s="99"/>
      <c r="G17" s="99"/>
      <c r="H17" s="99"/>
    </row>
    <row r="18" spans="1:8" ht="27.95" customHeight="1" x14ac:dyDescent="0.25">
      <c r="A18" s="49"/>
      <c r="B18" s="16" t="s">
        <v>150</v>
      </c>
      <c r="C18" s="9"/>
      <c r="D18" s="10"/>
      <c r="E18" s="11"/>
      <c r="F18" s="99"/>
      <c r="G18" s="99"/>
      <c r="H18" s="99"/>
    </row>
    <row r="19" spans="1:8" ht="27.95" customHeight="1" x14ac:dyDescent="0.25">
      <c r="A19" s="50" t="s">
        <v>5</v>
      </c>
      <c r="B19" s="16" t="s">
        <v>151</v>
      </c>
      <c r="C19" s="9"/>
      <c r="D19" s="10"/>
      <c r="E19" s="11"/>
      <c r="F19" s="99"/>
      <c r="G19" s="99"/>
      <c r="H19" s="99"/>
    </row>
    <row r="20" spans="1:8" ht="27.95" customHeight="1" x14ac:dyDescent="0.25">
      <c r="A20" s="50"/>
      <c r="B20" s="16" t="s">
        <v>152</v>
      </c>
      <c r="C20" s="9"/>
      <c r="D20" s="10"/>
      <c r="E20" s="11"/>
      <c r="F20" s="99"/>
      <c r="G20" s="99"/>
      <c r="H20" s="99"/>
    </row>
    <row r="21" spans="1:8" ht="27.95" customHeight="1" x14ac:dyDescent="0.25">
      <c r="A21" s="50"/>
      <c r="B21" s="16" t="s">
        <v>153</v>
      </c>
      <c r="C21" s="9"/>
      <c r="D21" s="10"/>
      <c r="E21" s="11"/>
      <c r="F21" s="99"/>
      <c r="G21" s="99"/>
      <c r="H21" s="99"/>
    </row>
    <row r="22" spans="1:8" ht="27.95" customHeight="1" x14ac:dyDescent="0.25">
      <c r="A22" s="27"/>
      <c r="B22" s="68" t="s">
        <v>154</v>
      </c>
      <c r="C22" s="9"/>
      <c r="D22" s="10"/>
      <c r="E22" s="11"/>
      <c r="F22" s="99"/>
      <c r="G22" s="99"/>
      <c r="H22" s="99"/>
    </row>
    <row r="23" spans="1:8" ht="27.95" customHeight="1" x14ac:dyDescent="0.25">
      <c r="A23" s="27"/>
      <c r="B23" s="68" t="s">
        <v>155</v>
      </c>
      <c r="C23" s="9"/>
      <c r="D23" s="10"/>
      <c r="E23" s="11"/>
      <c r="F23" s="99"/>
      <c r="G23" s="99"/>
      <c r="H23" s="99"/>
    </row>
    <row r="24" spans="1:8" ht="27.95" customHeight="1" x14ac:dyDescent="0.25">
      <c r="A24" s="27" t="s">
        <v>6</v>
      </c>
      <c r="B24" s="68" t="s">
        <v>156</v>
      </c>
      <c r="C24" s="9"/>
      <c r="D24" s="10"/>
      <c r="E24" s="11"/>
      <c r="F24" s="99"/>
      <c r="G24" s="99"/>
      <c r="H24" s="99"/>
    </row>
    <row r="25" spans="1:8" ht="27.95" customHeight="1" x14ac:dyDescent="0.25">
      <c r="A25" s="30" t="s">
        <v>0</v>
      </c>
      <c r="B25" s="12" t="s">
        <v>237</v>
      </c>
      <c r="C25" s="30" t="s">
        <v>42</v>
      </c>
      <c r="D25" s="30" t="s">
        <v>2</v>
      </c>
      <c r="E25" s="30" t="s">
        <v>35</v>
      </c>
      <c r="F25" s="99"/>
      <c r="G25" s="99"/>
      <c r="H25" s="99"/>
    </row>
    <row r="26" spans="1:8" ht="27.95" customHeight="1" x14ac:dyDescent="0.25">
      <c r="A26" s="20" t="s">
        <v>4</v>
      </c>
      <c r="B26" s="22" t="s">
        <v>165</v>
      </c>
      <c r="C26" s="9"/>
      <c r="D26" s="10"/>
      <c r="E26" s="11"/>
      <c r="F26" s="99"/>
      <c r="G26" s="99"/>
      <c r="H26" s="99"/>
    </row>
    <row r="27" spans="1:8" ht="33.75" customHeight="1" x14ac:dyDescent="0.25">
      <c r="A27" s="49"/>
      <c r="B27" s="22" t="s">
        <v>166</v>
      </c>
      <c r="C27" s="9"/>
      <c r="D27" s="10"/>
      <c r="E27" s="11"/>
      <c r="F27" s="99"/>
      <c r="G27" s="99"/>
      <c r="H27" s="99"/>
    </row>
    <row r="28" spans="1:8" ht="31.5" customHeight="1" x14ac:dyDescent="0.25">
      <c r="A28" s="54"/>
      <c r="B28" s="22" t="s">
        <v>167</v>
      </c>
      <c r="C28" s="9"/>
      <c r="D28" s="10"/>
      <c r="E28" s="11"/>
      <c r="F28" s="99"/>
      <c r="G28" s="99"/>
      <c r="H28" s="99"/>
    </row>
    <row r="29" spans="1:8" ht="27.95" customHeight="1" x14ac:dyDescent="0.25">
      <c r="A29" s="49"/>
      <c r="B29" s="16" t="s">
        <v>168</v>
      </c>
      <c r="C29" s="9"/>
      <c r="D29" s="10"/>
      <c r="E29" s="11"/>
      <c r="F29" s="99"/>
      <c r="G29" s="99"/>
      <c r="H29" s="99"/>
    </row>
    <row r="30" spans="1:8" ht="27.95" customHeight="1" x14ac:dyDescent="0.25">
      <c r="A30" s="50" t="s">
        <v>5</v>
      </c>
      <c r="B30" s="16" t="s">
        <v>169</v>
      </c>
      <c r="C30" s="9"/>
      <c r="D30" s="10"/>
      <c r="E30" s="11"/>
      <c r="F30" s="99"/>
      <c r="G30" s="99"/>
      <c r="H30" s="99"/>
    </row>
    <row r="31" spans="1:8" ht="27.95" customHeight="1" x14ac:dyDescent="0.25">
      <c r="A31" s="50"/>
      <c r="B31" s="16" t="s">
        <v>170</v>
      </c>
      <c r="C31" s="9"/>
      <c r="D31" s="10"/>
      <c r="E31" s="11"/>
      <c r="F31" s="99"/>
      <c r="G31" s="99"/>
      <c r="H31" s="99"/>
    </row>
    <row r="32" spans="1:8" ht="27.95" customHeight="1" x14ac:dyDescent="0.25">
      <c r="A32" s="50"/>
      <c r="B32" s="16" t="s">
        <v>171</v>
      </c>
      <c r="C32" s="9"/>
      <c r="D32" s="10"/>
      <c r="E32" s="11"/>
      <c r="F32" s="99"/>
      <c r="G32" s="99"/>
      <c r="H32" s="99"/>
    </row>
    <row r="33" spans="1:8" ht="27.95" customHeight="1" x14ac:dyDescent="0.25">
      <c r="A33" s="27"/>
      <c r="B33" s="68" t="s">
        <v>172</v>
      </c>
      <c r="C33" s="9"/>
      <c r="D33" s="10"/>
      <c r="E33" s="11"/>
      <c r="F33" s="99"/>
      <c r="G33" s="99"/>
      <c r="H33" s="99"/>
    </row>
    <row r="34" spans="1:8" ht="27.95" customHeight="1" x14ac:dyDescent="0.25">
      <c r="A34" s="27"/>
      <c r="B34" s="68" t="s">
        <v>173</v>
      </c>
      <c r="C34" s="9"/>
      <c r="D34" s="10"/>
      <c r="E34" s="11"/>
      <c r="F34" s="99"/>
      <c r="G34" s="99"/>
      <c r="H34" s="99"/>
    </row>
    <row r="35" spans="1:8" ht="27.95" customHeight="1" x14ac:dyDescent="0.25">
      <c r="A35" s="27"/>
      <c r="B35" s="68" t="s">
        <v>174</v>
      </c>
      <c r="C35" s="9"/>
      <c r="D35" s="10"/>
      <c r="E35" s="11"/>
      <c r="F35" s="99"/>
      <c r="G35" s="99"/>
      <c r="H35" s="99"/>
    </row>
    <row r="36" spans="1:8" ht="27.95" customHeight="1" x14ac:dyDescent="0.25">
      <c r="A36" s="28" t="s">
        <v>6</v>
      </c>
      <c r="B36" s="68" t="s">
        <v>260</v>
      </c>
      <c r="C36" s="9"/>
      <c r="D36" s="10"/>
      <c r="E36" s="11"/>
      <c r="F36" s="99"/>
      <c r="G36" s="99"/>
      <c r="H36" s="99"/>
    </row>
  </sheetData>
  <sheetProtection selectLockedCells="1"/>
  <customSheetViews>
    <customSheetView guid="{66AA1ADE-A59E-4886-A789-FE9A38EF853F}" scale="84" hiddenColumns="1">
      <selection activeCell="R1" sqref="R1:V1"/>
      <pageMargins left="0.7" right="0.7" top="0.75" bottom="0.75" header="0.3" footer="0.3"/>
    </customSheetView>
  </customSheetViews>
  <mergeCells count="3">
    <mergeCell ref="R1:V1"/>
    <mergeCell ref="R2:V2"/>
    <mergeCell ref="R3:V3"/>
  </mergeCells>
  <dataValidations count="2">
    <dataValidation type="list" showInputMessage="1" showErrorMessage="1" errorTitle="Valeurs autorisées" error="Vous ne pouvez sasir que 2 valeurs Oui ou Non. Merci de corriger votre saisie" sqref="C2:E12 C14:E24 C26:E36">
      <formula1>"Oui,Non"</formula1>
    </dataValidation>
    <dataValidation type="custom" showInputMessage="1" showErrorMessage="1" error="Vous n'avez pas l'accréditation pour modifier cette donnée" sqref="P1:P4 C1:E1 C13:E13 C25:E25 A1:B36">
      <formula1>$Q$4=76240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R1:R3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44"/>
  <sheetViews>
    <sheetView zoomScale="89" zoomScaleNormal="89" workbookViewId="0">
      <selection activeCell="P5" sqref="P5"/>
    </sheetView>
  </sheetViews>
  <sheetFormatPr baseColWidth="10" defaultRowHeight="27.95" customHeight="1" x14ac:dyDescent="0.25"/>
  <cols>
    <col min="1" max="1" width="17" style="18" bestFit="1" customWidth="1"/>
    <col min="2" max="2" width="103.140625" style="18" bestFit="1" customWidth="1"/>
    <col min="3" max="4" width="9.5703125" style="18" bestFit="1" customWidth="1"/>
    <col min="5" max="5" width="9" style="18" bestFit="1" customWidth="1"/>
    <col min="6" max="8" width="20.7109375" style="18" hidden="1" customWidth="1"/>
    <col min="9" max="9" width="44.85546875" style="18" hidden="1" customWidth="1"/>
    <col min="10" max="10" width="3.7109375" style="18" hidden="1" customWidth="1"/>
    <col min="11" max="11" width="9" style="18" hidden="1" customWidth="1"/>
    <col min="12" max="12" width="4.5703125" style="18" hidden="1" customWidth="1"/>
    <col min="13" max="13" width="9" style="18" hidden="1" customWidth="1"/>
    <col min="14" max="14" width="3.85546875" style="18" hidden="1" customWidth="1"/>
    <col min="15" max="15" width="9.28515625" style="18" hidden="1" customWidth="1"/>
    <col min="16" max="16" width="31.5703125" style="18" customWidth="1"/>
    <col min="17" max="17" width="13.28515625" style="18" customWidth="1"/>
    <col min="18" max="21" width="11.42578125" style="18"/>
    <col min="22" max="22" width="2.85546875" style="18" customWidth="1"/>
    <col min="23" max="16384" width="11.42578125" style="18"/>
  </cols>
  <sheetData>
    <row r="1" spans="1:22" ht="27.95" customHeight="1" x14ac:dyDescent="0.25">
      <c r="A1" s="30" t="s">
        <v>0</v>
      </c>
      <c r="B1" s="12" t="s">
        <v>238</v>
      </c>
      <c r="C1" s="30" t="s">
        <v>42</v>
      </c>
      <c r="D1" s="30" t="s">
        <v>2</v>
      </c>
      <c r="E1" s="30" t="s">
        <v>35</v>
      </c>
      <c r="F1" s="30" t="s">
        <v>274</v>
      </c>
      <c r="G1" s="30" t="s">
        <v>275</v>
      </c>
      <c r="H1" s="42" t="s">
        <v>276</v>
      </c>
      <c r="I1" s="43" t="s">
        <v>328</v>
      </c>
      <c r="J1" s="44"/>
      <c r="K1" s="30" t="s">
        <v>42</v>
      </c>
      <c r="L1" s="44"/>
      <c r="M1" s="30" t="s">
        <v>2</v>
      </c>
      <c r="N1" s="44"/>
      <c r="O1" s="30" t="s">
        <v>35</v>
      </c>
      <c r="P1" s="72" t="s">
        <v>329</v>
      </c>
      <c r="Q1" s="72"/>
      <c r="R1" s="147"/>
      <c r="S1" s="147"/>
      <c r="T1" s="147"/>
      <c r="U1" s="147"/>
      <c r="V1" s="147"/>
    </row>
    <row r="2" spans="1:22" ht="27.95" customHeight="1" x14ac:dyDescent="0.25">
      <c r="A2" s="55"/>
      <c r="B2" s="19" t="s">
        <v>178</v>
      </c>
      <c r="C2" s="9"/>
      <c r="D2" s="10"/>
      <c r="E2" s="11"/>
      <c r="F2" s="95"/>
      <c r="G2" s="95"/>
      <c r="H2" s="95"/>
      <c r="I2" s="72" t="s">
        <v>334</v>
      </c>
      <c r="J2" s="46">
        <f>COUNTIF($C$2:$C$13,"Oui")</f>
        <v>0</v>
      </c>
      <c r="K2" s="57">
        <f>(J2*10)/12</f>
        <v>0</v>
      </c>
      <c r="L2" s="46">
        <f>COUNTIF($D$2:$D$13,"Oui")</f>
        <v>0</v>
      </c>
      <c r="M2" s="63">
        <f>(L2*10)/12</f>
        <v>0</v>
      </c>
      <c r="N2" s="46">
        <f>COUNTIF($E$2:$E$13,"Oui")</f>
        <v>0</v>
      </c>
      <c r="O2" s="59">
        <f>(N2*10)/12</f>
        <v>0</v>
      </c>
      <c r="P2" s="72" t="s">
        <v>330</v>
      </c>
      <c r="Q2" s="72"/>
      <c r="R2" s="147"/>
      <c r="S2" s="147"/>
      <c r="T2" s="147"/>
      <c r="U2" s="147"/>
      <c r="V2" s="147"/>
    </row>
    <row r="3" spans="1:22" ht="27.95" customHeight="1" x14ac:dyDescent="0.25">
      <c r="A3" s="20" t="s">
        <v>4</v>
      </c>
      <c r="B3" s="19" t="s">
        <v>179</v>
      </c>
      <c r="C3" s="9"/>
      <c r="D3" s="10"/>
      <c r="E3" s="11"/>
      <c r="F3" s="95"/>
      <c r="G3" s="95"/>
      <c r="H3" s="95"/>
      <c r="I3" s="72" t="s">
        <v>335</v>
      </c>
      <c r="J3" s="46">
        <f>COUNTIF($C$15:$C$26,"Oui")</f>
        <v>0</v>
      </c>
      <c r="K3" s="57">
        <f>(J3*10)/12</f>
        <v>0</v>
      </c>
      <c r="L3" s="46">
        <f>COUNTIF($D$15:$D$26,"Oui")</f>
        <v>0</v>
      </c>
      <c r="M3" s="63">
        <f>(L3*10)/12</f>
        <v>0</v>
      </c>
      <c r="N3" s="46">
        <f>COUNTIF($E$15:$E$26,"Oui")</f>
        <v>0</v>
      </c>
      <c r="O3" s="59">
        <f>(N3*10)/12</f>
        <v>0</v>
      </c>
      <c r="P3" s="72" t="s">
        <v>331</v>
      </c>
      <c r="Q3" s="72"/>
      <c r="R3" s="147"/>
      <c r="S3" s="147"/>
      <c r="T3" s="147"/>
      <c r="U3" s="147"/>
      <c r="V3" s="147"/>
    </row>
    <row r="4" spans="1:22" ht="27.95" customHeight="1" x14ac:dyDescent="0.25">
      <c r="A4" s="54"/>
      <c r="B4" s="19" t="s">
        <v>261</v>
      </c>
      <c r="C4" s="9"/>
      <c r="D4" s="10"/>
      <c r="E4" s="11"/>
      <c r="F4" s="95"/>
      <c r="G4" s="95"/>
      <c r="H4" s="95"/>
      <c r="I4" s="72" t="s">
        <v>336</v>
      </c>
      <c r="J4" s="46">
        <f>COUNTIF($C$28:$C$35,"Oui")</f>
        <v>0</v>
      </c>
      <c r="K4" s="57">
        <f>(J4*10)/8</f>
        <v>0</v>
      </c>
      <c r="L4" s="46">
        <f>COUNTIF($C$28:$C$35,"Oui")</f>
        <v>0</v>
      </c>
      <c r="M4" s="63">
        <f>(L4*10)/8</f>
        <v>0</v>
      </c>
      <c r="N4" s="46">
        <f>COUNTIF($C$28:$C$35,"Oui")</f>
        <v>0</v>
      </c>
      <c r="O4" s="59">
        <f>(N4*10)/8</f>
        <v>0</v>
      </c>
      <c r="P4" s="72" t="s">
        <v>354</v>
      </c>
      <c r="Q4" s="97"/>
    </row>
    <row r="5" spans="1:22" ht="27.95" customHeight="1" x14ac:dyDescent="0.25">
      <c r="A5" s="50"/>
      <c r="B5" s="19" t="s">
        <v>180</v>
      </c>
      <c r="C5" s="9"/>
      <c r="D5" s="10"/>
      <c r="E5" s="11"/>
      <c r="F5" s="99"/>
      <c r="G5" s="99"/>
      <c r="H5" s="99"/>
      <c r="I5" s="72" t="s">
        <v>349</v>
      </c>
      <c r="J5" s="46">
        <f>COUNTIF($C$37:$C$43,"Oui")</f>
        <v>0</v>
      </c>
      <c r="K5" s="57">
        <f>(J5*10)/7</f>
        <v>0</v>
      </c>
      <c r="L5" s="46">
        <f>COUNTIF($D$37:$D$43,"Oui")</f>
        <v>0</v>
      </c>
      <c r="M5" s="63">
        <f>(L5*10)/7</f>
        <v>0</v>
      </c>
      <c r="N5" s="46">
        <f>COUNTIF($E$37:$E$43,"Oui")</f>
        <v>0</v>
      </c>
      <c r="O5" s="59">
        <f>(N5*10)/7</f>
        <v>0</v>
      </c>
    </row>
    <row r="6" spans="1:22" ht="27.95" customHeight="1" x14ac:dyDescent="0.25">
      <c r="A6" s="49"/>
      <c r="B6" s="14" t="s">
        <v>181</v>
      </c>
      <c r="C6" s="9"/>
      <c r="D6" s="10"/>
      <c r="E6" s="11"/>
      <c r="F6" s="99"/>
      <c r="G6" s="99"/>
      <c r="H6" s="99"/>
    </row>
    <row r="7" spans="1:22" ht="27.95" customHeight="1" x14ac:dyDescent="0.25">
      <c r="A7" s="50" t="s">
        <v>5</v>
      </c>
      <c r="B7" s="14" t="s">
        <v>182</v>
      </c>
      <c r="C7" s="9"/>
      <c r="D7" s="10"/>
      <c r="E7" s="11"/>
      <c r="F7" s="99"/>
      <c r="G7" s="99"/>
      <c r="H7" s="99"/>
    </row>
    <row r="8" spans="1:22" ht="27.95" customHeight="1" x14ac:dyDescent="0.25">
      <c r="A8" s="50"/>
      <c r="B8" s="14" t="s">
        <v>348</v>
      </c>
      <c r="C8" s="9"/>
      <c r="D8" s="10"/>
      <c r="E8" s="11"/>
      <c r="F8" s="99"/>
      <c r="G8" s="99"/>
      <c r="H8" s="99"/>
    </row>
    <row r="9" spans="1:22" ht="27.95" customHeight="1" x14ac:dyDescent="0.25">
      <c r="A9" s="50"/>
      <c r="B9" s="14" t="s">
        <v>251</v>
      </c>
      <c r="C9" s="9"/>
      <c r="D9" s="10"/>
      <c r="E9" s="11"/>
      <c r="F9" s="99"/>
      <c r="G9" s="99"/>
      <c r="H9" s="99"/>
    </row>
    <row r="10" spans="1:22" ht="27.95" customHeight="1" x14ac:dyDescent="0.25">
      <c r="A10" s="27"/>
      <c r="B10" s="21" t="s">
        <v>183</v>
      </c>
      <c r="C10" s="9"/>
      <c r="D10" s="10"/>
      <c r="E10" s="11"/>
      <c r="F10" s="99"/>
      <c r="G10" s="99"/>
      <c r="H10" s="99"/>
    </row>
    <row r="11" spans="1:22" ht="27.95" customHeight="1" x14ac:dyDescent="0.25">
      <c r="A11" s="27"/>
      <c r="B11" s="21" t="s">
        <v>184</v>
      </c>
      <c r="C11" s="9"/>
      <c r="D11" s="10"/>
      <c r="E11" s="11"/>
      <c r="F11" s="99"/>
      <c r="G11" s="99"/>
      <c r="H11" s="99"/>
    </row>
    <row r="12" spans="1:22" ht="27.95" customHeight="1" x14ac:dyDescent="0.25">
      <c r="A12" s="27" t="s">
        <v>6</v>
      </c>
      <c r="B12" s="21" t="s">
        <v>185</v>
      </c>
      <c r="C12" s="9"/>
      <c r="D12" s="10"/>
      <c r="E12" s="11"/>
      <c r="F12" s="99"/>
      <c r="G12" s="99"/>
      <c r="H12" s="99"/>
    </row>
    <row r="13" spans="1:22" ht="27.95" customHeight="1" x14ac:dyDescent="0.25">
      <c r="A13" s="28"/>
      <c r="B13" s="21" t="s">
        <v>186</v>
      </c>
      <c r="C13" s="9"/>
      <c r="D13" s="10"/>
      <c r="E13" s="11"/>
      <c r="F13" s="99"/>
      <c r="G13" s="99"/>
      <c r="H13" s="99"/>
    </row>
    <row r="14" spans="1:22" ht="27.95" customHeight="1" x14ac:dyDescent="0.25">
      <c r="A14" s="30" t="s">
        <v>0</v>
      </c>
      <c r="B14" s="12" t="s">
        <v>239</v>
      </c>
      <c r="C14" s="30" t="s">
        <v>42</v>
      </c>
      <c r="D14" s="30" t="s">
        <v>2</v>
      </c>
      <c r="E14" s="30" t="s">
        <v>35</v>
      </c>
      <c r="F14" s="95"/>
      <c r="G14" s="99"/>
      <c r="H14" s="99"/>
    </row>
    <row r="15" spans="1:22" ht="27.95" customHeight="1" x14ac:dyDescent="0.25">
      <c r="A15" s="55"/>
      <c r="B15" s="22" t="s">
        <v>187</v>
      </c>
      <c r="C15" s="9"/>
      <c r="D15" s="10"/>
      <c r="E15" s="11"/>
      <c r="F15" s="99"/>
      <c r="G15" s="99"/>
      <c r="H15" s="99"/>
    </row>
    <row r="16" spans="1:22" ht="27.95" customHeight="1" x14ac:dyDescent="0.25">
      <c r="A16" s="20" t="s">
        <v>4</v>
      </c>
      <c r="B16" s="19" t="s">
        <v>188</v>
      </c>
      <c r="C16" s="9"/>
      <c r="D16" s="10"/>
      <c r="E16" s="11"/>
      <c r="F16" s="99"/>
      <c r="G16" s="99"/>
      <c r="H16" s="99"/>
    </row>
    <row r="17" spans="1:8" ht="27.95" customHeight="1" x14ac:dyDescent="0.25">
      <c r="A17" s="54"/>
      <c r="B17" s="19" t="s">
        <v>189</v>
      </c>
      <c r="C17" s="9"/>
      <c r="D17" s="10"/>
      <c r="E17" s="11"/>
      <c r="F17" s="99"/>
      <c r="G17" s="99"/>
      <c r="H17" s="99"/>
    </row>
    <row r="18" spans="1:8" ht="27.95" customHeight="1" x14ac:dyDescent="0.25">
      <c r="A18" s="50"/>
      <c r="B18" s="19" t="s">
        <v>190</v>
      </c>
      <c r="C18" s="9"/>
      <c r="D18" s="10"/>
      <c r="E18" s="11"/>
      <c r="F18" s="99"/>
      <c r="G18" s="99"/>
      <c r="H18" s="99"/>
    </row>
    <row r="19" spans="1:8" ht="27.95" customHeight="1" x14ac:dyDescent="0.25">
      <c r="A19" s="49"/>
      <c r="B19" s="23" t="s">
        <v>191</v>
      </c>
      <c r="C19" s="9"/>
      <c r="D19" s="10"/>
      <c r="E19" s="11"/>
      <c r="F19" s="99"/>
      <c r="G19" s="99"/>
      <c r="H19" s="99"/>
    </row>
    <row r="20" spans="1:8" ht="27.95" customHeight="1" x14ac:dyDescent="0.25">
      <c r="A20" s="50" t="s">
        <v>5</v>
      </c>
      <c r="B20" s="23" t="s">
        <v>192</v>
      </c>
      <c r="C20" s="9"/>
      <c r="D20" s="10"/>
      <c r="E20" s="11"/>
      <c r="F20" s="99"/>
      <c r="G20" s="99"/>
      <c r="H20" s="99"/>
    </row>
    <row r="21" spans="1:8" ht="27.95" customHeight="1" x14ac:dyDescent="0.25">
      <c r="A21" s="50"/>
      <c r="B21" s="23" t="s">
        <v>59</v>
      </c>
      <c r="C21" s="9"/>
      <c r="D21" s="10"/>
      <c r="E21" s="11"/>
      <c r="F21" s="99"/>
      <c r="G21" s="99"/>
      <c r="H21" s="99"/>
    </row>
    <row r="22" spans="1:8" ht="27.95" customHeight="1" x14ac:dyDescent="0.25">
      <c r="A22" s="50"/>
      <c r="B22" s="23" t="s">
        <v>193</v>
      </c>
      <c r="C22" s="9"/>
      <c r="D22" s="10"/>
      <c r="E22" s="11"/>
      <c r="F22" s="99"/>
      <c r="G22" s="99"/>
      <c r="H22" s="99"/>
    </row>
    <row r="23" spans="1:8" ht="27.95" customHeight="1" x14ac:dyDescent="0.25">
      <c r="A23" s="27"/>
      <c r="B23" s="24" t="s">
        <v>194</v>
      </c>
      <c r="C23" s="9"/>
      <c r="D23" s="10"/>
      <c r="E23" s="11"/>
      <c r="F23" s="99"/>
      <c r="G23" s="99"/>
      <c r="H23" s="99"/>
    </row>
    <row r="24" spans="1:8" ht="27.95" customHeight="1" x14ac:dyDescent="0.25">
      <c r="A24" s="27"/>
      <c r="B24" s="24" t="s">
        <v>195</v>
      </c>
      <c r="C24" s="9"/>
      <c r="D24" s="10"/>
      <c r="E24" s="11"/>
      <c r="F24" s="99"/>
      <c r="G24" s="99"/>
      <c r="H24" s="99"/>
    </row>
    <row r="25" spans="1:8" ht="27.95" customHeight="1" x14ac:dyDescent="0.25">
      <c r="A25" s="27" t="s">
        <v>6</v>
      </c>
      <c r="B25" s="24" t="s">
        <v>196</v>
      </c>
      <c r="C25" s="9"/>
      <c r="D25" s="10"/>
      <c r="E25" s="11"/>
      <c r="F25" s="99"/>
      <c r="G25" s="99"/>
      <c r="H25" s="99"/>
    </row>
    <row r="26" spans="1:8" ht="27.95" customHeight="1" x14ac:dyDescent="0.25">
      <c r="A26" s="28"/>
      <c r="B26" s="24" t="s">
        <v>197</v>
      </c>
      <c r="C26" s="9"/>
      <c r="D26" s="10"/>
      <c r="E26" s="11"/>
      <c r="F26" s="99"/>
      <c r="G26" s="99"/>
      <c r="H26" s="99"/>
    </row>
    <row r="27" spans="1:8" ht="27.95" customHeight="1" x14ac:dyDescent="0.25">
      <c r="A27" s="30" t="s">
        <v>0</v>
      </c>
      <c r="B27" s="12" t="s">
        <v>240</v>
      </c>
      <c r="C27" s="30" t="s">
        <v>42</v>
      </c>
      <c r="D27" s="30" t="s">
        <v>2</v>
      </c>
      <c r="E27" s="30" t="s">
        <v>35</v>
      </c>
      <c r="F27" s="99"/>
      <c r="G27" s="99"/>
      <c r="H27" s="99"/>
    </row>
    <row r="28" spans="1:8" ht="27.95" customHeight="1" x14ac:dyDescent="0.25">
      <c r="A28" s="90" t="s">
        <v>4</v>
      </c>
      <c r="B28" s="19" t="s">
        <v>198</v>
      </c>
      <c r="C28" s="9"/>
      <c r="D28" s="10"/>
      <c r="E28" s="11"/>
      <c r="F28" s="99"/>
      <c r="G28" s="99"/>
      <c r="H28" s="99"/>
    </row>
    <row r="29" spans="1:8" ht="27.95" customHeight="1" x14ac:dyDescent="0.25">
      <c r="A29" s="49"/>
      <c r="B29" s="19" t="s">
        <v>199</v>
      </c>
      <c r="C29" s="9"/>
      <c r="D29" s="10"/>
      <c r="E29" s="11"/>
      <c r="F29" s="99"/>
      <c r="G29" s="99"/>
      <c r="H29" s="99"/>
    </row>
    <row r="30" spans="1:8" ht="27.95" customHeight="1" x14ac:dyDescent="0.25">
      <c r="A30" s="49"/>
      <c r="B30" s="23" t="s">
        <v>200</v>
      </c>
      <c r="C30" s="9"/>
      <c r="D30" s="10"/>
      <c r="E30" s="11"/>
      <c r="F30" s="99"/>
      <c r="G30" s="99"/>
      <c r="H30" s="99"/>
    </row>
    <row r="31" spans="1:8" ht="27.95" customHeight="1" x14ac:dyDescent="0.25">
      <c r="A31" s="50" t="s">
        <v>5</v>
      </c>
      <c r="B31" s="23" t="s">
        <v>201</v>
      </c>
      <c r="C31" s="9"/>
      <c r="D31" s="10"/>
      <c r="E31" s="11"/>
      <c r="F31" s="99"/>
      <c r="G31" s="99"/>
      <c r="H31" s="99"/>
    </row>
    <row r="32" spans="1:8" ht="27.95" customHeight="1" x14ac:dyDescent="0.25">
      <c r="A32" s="50"/>
      <c r="B32" s="24" t="s">
        <v>202</v>
      </c>
      <c r="C32" s="9"/>
      <c r="D32" s="10"/>
      <c r="E32" s="11"/>
      <c r="F32" s="99"/>
      <c r="G32" s="99"/>
      <c r="H32" s="99"/>
    </row>
    <row r="33" spans="1:8" ht="27.95" customHeight="1" x14ac:dyDescent="0.25">
      <c r="A33" s="27"/>
      <c r="B33" s="24" t="s">
        <v>203</v>
      </c>
      <c r="C33" s="9"/>
      <c r="D33" s="10"/>
      <c r="E33" s="11"/>
      <c r="F33" s="99"/>
      <c r="G33" s="99"/>
      <c r="H33" s="99"/>
    </row>
    <row r="34" spans="1:8" ht="27.95" customHeight="1" x14ac:dyDescent="0.25">
      <c r="A34" s="27" t="s">
        <v>6</v>
      </c>
      <c r="B34" s="24" t="s">
        <v>204</v>
      </c>
      <c r="C34" s="9"/>
      <c r="D34" s="10"/>
      <c r="E34" s="11"/>
      <c r="F34" s="99"/>
      <c r="G34" s="99"/>
      <c r="H34" s="99"/>
    </row>
    <row r="35" spans="1:8" ht="27.95" customHeight="1" x14ac:dyDescent="0.25">
      <c r="A35" s="28"/>
      <c r="B35" s="24" t="s">
        <v>262</v>
      </c>
      <c r="C35" s="9"/>
      <c r="D35" s="10"/>
      <c r="E35" s="11"/>
      <c r="F35" s="99"/>
      <c r="G35" s="99"/>
      <c r="H35" s="99"/>
    </row>
    <row r="36" spans="1:8" ht="27.95" customHeight="1" x14ac:dyDescent="0.25">
      <c r="A36" s="30" t="s">
        <v>0</v>
      </c>
      <c r="B36" s="12" t="s">
        <v>241</v>
      </c>
      <c r="C36" s="30" t="s">
        <v>42</v>
      </c>
      <c r="D36" s="30" t="s">
        <v>2</v>
      </c>
      <c r="E36" s="30" t="s">
        <v>35</v>
      </c>
      <c r="F36" s="99"/>
      <c r="G36" s="99"/>
      <c r="H36" s="99"/>
    </row>
    <row r="37" spans="1:8" ht="27.95" customHeight="1" x14ac:dyDescent="0.25">
      <c r="A37" s="88" t="s">
        <v>5</v>
      </c>
      <c r="B37" s="25" t="s">
        <v>205</v>
      </c>
      <c r="C37" s="9"/>
      <c r="D37" s="10"/>
      <c r="E37" s="11"/>
      <c r="F37" s="99"/>
      <c r="G37" s="99"/>
      <c r="H37" s="99"/>
    </row>
    <row r="38" spans="1:8" ht="27.95" customHeight="1" x14ac:dyDescent="0.25">
      <c r="A38" s="49"/>
      <c r="B38" s="25" t="s">
        <v>206</v>
      </c>
      <c r="C38" s="9"/>
      <c r="D38" s="10"/>
      <c r="E38" s="11"/>
      <c r="F38" s="99"/>
      <c r="G38" s="99"/>
      <c r="H38" s="99"/>
    </row>
    <row r="39" spans="1:8" ht="27.95" customHeight="1" x14ac:dyDescent="0.25">
      <c r="A39" s="89"/>
      <c r="B39" s="25" t="s">
        <v>263</v>
      </c>
      <c r="C39" s="9"/>
      <c r="D39" s="10"/>
      <c r="E39" s="11"/>
      <c r="F39" s="99"/>
      <c r="G39" s="99"/>
      <c r="H39" s="99"/>
    </row>
    <row r="40" spans="1:8" ht="27.95" customHeight="1" x14ac:dyDescent="0.25">
      <c r="A40" s="50"/>
      <c r="B40" s="25" t="s">
        <v>207</v>
      </c>
      <c r="C40" s="9"/>
      <c r="D40" s="10"/>
      <c r="E40" s="11"/>
      <c r="F40" s="99"/>
      <c r="G40" s="99"/>
      <c r="H40" s="99"/>
    </row>
    <row r="41" spans="1:8" ht="27.95" customHeight="1" x14ac:dyDescent="0.25">
      <c r="A41" s="50"/>
      <c r="B41" s="26" t="s">
        <v>208</v>
      </c>
      <c r="C41" s="9"/>
      <c r="D41" s="10"/>
      <c r="E41" s="11"/>
      <c r="F41" s="99"/>
      <c r="G41" s="99"/>
      <c r="H41" s="99"/>
    </row>
    <row r="42" spans="1:8" ht="27.95" customHeight="1" x14ac:dyDescent="0.25">
      <c r="A42" s="27" t="s">
        <v>6</v>
      </c>
      <c r="B42" s="26" t="s">
        <v>209</v>
      </c>
      <c r="C42" s="9"/>
      <c r="D42" s="10"/>
      <c r="E42" s="11"/>
      <c r="F42" s="99"/>
      <c r="G42" s="99"/>
      <c r="H42" s="99"/>
    </row>
    <row r="43" spans="1:8" ht="27.95" customHeight="1" x14ac:dyDescent="0.25">
      <c r="A43" s="28"/>
      <c r="B43" s="26" t="s">
        <v>210</v>
      </c>
      <c r="C43" s="9"/>
      <c r="D43" s="10"/>
      <c r="E43" s="11"/>
      <c r="F43" s="99"/>
      <c r="G43" s="99"/>
      <c r="H43" s="99"/>
    </row>
    <row r="44" spans="1:8" ht="27.95" customHeight="1" x14ac:dyDescent="0.25">
      <c r="F44" s="45"/>
    </row>
  </sheetData>
  <sheetProtection selectLockedCells="1"/>
  <customSheetViews>
    <customSheetView guid="{66AA1ADE-A59E-4886-A789-FE9A38EF853F}" scale="89" hiddenColumns="1" topLeftCell="A13">
      <selection activeCell="C2" sqref="C2"/>
      <pageMargins left="0.7" right="0.7" top="0.75" bottom="0.75" header="0.3" footer="0.3"/>
      <pageSetup paperSize="9" orientation="portrait" horizontalDpi="0" verticalDpi="0" r:id="rId1"/>
    </customSheetView>
  </customSheetViews>
  <mergeCells count="3">
    <mergeCell ref="R1:V1"/>
    <mergeCell ref="R2:V2"/>
    <mergeCell ref="R3:V3"/>
  </mergeCells>
  <dataValidations count="2">
    <dataValidation type="list" showInputMessage="1" showErrorMessage="1" errorTitle="Valeurs autorisées" error="Vous ne pouvez sasir que 2 valeurs Oui ou Non. Merci de corriger votre saisie" sqref="C2:E13 C15:E26 C28:E35 C37:E43">
      <formula1>"Oui,Non"</formula1>
    </dataValidation>
    <dataValidation type="custom" showInputMessage="1" showErrorMessage="1" error="Vous n'avez pas l'accréditation pour modifier cette donnée" sqref="P1:P4 C1:E1 C14:E14 C27:E27 C36:E36 A1:B43">
      <formula1>$Q$4=76240</formula1>
    </dataValidation>
  </dataValidation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'cursus interne'!$K$1:$K$2</xm:f>
          </x14:formula1>
          <xm:sqref>R1:R3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B23" sqref="B23"/>
    </sheetView>
  </sheetViews>
  <sheetFormatPr baseColWidth="10" defaultRowHeight="15" x14ac:dyDescent="0.25"/>
  <cols>
    <col min="1" max="1" width="21.28515625" customWidth="1"/>
    <col min="2" max="2" width="72.85546875" customWidth="1"/>
    <col min="6" max="6" width="24.5703125" customWidth="1"/>
  </cols>
  <sheetData>
    <row r="1" spans="1:11" s="6" customFormat="1" ht="20.100000000000001" customHeight="1" thickBot="1" x14ac:dyDescent="0.25">
      <c r="B1" s="8" t="s">
        <v>244</v>
      </c>
      <c r="C1" s="1" t="s">
        <v>1</v>
      </c>
      <c r="D1" s="1" t="s">
        <v>34</v>
      </c>
      <c r="E1" s="8" t="s">
        <v>35</v>
      </c>
      <c r="F1" s="154"/>
      <c r="G1" s="154"/>
    </row>
    <row r="2" spans="1:11" s="6" customFormat="1" ht="20.100000000000001" customHeight="1" thickBot="1" x14ac:dyDescent="0.25">
      <c r="A2" s="151" t="s">
        <v>216</v>
      </c>
      <c r="B2" s="2" t="s">
        <v>39</v>
      </c>
      <c r="C2" s="3">
        <f>'Premiers recours Urgences'!K2</f>
        <v>0</v>
      </c>
      <c r="D2" s="5">
        <f>'Premiers recours Urgences'!$M2</f>
        <v>0</v>
      </c>
      <c r="E2" s="4">
        <f>'Premiers recours Urgences'!$O2</f>
        <v>0</v>
      </c>
    </row>
    <row r="3" spans="1:11" s="6" customFormat="1" ht="20.100000000000001" customHeight="1" thickBot="1" x14ac:dyDescent="0.25">
      <c r="A3" s="152"/>
      <c r="B3" s="2" t="s">
        <v>36</v>
      </c>
      <c r="C3" s="3">
        <f>'Premiers recours Urgences'!K3</f>
        <v>0</v>
      </c>
      <c r="D3" s="5">
        <f>'Premiers recours Urgences'!$M3</f>
        <v>0</v>
      </c>
      <c r="E3" s="4">
        <f>'Premiers recours Urgences'!$O3</f>
        <v>0</v>
      </c>
    </row>
    <row r="4" spans="1:11" s="6" customFormat="1" ht="20.100000000000001" customHeight="1" thickBot="1" x14ac:dyDescent="0.25">
      <c r="A4" s="152"/>
      <c r="B4" s="2" t="s">
        <v>38</v>
      </c>
      <c r="C4" s="3">
        <f>'Premiers recours Urgences'!K4</f>
        <v>0</v>
      </c>
      <c r="D4" s="5">
        <f>'Premiers recours Urgences'!$M4</f>
        <v>0</v>
      </c>
      <c r="E4" s="4">
        <f>'Premiers recours Urgences'!$O4</f>
        <v>0</v>
      </c>
    </row>
    <row r="5" spans="1:11" s="6" customFormat="1" ht="20.100000000000001" customHeight="1" thickBot="1" x14ac:dyDescent="0.25">
      <c r="A5" s="153"/>
      <c r="B5" s="2" t="s">
        <v>37</v>
      </c>
      <c r="C5" s="3">
        <f>'Premiers recours Urgences'!K5</f>
        <v>0</v>
      </c>
      <c r="D5" s="5">
        <f>'Premiers recours Urgences'!$M5</f>
        <v>0</v>
      </c>
      <c r="E5" s="4">
        <f>'Premiers recours Urgences'!$O5</f>
        <v>0</v>
      </c>
    </row>
    <row r="6" spans="1:11" s="6" customFormat="1" ht="20.100000000000001" customHeight="1" thickBot="1" x14ac:dyDescent="0.25">
      <c r="A6" s="151" t="s">
        <v>215</v>
      </c>
      <c r="B6" s="2" t="s">
        <v>64</v>
      </c>
      <c r="C6" s="3">
        <f>'Communication Centrée Patient '!K2</f>
        <v>0</v>
      </c>
      <c r="D6" s="5">
        <f>'Communication Centrée Patient '!$M2</f>
        <v>0</v>
      </c>
      <c r="E6" s="4">
        <f>'Communication Centrée Patient '!$O2</f>
        <v>0</v>
      </c>
      <c r="K6" s="7"/>
    </row>
    <row r="7" spans="1:11" s="6" customFormat="1" ht="20.100000000000001" customHeight="1" thickBot="1" x14ac:dyDescent="0.25">
      <c r="A7" s="152"/>
      <c r="B7" s="2" t="s">
        <v>65</v>
      </c>
      <c r="C7" s="3">
        <f>'Communication Centrée Patient '!K3</f>
        <v>0</v>
      </c>
      <c r="D7" s="5">
        <f>'Communication Centrée Patient '!$M3</f>
        <v>0</v>
      </c>
      <c r="E7" s="4">
        <f>'Communication Centrée Patient '!$O3</f>
        <v>0</v>
      </c>
    </row>
    <row r="8" spans="1:11" s="6" customFormat="1" ht="20.100000000000001" customHeight="1" thickBot="1" x14ac:dyDescent="0.25">
      <c r="A8" s="152"/>
      <c r="B8" s="2" t="s">
        <v>66</v>
      </c>
      <c r="C8" s="3">
        <f>'Communication Centrée Patient '!K4</f>
        <v>0</v>
      </c>
      <c r="D8" s="5">
        <f>'Communication Centrée Patient '!$M4</f>
        <v>0</v>
      </c>
      <c r="E8" s="4">
        <f>'Communication Centrée Patient '!$O4</f>
        <v>0</v>
      </c>
    </row>
    <row r="9" spans="1:11" s="6" customFormat="1" ht="20.100000000000001" customHeight="1" thickBot="1" x14ac:dyDescent="0.25">
      <c r="A9" s="153"/>
      <c r="B9" s="2" t="s">
        <v>67</v>
      </c>
      <c r="C9" s="3">
        <f>'Communication Centrée Patient '!K5</f>
        <v>0</v>
      </c>
      <c r="D9" s="5">
        <f>'Communication Centrée Patient '!$M5</f>
        <v>0</v>
      </c>
      <c r="E9" s="4">
        <f>'Communication Centrée Patient '!$O5</f>
        <v>0</v>
      </c>
    </row>
    <row r="10" spans="1:11" s="6" customFormat="1" ht="20.100000000000001" customHeight="1" thickBot="1" x14ac:dyDescent="0.25">
      <c r="A10" s="151" t="s">
        <v>217</v>
      </c>
      <c r="B10" s="2" t="s">
        <v>108</v>
      </c>
      <c r="C10" s="3">
        <f>'Approche Globale Complexité'!K2</f>
        <v>0</v>
      </c>
      <c r="D10" s="5">
        <f>'Approche Globale Complexité'!$M2</f>
        <v>0</v>
      </c>
      <c r="E10" s="4">
        <f>'Approche Globale Complexité'!$O2</f>
        <v>0</v>
      </c>
    </row>
    <row r="11" spans="1:11" s="6" customFormat="1" ht="20.100000000000001" customHeight="1" thickBot="1" x14ac:dyDescent="0.25">
      <c r="A11" s="152"/>
      <c r="B11" s="2" t="s">
        <v>109</v>
      </c>
      <c r="C11" s="3">
        <f>'Approche Globale Complexité'!K3</f>
        <v>0</v>
      </c>
      <c r="D11" s="5">
        <f>'Approche Globale Complexité'!$M3</f>
        <v>0</v>
      </c>
      <c r="E11" s="4">
        <f>'Approche Globale Complexité'!$O3</f>
        <v>0</v>
      </c>
    </row>
    <row r="12" spans="1:11" s="6" customFormat="1" ht="20.100000000000001" customHeight="1" thickBot="1" x14ac:dyDescent="0.25">
      <c r="A12" s="152"/>
      <c r="B12" s="2" t="s">
        <v>110</v>
      </c>
      <c r="C12" s="3">
        <f>'Approche Globale Complexité'!K4</f>
        <v>0</v>
      </c>
      <c r="D12" s="5">
        <f>'Approche Globale Complexité'!$M4</f>
        <v>0</v>
      </c>
      <c r="E12" s="4">
        <f>'Approche Globale Complexité'!$O4</f>
        <v>0</v>
      </c>
    </row>
    <row r="13" spans="1:11" s="6" customFormat="1" ht="20.100000000000001" customHeight="1" thickBot="1" x14ac:dyDescent="0.25">
      <c r="A13" s="153"/>
      <c r="B13" s="2" t="s">
        <v>111</v>
      </c>
      <c r="C13" s="3">
        <f>'Approche Globale Complexité'!K5</f>
        <v>0</v>
      </c>
      <c r="D13" s="5">
        <f>'Approche Globale Complexité'!$M5</f>
        <v>0</v>
      </c>
      <c r="E13" s="4">
        <f>'Approche Globale Complexité'!$O5</f>
        <v>0</v>
      </c>
    </row>
    <row r="14" spans="1:11" s="6" customFormat="1" ht="20.100000000000001" customHeight="1" thickBot="1" x14ac:dyDescent="0.25">
      <c r="A14" s="151" t="s">
        <v>218</v>
      </c>
      <c r="B14" s="2" t="s">
        <v>143</v>
      </c>
      <c r="C14" s="3">
        <f>'Continuité suivi Coordination'!K2</f>
        <v>0</v>
      </c>
      <c r="D14" s="5">
        <f>'Continuité suivi Coordination'!$M2</f>
        <v>0</v>
      </c>
      <c r="E14" s="4">
        <f>'Continuité suivi Coordination'!$O2</f>
        <v>0</v>
      </c>
    </row>
    <row r="15" spans="1:11" s="6" customFormat="1" ht="20.100000000000001" customHeight="1" thickBot="1" x14ac:dyDescent="0.25">
      <c r="A15" s="152"/>
      <c r="B15" s="2" t="s">
        <v>144</v>
      </c>
      <c r="C15" s="3">
        <f>'Continuité suivi Coordination'!K3</f>
        <v>0</v>
      </c>
      <c r="D15" s="5">
        <f>'Continuité suivi Coordination'!$M3</f>
        <v>0</v>
      </c>
      <c r="E15" s="4">
        <f>'Continuité suivi Coordination'!$O3</f>
        <v>0</v>
      </c>
    </row>
    <row r="16" spans="1:11" s="6" customFormat="1" ht="20.100000000000001" customHeight="1" thickBot="1" x14ac:dyDescent="0.25">
      <c r="A16" s="152"/>
      <c r="B16" s="2" t="s">
        <v>145</v>
      </c>
      <c r="C16" s="3">
        <f>'Continuité suivi Coordination'!K4</f>
        <v>0</v>
      </c>
      <c r="D16" s="5">
        <f>'Continuité suivi Coordination'!$M4</f>
        <v>0</v>
      </c>
      <c r="E16" s="4">
        <f>'Continuité suivi Coordination'!$O4</f>
        <v>0</v>
      </c>
    </row>
    <row r="17" spans="1:5" s="6" customFormat="1" ht="20.100000000000001" customHeight="1" thickBot="1" x14ac:dyDescent="0.25">
      <c r="A17" s="153"/>
      <c r="B17" s="2" t="s">
        <v>146</v>
      </c>
      <c r="C17" s="3">
        <f>'Continuité suivi Coordination'!K5</f>
        <v>0</v>
      </c>
      <c r="D17" s="5">
        <f>'Continuité suivi Coordination'!$M5</f>
        <v>0</v>
      </c>
      <c r="E17" s="4">
        <f>'Continuité suivi Coordination'!$O5</f>
        <v>0</v>
      </c>
    </row>
    <row r="18" spans="1:5" s="6" customFormat="1" ht="20.100000000000001" customHeight="1" thickBot="1" x14ac:dyDescent="0.25">
      <c r="A18" s="151" t="s">
        <v>219</v>
      </c>
      <c r="B18" s="2" t="s">
        <v>175</v>
      </c>
      <c r="C18" s="3">
        <f>'Education Prévention'!K2</f>
        <v>0</v>
      </c>
      <c r="D18" s="5">
        <f>'Education Prévention'!$M2</f>
        <v>0</v>
      </c>
      <c r="E18" s="4">
        <f>'Education Prévention'!$O2</f>
        <v>0</v>
      </c>
    </row>
    <row r="19" spans="1:5" s="6" customFormat="1" ht="20.100000000000001" customHeight="1" thickBot="1" x14ac:dyDescent="0.25">
      <c r="A19" s="152"/>
      <c r="B19" s="2" t="s">
        <v>176</v>
      </c>
      <c r="C19" s="3">
        <f>'Education Prévention'!K3</f>
        <v>0</v>
      </c>
      <c r="D19" s="5">
        <f>'Education Prévention'!$M3</f>
        <v>0</v>
      </c>
      <c r="E19" s="4">
        <f>'Education Prévention'!$O3</f>
        <v>0</v>
      </c>
    </row>
    <row r="20" spans="1:5" s="6" customFormat="1" ht="20.100000000000001" customHeight="1" thickBot="1" x14ac:dyDescent="0.25">
      <c r="A20" s="153"/>
      <c r="B20" s="2" t="s">
        <v>177</v>
      </c>
      <c r="C20" s="3">
        <f>'Education Prévention'!K4</f>
        <v>0</v>
      </c>
      <c r="D20" s="5">
        <f>'Education Prévention'!$M4</f>
        <v>0</v>
      </c>
      <c r="E20" s="4">
        <f>'Education Prévention'!$O4</f>
        <v>0</v>
      </c>
    </row>
    <row r="21" spans="1:5" s="6" customFormat="1" ht="20.100000000000001" customHeight="1" thickBot="1" x14ac:dyDescent="0.25">
      <c r="A21" s="148" t="s">
        <v>220</v>
      </c>
      <c r="B21" s="2" t="s">
        <v>211</v>
      </c>
      <c r="C21" s="3">
        <f>Professionalisme!K2</f>
        <v>0</v>
      </c>
      <c r="D21" s="5">
        <f>Professionalisme!$M2</f>
        <v>0</v>
      </c>
      <c r="E21" s="4">
        <f>Professionalisme!$O2</f>
        <v>0</v>
      </c>
    </row>
    <row r="22" spans="1:5" s="6" customFormat="1" ht="20.100000000000001" customHeight="1" thickBot="1" x14ac:dyDescent="0.25">
      <c r="A22" s="149"/>
      <c r="B22" s="2" t="s">
        <v>212</v>
      </c>
      <c r="C22" s="3">
        <f>Professionalisme!K3</f>
        <v>0</v>
      </c>
      <c r="D22" s="5">
        <f>Professionalisme!$M3</f>
        <v>0</v>
      </c>
      <c r="E22" s="4">
        <f>Professionalisme!$O3</f>
        <v>0</v>
      </c>
    </row>
    <row r="23" spans="1:5" s="6" customFormat="1" ht="20.100000000000001" customHeight="1" thickBot="1" x14ac:dyDescent="0.25">
      <c r="A23" s="149"/>
      <c r="B23" s="2" t="s">
        <v>213</v>
      </c>
      <c r="C23" s="3">
        <f>Professionalisme!K4</f>
        <v>0</v>
      </c>
      <c r="D23" s="5">
        <f>Professionalisme!$M4</f>
        <v>0</v>
      </c>
      <c r="E23" s="4">
        <f>Professionalisme!$O4</f>
        <v>0</v>
      </c>
    </row>
    <row r="24" spans="1:5" s="6" customFormat="1" ht="20.100000000000001" customHeight="1" thickBot="1" x14ac:dyDescent="0.25">
      <c r="A24" s="150"/>
      <c r="B24" s="2" t="s">
        <v>214</v>
      </c>
      <c r="C24" s="3">
        <f>Professionalisme!K5</f>
        <v>0</v>
      </c>
      <c r="D24" s="5">
        <f>Professionalisme!$M5</f>
        <v>0</v>
      </c>
      <c r="E24" s="4">
        <f>Professionalisme!$O5</f>
        <v>0</v>
      </c>
    </row>
  </sheetData>
  <sheetProtection password="CA28" sheet="1" objects="1" scenarios="1" selectLockedCells="1"/>
  <customSheetViews>
    <customSheetView guid="{66AA1ADE-A59E-4886-A789-FE9A38EF853F}" scale="60" topLeftCell="A25">
      <selection activeCell="R75" sqref="R75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2">
    <dataValidation type="whole" allowBlank="1" showInputMessage="1" showErrorMessage="1" sqref="J1">
      <formula1>I1</formula1>
      <formula2>I2</formula2>
    </dataValidation>
    <dataValidation allowBlank="1" showInputMessage="1" showErrorMessage="1" error="Vous n'avez pas l'accréditation pour modifier cette donnée" sqref="A1:B24"/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2015-11-08T17:02:12Z</dcterms:modified>
</cp:coreProperties>
</file>