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40" windowHeight="8490" tabRatio="896" activeTab="4"/>
  </bookViews>
  <sheets>
    <sheet name="MODELE" sheetId="91" r:id="rId1"/>
    <sheet name="Pieces" sheetId="16" r:id="rId2"/>
    <sheet name="17-5-2021" sheetId="1392" r:id="rId3"/>
    <sheet name="08-5-2021" sheetId="1391" r:id="rId4"/>
    <sheet name="07-5-2021" sheetId="1390" r:id="rId5"/>
    <sheet name="06-5-2021" sheetId="1388" r:id="rId6"/>
    <sheet name="05-5-2021" sheetId="1386" r:id="rId7"/>
    <sheet name="04-5-2021" sheetId="1385" r:id="rId8"/>
    <sheet name="03-5-2021" sheetId="1384" r:id="rId9"/>
    <sheet name="30-4-2021" sheetId="1383" r:id="rId10"/>
    <sheet name="29-4-2021" sheetId="1382" r:id="rId11"/>
    <sheet name="28-4-2021" sheetId="1381" r:id="rId12"/>
    <sheet name="27-4-2021" sheetId="1380" r:id="rId13"/>
    <sheet name="26-04-2021" sheetId="1379" r:id="rId14"/>
    <sheet name="24-4-2021" sheetId="1378" r:id="rId15"/>
  </sheets>
  <externalReferences>
    <externalReference r:id="rId16"/>
  </externalReferences>
  <definedNames>
    <definedName name="apièces" localSheetId="8">OFFSET([1]Pieces!#REF!,,,COUNTA([1]Pieces!$A:$A))</definedName>
    <definedName name="apièces" localSheetId="7">OFFSET([1]Pieces!#REF!,,,COUNTA([1]Pieces!$A:$A))</definedName>
    <definedName name="apièces" localSheetId="6">OFFSET([1]Pieces!#REF!,,,COUNTA([1]Pieces!$A:$A))</definedName>
    <definedName name="apièces" localSheetId="5">OFFSET([1]Pieces!#REF!,,,COUNTA([1]Pieces!$A:$A))</definedName>
    <definedName name="apièces" localSheetId="4">OFFSET([1]Pieces!#REF!,,,COUNTA([1]Pieces!$A:$A))</definedName>
    <definedName name="apièces" localSheetId="3">OFFSET([1]Pieces!#REF!,,,COUNTA([1]Pieces!$A:$A))</definedName>
    <definedName name="apièces" localSheetId="2">OFFSET([1]Pieces!#REF!,,,COUNTA([1]Pieces!$A:$A))</definedName>
    <definedName name="apièces" localSheetId="14">OFFSET([1]Pieces!#REF!,,,COUNTA([1]Pieces!$A:$A))</definedName>
    <definedName name="apièces" localSheetId="13">OFFSET([1]Pieces!#REF!,,,COUNTA([1]Pieces!$A:$A))</definedName>
    <definedName name="apièces" localSheetId="12">OFFSET([1]Pieces!#REF!,,,COUNTA([1]Pieces!$A:$A))</definedName>
    <definedName name="apièces" localSheetId="11">OFFSET([1]Pieces!#REF!,,,COUNTA([1]Pieces!$A:$A))</definedName>
    <definedName name="apièces" localSheetId="10">OFFSET([1]Pieces!#REF!,,,COUNTA([1]Pieces!$A:$A))</definedName>
    <definedName name="apièces" localSheetId="9">OFFSET([1]Pieces!#REF!,,,COUNTA([1]Pieces!$A:$A))</definedName>
    <definedName name="arim" localSheetId="8">OFFSET([1]Pieces!#REF!,,,COUNTA([1]Pieces!$A:$A))</definedName>
    <definedName name="arim" localSheetId="7">OFFSET([1]Pieces!#REF!,,,COUNTA([1]Pieces!$A:$A))</definedName>
    <definedName name="arim" localSheetId="6">OFFSET([1]Pieces!#REF!,,,COUNTA([1]Pieces!$A:$A))</definedName>
    <definedName name="arim" localSheetId="5">OFFSET([1]Pieces!#REF!,,,COUNTA([1]Pieces!$A:$A))</definedName>
    <definedName name="arim" localSheetId="4">OFFSET([1]Pieces!#REF!,,,COUNTA([1]Pieces!$A:$A))</definedName>
    <definedName name="arim" localSheetId="3">OFFSET([1]Pieces!#REF!,,,COUNTA([1]Pieces!$A:$A))</definedName>
    <definedName name="arim" localSheetId="2">OFFSET([1]Pieces!#REF!,,,COUNTA([1]Pieces!$A:$A))</definedName>
    <definedName name="arim" localSheetId="14">OFFSET([1]Pieces!#REF!,,,COUNTA([1]Pieces!$A:$A))</definedName>
    <definedName name="arim" localSheetId="13">OFFSET([1]Pieces!#REF!,,,COUNTA([1]Pieces!$A:$A))</definedName>
    <definedName name="arim" localSheetId="12">OFFSET([1]Pieces!#REF!,,,COUNTA([1]Pieces!$A:$A))</definedName>
    <definedName name="arim" localSheetId="11">OFFSET([1]Pieces!#REF!,,,COUNTA([1]Pieces!$A:$A))</definedName>
    <definedName name="arim" localSheetId="10">OFFSET([1]Pieces!#REF!,,,COUNTA([1]Pieces!$A:$A))</definedName>
    <definedName name="arim" localSheetId="9">OFFSET([1]Pieces!#REF!,,,COUNTA([1]Pieces!$A:$A))</definedName>
    <definedName name="BDD" localSheetId="8">#REF!</definedName>
    <definedName name="BDD" localSheetId="7">#REF!</definedName>
    <definedName name="BDD" localSheetId="6">#REF!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14">#REF!</definedName>
    <definedName name="BDD" localSheetId="13">#REF!</definedName>
    <definedName name="BDD" localSheetId="12">#REF!</definedName>
    <definedName name="BDD" localSheetId="11">#REF!</definedName>
    <definedName name="BDD" localSheetId="10">#REF!</definedName>
    <definedName name="BDD" localSheetId="9">#REF!</definedName>
    <definedName name="fchv" localSheetId="8">OFFSET([1]Pieces!#REF!,,,COUNTA([1]Pieces!$A:$A))</definedName>
    <definedName name="fchv" localSheetId="7">OFFSET([1]Pieces!#REF!,,,COUNTA([1]Pieces!$A:$A))</definedName>
    <definedName name="fchv" localSheetId="6">OFFSET([1]Pieces!#REF!,,,COUNTA([1]Pieces!$A:$A))</definedName>
    <definedName name="fchv" localSheetId="5">OFFSET([1]Pieces!#REF!,,,COUNTA([1]Pieces!$A:$A))</definedName>
    <definedName name="fchv" localSheetId="4">OFFSET([1]Pieces!#REF!,,,COUNTA([1]Pieces!$A:$A))</definedName>
    <definedName name="fchv" localSheetId="3">OFFSET([1]Pieces!#REF!,,,COUNTA([1]Pieces!$A:$A))</definedName>
    <definedName name="fchv" localSheetId="2">OFFSET([1]Pieces!#REF!,,,COUNTA([1]Pieces!$A:$A))</definedName>
    <definedName name="fchv" localSheetId="14">OFFSET([1]Pieces!#REF!,,,COUNTA([1]Pieces!$A:$A))</definedName>
    <definedName name="fchv" localSheetId="13">OFFSET([1]Pieces!#REF!,,,COUNTA([1]Pieces!$A:$A))</definedName>
    <definedName name="fchv" localSheetId="12">OFFSET([1]Pieces!#REF!,,,COUNTA([1]Pieces!$A:$A))</definedName>
    <definedName name="fchv" localSheetId="11">OFFSET([1]Pieces!#REF!,,,COUNTA([1]Pieces!$A:$A))</definedName>
    <definedName name="fchv" localSheetId="10">OFFSET([1]Pieces!#REF!,,,COUNTA([1]Pieces!$A:$A))</definedName>
    <definedName name="fchv" localSheetId="9">OFFSET([1]Pieces!#REF!,,,COUNTA([1]Pieces!$A:$A))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lllll" localSheetId="8">OFFSET(Pieces!#REF!,,,COUNTA(Pieces!$A:$A))</definedName>
    <definedName name="lllllll" localSheetId="7">OFFSET(Pieces!#REF!,,,COUNTA(Pieces!$A:$A))</definedName>
    <definedName name="lllllll" localSheetId="6">OFFSET(Pieces!#REF!,,,COUNTA(Pieces!$A:$A))</definedName>
    <definedName name="lllllll" localSheetId="5">OFFSET(Pieces!#REF!,,,COUNTA(Pieces!$A:$A))</definedName>
    <definedName name="lllllll" localSheetId="4">OFFSET(Pieces!#REF!,,,COUNTA(Pieces!$A:$A))</definedName>
    <definedName name="lllllll" localSheetId="3">OFFSET(Pieces!#REF!,,,COUNTA(Pieces!$A:$A))</definedName>
    <definedName name="lllllll" localSheetId="2">OFFSET(Pieces!#REF!,,,COUNTA(Pieces!$A:$A))</definedName>
    <definedName name="lllllll" localSheetId="14">OFFSET(Pieces!#REF!,,,COUNTA(Pieces!$A:$A))</definedName>
    <definedName name="lllllll" localSheetId="13">OFFSET(Pieces!#REF!,,,COUNTA(Pieces!$A:$A))</definedName>
    <definedName name="lllllll" localSheetId="12">OFFSET(Pieces!#REF!,,,COUNTA(Pieces!$A:$A))</definedName>
    <definedName name="lllllll" localSheetId="11">OFFSET(Pieces!#REF!,,,COUNTA(Pieces!$A:$A))</definedName>
    <definedName name="lllllll" localSheetId="10">OFFSET(Pieces!#REF!,,,COUNTA(Pieces!$A:$A))</definedName>
    <definedName name="lllllll" localSheetId="9">OFFSET(Pieces!#REF!,,,COUNTA(Pieces!$A:$A))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>#REF!</definedName>
    <definedName name="pieces" localSheetId="8">OFFSET(Pieces!#REF!,,,COUNTA(Pieces!$A:$A))</definedName>
    <definedName name="pieces" localSheetId="7">OFFSET(Pieces!#REF!,,,COUNTA(Pieces!$A:$A))</definedName>
    <definedName name="pieces" localSheetId="6">OFFSET(Pieces!#REF!,,,COUNTA(Pieces!$A:$A))</definedName>
    <definedName name="pieces" localSheetId="5">OFFSET(Pieces!#REF!,,,COUNTA(Pieces!$A:$A))</definedName>
    <definedName name="pieces" localSheetId="4">OFFSET(Pieces!#REF!,,,COUNTA(Pieces!$A:$A))</definedName>
    <definedName name="pieces" localSheetId="3">OFFSET(Pieces!#REF!,,,COUNTA(Pieces!$A:$A))</definedName>
    <definedName name="pieces" localSheetId="2">OFFSET(Pieces!#REF!,,,COUNTA(Pieces!$A:$A))</definedName>
    <definedName name="pieces" localSheetId="14">OFFSET(Pieces!#REF!,,,COUNTA(Pieces!$A:$A))</definedName>
    <definedName name="pieces" localSheetId="13">OFFSET(Pieces!#REF!,,,COUNTA(Pieces!$A:$A))</definedName>
    <definedName name="pieces" localSheetId="12">OFFSET(Pieces!#REF!,,,COUNTA(Pieces!$A:$A))</definedName>
    <definedName name="pieces" localSheetId="11">OFFSET(Pieces!#REF!,,,COUNTA(Pieces!$A:$A))</definedName>
    <definedName name="pieces" localSheetId="10">OFFSET(Pieces!#REF!,,,COUNTA(Pieces!$A:$A))</definedName>
    <definedName name="pieces" localSheetId="9">OFFSET(Pieces!#REF!,,,COUNTA(Pieces!$A:$A))</definedName>
    <definedName name="pieces">OFFSET(Pieces!#REF!,,,COUNTA(Pieces!$A:$A))</definedName>
    <definedName name="plage" localSheetId="1">#REF!</definedName>
    <definedName name="rim" localSheetId="8">OFFSET(Pieces!#REF!,,,COUNTA(Pieces!$A:$A))</definedName>
    <definedName name="rim" localSheetId="7">OFFSET(Pieces!#REF!,,,COUNTA(Pieces!$A:$A))</definedName>
    <definedName name="rim" localSheetId="6">OFFSET(Pieces!#REF!,,,COUNTA(Pieces!$A:$A))</definedName>
    <definedName name="rim" localSheetId="5">OFFSET(Pieces!#REF!,,,COUNTA(Pieces!$A:$A))</definedName>
    <definedName name="rim" localSheetId="4">OFFSET(Pieces!#REF!,,,COUNTA(Pieces!$A:$A))</definedName>
    <definedName name="rim" localSheetId="3">OFFSET(Pieces!#REF!,,,COUNTA(Pieces!$A:$A))</definedName>
    <definedName name="rim" localSheetId="2">OFFSET(Pieces!#REF!,,,COUNTA(Pieces!$A:$A))</definedName>
    <definedName name="rim" localSheetId="14">OFFSET(Pieces!#REF!,,,COUNTA(Pieces!$A:$A))</definedName>
    <definedName name="rim" localSheetId="13">OFFSET(Pieces!#REF!,,,COUNTA(Pieces!$A:$A))</definedName>
    <definedName name="rim" localSheetId="12">OFFSET(Pieces!#REF!,,,COUNTA(Pieces!$A:$A))</definedName>
    <definedName name="rim" localSheetId="11">OFFSET(Pieces!#REF!,,,COUNTA(Pieces!$A:$A))</definedName>
    <definedName name="rim" localSheetId="10">OFFSET(Pieces!#REF!,,,COUNTA(Pieces!$A:$A))</definedName>
    <definedName name="rim" localSheetId="9">OFFSET(Pieces!#REF!,,,COUNTA(Pieces!$A:$A))</definedName>
    <definedName name="tab" localSheetId="8">'03-5-2021'!$B$8:$D$21</definedName>
    <definedName name="tab" localSheetId="7">'04-5-2021'!$B$8:$D$21</definedName>
    <definedName name="tab" localSheetId="6">'05-5-2021'!$B$8:$D$22</definedName>
    <definedName name="tab" localSheetId="5">'06-5-2021'!$B$8:$D$22</definedName>
    <definedName name="tab" localSheetId="4">'07-5-2021'!$B$8:$D$22</definedName>
    <definedName name="tab" localSheetId="3">'08-5-2021'!$B$8:$D$22</definedName>
    <definedName name="tab" localSheetId="2">'17-5-2021'!$B$8:$D$22</definedName>
    <definedName name="tab" localSheetId="14">'24-4-2021'!$B$8:$D$21</definedName>
    <definedName name="tab" localSheetId="13">'26-04-2021'!$B$8:$D$21</definedName>
    <definedName name="tab" localSheetId="12">'27-4-2021'!$B$8:$D$21</definedName>
    <definedName name="tab" localSheetId="11">'28-4-2021'!$B$8:$D$21</definedName>
    <definedName name="tab" localSheetId="10">'29-4-2021'!$B$8:$D$21</definedName>
    <definedName name="tab" localSheetId="9">'30-4-2021'!$B$8:$D$21</definedName>
    <definedName name="tabc" localSheetId="8">#REF!</definedName>
    <definedName name="tabc" localSheetId="7">#REF!</definedName>
    <definedName name="tabc" localSheetId="6">#REF!</definedName>
    <definedName name="tabc" localSheetId="5">#REF!</definedName>
    <definedName name="tabc" localSheetId="4">#REF!</definedName>
    <definedName name="tabc" localSheetId="3">#REF!</definedName>
    <definedName name="tabc" localSheetId="2">#REF!</definedName>
    <definedName name="tabc" localSheetId="14">#REF!</definedName>
    <definedName name="tabc" localSheetId="13">#REF!</definedName>
    <definedName name="tabc" localSheetId="12">#REF!</definedName>
    <definedName name="tabc" localSheetId="11">#REF!</definedName>
    <definedName name="tabc" localSheetId="10">#REF!</definedName>
    <definedName name="tabc" localSheetId="9">#REF!</definedName>
    <definedName name="tt" localSheetId="8">OFFSET(Pieces!#REF!,,,COUNTA(Pieces!$A:$A))</definedName>
    <definedName name="tt" localSheetId="7">OFFSET(Pieces!#REF!,,,COUNTA(Pieces!$A:$A))</definedName>
    <definedName name="tt" localSheetId="6">OFFSET(Pieces!#REF!,,,COUNTA(Pieces!$A:$A))</definedName>
    <definedName name="tt" localSheetId="5">OFFSET(Pieces!#REF!,,,COUNTA(Pieces!$A:$A))</definedName>
    <definedName name="tt" localSheetId="4">OFFSET(Pieces!#REF!,,,COUNTA(Pieces!$A:$A))</definedName>
    <definedName name="tt" localSheetId="3">OFFSET(Pieces!#REF!,,,COUNTA(Pieces!$A:$A))</definedName>
    <definedName name="tt" localSheetId="2">OFFSET(Pieces!#REF!,,,COUNTA(Pieces!$A:$A))</definedName>
    <definedName name="tt" localSheetId="14">OFFSET(Pieces!#REF!,,,COUNTA(Pieces!$A:$A))</definedName>
    <definedName name="tt" localSheetId="13">OFFSET(Pieces!#REF!,,,COUNTA(Pieces!$A:$A))</definedName>
    <definedName name="tt" localSheetId="12">OFFSET(Pieces!#REF!,,,COUNTA(Pieces!$A:$A))</definedName>
    <definedName name="tt" localSheetId="11">OFFSET(Pieces!#REF!,,,COUNTA(Pieces!$A:$A))</definedName>
    <definedName name="tt" localSheetId="10">OFFSET(Pieces!#REF!,,,COUNTA(Pieces!$A:$A))</definedName>
    <definedName name="tt" localSheetId="9">OFFSET(Pieces!#REF!,,,COUNTA(Pieces!$A:$A))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_xlnm.Print_Area" localSheetId="8">'03-5-2021'!$A$1:$AE$38</definedName>
    <definedName name="_xlnm.Print_Area" localSheetId="7">'04-5-2021'!$A$1:$AE$38</definedName>
    <definedName name="_xlnm.Print_Area" localSheetId="6">'05-5-2021'!$A$1:$AE$39</definedName>
    <definedName name="_xlnm.Print_Area" localSheetId="5">'06-5-2021'!$A$1:$AE$39</definedName>
    <definedName name="_xlnm.Print_Area" localSheetId="4">'07-5-2021'!$A$1:$AE$39</definedName>
    <definedName name="_xlnm.Print_Area" localSheetId="3">'08-5-2021'!$A$1:$AE$39</definedName>
    <definedName name="_xlnm.Print_Area" localSheetId="2">'17-5-2021'!$A$1:$AE$39</definedName>
    <definedName name="_xlnm.Print_Area" localSheetId="14">'24-4-2021'!$A$1:$AE$38</definedName>
    <definedName name="_xlnm.Print_Area" localSheetId="13">'26-04-2021'!$A$1:$AE$38</definedName>
    <definedName name="_xlnm.Print_Area" localSheetId="12">'27-4-2021'!$A$1:$AE$38</definedName>
    <definedName name="_xlnm.Print_Area" localSheetId="11">'28-4-2021'!$A$1:$AE$38</definedName>
    <definedName name="_xlnm.Print_Area" localSheetId="10">'29-4-2021'!$A$1:$AE$38</definedName>
    <definedName name="_xlnm.Print_Area" localSheetId="9">'30-4-2021'!$A$1:$AE$38</definedName>
    <definedName name="_xlnm.Print_Area" localSheetId="0">MODELE!$A$1:$AE$39</definedName>
    <definedName name="_xlnm.Print_Area" localSheetId="1">Pieces!$A$1:$C$25</definedName>
  </definedNames>
  <calcPr calcId="124519"/>
</workbook>
</file>

<file path=xl/calcChain.xml><?xml version="1.0" encoding="utf-8"?>
<calcChain xmlns="http://schemas.openxmlformats.org/spreadsheetml/2006/main">
  <c r="T23" i="1392"/>
  <c r="M22"/>
  <c r="L22"/>
  <c r="K22"/>
  <c r="I22"/>
  <c r="M21"/>
  <c r="L21"/>
  <c r="K21"/>
  <c r="I21"/>
  <c r="M20"/>
  <c r="L20"/>
  <c r="K20"/>
  <c r="I20"/>
  <c r="M19"/>
  <c r="L19"/>
  <c r="K19"/>
  <c r="U19" s="1"/>
  <c r="S19" s="1"/>
  <c r="I19"/>
  <c r="M18"/>
  <c r="L18"/>
  <c r="K18"/>
  <c r="I18"/>
  <c r="M17"/>
  <c r="L17"/>
  <c r="K17"/>
  <c r="I17"/>
  <c r="M16"/>
  <c r="L16"/>
  <c r="K16"/>
  <c r="I16"/>
  <c r="M15"/>
  <c r="L15"/>
  <c r="K15"/>
  <c r="U15" s="1"/>
  <c r="S15" s="1"/>
  <c r="I15"/>
  <c r="M14"/>
  <c r="L14"/>
  <c r="K14"/>
  <c r="U14" s="1"/>
  <c r="S14" s="1"/>
  <c r="I14"/>
  <c r="M13"/>
  <c r="L13"/>
  <c r="K13"/>
  <c r="U13" s="1"/>
  <c r="S13" s="1"/>
  <c r="I13"/>
  <c r="M12"/>
  <c r="L12"/>
  <c r="K12"/>
  <c r="U12" s="1"/>
  <c r="S12" s="1"/>
  <c r="I12"/>
  <c r="M11"/>
  <c r="L11"/>
  <c r="K11"/>
  <c r="U11" s="1"/>
  <c r="S11" s="1"/>
  <c r="I11"/>
  <c r="M10"/>
  <c r="L10"/>
  <c r="K10"/>
  <c r="I10"/>
  <c r="M9"/>
  <c r="L9"/>
  <c r="K9"/>
  <c r="U9" s="1"/>
  <c r="I9"/>
  <c r="T23" i="1391"/>
  <c r="M22"/>
  <c r="L22"/>
  <c r="K22"/>
  <c r="I22"/>
  <c r="M21"/>
  <c r="L21"/>
  <c r="K21"/>
  <c r="I21"/>
  <c r="M20"/>
  <c r="L20"/>
  <c r="K20"/>
  <c r="I20"/>
  <c r="M19"/>
  <c r="L19"/>
  <c r="K19"/>
  <c r="I19"/>
  <c r="M18"/>
  <c r="L18"/>
  <c r="K18"/>
  <c r="S18" s="1"/>
  <c r="I18"/>
  <c r="M17"/>
  <c r="L17"/>
  <c r="K17"/>
  <c r="I17"/>
  <c r="M16"/>
  <c r="L16"/>
  <c r="K16"/>
  <c r="S16" s="1"/>
  <c r="I16"/>
  <c r="M15"/>
  <c r="L15"/>
  <c r="K15"/>
  <c r="I15"/>
  <c r="M14"/>
  <c r="L14"/>
  <c r="K14"/>
  <c r="U14" s="1"/>
  <c r="S14" s="1"/>
  <c r="I14"/>
  <c r="M13"/>
  <c r="L13"/>
  <c r="K13"/>
  <c r="I13"/>
  <c r="M12"/>
  <c r="L12"/>
  <c r="K12"/>
  <c r="U12" s="1"/>
  <c r="S12" s="1"/>
  <c r="I12"/>
  <c r="M11"/>
  <c r="L11"/>
  <c r="K11"/>
  <c r="I11"/>
  <c r="M10"/>
  <c r="L10"/>
  <c r="K10"/>
  <c r="U10" s="1"/>
  <c r="S10" s="1"/>
  <c r="I10"/>
  <c r="M9"/>
  <c r="L9"/>
  <c r="K9"/>
  <c r="I9"/>
  <c r="C22" i="91"/>
  <c r="T23" i="1390"/>
  <c r="M22"/>
  <c r="L22"/>
  <c r="K22"/>
  <c r="U22" s="1"/>
  <c r="S22" s="1"/>
  <c r="I22"/>
  <c r="M21"/>
  <c r="L21"/>
  <c r="K21"/>
  <c r="U21" s="1"/>
  <c r="S21" s="1"/>
  <c r="I21"/>
  <c r="M20"/>
  <c r="L20"/>
  <c r="K20"/>
  <c r="I20"/>
  <c r="M19"/>
  <c r="L19"/>
  <c r="K19"/>
  <c r="S19" s="1"/>
  <c r="I19"/>
  <c r="M18"/>
  <c r="L18"/>
  <c r="K18"/>
  <c r="S18" s="1"/>
  <c r="I18"/>
  <c r="Z18" s="1"/>
  <c r="M17"/>
  <c r="L17"/>
  <c r="K17"/>
  <c r="U17" s="1"/>
  <c r="S17" s="1"/>
  <c r="I17"/>
  <c r="M16"/>
  <c r="L16"/>
  <c r="K16"/>
  <c r="I16"/>
  <c r="M15"/>
  <c r="L15"/>
  <c r="K15"/>
  <c r="S15" s="1"/>
  <c r="I15"/>
  <c r="M14"/>
  <c r="L14"/>
  <c r="K14"/>
  <c r="U14" s="1"/>
  <c r="S14" s="1"/>
  <c r="I14"/>
  <c r="Z14" s="1"/>
  <c r="M13"/>
  <c r="L13"/>
  <c r="K13"/>
  <c r="I13"/>
  <c r="M12"/>
  <c r="L12"/>
  <c r="K12"/>
  <c r="U12" s="1"/>
  <c r="S12" s="1"/>
  <c r="I12"/>
  <c r="Z12" s="1"/>
  <c r="M11"/>
  <c r="L11"/>
  <c r="K11"/>
  <c r="U11" s="1"/>
  <c r="S11" s="1"/>
  <c r="I11"/>
  <c r="M10"/>
  <c r="L10"/>
  <c r="K10"/>
  <c r="U10" s="1"/>
  <c r="S10" s="1"/>
  <c r="I10"/>
  <c r="M9"/>
  <c r="L9"/>
  <c r="K9"/>
  <c r="U9" s="1"/>
  <c r="I9"/>
  <c r="T23" i="1388"/>
  <c r="M22"/>
  <c r="L22"/>
  <c r="K22"/>
  <c r="I22"/>
  <c r="M21"/>
  <c r="L21"/>
  <c r="K21"/>
  <c r="I21"/>
  <c r="M20"/>
  <c r="L20"/>
  <c r="K20"/>
  <c r="U20" s="1"/>
  <c r="S20" s="1"/>
  <c r="I20"/>
  <c r="M19"/>
  <c r="L19"/>
  <c r="K19"/>
  <c r="S19" s="1"/>
  <c r="I19"/>
  <c r="M18"/>
  <c r="L18"/>
  <c r="K18"/>
  <c r="S18" s="1"/>
  <c r="I18"/>
  <c r="M17"/>
  <c r="L17"/>
  <c r="K17"/>
  <c r="I17"/>
  <c r="M16"/>
  <c r="L16"/>
  <c r="K16"/>
  <c r="I16"/>
  <c r="M15"/>
  <c r="L15"/>
  <c r="K15"/>
  <c r="I15"/>
  <c r="M14"/>
  <c r="L14"/>
  <c r="K14"/>
  <c r="U14" s="1"/>
  <c r="S14" s="1"/>
  <c r="I14"/>
  <c r="Z14" s="1"/>
  <c r="M13"/>
  <c r="L13"/>
  <c r="K13"/>
  <c r="U13" s="1"/>
  <c r="S13" s="1"/>
  <c r="I13"/>
  <c r="M12"/>
  <c r="L12"/>
  <c r="K12"/>
  <c r="U12" s="1"/>
  <c r="S12" s="1"/>
  <c r="I12"/>
  <c r="M11"/>
  <c r="L11"/>
  <c r="K11"/>
  <c r="U11" s="1"/>
  <c r="S11" s="1"/>
  <c r="I11"/>
  <c r="M10"/>
  <c r="L10"/>
  <c r="K10"/>
  <c r="U10" s="1"/>
  <c r="S10" s="1"/>
  <c r="I10"/>
  <c r="Z10" s="1"/>
  <c r="M9"/>
  <c r="L9"/>
  <c r="K9"/>
  <c r="U9" s="1"/>
  <c r="I9"/>
  <c r="C19" i="91"/>
  <c r="I19"/>
  <c r="O19" s="1"/>
  <c r="K19"/>
  <c r="U19" s="1"/>
  <c r="S19" s="1"/>
  <c r="L19"/>
  <c r="M19"/>
  <c r="N19"/>
  <c r="S19" i="1386"/>
  <c r="K19"/>
  <c r="L19"/>
  <c r="M19"/>
  <c r="I19"/>
  <c r="Z19" s="1"/>
  <c r="AA19" s="1"/>
  <c r="AE19" s="1"/>
  <c r="T23"/>
  <c r="M22"/>
  <c r="L22"/>
  <c r="K22"/>
  <c r="I22"/>
  <c r="M21"/>
  <c r="L21"/>
  <c r="K21"/>
  <c r="I21"/>
  <c r="M20"/>
  <c r="L20"/>
  <c r="K20"/>
  <c r="I20"/>
  <c r="M18"/>
  <c r="L18"/>
  <c r="K18"/>
  <c r="I18"/>
  <c r="M17"/>
  <c r="L17"/>
  <c r="K17"/>
  <c r="I17"/>
  <c r="M16"/>
  <c r="L16"/>
  <c r="K16"/>
  <c r="I16"/>
  <c r="M15"/>
  <c r="L15"/>
  <c r="K15"/>
  <c r="I15"/>
  <c r="M14"/>
  <c r="L14"/>
  <c r="K14"/>
  <c r="I14"/>
  <c r="M13"/>
  <c r="L13"/>
  <c r="K13"/>
  <c r="I13"/>
  <c r="M12"/>
  <c r="L12"/>
  <c r="K12"/>
  <c r="I12"/>
  <c r="M11"/>
  <c r="L11"/>
  <c r="K11"/>
  <c r="I11"/>
  <c r="M10"/>
  <c r="L10"/>
  <c r="K10"/>
  <c r="I10"/>
  <c r="M9"/>
  <c r="L9"/>
  <c r="K9"/>
  <c r="I9"/>
  <c r="T22" i="1385"/>
  <c r="M21"/>
  <c r="L21"/>
  <c r="K21"/>
  <c r="I21"/>
  <c r="M20"/>
  <c r="L20"/>
  <c r="K20"/>
  <c r="I20"/>
  <c r="M19"/>
  <c r="L19"/>
  <c r="K19"/>
  <c r="I19"/>
  <c r="M18"/>
  <c r="L18"/>
  <c r="K18"/>
  <c r="I18"/>
  <c r="M17"/>
  <c r="L17"/>
  <c r="K17"/>
  <c r="I17"/>
  <c r="M16"/>
  <c r="L16"/>
  <c r="K16"/>
  <c r="S16" s="1"/>
  <c r="I16"/>
  <c r="M15"/>
  <c r="L15"/>
  <c r="K15"/>
  <c r="I15"/>
  <c r="M14"/>
  <c r="L14"/>
  <c r="K14"/>
  <c r="U14" s="1"/>
  <c r="S14" s="1"/>
  <c r="I14"/>
  <c r="M13"/>
  <c r="L13"/>
  <c r="K13"/>
  <c r="U13" s="1"/>
  <c r="S13" s="1"/>
  <c r="I13"/>
  <c r="M12"/>
  <c r="L12"/>
  <c r="K12"/>
  <c r="I12"/>
  <c r="M11"/>
  <c r="L11"/>
  <c r="K11"/>
  <c r="I11"/>
  <c r="M10"/>
  <c r="L10"/>
  <c r="K10"/>
  <c r="I10"/>
  <c r="M9"/>
  <c r="L9"/>
  <c r="K9"/>
  <c r="U9" s="1"/>
  <c r="I9"/>
  <c r="Z9" s="1"/>
  <c r="T22" i="1384"/>
  <c r="M21"/>
  <c r="L21"/>
  <c r="K21"/>
  <c r="I21"/>
  <c r="M20"/>
  <c r="L20"/>
  <c r="K20"/>
  <c r="I20"/>
  <c r="M19"/>
  <c r="L19"/>
  <c r="K19"/>
  <c r="U19" s="1"/>
  <c r="S19" s="1"/>
  <c r="I19"/>
  <c r="M18"/>
  <c r="L18"/>
  <c r="K18"/>
  <c r="S18" s="1"/>
  <c r="I18"/>
  <c r="M17"/>
  <c r="L17"/>
  <c r="K17"/>
  <c r="U17" s="1"/>
  <c r="S17" s="1"/>
  <c r="I17"/>
  <c r="Z17" s="1"/>
  <c r="M16"/>
  <c r="L16"/>
  <c r="K16"/>
  <c r="S16" s="1"/>
  <c r="I16"/>
  <c r="M15"/>
  <c r="L15"/>
  <c r="K15"/>
  <c r="I15"/>
  <c r="M14"/>
  <c r="L14"/>
  <c r="K14"/>
  <c r="U14" s="1"/>
  <c r="S14" s="1"/>
  <c r="I14"/>
  <c r="M13"/>
  <c r="L13"/>
  <c r="K13"/>
  <c r="U13" s="1"/>
  <c r="S13" s="1"/>
  <c r="I13"/>
  <c r="M12"/>
  <c r="L12"/>
  <c r="K12"/>
  <c r="U12" s="1"/>
  <c r="S12" s="1"/>
  <c r="I12"/>
  <c r="M11"/>
  <c r="L11"/>
  <c r="K11"/>
  <c r="I11"/>
  <c r="M10"/>
  <c r="L10"/>
  <c r="K10"/>
  <c r="U10" s="1"/>
  <c r="S10" s="1"/>
  <c r="I10"/>
  <c r="M9"/>
  <c r="L9"/>
  <c r="K9"/>
  <c r="I9"/>
  <c r="T22" i="1383"/>
  <c r="M21"/>
  <c r="L21"/>
  <c r="K21"/>
  <c r="I21"/>
  <c r="M20"/>
  <c r="L20"/>
  <c r="K20"/>
  <c r="I20"/>
  <c r="M19"/>
  <c r="L19"/>
  <c r="K19"/>
  <c r="U19" s="1"/>
  <c r="S19" s="1"/>
  <c r="I19"/>
  <c r="Z19" s="1"/>
  <c r="M18"/>
  <c r="L18"/>
  <c r="K18"/>
  <c r="S18" s="1"/>
  <c r="I18"/>
  <c r="M17"/>
  <c r="L17"/>
  <c r="K17"/>
  <c r="U17" s="1"/>
  <c r="S17" s="1"/>
  <c r="I17"/>
  <c r="M16"/>
  <c r="L16"/>
  <c r="K16"/>
  <c r="S16" s="1"/>
  <c r="I16"/>
  <c r="M15"/>
  <c r="L15"/>
  <c r="K15"/>
  <c r="S15" s="1"/>
  <c r="I15"/>
  <c r="Z15" s="1"/>
  <c r="M14"/>
  <c r="L14"/>
  <c r="K14"/>
  <c r="U14" s="1"/>
  <c r="S14" s="1"/>
  <c r="I14"/>
  <c r="M13"/>
  <c r="L13"/>
  <c r="K13"/>
  <c r="U13" s="1"/>
  <c r="S13" s="1"/>
  <c r="I13"/>
  <c r="Z13" s="1"/>
  <c r="M12"/>
  <c r="L12"/>
  <c r="K12"/>
  <c r="I12"/>
  <c r="M11"/>
  <c r="L11"/>
  <c r="K11"/>
  <c r="I11"/>
  <c r="M10"/>
  <c r="L10"/>
  <c r="K10"/>
  <c r="I10"/>
  <c r="M9"/>
  <c r="L9"/>
  <c r="K9"/>
  <c r="U9" s="1"/>
  <c r="I9"/>
  <c r="T22" i="1382"/>
  <c r="M21"/>
  <c r="L21"/>
  <c r="K21"/>
  <c r="I21"/>
  <c r="M20"/>
  <c r="L20"/>
  <c r="K20"/>
  <c r="I20"/>
  <c r="M19"/>
  <c r="L19"/>
  <c r="K19"/>
  <c r="U19" s="1"/>
  <c r="S19" s="1"/>
  <c r="I19"/>
  <c r="Z19" s="1"/>
  <c r="M18"/>
  <c r="L18"/>
  <c r="K18"/>
  <c r="I18"/>
  <c r="M17"/>
  <c r="L17"/>
  <c r="K17"/>
  <c r="I17"/>
  <c r="O17" s="1"/>
  <c r="M16"/>
  <c r="L16"/>
  <c r="K16"/>
  <c r="I16"/>
  <c r="M15"/>
  <c r="L15"/>
  <c r="K15"/>
  <c r="S15" s="1"/>
  <c r="I15"/>
  <c r="M14"/>
  <c r="L14"/>
  <c r="K14"/>
  <c r="I14"/>
  <c r="M13"/>
  <c r="L13"/>
  <c r="K13"/>
  <c r="U13" s="1"/>
  <c r="S13" s="1"/>
  <c r="I13"/>
  <c r="Z13" s="1"/>
  <c r="M12"/>
  <c r="L12"/>
  <c r="K12"/>
  <c r="I12"/>
  <c r="M11"/>
  <c r="L11"/>
  <c r="K11"/>
  <c r="U11" s="1"/>
  <c r="S11" s="1"/>
  <c r="I11"/>
  <c r="Z11" s="1"/>
  <c r="M10"/>
  <c r="L10"/>
  <c r="K10"/>
  <c r="I10"/>
  <c r="M9"/>
  <c r="L9"/>
  <c r="K9"/>
  <c r="U9" s="1"/>
  <c r="I9"/>
  <c r="Z9" s="1"/>
  <c r="T22" i="1381"/>
  <c r="M21"/>
  <c r="L21"/>
  <c r="K21"/>
  <c r="I21"/>
  <c r="M20"/>
  <c r="L20"/>
  <c r="K20"/>
  <c r="U20" s="1"/>
  <c r="S20" s="1"/>
  <c r="I20"/>
  <c r="M19"/>
  <c r="L19"/>
  <c r="K19"/>
  <c r="I19"/>
  <c r="M18"/>
  <c r="L18"/>
  <c r="K18"/>
  <c r="S18" s="1"/>
  <c r="I18"/>
  <c r="M17"/>
  <c r="L17"/>
  <c r="K17"/>
  <c r="U17" s="1"/>
  <c r="S17" s="1"/>
  <c r="I17"/>
  <c r="Z17" s="1"/>
  <c r="M16"/>
  <c r="L16"/>
  <c r="K16"/>
  <c r="S16" s="1"/>
  <c r="I16"/>
  <c r="M15"/>
  <c r="L15"/>
  <c r="K15"/>
  <c r="S15" s="1"/>
  <c r="I15"/>
  <c r="M14"/>
  <c r="L14"/>
  <c r="K14"/>
  <c r="U14" s="1"/>
  <c r="S14" s="1"/>
  <c r="I14"/>
  <c r="M13"/>
  <c r="L13"/>
  <c r="K13"/>
  <c r="U13" s="1"/>
  <c r="S13" s="1"/>
  <c r="I13"/>
  <c r="Z13" s="1"/>
  <c r="M12"/>
  <c r="L12"/>
  <c r="K12"/>
  <c r="I12"/>
  <c r="M11"/>
  <c r="L11"/>
  <c r="K11"/>
  <c r="U11" s="1"/>
  <c r="S11" s="1"/>
  <c r="I11"/>
  <c r="M10"/>
  <c r="L10"/>
  <c r="K10"/>
  <c r="U10" s="1"/>
  <c r="S10" s="1"/>
  <c r="I10"/>
  <c r="M9"/>
  <c r="L9"/>
  <c r="K9"/>
  <c r="U9" s="1"/>
  <c r="I9"/>
  <c r="Z9" s="1"/>
  <c r="T22" i="1380"/>
  <c r="M21"/>
  <c r="L21"/>
  <c r="K21"/>
  <c r="I21"/>
  <c r="M20"/>
  <c r="L20"/>
  <c r="K20"/>
  <c r="U20" s="1"/>
  <c r="S20" s="1"/>
  <c r="I20"/>
  <c r="M19"/>
  <c r="L19"/>
  <c r="K19"/>
  <c r="I19"/>
  <c r="M18"/>
  <c r="L18"/>
  <c r="K18"/>
  <c r="I18"/>
  <c r="M17"/>
  <c r="L17"/>
  <c r="K17"/>
  <c r="I17"/>
  <c r="M16"/>
  <c r="L16"/>
  <c r="K16"/>
  <c r="I16"/>
  <c r="M15"/>
  <c r="L15"/>
  <c r="K15"/>
  <c r="I15"/>
  <c r="M14"/>
  <c r="L14"/>
  <c r="K14"/>
  <c r="U14" s="1"/>
  <c r="S14" s="1"/>
  <c r="I14"/>
  <c r="M13"/>
  <c r="L13"/>
  <c r="K13"/>
  <c r="I13"/>
  <c r="M12"/>
  <c r="L12"/>
  <c r="K12"/>
  <c r="I12"/>
  <c r="M11"/>
  <c r="L11"/>
  <c r="K11"/>
  <c r="I11"/>
  <c r="M10"/>
  <c r="L10"/>
  <c r="K10"/>
  <c r="U10" s="1"/>
  <c r="S10" s="1"/>
  <c r="I10"/>
  <c r="M9"/>
  <c r="L9"/>
  <c r="K9"/>
  <c r="I9"/>
  <c r="T22" i="1379"/>
  <c r="M21"/>
  <c r="L21"/>
  <c r="K21"/>
  <c r="I21"/>
  <c r="M20"/>
  <c r="L20"/>
  <c r="K20"/>
  <c r="U20" s="1"/>
  <c r="S20" s="1"/>
  <c r="I20"/>
  <c r="M19"/>
  <c r="L19"/>
  <c r="K19"/>
  <c r="I19"/>
  <c r="M18"/>
  <c r="L18"/>
  <c r="K18"/>
  <c r="I18"/>
  <c r="M17"/>
  <c r="L17"/>
  <c r="K17"/>
  <c r="U17" s="1"/>
  <c r="S17" s="1"/>
  <c r="I17"/>
  <c r="Z17" s="1"/>
  <c r="M16"/>
  <c r="L16"/>
  <c r="K16"/>
  <c r="U16" s="1"/>
  <c r="S16" s="1"/>
  <c r="I16"/>
  <c r="M15"/>
  <c r="L15"/>
  <c r="K15"/>
  <c r="U15" s="1"/>
  <c r="S15" s="1"/>
  <c r="I15"/>
  <c r="Z15" s="1"/>
  <c r="M14"/>
  <c r="L14"/>
  <c r="K14"/>
  <c r="I14"/>
  <c r="M13"/>
  <c r="L13"/>
  <c r="K13"/>
  <c r="U13" s="1"/>
  <c r="S13" s="1"/>
  <c r="I13"/>
  <c r="Z13" s="1"/>
  <c r="M12"/>
  <c r="L12"/>
  <c r="K12"/>
  <c r="I12"/>
  <c r="M11"/>
  <c r="L11"/>
  <c r="K11"/>
  <c r="I11"/>
  <c r="M10"/>
  <c r="L10"/>
  <c r="K10"/>
  <c r="U10" s="1"/>
  <c r="S10" s="1"/>
  <c r="I10"/>
  <c r="M9"/>
  <c r="L9"/>
  <c r="K9"/>
  <c r="I9"/>
  <c r="T22" i="1378"/>
  <c r="M21"/>
  <c r="L21"/>
  <c r="K21"/>
  <c r="I21"/>
  <c r="M20"/>
  <c r="L20"/>
  <c r="K20"/>
  <c r="U20" s="1"/>
  <c r="S20" s="1"/>
  <c r="I20"/>
  <c r="M19"/>
  <c r="L19"/>
  <c r="K19"/>
  <c r="I19"/>
  <c r="M18"/>
  <c r="L18"/>
  <c r="K18"/>
  <c r="I18"/>
  <c r="M17"/>
  <c r="L17"/>
  <c r="K17"/>
  <c r="U17" s="1"/>
  <c r="S17" s="1"/>
  <c r="I17"/>
  <c r="M16"/>
  <c r="L16"/>
  <c r="K16"/>
  <c r="I16"/>
  <c r="O16" s="1"/>
  <c r="M15"/>
  <c r="L15"/>
  <c r="K15"/>
  <c r="I15"/>
  <c r="M14"/>
  <c r="L14"/>
  <c r="K14"/>
  <c r="I14"/>
  <c r="M13"/>
  <c r="L13"/>
  <c r="K13"/>
  <c r="I13"/>
  <c r="M12"/>
  <c r="L12"/>
  <c r="K12"/>
  <c r="I12"/>
  <c r="M11"/>
  <c r="L11"/>
  <c r="K11"/>
  <c r="I11"/>
  <c r="M10"/>
  <c r="L10"/>
  <c r="K10"/>
  <c r="I10"/>
  <c r="M9"/>
  <c r="L9"/>
  <c r="K9"/>
  <c r="U9" s="1"/>
  <c r="I9"/>
  <c r="Z9" s="1"/>
  <c r="Z22" i="1392" l="1"/>
  <c r="U22"/>
  <c r="S22" s="1"/>
  <c r="U20"/>
  <c r="S20" s="1"/>
  <c r="U17"/>
  <c r="S17" s="1"/>
  <c r="Z12"/>
  <c r="AA12" s="1"/>
  <c r="AE12" s="1"/>
  <c r="U21"/>
  <c r="S21" s="1"/>
  <c r="Z18"/>
  <c r="AA18" s="1"/>
  <c r="AE18" s="1"/>
  <c r="U18"/>
  <c r="S18" s="1"/>
  <c r="U16"/>
  <c r="S16" s="1"/>
  <c r="Z14"/>
  <c r="AA14" s="1"/>
  <c r="AE14" s="1"/>
  <c r="Z10"/>
  <c r="AA10" s="1"/>
  <c r="AE10" s="1"/>
  <c r="U10"/>
  <c r="S10" s="1"/>
  <c r="U23"/>
  <c r="S9"/>
  <c r="U25"/>
  <c r="O9"/>
  <c r="Z9"/>
  <c r="AA9" s="1"/>
  <c r="AE9" s="1"/>
  <c r="N10"/>
  <c r="P10"/>
  <c r="O11"/>
  <c r="Z11"/>
  <c r="AA11" s="1"/>
  <c r="AE11" s="1"/>
  <c r="N12"/>
  <c r="P12"/>
  <c r="O13"/>
  <c r="Z13"/>
  <c r="AA13" s="1"/>
  <c r="AE13" s="1"/>
  <c r="N14"/>
  <c r="P14"/>
  <c r="O15"/>
  <c r="Z15"/>
  <c r="AA15" s="1"/>
  <c r="AE15" s="1"/>
  <c r="N16"/>
  <c r="P16"/>
  <c r="O17"/>
  <c r="Z17"/>
  <c r="AA17" s="1"/>
  <c r="AE17" s="1"/>
  <c r="N18"/>
  <c r="P18"/>
  <c r="O19"/>
  <c r="Z19"/>
  <c r="AA19" s="1"/>
  <c r="AE19" s="1"/>
  <c r="N20"/>
  <c r="P20"/>
  <c r="O21"/>
  <c r="Z21"/>
  <c r="AA21" s="1"/>
  <c r="AE21" s="1"/>
  <c r="N22"/>
  <c r="P22"/>
  <c r="AA22"/>
  <c r="AE22" s="1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O22"/>
  <c r="U20" i="1391"/>
  <c r="S20" s="1"/>
  <c r="Z10"/>
  <c r="U22"/>
  <c r="S22" s="1"/>
  <c r="O22"/>
  <c r="Z22"/>
  <c r="AA22" s="1"/>
  <c r="AE22" s="1"/>
  <c r="U21"/>
  <c r="S21" s="1"/>
  <c r="O20"/>
  <c r="S19"/>
  <c r="O18"/>
  <c r="Z18"/>
  <c r="AA18" s="1"/>
  <c r="AE18" s="1"/>
  <c r="U17"/>
  <c r="S17" s="1"/>
  <c r="Z16"/>
  <c r="O16"/>
  <c r="AA16"/>
  <c r="AE16" s="1"/>
  <c r="S15"/>
  <c r="Z14"/>
  <c r="O14"/>
  <c r="AA14"/>
  <c r="AE14" s="1"/>
  <c r="U13"/>
  <c r="S13" s="1"/>
  <c r="O12"/>
  <c r="Z12"/>
  <c r="AA12" s="1"/>
  <c r="AE12" s="1"/>
  <c r="U11"/>
  <c r="S11" s="1"/>
  <c r="O10"/>
  <c r="AA10"/>
  <c r="AE10" s="1"/>
  <c r="U9"/>
  <c r="S9" s="1"/>
  <c r="U23"/>
  <c r="U25" s="1"/>
  <c r="P19"/>
  <c r="O9"/>
  <c r="Z9"/>
  <c r="AA9" s="1"/>
  <c r="AE9" s="1"/>
  <c r="N10"/>
  <c r="P10"/>
  <c r="O11"/>
  <c r="N12"/>
  <c r="P12"/>
  <c r="O13"/>
  <c r="Z13"/>
  <c r="AA13" s="1"/>
  <c r="AE13" s="1"/>
  <c r="N14"/>
  <c r="P14"/>
  <c r="O15"/>
  <c r="Z15"/>
  <c r="AA15" s="1"/>
  <c r="AE15" s="1"/>
  <c r="N16"/>
  <c r="P16"/>
  <c r="O17"/>
  <c r="Z17"/>
  <c r="AA17" s="1"/>
  <c r="AE17" s="1"/>
  <c r="N18"/>
  <c r="P18"/>
  <c r="O19"/>
  <c r="Z19"/>
  <c r="AA19" s="1"/>
  <c r="AE19" s="1"/>
  <c r="N20"/>
  <c r="P20"/>
  <c r="O21"/>
  <c r="Z21"/>
  <c r="AA21" s="1"/>
  <c r="AE21" s="1"/>
  <c r="N22"/>
  <c r="P22"/>
  <c r="N9"/>
  <c r="P9"/>
  <c r="N11"/>
  <c r="P11"/>
  <c r="N13"/>
  <c r="P13"/>
  <c r="N15"/>
  <c r="P15"/>
  <c r="N17"/>
  <c r="P17"/>
  <c r="N19"/>
  <c r="N21"/>
  <c r="P21"/>
  <c r="P19" i="1386"/>
  <c r="P19" i="91"/>
  <c r="Z22" i="1390"/>
  <c r="AA22" s="1"/>
  <c r="AE22" s="1"/>
  <c r="U20"/>
  <c r="S20" s="1"/>
  <c r="S16"/>
  <c r="U13"/>
  <c r="S13" s="1"/>
  <c r="Z10"/>
  <c r="AA10" s="1"/>
  <c r="AE10" s="1"/>
  <c r="S9"/>
  <c r="O9"/>
  <c r="Z9"/>
  <c r="AA9" s="1"/>
  <c r="AE9" s="1"/>
  <c r="N10"/>
  <c r="P10"/>
  <c r="O11"/>
  <c r="Z11"/>
  <c r="AA11" s="1"/>
  <c r="AE11" s="1"/>
  <c r="N12"/>
  <c r="P12"/>
  <c r="AA12"/>
  <c r="AE12" s="1"/>
  <c r="O13"/>
  <c r="Z13"/>
  <c r="AA13" s="1"/>
  <c r="AE13" s="1"/>
  <c r="N14"/>
  <c r="P14"/>
  <c r="AA14"/>
  <c r="AE14" s="1"/>
  <c r="O15"/>
  <c r="Z15"/>
  <c r="AA15" s="1"/>
  <c r="AE15" s="1"/>
  <c r="N16"/>
  <c r="P16"/>
  <c r="O17"/>
  <c r="Z17"/>
  <c r="AA17" s="1"/>
  <c r="AE17" s="1"/>
  <c r="N18"/>
  <c r="P18"/>
  <c r="AA18"/>
  <c r="AE18" s="1"/>
  <c r="O19"/>
  <c r="Z19"/>
  <c r="AA19" s="1"/>
  <c r="AE19" s="1"/>
  <c r="N20"/>
  <c r="P20"/>
  <c r="O21"/>
  <c r="Z21"/>
  <c r="AA21" s="1"/>
  <c r="AE21" s="1"/>
  <c r="N22"/>
  <c r="P22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O22"/>
  <c r="N19" i="1386"/>
  <c r="O19"/>
  <c r="Z19" i="91"/>
  <c r="AA19" s="1"/>
  <c r="AE19" s="1"/>
  <c r="U22" i="1388"/>
  <c r="S22" s="1"/>
  <c r="U21"/>
  <c r="S21" s="1"/>
  <c r="Z20"/>
  <c r="AA20" s="1"/>
  <c r="AE20" s="1"/>
  <c r="U17"/>
  <c r="S17" s="1"/>
  <c r="Z18"/>
  <c r="Z16"/>
  <c r="AA16" s="1"/>
  <c r="AE16" s="1"/>
  <c r="U16"/>
  <c r="S16" s="1"/>
  <c r="U15"/>
  <c r="S15" s="1"/>
  <c r="Z12"/>
  <c r="AA12" s="1"/>
  <c r="AE12" s="1"/>
  <c r="S9"/>
  <c r="O9"/>
  <c r="Z9"/>
  <c r="AA9" s="1"/>
  <c r="AE9" s="1"/>
  <c r="N10"/>
  <c r="P10"/>
  <c r="AA10"/>
  <c r="AE10" s="1"/>
  <c r="O11"/>
  <c r="Z11"/>
  <c r="AA11" s="1"/>
  <c r="AE11" s="1"/>
  <c r="N12"/>
  <c r="P12"/>
  <c r="O13"/>
  <c r="Z13"/>
  <c r="AA13" s="1"/>
  <c r="AE13" s="1"/>
  <c r="N14"/>
  <c r="P14"/>
  <c r="AA14"/>
  <c r="AE14" s="1"/>
  <c r="O15"/>
  <c r="Z15"/>
  <c r="AA15" s="1"/>
  <c r="AE15" s="1"/>
  <c r="N16"/>
  <c r="P16"/>
  <c r="O17"/>
  <c r="Z17"/>
  <c r="AA17" s="1"/>
  <c r="AE17" s="1"/>
  <c r="N18"/>
  <c r="P18"/>
  <c r="AA18"/>
  <c r="AE18" s="1"/>
  <c r="O19"/>
  <c r="Z19"/>
  <c r="AA19" s="1"/>
  <c r="AE19" s="1"/>
  <c r="N20"/>
  <c r="P20"/>
  <c r="O21"/>
  <c r="Z21"/>
  <c r="AA21" s="1"/>
  <c r="AE21" s="1"/>
  <c r="N22"/>
  <c r="P22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O22"/>
  <c r="U10" i="1386"/>
  <c r="S10" s="1"/>
  <c r="S16"/>
  <c r="S18"/>
  <c r="U21"/>
  <c r="S21" s="1"/>
  <c r="U11"/>
  <c r="S11" s="1"/>
  <c r="U13"/>
  <c r="S13" s="1"/>
  <c r="U17"/>
  <c r="S17" s="1"/>
  <c r="Z11"/>
  <c r="AA11" s="1"/>
  <c r="AE11" s="1"/>
  <c r="U9"/>
  <c r="Z9" s="1"/>
  <c r="AA9" s="1"/>
  <c r="AE9" s="1"/>
  <c r="U22"/>
  <c r="S22" s="1"/>
  <c r="U20"/>
  <c r="S20" s="1"/>
  <c r="Z17"/>
  <c r="AA17" s="1"/>
  <c r="AE17" s="1"/>
  <c r="S15"/>
  <c r="U14"/>
  <c r="S14" s="1"/>
  <c r="U12"/>
  <c r="S12" s="1"/>
  <c r="S9"/>
  <c r="N9"/>
  <c r="P9"/>
  <c r="O10"/>
  <c r="Z10"/>
  <c r="AA10" s="1"/>
  <c r="AE10" s="1"/>
  <c r="N11"/>
  <c r="P11"/>
  <c r="O12"/>
  <c r="N13"/>
  <c r="P13"/>
  <c r="O14"/>
  <c r="N15"/>
  <c r="P15"/>
  <c r="O16"/>
  <c r="N17"/>
  <c r="P17"/>
  <c r="O18"/>
  <c r="Z18"/>
  <c r="AA18" s="1"/>
  <c r="AE18" s="1"/>
  <c r="N20"/>
  <c r="P20"/>
  <c r="O21"/>
  <c r="N22"/>
  <c r="P22"/>
  <c r="O9"/>
  <c r="N10"/>
  <c r="P10"/>
  <c r="O11"/>
  <c r="N12"/>
  <c r="P12"/>
  <c r="O13"/>
  <c r="N14"/>
  <c r="P14"/>
  <c r="O15"/>
  <c r="N16"/>
  <c r="P16"/>
  <c r="O17"/>
  <c r="N18"/>
  <c r="P18"/>
  <c r="O20"/>
  <c r="N21"/>
  <c r="P21"/>
  <c r="O22"/>
  <c r="Z21" i="1385"/>
  <c r="U21"/>
  <c r="S21" s="1"/>
  <c r="U20"/>
  <c r="S20" s="1"/>
  <c r="Z19"/>
  <c r="U19"/>
  <c r="S19" s="1"/>
  <c r="U18"/>
  <c r="S18" s="1"/>
  <c r="Z17"/>
  <c r="U17"/>
  <c r="S17" s="1"/>
  <c r="S15"/>
  <c r="Z13"/>
  <c r="AA13" s="1"/>
  <c r="AE13" s="1"/>
  <c r="U12"/>
  <c r="S12" s="1"/>
  <c r="Z11"/>
  <c r="AA11" s="1"/>
  <c r="AE11" s="1"/>
  <c r="U11"/>
  <c r="S11" s="1"/>
  <c r="U10"/>
  <c r="S10" s="1"/>
  <c r="S9"/>
  <c r="N9"/>
  <c r="P9"/>
  <c r="AA9"/>
  <c r="AE9" s="1"/>
  <c r="O10"/>
  <c r="Z10"/>
  <c r="AA10" s="1"/>
  <c r="AE10" s="1"/>
  <c r="N11"/>
  <c r="P11"/>
  <c r="O12"/>
  <c r="Z12"/>
  <c r="AA12" s="1"/>
  <c r="AE12" s="1"/>
  <c r="N13"/>
  <c r="P13"/>
  <c r="O14"/>
  <c r="Z14"/>
  <c r="AA14" s="1"/>
  <c r="AE14" s="1"/>
  <c r="N15"/>
  <c r="P15"/>
  <c r="O16"/>
  <c r="Z16"/>
  <c r="AA16" s="1"/>
  <c r="AE16" s="1"/>
  <c r="N17"/>
  <c r="P17"/>
  <c r="AA17"/>
  <c r="AE17" s="1"/>
  <c r="O18"/>
  <c r="Z18"/>
  <c r="AA18" s="1"/>
  <c r="AE18" s="1"/>
  <c r="N19"/>
  <c r="P19"/>
  <c r="AA19"/>
  <c r="AE19" s="1"/>
  <c r="O20"/>
  <c r="Z20"/>
  <c r="AA20" s="1"/>
  <c r="AE20" s="1"/>
  <c r="N21"/>
  <c r="P21"/>
  <c r="AA21"/>
  <c r="AE21" s="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Z21" i="1384"/>
  <c r="AA21" s="1"/>
  <c r="AE21" s="1"/>
  <c r="U21"/>
  <c r="S21" s="1"/>
  <c r="Z19"/>
  <c r="AA19" s="1"/>
  <c r="AE19" s="1"/>
  <c r="Z15"/>
  <c r="AA15" s="1"/>
  <c r="AE15" s="1"/>
  <c r="S15"/>
  <c r="Z13"/>
  <c r="U11"/>
  <c r="S11" s="1"/>
  <c r="U20"/>
  <c r="S20" s="1"/>
  <c r="U9"/>
  <c r="Z9" s="1"/>
  <c r="AA9" s="1"/>
  <c r="AE9" s="1"/>
  <c r="N9"/>
  <c r="P9"/>
  <c r="O10"/>
  <c r="Z10"/>
  <c r="AA10" s="1"/>
  <c r="AE10" s="1"/>
  <c r="N11"/>
  <c r="P11"/>
  <c r="O12"/>
  <c r="Z12"/>
  <c r="AA12" s="1"/>
  <c r="AE12" s="1"/>
  <c r="N13"/>
  <c r="P13"/>
  <c r="AA13"/>
  <c r="AE13" s="1"/>
  <c r="O14"/>
  <c r="Z14"/>
  <c r="AA14" s="1"/>
  <c r="AE14" s="1"/>
  <c r="N15"/>
  <c r="P15"/>
  <c r="O16"/>
  <c r="Z16"/>
  <c r="AA16" s="1"/>
  <c r="AE16" s="1"/>
  <c r="N17"/>
  <c r="P17"/>
  <c r="AA17"/>
  <c r="AE17" s="1"/>
  <c r="O18"/>
  <c r="Z18"/>
  <c r="AA18" s="1"/>
  <c r="AE18" s="1"/>
  <c r="N19"/>
  <c r="P19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21" i="1383"/>
  <c r="S21" s="1"/>
  <c r="U20"/>
  <c r="S20" s="1"/>
  <c r="Z17"/>
  <c r="AA17" s="1"/>
  <c r="AE17" s="1"/>
  <c r="Z9"/>
  <c r="Z21"/>
  <c r="AA21" s="1"/>
  <c r="AE21" s="1"/>
  <c r="U12"/>
  <c r="S12" s="1"/>
  <c r="Z11"/>
  <c r="U11"/>
  <c r="S11" s="1"/>
  <c r="U10"/>
  <c r="S10" s="1"/>
  <c r="U22"/>
  <c r="U24" s="1"/>
  <c r="S9"/>
  <c r="N9"/>
  <c r="P9"/>
  <c r="AA9"/>
  <c r="AE9" s="1"/>
  <c r="O10"/>
  <c r="Z10"/>
  <c r="AA10" s="1"/>
  <c r="AE10" s="1"/>
  <c r="N11"/>
  <c r="P11"/>
  <c r="AA11"/>
  <c r="AE11" s="1"/>
  <c r="O12"/>
  <c r="Z12"/>
  <c r="AA12" s="1"/>
  <c r="AE12" s="1"/>
  <c r="N13"/>
  <c r="P13"/>
  <c r="AA13"/>
  <c r="AE13" s="1"/>
  <c r="O14"/>
  <c r="Z14"/>
  <c r="AA14" s="1"/>
  <c r="AE14" s="1"/>
  <c r="N15"/>
  <c r="P15"/>
  <c r="AA15"/>
  <c r="AE15" s="1"/>
  <c r="O16"/>
  <c r="Z16"/>
  <c r="AA16" s="1"/>
  <c r="AE16" s="1"/>
  <c r="N17"/>
  <c r="P17"/>
  <c r="O18"/>
  <c r="Z18"/>
  <c r="AA18" s="1"/>
  <c r="AE18" s="1"/>
  <c r="N19"/>
  <c r="P19"/>
  <c r="AA19"/>
  <c r="AE19" s="1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21" i="1382"/>
  <c r="S21" s="1"/>
  <c r="Z15"/>
  <c r="O21"/>
  <c r="Z20"/>
  <c r="AA20" s="1"/>
  <c r="AE20" s="1"/>
  <c r="U20"/>
  <c r="S20" s="1"/>
  <c r="O19"/>
  <c r="AA19"/>
  <c r="AE19" s="1"/>
  <c r="S18"/>
  <c r="U17"/>
  <c r="S16"/>
  <c r="O15"/>
  <c r="AA15"/>
  <c r="AE15" s="1"/>
  <c r="U14"/>
  <c r="S14" s="1"/>
  <c r="O13"/>
  <c r="AA13"/>
  <c r="AE13" s="1"/>
  <c r="U12"/>
  <c r="S12" s="1"/>
  <c r="O11"/>
  <c r="AA11"/>
  <c r="AE11" s="1"/>
  <c r="U10"/>
  <c r="S10" s="1"/>
  <c r="O9"/>
  <c r="AA9"/>
  <c r="AE9" s="1"/>
  <c r="S9"/>
  <c r="N10"/>
  <c r="P10"/>
  <c r="N12"/>
  <c r="P12"/>
  <c r="N14"/>
  <c r="P14"/>
  <c r="N16"/>
  <c r="P16"/>
  <c r="N18"/>
  <c r="P18"/>
  <c r="N20"/>
  <c r="P20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Z21" i="1381"/>
  <c r="AA21" s="1"/>
  <c r="AE21" s="1"/>
  <c r="U21"/>
  <c r="S21" s="1"/>
  <c r="Z19"/>
  <c r="U19"/>
  <c r="S19" s="1"/>
  <c r="Z15"/>
  <c r="U12"/>
  <c r="S12" s="1"/>
  <c r="Z11"/>
  <c r="U22"/>
  <c r="U24" s="1"/>
  <c r="S9"/>
  <c r="N9"/>
  <c r="P9"/>
  <c r="AA9"/>
  <c r="AE9" s="1"/>
  <c r="O10"/>
  <c r="Z10"/>
  <c r="AA10" s="1"/>
  <c r="AE10" s="1"/>
  <c r="N11"/>
  <c r="P11"/>
  <c r="AA11"/>
  <c r="AE11" s="1"/>
  <c r="O12"/>
  <c r="Z12"/>
  <c r="AA12" s="1"/>
  <c r="AE12" s="1"/>
  <c r="N13"/>
  <c r="P13"/>
  <c r="AA13"/>
  <c r="AE13" s="1"/>
  <c r="O14"/>
  <c r="Z14"/>
  <c r="AA14" s="1"/>
  <c r="AE14" s="1"/>
  <c r="N15"/>
  <c r="P15"/>
  <c r="AA15"/>
  <c r="AE15" s="1"/>
  <c r="O16"/>
  <c r="Z16"/>
  <c r="AA16" s="1"/>
  <c r="AE16" s="1"/>
  <c r="N17"/>
  <c r="P17"/>
  <c r="AA17"/>
  <c r="AE17" s="1"/>
  <c r="O18"/>
  <c r="Z18"/>
  <c r="AA18" s="1"/>
  <c r="AE18" s="1"/>
  <c r="N19"/>
  <c r="P19"/>
  <c r="AA19"/>
  <c r="AE19" s="1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S18" i="1380"/>
  <c r="Z21"/>
  <c r="AA21" s="1"/>
  <c r="AE21" s="1"/>
  <c r="U21"/>
  <c r="S21" s="1"/>
  <c r="Z19"/>
  <c r="AA19" s="1"/>
  <c r="AE19" s="1"/>
  <c r="U19"/>
  <c r="S19" s="1"/>
  <c r="Z17"/>
  <c r="U17"/>
  <c r="S17" s="1"/>
  <c r="S16"/>
  <c r="Z15"/>
  <c r="AA15" s="1"/>
  <c r="AE15" s="1"/>
  <c r="S15"/>
  <c r="Z13"/>
  <c r="AA13" s="1"/>
  <c r="AE13" s="1"/>
  <c r="U13"/>
  <c r="S13" s="1"/>
  <c r="U12"/>
  <c r="S12" s="1"/>
  <c r="U11"/>
  <c r="S11" s="1"/>
  <c r="U9"/>
  <c r="Z9" s="1"/>
  <c r="AA9" s="1"/>
  <c r="AE9" s="1"/>
  <c r="N9"/>
  <c r="P9"/>
  <c r="O10"/>
  <c r="Z10"/>
  <c r="AA10" s="1"/>
  <c r="AE10" s="1"/>
  <c r="N11"/>
  <c r="P11"/>
  <c r="O12"/>
  <c r="Z12"/>
  <c r="AA12" s="1"/>
  <c r="AE12" s="1"/>
  <c r="N13"/>
  <c r="P13"/>
  <c r="O14"/>
  <c r="Z14"/>
  <c r="AA14" s="1"/>
  <c r="AE14" s="1"/>
  <c r="N15"/>
  <c r="P15"/>
  <c r="O16"/>
  <c r="Z16"/>
  <c r="AA16" s="1"/>
  <c r="AE16" s="1"/>
  <c r="N17"/>
  <c r="P17"/>
  <c r="AA17"/>
  <c r="AE17" s="1"/>
  <c r="O18"/>
  <c r="Z18"/>
  <c r="AA18" s="1"/>
  <c r="AE18" s="1"/>
  <c r="N19"/>
  <c r="P19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11" i="1379"/>
  <c r="S11" s="1"/>
  <c r="Z9"/>
  <c r="AA9" s="1"/>
  <c r="AE9" s="1"/>
  <c r="U9"/>
  <c r="U21"/>
  <c r="S21" s="1"/>
  <c r="U19"/>
  <c r="S19" s="1"/>
  <c r="U18"/>
  <c r="S18" s="1"/>
  <c r="U14"/>
  <c r="S14" s="1"/>
  <c r="U12"/>
  <c r="S12" s="1"/>
  <c r="S9"/>
  <c r="N9"/>
  <c r="P9"/>
  <c r="O10"/>
  <c r="Z10"/>
  <c r="AA10" s="1"/>
  <c r="AE10" s="1"/>
  <c r="N11"/>
  <c r="P11"/>
  <c r="O12"/>
  <c r="Z12"/>
  <c r="AA12" s="1"/>
  <c r="AE12" s="1"/>
  <c r="N13"/>
  <c r="P13"/>
  <c r="AA13"/>
  <c r="AE13" s="1"/>
  <c r="O14"/>
  <c r="Z14"/>
  <c r="AA14" s="1"/>
  <c r="AE14" s="1"/>
  <c r="N15"/>
  <c r="P15"/>
  <c r="AA15"/>
  <c r="AE15" s="1"/>
  <c r="O16"/>
  <c r="Z16"/>
  <c r="AA16" s="1"/>
  <c r="AE16" s="1"/>
  <c r="N17"/>
  <c r="P17"/>
  <c r="AA17"/>
  <c r="AE17" s="1"/>
  <c r="O18"/>
  <c r="Z18"/>
  <c r="AA18" s="1"/>
  <c r="AE18" s="1"/>
  <c r="N19"/>
  <c r="P19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18" i="1378"/>
  <c r="S18" s="1"/>
  <c r="U14"/>
  <c r="S14" s="1"/>
  <c r="U12"/>
  <c r="S12" s="1"/>
  <c r="U10"/>
  <c r="S10" s="1"/>
  <c r="U21"/>
  <c r="S21" s="1"/>
  <c r="Z19"/>
  <c r="AA19" s="1"/>
  <c r="AE19" s="1"/>
  <c r="U19"/>
  <c r="S19" s="1"/>
  <c r="Z17"/>
  <c r="AA17" s="1"/>
  <c r="AE17" s="1"/>
  <c r="U16"/>
  <c r="S16" s="1"/>
  <c r="Z16"/>
  <c r="AA16" s="1"/>
  <c r="AE16" s="1"/>
  <c r="U15"/>
  <c r="S15" s="1"/>
  <c r="O14"/>
  <c r="U13"/>
  <c r="S13" s="1"/>
  <c r="Z12"/>
  <c r="O12"/>
  <c r="AA12"/>
  <c r="AE12" s="1"/>
  <c r="U11"/>
  <c r="S11" s="1"/>
  <c r="Z10"/>
  <c r="AA10" s="1"/>
  <c r="AE10" s="1"/>
  <c r="O10"/>
  <c r="N9"/>
  <c r="P9"/>
  <c r="AA9"/>
  <c r="AE9" s="1"/>
  <c r="N11"/>
  <c r="P11"/>
  <c r="N13"/>
  <c r="P13"/>
  <c r="N15"/>
  <c r="P15"/>
  <c r="N17"/>
  <c r="P17"/>
  <c r="O18"/>
  <c r="Z18"/>
  <c r="AA18" s="1"/>
  <c r="AE18" s="1"/>
  <c r="N19"/>
  <c r="P19"/>
  <c r="O20"/>
  <c r="Z20"/>
  <c r="AA20" s="1"/>
  <c r="AE20" s="1"/>
  <c r="N21"/>
  <c r="P21"/>
  <c r="O9"/>
  <c r="S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Z20" i="1392" l="1"/>
  <c r="AA20" s="1"/>
  <c r="AE20" s="1"/>
  <c r="Z16"/>
  <c r="AA16" s="1"/>
  <c r="AE16" s="1"/>
  <c r="Z20" i="1391"/>
  <c r="AA20" s="1"/>
  <c r="AE20" s="1"/>
  <c r="Z11"/>
  <c r="AA11" s="1"/>
  <c r="AE11" s="1"/>
  <c r="Z20" i="1390"/>
  <c r="AA20" s="1"/>
  <c r="AE20" s="1"/>
  <c r="U23"/>
  <c r="U25" s="1"/>
  <c r="Z16"/>
  <c r="AA16" s="1"/>
  <c r="AE16" s="1"/>
  <c r="U23" i="1388"/>
  <c r="U25" s="1"/>
  <c r="Z22"/>
  <c r="AA22" s="1"/>
  <c r="AE22" s="1"/>
  <c r="Z21" i="1386"/>
  <c r="AA21" s="1"/>
  <c r="AE21" s="1"/>
  <c r="Z16"/>
  <c r="AA16" s="1"/>
  <c r="AE16" s="1"/>
  <c r="Z14"/>
  <c r="AA14" s="1"/>
  <c r="AE14" s="1"/>
  <c r="Z13"/>
  <c r="AA13" s="1"/>
  <c r="AE13" s="1"/>
  <c r="Z15"/>
  <c r="AA15" s="1"/>
  <c r="AE15" s="1"/>
  <c r="Z12"/>
  <c r="AA12" s="1"/>
  <c r="AE12" s="1"/>
  <c r="U23"/>
  <c r="U25" s="1"/>
  <c r="Z22"/>
  <c r="AA22" s="1"/>
  <c r="AE22" s="1"/>
  <c r="Z20"/>
  <c r="AA20" s="1"/>
  <c r="AE20" s="1"/>
  <c r="Z15" i="1385"/>
  <c r="AA15" s="1"/>
  <c r="AE15" s="1"/>
  <c r="U22"/>
  <c r="U24" s="1"/>
  <c r="Z11" i="1384"/>
  <c r="AA11" s="1"/>
  <c r="AE11" s="1"/>
  <c r="S9"/>
  <c r="U22"/>
  <c r="U24" s="1"/>
  <c r="Z21" i="1382"/>
  <c r="AA21" s="1"/>
  <c r="AE21" s="1"/>
  <c r="Z18"/>
  <c r="AA18" s="1"/>
  <c r="AE18" s="1"/>
  <c r="Z12"/>
  <c r="AA12" s="1"/>
  <c r="AE12" s="1"/>
  <c r="U22"/>
  <c r="U24" s="1"/>
  <c r="S17"/>
  <c r="Z17"/>
  <c r="AA17" s="1"/>
  <c r="AE17" s="1"/>
  <c r="Z16"/>
  <c r="AA16" s="1"/>
  <c r="AE16" s="1"/>
  <c r="Z14"/>
  <c r="AA14" s="1"/>
  <c r="AE14" s="1"/>
  <c r="Z10"/>
  <c r="AA10" s="1"/>
  <c r="AE10" s="1"/>
  <c r="Z11" i="1380"/>
  <c r="AA11" s="1"/>
  <c r="AE11" s="1"/>
  <c r="S9"/>
  <c r="U22"/>
  <c r="U24" s="1"/>
  <c r="Z19" i="1379"/>
  <c r="AA19" s="1"/>
  <c r="AE19" s="1"/>
  <c r="Z11"/>
  <c r="AA11" s="1"/>
  <c r="AE11" s="1"/>
  <c r="Z21" i="1378"/>
  <c r="AA21" s="1"/>
  <c r="AE21" s="1"/>
  <c r="Z21" i="1379"/>
  <c r="AA21" s="1"/>
  <c r="AE21" s="1"/>
  <c r="U22"/>
  <c r="U24" s="1"/>
  <c r="Z15" i="1378"/>
  <c r="AA15" s="1"/>
  <c r="AE15" s="1"/>
  <c r="Z14"/>
  <c r="AA14" s="1"/>
  <c r="AE14" s="1"/>
  <c r="Z13"/>
  <c r="AA13" s="1"/>
  <c r="AE13" s="1"/>
  <c r="U22"/>
  <c r="U24" s="1"/>
  <c r="Z11"/>
  <c r="AA11" s="1"/>
  <c r="AE11" s="1"/>
  <c r="C18" i="91"/>
  <c r="I18"/>
  <c r="O18" s="1"/>
  <c r="K18"/>
  <c r="L18"/>
  <c r="M18"/>
  <c r="N18"/>
  <c r="U18"/>
  <c r="S18" s="1"/>
  <c r="P18" l="1"/>
  <c r="Z18"/>
  <c r="AA18" s="1"/>
  <c r="AE18" s="1"/>
  <c r="I9" l="1"/>
  <c r="I10" l="1"/>
  <c r="I11"/>
  <c r="I12"/>
  <c r="I13"/>
  <c r="I14"/>
  <c r="I15"/>
  <c r="I16"/>
  <c r="I17"/>
  <c r="I20"/>
  <c r="I21"/>
  <c r="I22"/>
  <c r="C10" l="1"/>
  <c r="C11"/>
  <c r="C12"/>
  <c r="C13"/>
  <c r="C14"/>
  <c r="C15"/>
  <c r="C16"/>
  <c r="C17"/>
  <c r="C20"/>
  <c r="C21"/>
  <c r="C9"/>
  <c r="T23" l="1"/>
  <c r="K10" l="1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20"/>
  <c r="L20"/>
  <c r="M20"/>
  <c r="K21"/>
  <c r="L21"/>
  <c r="M21"/>
  <c r="K22"/>
  <c r="L22"/>
  <c r="M22"/>
  <c r="Z22" l="1"/>
  <c r="Z10"/>
  <c r="Z11"/>
  <c r="Z12"/>
  <c r="Z13"/>
  <c r="Z14"/>
  <c r="Z15"/>
  <c r="Z16"/>
  <c r="Z17"/>
  <c r="Z20"/>
  <c r="Z21"/>
  <c r="Z9"/>
  <c r="N9" l="1"/>
  <c r="O15"/>
  <c r="N10"/>
  <c r="N15"/>
  <c r="O20"/>
  <c r="N14"/>
  <c r="N20"/>
  <c r="N11"/>
  <c r="O11"/>
  <c r="O21"/>
  <c r="O16"/>
  <c r="O12"/>
  <c r="P22"/>
  <c r="P17"/>
  <c r="P13"/>
  <c r="P21"/>
  <c r="P16"/>
  <c r="P12"/>
  <c r="N22"/>
  <c r="N17"/>
  <c r="N13"/>
  <c r="O9"/>
  <c r="O14"/>
  <c r="O10"/>
  <c r="P20"/>
  <c r="P15"/>
  <c r="P11"/>
  <c r="N21"/>
  <c r="N16"/>
  <c r="N12"/>
  <c r="O22"/>
  <c r="O17"/>
  <c r="O13"/>
  <c r="P9"/>
  <c r="P14"/>
  <c r="P10"/>
  <c r="M9" l="1"/>
  <c r="U22" l="1"/>
  <c r="S22" s="1"/>
  <c r="U20"/>
  <c r="S20" s="1"/>
  <c r="U21"/>
  <c r="S21" s="1"/>
  <c r="AA20"/>
  <c r="AE20" s="1"/>
  <c r="K9"/>
  <c r="AA10" l="1"/>
  <c r="AE10" s="1"/>
  <c r="AA21"/>
  <c r="AE21" s="1"/>
  <c r="AA9"/>
  <c r="AE9" s="1"/>
  <c r="AA15"/>
  <c r="AE15" s="1"/>
  <c r="AA11"/>
  <c r="AE11" s="1"/>
  <c r="AA14"/>
  <c r="AE14" s="1"/>
  <c r="AA17"/>
  <c r="AE17" s="1"/>
  <c r="AA13"/>
  <c r="AE13" s="1"/>
  <c r="AA16"/>
  <c r="AE16" s="1"/>
  <c r="AA12"/>
  <c r="AE12" s="1"/>
  <c r="AA22"/>
  <c r="AE22" s="1"/>
  <c r="U15" l="1"/>
  <c r="S15" s="1"/>
  <c r="U16"/>
  <c r="S16" s="1"/>
  <c r="U17"/>
  <c r="S17" s="1"/>
  <c r="U13"/>
  <c r="U12"/>
  <c r="U11"/>
  <c r="U10"/>
  <c r="L9"/>
  <c r="U9" s="1"/>
  <c r="U14" l="1"/>
  <c r="S14" s="1"/>
  <c r="S11"/>
  <c r="S13"/>
  <c r="S12"/>
  <c r="S10"/>
  <c r="S9"/>
  <c r="U23" l="1"/>
  <c r="U25" s="1"/>
</calcChain>
</file>

<file path=xl/sharedStrings.xml><?xml version="1.0" encoding="utf-8"?>
<sst xmlns="http://schemas.openxmlformats.org/spreadsheetml/2006/main" count="1950" uniqueCount="1139">
  <si>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</si>
  <si>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</si>
  <si>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</si>
  <si>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</si>
  <si>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</si>
  <si>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</si>
  <si>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</si>
  <si>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</si>
  <si>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</si>
  <si>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</si>
  <si>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</si>
  <si>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</si>
  <si>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</si>
  <si>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</si>
  <si>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</si>
  <si>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</si>
  <si>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</si>
  <si>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</si>
  <si>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</si>
  <si>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</si>
  <si>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</si>
  <si>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</si>
  <si>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</si>
  <si>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</si>
  <si>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</si>
  <si>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</si>
  <si>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</si>
  <si>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</si>
  <si>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</si>
  <si>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</si>
  <si>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</si>
  <si>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</si>
  <si>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</si>
  <si>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</si>
  <si>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</si>
  <si>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</si>
  <si>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</si>
  <si>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</si>
  <si>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</si>
  <si>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</si>
  <si>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T8/12</t>
  </si>
  <si>
    <t>BRIDE TDW200</t>
  </si>
  <si>
    <t>99MATBRIDE200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</si>
  <si>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</si>
  <si>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</si>
  <si>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</si>
  <si>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</si>
  <si>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</si>
  <si>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</si>
  <si>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</si>
  <si>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</si>
  <si>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</si>
  <si>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</si>
  <si>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</si>
  <si>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</si>
  <si>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</si>
  <si>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</si>
  <si>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</si>
  <si>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</si>
  <si>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</si>
  <si>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</si>
  <si>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</si>
  <si>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</si>
  <si>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</si>
  <si>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</si>
  <si>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</si>
  <si>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</si>
  <si>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</si>
  <si>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</si>
  <si>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</si>
  <si>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</si>
  <si>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</si>
  <si>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</si>
  <si>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</si>
  <si>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</si>
  <si>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</si>
  <si>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</si>
  <si>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</si>
  <si>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</si>
  <si>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</si>
  <si>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</si>
  <si>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</si>
  <si>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</si>
  <si>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</si>
  <si>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</si>
  <si>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</si>
  <si>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</si>
  <si>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</si>
  <si>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</si>
  <si>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</si>
  <si>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</si>
  <si>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</si>
  <si>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</si>
  <si>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</si>
  <si>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</si>
  <si>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</si>
  <si>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</si>
  <si>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</si>
  <si>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</si>
  <si>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</si>
  <si>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</si>
  <si>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</si>
  <si>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</si>
  <si>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</si>
  <si>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</si>
  <si>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>Approbateur:</t>
  </si>
  <si>
    <t>Date:</t>
  </si>
  <si>
    <t>Visa:</t>
  </si>
  <si>
    <t>IC5253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</si>
  <si>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</si>
  <si>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</si>
  <si>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</si>
  <si>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</si>
  <si>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</si>
  <si>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</si>
  <si>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</si>
  <si>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</si>
  <si>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</si>
  <si>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</si>
  <si>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</si>
  <si>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</si>
  <si>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</si>
  <si>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</si>
  <si>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</si>
  <si>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</si>
  <si>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</si>
  <si>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PIECES SUIVANT COMPTEU 8h--&gt;17h</t>
  </si>
  <si>
    <t xml:space="preserve"> BUSS. DIS. 14-3003 1320X28.7 AVP CARB </t>
  </si>
  <si>
    <t>NOMBRE D'HEURES DE TRAVAIL    8h--&gt;17h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</si>
  <si>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</si>
  <si>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</si>
  <si>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</si>
  <si>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</si>
  <si>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</si>
  <si>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</si>
  <si>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</si>
  <si>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</si>
  <si>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</si>
  <si>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</si>
  <si>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</si>
  <si>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</si>
  <si>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</si>
  <si>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</si>
  <si>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</si>
  <si>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</si>
  <si>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</si>
  <si>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</si>
  <si>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</si>
  <si>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</si>
  <si>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</si>
  <si>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</si>
  <si>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</si>
  <si>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</si>
  <si>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</si>
  <si>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</si>
  <si>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</si>
  <si>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</si>
  <si>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</si>
  <si>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</si>
  <si>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</si>
  <si>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</si>
  <si>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</si>
  <si>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</si>
  <si>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</si>
  <si>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</si>
  <si>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</si>
  <si>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</si>
  <si>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</si>
  <si>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</si>
  <si>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</si>
  <si>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</si>
  <si>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</si>
  <si>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</si>
  <si>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</si>
  <si>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</si>
  <si>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</si>
  <si>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</si>
  <si>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</si>
  <si>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</si>
  <si>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</si>
  <si>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</si>
  <si>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</si>
  <si>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</si>
  <si>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</si>
  <si>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>0-3748-1</t>
  </si>
  <si>
    <t>Bague galvanisée 12x16x32</t>
  </si>
  <si>
    <t>Ecrou M16x1.50 lg18 HEX19</t>
  </si>
  <si>
    <t>0-4226-1</t>
  </si>
  <si>
    <t>Clamping ring 360FO</t>
  </si>
  <si>
    <t>OTT-172-TSUGAMI</t>
  </si>
  <si>
    <t>0-5023-1</t>
  </si>
  <si>
    <t>bague butée interne Ø25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</si>
  <si>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</si>
  <si>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</si>
  <si>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</si>
  <si>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</si>
  <si>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</si>
  <si>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</si>
  <si>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</si>
  <si>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</si>
  <si>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</si>
  <si>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</si>
  <si>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</si>
  <si>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</si>
  <si>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</si>
  <si>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</si>
  <si>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</si>
  <si>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</si>
  <si>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</si>
  <si>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</si>
  <si>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Ecrou hex8</t>
  </si>
  <si>
    <t>ECROU HEXAGON+MULTI</t>
  </si>
  <si>
    <t>ecrou frein</t>
  </si>
  <si>
    <t>Bague laiton necessaire axe ressort</t>
  </si>
  <si>
    <t>CAL ACIER SUSPENSION TOYOTA</t>
  </si>
  <si>
    <t>I090-CP3</t>
  </si>
  <si>
    <t>FANOUT 72FO POM C NOIR</t>
  </si>
  <si>
    <t>901-609-001</t>
  </si>
  <si>
    <t>Goujon de 12 L = 183 mm</t>
  </si>
  <si>
    <t>bague acier galvanisée 10x14x112</t>
  </si>
  <si>
    <t>10x14x112</t>
  </si>
  <si>
    <t>4- 8362-1</t>
  </si>
  <si>
    <t>Goujon de roue Mit GMB584750V T</t>
  </si>
  <si>
    <t>MI018</t>
  </si>
  <si>
    <t xml:space="preserve">4- 72 83 </t>
  </si>
  <si>
    <t>bague galvanisée 14x20x52</t>
  </si>
  <si>
    <t>M018-CP1</t>
  </si>
  <si>
    <t>0-4229-1</t>
  </si>
  <si>
    <t>0-5202-1</t>
  </si>
  <si>
    <t>G018</t>
  </si>
  <si>
    <t>bague épaulée 12*25*41</t>
  </si>
  <si>
    <t>tube d'eau fiat tupo</t>
  </si>
  <si>
    <t>F044</t>
  </si>
  <si>
    <t>ecrou R5/R4 RENAULT</t>
  </si>
  <si>
    <t>R006-CP1</t>
  </si>
  <si>
    <t>Ecrou taraudée de tête pompête</t>
  </si>
  <si>
    <t>B041-cp4</t>
  </si>
  <si>
    <t xml:space="preserve">GOUJON M14*1.5 L=52 </t>
  </si>
  <si>
    <t>G021-CP2</t>
  </si>
  <si>
    <t>I143-CP1</t>
  </si>
  <si>
    <t>GOUJON M14*1.5 L=52 fraisé</t>
  </si>
  <si>
    <t>G026-cp2</t>
  </si>
  <si>
    <t>4-7634-1</t>
  </si>
  <si>
    <t>0-5213-1</t>
  </si>
  <si>
    <t>0-5280-1</t>
  </si>
  <si>
    <t>Pignon 28 dent CIAO L=245</t>
  </si>
  <si>
    <t>PIG-28D-L245-SG</t>
  </si>
  <si>
    <t>Pignon 28 dent BRAVO L=255</t>
  </si>
  <si>
    <t>PIG-28D-L255-SG</t>
  </si>
  <si>
    <t>Pignon 28 dent  L=234</t>
  </si>
  <si>
    <t>PIG-28D-L234-SG</t>
  </si>
  <si>
    <t>Butée interne métallique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</si>
  <si>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</si>
  <si>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</si>
  <si>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</si>
  <si>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</si>
  <si>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</si>
  <si>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</si>
  <si>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</si>
  <si>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</si>
  <si>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</si>
  <si>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D002</t>
  </si>
  <si>
    <t>Part C</t>
  </si>
  <si>
    <t>D003</t>
  </si>
  <si>
    <t>0-5329-1</t>
  </si>
  <si>
    <t>Bague galvanisée 12x22x65</t>
  </si>
  <si>
    <t>4-7002</t>
  </si>
  <si>
    <t>AXE MALE AVEC TROU</t>
  </si>
  <si>
    <t>AXE FOURCHETTE SIMPLE</t>
  </si>
  <si>
    <t>0-3775-1</t>
  </si>
  <si>
    <t>4-7235-1</t>
  </si>
  <si>
    <t>4-7986-1</t>
  </si>
  <si>
    <t>AXE FEMELLE</t>
  </si>
  <si>
    <t>AXE MALE SANS TROU</t>
  </si>
  <si>
    <t>AXE FEMELLE-D16</t>
  </si>
  <si>
    <t>AXE MALE S-T D16</t>
  </si>
  <si>
    <t>AXE MALE A-T D16</t>
  </si>
  <si>
    <t>Axe tendeur de 10</t>
  </si>
  <si>
    <t>AXE - T - D10</t>
  </si>
  <si>
    <t>Bague galvanisée 10x16x50</t>
  </si>
  <si>
    <t>4-7935-1</t>
  </si>
  <si>
    <t>0-4965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</si>
  <si>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</si>
  <si>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</si>
  <si>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</si>
  <si>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</si>
  <si>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</si>
  <si>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</si>
  <si>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</si>
  <si>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</si>
  <si>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12.7x7.3x10.4</t>
  </si>
  <si>
    <t>F100/13</t>
  </si>
  <si>
    <t>RACCORD FIAT 113 PROD</t>
  </si>
  <si>
    <t xml:space="preserve">porta valvola </t>
  </si>
  <si>
    <t>14,5x27x55</t>
  </si>
  <si>
    <t>12*22*42</t>
  </si>
  <si>
    <t>ecrou acier hex 10</t>
  </si>
  <si>
    <t>ECROU h10</t>
  </si>
  <si>
    <t>Bague brute 20x28x43</t>
  </si>
  <si>
    <t>4-76 86</t>
  </si>
  <si>
    <t>0-4457</t>
  </si>
  <si>
    <t xml:space="preserve">PORTE ROTULE </t>
  </si>
  <si>
    <t>RAC-OM40</t>
  </si>
  <si>
    <t>bague epaulee 14*30*66,5</t>
  </si>
  <si>
    <t>4-8209</t>
  </si>
  <si>
    <t>BAGUE LAITON 10,2*12,7</t>
  </si>
  <si>
    <t>AXE PORTE TURBINE D10</t>
  </si>
  <si>
    <t>BAGUE BRUTE 12x20x14,5</t>
  </si>
  <si>
    <t>rivet tarraudé T80</t>
  </si>
  <si>
    <t>R-T80</t>
  </si>
  <si>
    <t>insert laiton D6</t>
  </si>
  <si>
    <t>insert D6</t>
  </si>
  <si>
    <t>GOUJON M4</t>
  </si>
  <si>
    <t>BROCHE ACIER D13 ZINGUE L230</t>
  </si>
  <si>
    <t>BROCH L 230</t>
  </si>
  <si>
    <t>RIVET TRB400</t>
  </si>
  <si>
    <t>T-RB400</t>
  </si>
  <si>
    <t>FANOUT FOR 72FO JENOPTEC-CP2</t>
  </si>
  <si>
    <t>301-603-CP2</t>
  </si>
  <si>
    <t>B001-CP1</t>
  </si>
  <si>
    <t>FO008-CP3</t>
  </si>
  <si>
    <t>I006</t>
  </si>
  <si>
    <t>G022-CP1</t>
  </si>
  <si>
    <t>OTT-169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</si>
  <si>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</si>
  <si>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</si>
  <si>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</si>
  <si>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</si>
  <si>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</si>
  <si>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</si>
  <si>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</si>
  <si>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GOUJON M12*1.5 L=56</t>
  </si>
  <si>
    <t>G017</t>
  </si>
  <si>
    <t>2018110-01</t>
  </si>
  <si>
    <t>2018013-01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</si>
  <si>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</si>
  <si>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</si>
  <si>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</si>
  <si>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</si>
  <si>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</si>
  <si>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</si>
  <si>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RIVET MECANISME D6</t>
  </si>
  <si>
    <t>T-RM200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</si>
  <si>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</si>
  <si>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</si>
  <si>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</si>
  <si>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</si>
  <si>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</si>
  <si>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</si>
  <si>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</si>
  <si>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</si>
  <si>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</si>
  <si>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</si>
  <si>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</si>
  <si>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</si>
  <si>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</si>
  <si>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</si>
  <si>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</si>
  <si>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</si>
  <si>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</si>
  <si>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</si>
  <si>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</si>
  <si>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</si>
  <si>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</si>
  <si>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</si>
  <si>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</si>
  <si>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</si>
  <si>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AXE DIRECTION ISUZU</t>
  </si>
  <si>
    <t>I059</t>
  </si>
  <si>
    <t>AXE ETRIER MITSUBISHI D21.9 AVEC SOUFFLET-CP1 PROD</t>
  </si>
  <si>
    <t>MI030-CP1-PROD</t>
  </si>
  <si>
    <t>D002-AC-PROD</t>
  </si>
  <si>
    <t>Insert Zinguée 14.2*20*48.5</t>
  </si>
  <si>
    <t>14.2x20x48.5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</si>
  <si>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</si>
  <si>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</si>
  <si>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</si>
  <si>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</si>
  <si>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</si>
  <si>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</si>
  <si>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</si>
  <si>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</si>
  <si>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</si>
  <si>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RACCORD ISUZU PROD</t>
  </si>
  <si>
    <t>RAC-ISUZU</t>
  </si>
  <si>
    <t>VIS DE MOTORISATION FENTS</t>
  </si>
  <si>
    <t>0203-0015</t>
  </si>
  <si>
    <t>0-4238-1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</si>
  <si>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</si>
  <si>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</si>
  <si>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</si>
  <si>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</si>
  <si>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</si>
  <si>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</si>
  <si>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</si>
  <si>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</si>
  <si>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</si>
  <si>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</si>
  <si>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</si>
  <si>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</si>
  <si>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</si>
  <si>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</si>
  <si>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</si>
  <si>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</si>
  <si>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</si>
  <si>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</si>
  <si>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</si>
  <si>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</si>
  <si>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</si>
  <si>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</si>
  <si>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</si>
  <si>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</si>
  <si>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</si>
  <si>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</si>
  <si>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</si>
  <si>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</si>
  <si>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</si>
  <si>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I110-01-004-PROD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</si>
  <si>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</si>
  <si>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</si>
  <si>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</si>
  <si>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</si>
  <si>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</si>
  <si>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</si>
  <si>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</si>
  <si>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</si>
  <si>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</si>
  <si>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</si>
  <si>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</si>
  <si>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</si>
  <si>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</si>
  <si>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</si>
  <si>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</si>
  <si>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</si>
  <si>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</si>
  <si>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</si>
  <si>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</si>
  <si>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</si>
  <si>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</si>
  <si>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</si>
  <si>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</si>
  <si>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</si>
  <si>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</si>
  <si>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</si>
  <si>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</si>
  <si>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</si>
  <si>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</si>
  <si>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</si>
  <si>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</si>
  <si>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</si>
  <si>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</si>
  <si>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</si>
  <si>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</si>
  <si>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</si>
  <si>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</si>
  <si>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</si>
  <si>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</si>
  <si>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</si>
  <si>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</si>
  <si>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</si>
  <si>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</si>
  <si>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</si>
  <si>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</si>
  <si>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</si>
  <si>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</si>
  <si>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GOUJON LONCLUSER AV ET AR-PROD</t>
  </si>
  <si>
    <t>TO009-PROD</t>
  </si>
  <si>
    <t>CHEMISE 440 DIN</t>
  </si>
  <si>
    <t>040DECO0032</t>
  </si>
  <si>
    <t>RIVET TVRC 100</t>
  </si>
  <si>
    <t>FANOUT FOR 36FO JENOPTEC-CP3 Biglia</t>
  </si>
  <si>
    <t>0-3746-1</t>
  </si>
  <si>
    <t>RIVET TVRC 100-Multibroche</t>
  </si>
  <si>
    <t>4-7029-1</t>
  </si>
  <si>
    <t>BAGUE ACIER NECESSAIRE-CP1 PROD</t>
  </si>
  <si>
    <t>m020-cp1</t>
  </si>
  <si>
    <t>QUADRO 10*60 AVP-AXE ACIER</t>
  </si>
  <si>
    <t>INSERT POUR FOURCHETTE FORME D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</si>
  <si>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</si>
  <si>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</si>
  <si>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</si>
  <si>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</si>
  <si>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</si>
  <si>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</si>
  <si>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</si>
  <si>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</si>
  <si>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</si>
  <si>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</si>
  <si>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</si>
  <si>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</si>
  <si>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</si>
  <si>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</si>
  <si>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</si>
  <si>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</si>
  <si>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</si>
  <si>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</si>
  <si>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</si>
  <si>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</si>
  <si>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</si>
  <si>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</si>
  <si>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</si>
  <si>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</si>
  <si>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</si>
  <si>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</si>
  <si>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</si>
  <si>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</si>
  <si>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</si>
  <si>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</si>
  <si>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</si>
  <si>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</si>
  <si>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</si>
  <si>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</si>
  <si>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</si>
  <si>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</si>
  <si>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</si>
  <si>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0-6258-1</t>
  </si>
  <si>
    <t>ECROU DEMI CARTER ISUZU</t>
  </si>
  <si>
    <t>I096-CP2</t>
  </si>
  <si>
    <t>4-7971</t>
  </si>
  <si>
    <t>armature intérieure-MULTI</t>
  </si>
  <si>
    <t>INSERT LAITON D9 à 90°</t>
  </si>
  <si>
    <t>INSERT D9 à 90°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</si>
  <si>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</si>
  <si>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</si>
  <si>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</si>
  <si>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</si>
  <si>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</si>
  <si>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</si>
  <si>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</si>
  <si>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</si>
  <si>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</si>
  <si>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</si>
  <si>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</si>
  <si>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</si>
  <si>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</si>
  <si>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</si>
  <si>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</si>
  <si>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</si>
  <si>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</si>
  <si>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</si>
  <si>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</si>
  <si>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</si>
  <si>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</si>
  <si>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</si>
  <si>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</si>
  <si>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</si>
  <si>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</si>
  <si>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</si>
  <si>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</si>
  <si>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</si>
  <si>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</si>
  <si>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</si>
  <si>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</si>
  <si>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</si>
  <si>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</si>
  <si>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</si>
  <si>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</si>
  <si>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</si>
  <si>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</si>
  <si>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</si>
  <si>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</si>
  <si>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</si>
  <si>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</si>
  <si>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</si>
  <si>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</si>
  <si>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</si>
  <si>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</si>
  <si>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</si>
  <si>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0-4236-1</t>
  </si>
  <si>
    <t>BOUCHON INOX D7.9 140X76X3</t>
  </si>
  <si>
    <t>BCH-IN-D7.9</t>
  </si>
  <si>
    <t>4-7575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</si>
  <si>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</si>
  <si>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</si>
  <si>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</si>
  <si>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</si>
  <si>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</si>
  <si>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</si>
  <si>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</si>
  <si>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</si>
  <si>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</si>
  <si>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 xml:space="preserve">pf42 ebauche </t>
  </si>
  <si>
    <t>4-7002-1</t>
  </si>
  <si>
    <t>Bague Galvanisée 16*28*100</t>
  </si>
  <si>
    <t>0-6128-1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</si>
  <si>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</si>
  <si>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</si>
  <si>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</si>
  <si>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</si>
  <si>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</si>
  <si>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</si>
  <si>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</si>
  <si>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</si>
  <si>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</si>
  <si>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</si>
  <si>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4-8809-1</t>
  </si>
  <si>
    <t>0-5928A-1</t>
  </si>
  <si>
    <t>AXE D15-M11x100</t>
  </si>
  <si>
    <t>4-7611</t>
  </si>
  <si>
    <t>ECROU DE ROUE TFR ISUZU -nak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</si>
  <si>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</si>
  <si>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</si>
  <si>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</si>
  <si>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</si>
  <si>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</si>
  <si>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</si>
  <si>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</si>
  <si>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</si>
  <si>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</si>
  <si>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</si>
  <si>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</si>
  <si>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</si>
  <si>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</si>
  <si>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</si>
  <si>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</si>
  <si>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</si>
  <si>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</si>
  <si>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</si>
  <si>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</si>
  <si>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</si>
  <si>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</si>
  <si>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</si>
  <si>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</si>
  <si>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</si>
  <si>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</si>
  <si>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</si>
  <si>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</si>
  <si>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</si>
  <si>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</si>
  <si>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</si>
  <si>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</si>
  <si>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</si>
  <si>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</si>
  <si>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</si>
  <si>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</si>
  <si>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</si>
  <si>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</si>
  <si>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</si>
  <si>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</si>
  <si>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</si>
  <si>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</si>
  <si>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</si>
  <si>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</si>
  <si>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</si>
  <si>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</si>
  <si>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</si>
  <si>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</si>
  <si>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</si>
  <si>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</si>
  <si>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</si>
  <si>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</si>
  <si>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</si>
  <si>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</si>
  <si>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</si>
  <si>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</si>
  <si>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</si>
  <si>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</si>
  <si>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</si>
  <si>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</si>
  <si>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</si>
  <si>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</si>
  <si>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>TIGE D8-M6</t>
  </si>
  <si>
    <t>fo014-NAK</t>
  </si>
  <si>
    <t>AXE ETRIER MITSUBISHI D21.2 PROD</t>
  </si>
  <si>
    <t>MI029-CP1-PROD</t>
  </si>
  <si>
    <t>GOUJON DE ROUE AR OM40 PROD</t>
  </si>
  <si>
    <t>M034-PROD</t>
  </si>
  <si>
    <t xml:space="preserve">machine </t>
  </si>
  <si>
    <t>Embout H10</t>
  </si>
  <si>
    <t>LE1PM2118S112250-B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</si>
  <si>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</si>
  <si>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</si>
  <si>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</si>
  <si>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</si>
  <si>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</si>
  <si>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</si>
  <si>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</si>
  <si>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</si>
  <si>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</si>
  <si>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</si>
  <si>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</si>
  <si>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</si>
  <si>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</si>
  <si>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</si>
  <si>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</si>
  <si>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</si>
  <si>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</si>
  <si>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</si>
  <si>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</si>
  <si>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</si>
  <si>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</si>
  <si>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</si>
  <si>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</si>
  <si>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</si>
  <si>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</si>
  <si>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</si>
  <si>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</si>
  <si>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</si>
  <si>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</si>
  <si>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</si>
  <si>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</si>
  <si>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</si>
  <si>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</si>
  <si>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</si>
  <si>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</si>
  <si>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</si>
  <si>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</si>
  <si>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</si>
  <si>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</si>
  <si>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</si>
  <si>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</si>
  <si>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</si>
  <si>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</si>
  <si>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</si>
  <si>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</si>
  <si>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</si>
  <si>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</si>
  <si>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</si>
  <si>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</si>
  <si>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</si>
  <si>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</si>
  <si>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</si>
  <si>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4-7062-1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</si>
  <si>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</si>
  <si>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</si>
  <si>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</si>
  <si>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</si>
  <si>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</si>
  <si>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4-8136-1</t>
  </si>
  <si>
    <t>tour weiler</t>
  </si>
  <si>
    <t>4-7003-1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</si>
  <si>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</si>
  <si>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</si>
  <si>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</si>
  <si>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</si>
  <si>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</si>
  <si>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</si>
  <si>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</si>
  <si>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</si>
  <si>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</si>
  <si>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</si>
  <si>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</si>
  <si>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</si>
  <si>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</si>
  <si>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</si>
  <si>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</si>
  <si>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</si>
  <si>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</si>
  <si>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</si>
  <si>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</si>
  <si>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</si>
  <si>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</si>
  <si>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temps d'ouverture</t>
  </si>
  <si>
    <t>BAGUE DECOLLETEE TUBE D'EAU PALIO -CP2</t>
  </si>
  <si>
    <t>BAGUE d'ANNEAU OUVERT-INOX D20</t>
  </si>
  <si>
    <t>28407-100-10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</si>
  <si>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</si>
  <si>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</si>
  <si>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</si>
  <si>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</si>
  <si>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</si>
  <si>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</si>
  <si>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</si>
  <si>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F046-CP2</t>
  </si>
  <si>
    <t>BAGUE DECOLLETEE TUBE D'EAU UNO DIESEL- CP2</t>
  </si>
  <si>
    <t>F045-CP2</t>
  </si>
  <si>
    <t>GOUJON DE ROUE MITSIBITCHI PM</t>
  </si>
  <si>
    <t>MI019</t>
  </si>
  <si>
    <t xml:space="preserve">decolletage a partir de chuttes d50 sue nak </t>
  </si>
  <si>
    <t>AXE JUMELLE SIMPLE MIT AM</t>
  </si>
  <si>
    <t>MI11-CP1</t>
  </si>
  <si>
    <t>biglia mim</t>
  </si>
  <si>
    <t>SA-V7</t>
  </si>
  <si>
    <t>19081-3</t>
  </si>
  <si>
    <t>BOULON AXE ETRIER MITSUBISHI D21.9-CP2 PROD</t>
  </si>
  <si>
    <t>MI030-CP2-PROD</t>
  </si>
  <si>
    <t>AXE SUPPORT AMORTISSEUR OM40</t>
  </si>
  <si>
    <t>TF46-CP1</t>
  </si>
  <si>
    <t>ECROU FREIN M12*150(taraudage sur PF42 apres reclamation)</t>
  </si>
  <si>
    <t>AXE METALLIQUE MONODIGT</t>
  </si>
  <si>
    <t>20013-21</t>
  </si>
  <si>
    <t>BAGUE 12*22*69</t>
  </si>
  <si>
    <t>12x22x69</t>
  </si>
  <si>
    <t>weiler</t>
  </si>
  <si>
    <t>ECROU FUSEE 404</t>
  </si>
  <si>
    <t>B012</t>
  </si>
  <si>
    <t xml:space="preserve">a partir de 1000pcs nc ltm </t>
  </si>
  <si>
    <t>Bague Galvanisée  10*16*25weiler</t>
  </si>
  <si>
    <t>AXE INOX D5*1828</t>
  </si>
  <si>
    <t>tsugumi</t>
  </si>
  <si>
    <t>CHEMISE BOITIER TFR+KB</t>
  </si>
  <si>
    <t>I081-95-CP9</t>
  </si>
  <si>
    <t>biglia mjm</t>
  </si>
  <si>
    <t>BAGUE EPAULEE 12*25*41</t>
  </si>
  <si>
    <t>Bague Galvanisée 14*16*32 weiler</t>
  </si>
  <si>
    <t>MULTIBROCHE</t>
  </si>
  <si>
    <t>BIGLIA 42 S2M bitourelle</t>
  </si>
  <si>
    <t>kitamura</t>
  </si>
  <si>
    <t>Bague Galvanisée 12*18*32weiler</t>
  </si>
  <si>
    <t>PISTON TETE POMPETE 404</t>
  </si>
  <si>
    <t>B041-CP3</t>
  </si>
  <si>
    <t>Bague Galvanisée 9*12*30,5weiler</t>
  </si>
  <si>
    <t>BAGUE LAITON Ø10.2*12.9</t>
  </si>
  <si>
    <t>BAG LAIT 10.2X12.9</t>
  </si>
  <si>
    <t>AXE ETRIER ISUZU-CP2</t>
  </si>
  <si>
    <t>finition sur nakamura</t>
  </si>
  <si>
    <t>a</t>
  </si>
  <si>
    <t>SUPPORT DE ROTULE D40</t>
  </si>
  <si>
    <t>BAGUE 10.5X24X75</t>
  </si>
  <si>
    <t>Anneau Brute 30*38*27 finition NAK</t>
  </si>
  <si>
    <t>ECROU GOUJON DE ROUE TOYOTA</t>
  </si>
  <si>
    <t>I097</t>
  </si>
  <si>
    <t>4-7088</t>
  </si>
  <si>
    <t>Anneau Brute 30*38*24 finition NAK</t>
  </si>
  <si>
    <t>RIVET TARAUDEE T80</t>
  </si>
  <si>
    <t xml:space="preserve">GOUJON M4 </t>
  </si>
  <si>
    <t xml:space="preserve">AXE JUMELLE-CP2 </t>
  </si>
  <si>
    <t>TF057-CP2</t>
  </si>
  <si>
    <t>mjm</t>
  </si>
  <si>
    <t>BCH-IN-D14-10</t>
  </si>
  <si>
    <t>BOUCHON INOX D14-10 finition</t>
  </si>
  <si>
    <t>FO002-CP2</t>
  </si>
  <si>
    <t xml:space="preserve">BAGUE INTERIEUR SILENT BLOC FORD RANGER percage </t>
  </si>
  <si>
    <t>ECROU SEMI ARBRE ISUZU</t>
  </si>
  <si>
    <t xml:space="preserve">Bague Galvanisée 16*22*44 apartir des chutes </t>
  </si>
  <si>
    <t>4-7348-1</t>
  </si>
  <si>
    <t xml:space="preserve">Bague Galvanisée 16*22*38 a partir des chutes </t>
  </si>
  <si>
    <t xml:space="preserve">AXE L=103mm JUMELLE FORD </t>
  </si>
  <si>
    <t>FO021-CP1</t>
  </si>
  <si>
    <t>I035-CP2</t>
  </si>
  <si>
    <t xml:space="preserve">BAGUE INTERIEUR SILENT BLOC TRIANGLE TFR percage </t>
  </si>
  <si>
    <t xml:space="preserve">Bague Galvanisée 14*20*40 sur tour  weiler </t>
  </si>
  <si>
    <t>I002</t>
  </si>
  <si>
    <t xml:space="preserve">CAL SUSPENSION GM sur Kitamura </t>
  </si>
  <si>
    <t>4-7783-1</t>
  </si>
  <si>
    <t xml:space="preserve">Bague Galvanisée 14*20*32  sur tour  weiler </t>
  </si>
  <si>
    <t>Bague Galvanisée 12*18*44+A647</t>
  </si>
  <si>
    <t>4-7176-1</t>
  </si>
  <si>
    <t xml:space="preserve">Bague Galvanisée 12*18*44  sur tour  weiler </t>
  </si>
  <si>
    <t xml:space="preserve">CAL NECESSAIRE CONTRE RESSORT OM40+ECROU SUSPENSION PROD </t>
  </si>
  <si>
    <t>M062+I004-PROD</t>
  </si>
  <si>
    <t xml:space="preserve">Bague Galvanisée 12*18*32 sur tour  weiler </t>
  </si>
  <si>
    <t>AXE INOX D5.5*1620+AXE INOX D5*1828</t>
  </si>
  <si>
    <t>3-72-70036+7531</t>
  </si>
  <si>
    <t>AXE INOX D5.5*1620)+(AXE INOX D5.5*1828</t>
  </si>
  <si>
    <t>7531+3-72-70036</t>
  </si>
  <si>
    <t xml:space="preserve">EVACUATION 2/3G X-ONE nakamura </t>
  </si>
  <si>
    <t>0-5052-1</t>
  </si>
  <si>
    <t xml:space="preserve"> Bague Galvaniée  10*16*15  sur tour  weiler </t>
  </si>
  <si>
    <t>D004-ACI</t>
  </si>
  <si>
    <t>0-3888</t>
  </si>
  <si>
    <t xml:space="preserve">Bague Galvanisée 12*20*40 travail par chutes </t>
  </si>
  <si>
    <t xml:space="preserve">tour weiler </t>
  </si>
  <si>
    <t>D004-ACI+D003-ACI</t>
  </si>
  <si>
    <t>sst 16</t>
  </si>
  <si>
    <t>SE89O0</t>
  </si>
  <si>
    <t xml:space="preserve">biglia mjm </t>
  </si>
  <si>
    <t xml:space="preserve">RACCORD ACIER HEX 17 MPS000300 percage </t>
  </si>
  <si>
    <t>D003-ACI</t>
  </si>
  <si>
    <t>0-6210-1</t>
  </si>
  <si>
    <t xml:space="preserve">Bague Galvanisée 12*22*43 a partir des chutes </t>
  </si>
  <si>
    <t>nakamura</t>
  </si>
  <si>
    <t>FANOUT FOR 48FO JENOPTEC-BOUCH.FILETE</t>
  </si>
  <si>
    <t>301-603-017-CP3</t>
  </si>
  <si>
    <t>P1 FSS V01</t>
  </si>
  <si>
    <t>19164-11</t>
  </si>
  <si>
    <t xml:space="preserve">Bague Aluminium 14,4*27*50- chanfrien </t>
  </si>
  <si>
    <t>4-7910</t>
  </si>
  <si>
    <t xml:space="preserve">sur biglia nv lot alp steels </t>
  </si>
  <si>
    <t>Bague Galvanisée 20*26*52</t>
  </si>
  <si>
    <t>0-5022-1</t>
  </si>
  <si>
    <t>QUADRO 10*60 AVP-axe acier-d14</t>
  </si>
  <si>
    <t xml:space="preserve">Culot bougie GM Culasse-percage harding </t>
  </si>
  <si>
    <t xml:space="preserve">CULOT BOUGIE H16 C9YC EN ACIER-decolletage </t>
  </si>
  <si>
    <t>CULOT DE BOUGIE PM CULASSE EN ACIER-percage sur harding</t>
  </si>
  <si>
    <t xml:space="preserve">harding </t>
  </si>
  <si>
    <t>CULOT BOUGIE H16 C9YC EN ACIER+CULOT DE BOUGIE PM CULASSE EN ACIER-percage harding</t>
  </si>
  <si>
    <t>harding</t>
  </si>
  <si>
    <t>CULOT BOUGIE GM EN ACIER PROD-decolletage</t>
  </si>
  <si>
    <t xml:space="preserve">Culot Bougie PM Culasse - decolletage </t>
  </si>
  <si>
    <t xml:space="preserve">bague galvanisée 20*26*45-chutes weiller </t>
  </si>
  <si>
    <t xml:space="preserve">Ecrou suspension- percage + demi taraudage </t>
  </si>
  <si>
    <t xml:space="preserve">Bague Galvanisée 20x26x7-WEILLER </t>
  </si>
  <si>
    <t>FANOUT FOR 72FO JENOPTEC-CP1</t>
  </si>
  <si>
    <t>901-609-001-CP1</t>
  </si>
  <si>
    <t>ARRET DE PORTE-CP1</t>
  </si>
  <si>
    <t>ARRET-PORTE-CP1</t>
  </si>
  <si>
    <t>ARRET DE PORTE-CP2</t>
  </si>
  <si>
    <t>ARRET-PORTE-CP2</t>
  </si>
  <si>
    <t>4-8746</t>
  </si>
  <si>
    <t>AXE ETRIER D'MAX 8-98006256 TETE CARRE-CP1</t>
  </si>
  <si>
    <t>I197-CP1</t>
  </si>
  <si>
    <t>4-8749</t>
  </si>
  <si>
    <t xml:space="preserve">Bague Galvaniée 40*42.4*24-chutes </t>
  </si>
  <si>
    <t xml:space="preserve">Bague Galvaniée 40*42.4*49-chutes </t>
  </si>
  <si>
    <t xml:space="preserve">Bague Brute 32*42*34-chutes </t>
  </si>
  <si>
    <t>0-5331</t>
  </si>
  <si>
    <t>4-7100-1</t>
  </si>
  <si>
    <t xml:space="preserve">Bague Galvanisée 16*20*34-chutes </t>
  </si>
  <si>
    <t xml:space="preserve">ANNEAU BRUTE EL 32*42*25-chutes </t>
  </si>
  <si>
    <t>0-3886</t>
  </si>
  <si>
    <t>D002-ACI</t>
  </si>
  <si>
    <t xml:space="preserve">CULOT BOUGIE GM CULASSE EN ACIER- fieltage exterieur sur tsughami </t>
  </si>
  <si>
    <t>I197-CP2</t>
  </si>
  <si>
    <t>AXE  ETRIER D'MAX 8-98006256 TETE AVEC MEPLAT-CP2</t>
  </si>
  <si>
    <t>Bague Galvanisée 12*27*39.5</t>
  </si>
  <si>
    <t>4-8344</t>
  </si>
  <si>
    <t xml:space="preserve">Bague Galvanisée 10*16*18- WEILLER </t>
  </si>
  <si>
    <t xml:space="preserve">Ecrou suspension- surfacage </t>
  </si>
  <si>
    <t xml:space="preserve">i004 </t>
  </si>
  <si>
    <t>BAGUE 20X30X46</t>
  </si>
  <si>
    <t>182046</t>
  </si>
  <si>
    <t xml:space="preserve">Bague Brute 40*50*39- chutes </t>
  </si>
  <si>
    <t>4-8690</t>
  </si>
  <si>
    <t>GOUPILLE D6.35 L 39</t>
  </si>
  <si>
    <t>GOUP-6.35</t>
  </si>
  <si>
    <t xml:space="preserve">ANNEAU  BRUTE 40*50*38-chutes </t>
  </si>
  <si>
    <t>0-3866</t>
  </si>
  <si>
    <t xml:space="preserve">Bague Galvanisée  10*16*24- chutes </t>
  </si>
  <si>
    <t>4-8844</t>
  </si>
  <si>
    <t xml:space="preserve">Bague Brute 40*50*21- chutes </t>
  </si>
  <si>
    <t>4-7704</t>
  </si>
  <si>
    <t xml:space="preserve">VIS DE PLANCHER </t>
  </si>
  <si>
    <t>890060</t>
  </si>
  <si>
    <t>4-8748-1</t>
  </si>
  <si>
    <t>4-7087-1</t>
  </si>
  <si>
    <t>GOUJON DE ROUE MAZDA/ FORD RANGER</t>
  </si>
  <si>
    <t>FO014</t>
  </si>
  <si>
    <t>4-8405</t>
  </si>
  <si>
    <t>Bague aluminium 16*27*43 manuelle</t>
  </si>
  <si>
    <t>AXE INOX D8 LG800mm</t>
  </si>
  <si>
    <t>3-72-70031</t>
  </si>
  <si>
    <t>BAGUE DECOLLETEE TUBE D EAU HONDA ACCORD -CP6</t>
  </si>
  <si>
    <t>H006-CP6</t>
  </si>
  <si>
    <t>AXE MALE EN I V02</t>
  </si>
  <si>
    <t>20110-A</t>
  </si>
  <si>
    <t xml:space="preserve">Bague Galvanisée  10*18*40- CHUTES </t>
  </si>
  <si>
    <t xml:space="preserve">Bague Galvanisée 12x16x34- CHUTES </t>
  </si>
  <si>
    <t>Fanout for 72FO Idea-1.6MM-CP1</t>
  </si>
  <si>
    <t>301-603-029-CP1</t>
  </si>
  <si>
    <t xml:space="preserve">bague galvanisée 14x18x40- chutes </t>
  </si>
  <si>
    <t>GOUJON DE ROUE ISUZU DMAX-l32</t>
  </si>
  <si>
    <t>Fanout for 72FO Idea-1.6MM-CP3</t>
  </si>
  <si>
    <t>301-603-029-CP3</t>
  </si>
  <si>
    <t>VIS D11 M4X0.7</t>
  </si>
  <si>
    <t>VIS-D11-M4X0.7</t>
  </si>
  <si>
    <t>Pomello Corpo GA- echantillion rialteck</t>
  </si>
  <si>
    <t>POS11</t>
  </si>
  <si>
    <t>BAGUE BUTEE INTERNE GALVANISEE</t>
  </si>
  <si>
    <t>4-8888</t>
  </si>
  <si>
    <t>Bague galvanisée 16*28*62</t>
  </si>
  <si>
    <t>AXE INOX D8 LG720mm</t>
  </si>
  <si>
    <t>3-72-70033</t>
  </si>
  <si>
    <t xml:space="preserve">A1-AXE MET </t>
  </si>
  <si>
    <t>20086-2</t>
  </si>
  <si>
    <t>AXE COLLIER ISUZU TFR NON ZINGUEE</t>
  </si>
  <si>
    <t>I138-139-CP3</t>
  </si>
  <si>
    <t>AXE ESC H11</t>
  </si>
  <si>
    <t>20111-21</t>
  </si>
  <si>
    <t>Anneau  Brute 30*38*27 CHANF EXT 2x45</t>
  </si>
  <si>
    <t>4-7233-1</t>
  </si>
  <si>
    <t xml:space="preserve">GOUJON DE ROUE  HONDA/SUZUKI </t>
  </si>
  <si>
    <t>H001</t>
  </si>
  <si>
    <t>USINAGE BORNE CPF SANS TROU Ø10</t>
  </si>
  <si>
    <t>9531</t>
  </si>
  <si>
    <t>ANNEAU BRUTE 32*42*20 chuttes</t>
  </si>
  <si>
    <t>4-7891</t>
  </si>
  <si>
    <t>VIS TC 6*9 (D11)</t>
  </si>
  <si>
    <t>VIS-TC-6-9</t>
  </si>
  <si>
    <t>4-8748</t>
  </si>
  <si>
    <t>VIS TH 8*15 (D14)</t>
  </si>
  <si>
    <t>VIS-TH-8-15</t>
  </si>
  <si>
    <t>BAGUE EXTERIEUR SILENT BLOC AR ISUZU</t>
  </si>
  <si>
    <t>ECROU DE ROUE FORD RANGER</t>
  </si>
  <si>
    <t>FO013</t>
  </si>
  <si>
    <t>I043-CP1</t>
  </si>
  <si>
    <t>RIEUR SILENT BLOC TRIANGLE TFR-FORD RANGER</t>
  </si>
  <si>
    <t>I035-FO002-CP1</t>
  </si>
  <si>
    <t>VIS TC 8*12 (C10)</t>
  </si>
  <si>
    <t>VIS-TC-8-12</t>
  </si>
  <si>
    <t>VIS TC 10*12 (C10)</t>
  </si>
  <si>
    <t>VIS-TC-10-12</t>
  </si>
  <si>
    <t>AXE ACIER Ø10.2*41.3</t>
  </si>
  <si>
    <t>AXE-ACI 10.2X41.3</t>
  </si>
  <si>
    <t>STAR SB16</t>
  </si>
  <si>
    <t>4-7630</t>
  </si>
  <si>
    <t>ANNEAU  BRUTE AVEC CHANF.INT.40*50*32</t>
  </si>
  <si>
    <t>AXE TARAUDE L44</t>
  </si>
  <si>
    <t>1025441000</t>
  </si>
  <si>
    <t>BAGUE ACIER Ø10.2*12.9</t>
  </si>
  <si>
    <t>BAG ACI 10.2X12.9</t>
  </si>
  <si>
    <t>Tour star SST</t>
  </si>
  <si>
    <t>Bague Epaulee zinguéé 14*30*66.5</t>
  </si>
  <si>
    <t>DIS.G16622070 POMELLO COPERCHIO</t>
  </si>
  <si>
    <t>513610</t>
  </si>
  <si>
    <t>BAGUE DECOLLETEE TUBE D EAU HYUNDAI TUSCON- CP7</t>
  </si>
  <si>
    <t>H007-CP7</t>
  </si>
  <si>
    <t>Insert levier à partit d 12</t>
  </si>
  <si>
    <t>USINAGE BORNE T030</t>
  </si>
  <si>
    <t>9630</t>
  </si>
  <si>
    <t>USINAGE LOPIN EBCP-FSD</t>
  </si>
  <si>
    <t>9524</t>
  </si>
  <si>
    <t xml:space="preserve">MAIN BODY FOR SECONDRY FAN OUT </t>
  </si>
  <si>
    <t>BRAS DE MANOEUVRE  G  MAN</t>
  </si>
  <si>
    <t>230500</t>
  </si>
  <si>
    <t xml:space="preserve">MAIN BODY FOR SECONDRY FAN OUT - augmentation cadence </t>
  </si>
  <si>
    <t xml:space="preserve">Taux de NC journalière
</t>
  </si>
  <si>
    <t>INSERT</t>
  </si>
  <si>
    <t>34717800</t>
  </si>
  <si>
    <t>GICLEUR POUR MEMBRANE BP 1' 1/4</t>
  </si>
  <si>
    <t>377 803</t>
  </si>
  <si>
    <t xml:space="preserve">EN ARRET </t>
  </si>
  <si>
    <t>GICLEUR POUR MEMBRANE BP 1'</t>
  </si>
  <si>
    <t>377 802</t>
  </si>
  <si>
    <t xml:space="preserve">USINAGE BORNE T030-APRES MODIFICATION </t>
  </si>
  <si>
    <t xml:space="preserve">Anneau FX 25,2*32*21- par chutes </t>
  </si>
  <si>
    <t>bague allu 27*14,5*55</t>
  </si>
  <si>
    <t>BAGUE ALU 14,5*27*42</t>
  </si>
  <si>
    <t>Bague aluminium 14,4*24*40 biglia</t>
  </si>
  <si>
    <t>Bague Galvanisée  14*22,9*54,2</t>
  </si>
  <si>
    <t>Anneau Brute 25,2*32*17 Nakamura</t>
  </si>
  <si>
    <t>DIS.0050213300 PERNO D6X30,6 INOX D6</t>
  </si>
  <si>
    <t xml:space="preserve">Anneau BN 25,2*32*31,5 a partir des chutes </t>
  </si>
  <si>
    <t>Bague Brute 12*20*14,5</t>
  </si>
  <si>
    <t xml:space="preserve">Bague Brute 25,2*32*24,8-chanfrien </t>
  </si>
  <si>
    <t xml:space="preserve">Anneau Brute 25,2*32*17- finition </t>
  </si>
  <si>
    <t>Bague Epaulee zinguéé 14*30*66,5</t>
  </si>
  <si>
    <t>Bague Brute 38*40,4*28-Chutte</t>
  </si>
  <si>
    <t>Bague Galvanisée 10,5*25*75</t>
  </si>
  <si>
    <t xml:space="preserve">Bague Galvaniée 38*40,4*28-chutes </t>
  </si>
  <si>
    <t>Anneau Brute 25,2*32*17-chutes</t>
  </si>
  <si>
    <t xml:space="preserve">ANNEAU 25,2*32*29-CHUTES </t>
  </si>
  <si>
    <t xml:space="preserve">Anneau FX 25,2*32*21-CHUTES </t>
  </si>
  <si>
    <t>Anneau Brute 25,2*32*17 -chanfrien</t>
  </si>
  <si>
    <t>Bague Galvanisée 12*21,9*53</t>
  </si>
  <si>
    <t xml:space="preserve">Bague aluminium 14,4*27*42 - chutes </t>
  </si>
  <si>
    <t>ANNEAU 25,2*32*29- nak</t>
  </si>
  <si>
    <t>BAGUE 12*22*56,2</t>
  </si>
  <si>
    <t xml:space="preserve">TRAVAIL PAR CHUTES </t>
  </si>
  <si>
    <t xml:space="preserve">fs </t>
  </si>
  <si>
    <t>181269</t>
  </si>
  <si>
    <t xml:space="preserve">R+ DS </t>
  </si>
  <si>
    <t xml:space="preserve">BAGUE 20X30X46 - BITOURELLE </t>
  </si>
  <si>
    <t xml:space="preserve">BAGUE EPAULEE 12*25*41-BIGLIA </t>
  </si>
  <si>
    <t>181241</t>
  </si>
  <si>
    <t xml:space="preserve">Anneau Brute 30*38*21ebauche </t>
  </si>
  <si>
    <t xml:space="preserve">r+ ds </t>
  </si>
  <si>
    <t xml:space="preserve">GOUJON DE ROUE ISUZU DMAX- CHUTES </t>
  </si>
  <si>
    <t>USINAGE BORNE RBD</t>
  </si>
  <si>
    <t>9518</t>
  </si>
  <si>
    <t>USINAGE BORNE T030- montage mjm</t>
  </si>
  <si>
    <t>Anneau Brute 30*38*21-FINITION</t>
  </si>
  <si>
    <t>biglia b42 fevrier 2021</t>
  </si>
  <si>
    <t>BAGUE EPAULEE 12*20*45</t>
  </si>
  <si>
    <t>181246</t>
  </si>
  <si>
    <t xml:space="preserve">Clamping ring 240Fo -percage </t>
  </si>
  <si>
    <t xml:space="preserve">Bague Galvanisée 10,5*25*75- correction de reglage </t>
  </si>
  <si>
    <t xml:space="preserve">ECROU SUSPENSION ISUZU- surfacage mori seiki 3 axe </t>
  </si>
  <si>
    <t xml:space="preserve">Bague Galvanisée 12*20*45- chute </t>
  </si>
  <si>
    <t xml:space="preserve">USINAGE LOPIN EBCP-FSD- montage mjm </t>
  </si>
  <si>
    <t>PERCAGE CLAMPING RING 120Fo</t>
  </si>
  <si>
    <t>OTT-170-PER</t>
  </si>
  <si>
    <t xml:space="preserve">Bague Galvanisée 12*20*16.5-chutte </t>
  </si>
  <si>
    <t>4-8853</t>
  </si>
  <si>
    <t>301-603-026-CP1</t>
  </si>
  <si>
    <t>Fanout for 6FO Idea-CP1</t>
  </si>
  <si>
    <t xml:space="preserve">GOUJON DE ROUE ISUZU GM - par chutes </t>
  </si>
  <si>
    <t>I168</t>
  </si>
  <si>
    <t xml:space="preserve">TIGE DE PISTON- maj process </t>
  </si>
  <si>
    <t>200300</t>
  </si>
  <si>
    <t xml:space="preserve">USINAGE LOPIN EBCP-FSD- foret de forme mjm </t>
  </si>
  <si>
    <t xml:space="preserve">GOUJON COLLECTEUR 404-tsughami </t>
  </si>
  <si>
    <t>ECROU- d14</t>
  </si>
  <si>
    <t>S3PM00000124349</t>
  </si>
  <si>
    <t>Bague galvanisée 16x28x100 - biglia b301</t>
  </si>
  <si>
    <t>GOUJON INJECTEUR 404</t>
  </si>
  <si>
    <t>B042</t>
  </si>
  <si>
    <t>BUTEE</t>
  </si>
  <si>
    <t>S3SD14632</t>
  </si>
  <si>
    <t>CHEMISE ZINGUEE TETE POMPETE 404</t>
  </si>
  <si>
    <t>B041-CP1</t>
  </si>
  <si>
    <t>DIS.0050213300 PERNO D.6X30,6 INOX D6</t>
  </si>
  <si>
    <t xml:space="preserve">DIS.0050227100 PERNO D.6X62 </t>
  </si>
  <si>
    <t>b301</t>
  </si>
  <si>
    <t xml:space="preserve">Bague Galvanisée 10*16*36- par chutes </t>
  </si>
  <si>
    <t>BAGUE DU FIXATION  D50</t>
  </si>
  <si>
    <t>895700-D50</t>
  </si>
  <si>
    <t xml:space="preserve">Bague Brute  10*16*7- chutes </t>
  </si>
  <si>
    <t xml:space="preserve">USINAGE BORNE CPF SANS TROU Ø10 -3montage </t>
  </si>
  <si>
    <t xml:space="preserve">USINAGE LOPIN EBCP-FSD- 1montage </t>
  </si>
  <si>
    <t>BAGUE GOUJON MITSUBISHI CANTER/FSR/FK D32*22 L=21- big42</t>
  </si>
  <si>
    <t>taraudage ECROU</t>
  </si>
  <si>
    <t>percage + chariotage BOULON NECESSAIRE M16X110 OM40</t>
  </si>
  <si>
    <t>M018-CP3</t>
  </si>
  <si>
    <t>INSERT FILETE LAITON M8</t>
  </si>
  <si>
    <t>DIN982M08LT</t>
  </si>
  <si>
    <t>Buse droite à collerette Ø8</t>
  </si>
  <si>
    <t>68.0814</t>
  </si>
  <si>
    <t>Anneau 30*38*23-EBAUCHE</t>
  </si>
  <si>
    <t>0-4599</t>
  </si>
  <si>
    <t xml:space="preserve">EVACUATION 2/3G X-ONE-TARAUDAGE M4 </t>
  </si>
  <si>
    <t>USINAGE BORNE RBD-en parrallel avec 9524</t>
  </si>
  <si>
    <t>9518-mixte</t>
  </si>
  <si>
    <t xml:space="preserve">Anneau 30*38*23-finition </t>
  </si>
  <si>
    <t>0-4599-finition</t>
  </si>
  <si>
    <t>AXE DE ROTATION-SIRCOVER B5</t>
  </si>
  <si>
    <t>525595</t>
  </si>
  <si>
    <t>ECROU-l32</t>
  </si>
  <si>
    <t>24-04-2021</t>
  </si>
  <si>
    <t>25-04-2021</t>
  </si>
  <si>
    <t xml:space="preserve">Bague aluminium 14.4*25*40-chutes </t>
  </si>
  <si>
    <t>4-7989</t>
  </si>
  <si>
    <t>27-04-2021</t>
  </si>
  <si>
    <t>28-04-2021</t>
  </si>
  <si>
    <t>29-04-2021</t>
  </si>
  <si>
    <t>30-04-2021</t>
  </si>
  <si>
    <t>Bague aluminium 14.4*24*40-ebauche</t>
  </si>
  <si>
    <t>03-05-2021</t>
  </si>
  <si>
    <t>04-05-2021</t>
  </si>
  <si>
    <t>BAGUE 20X30X46 -b301 avec foret d20</t>
  </si>
  <si>
    <t>05-05-2021</t>
  </si>
  <si>
    <t xml:space="preserve">USINAGE BORNE CPF SANS TROU Ø10-2 MONTAGE </t>
  </si>
  <si>
    <t xml:space="preserve">USINAGE LOPIN EBCP-FSD-2 MONTAGE </t>
  </si>
  <si>
    <t>06-05-2021</t>
  </si>
  <si>
    <t>N</t>
  </si>
  <si>
    <t>O</t>
  </si>
  <si>
    <t xml:space="preserve">FORET CASSE </t>
  </si>
  <si>
    <t xml:space="preserve">AFFUTAGE TARRAUD </t>
  </si>
  <si>
    <t xml:space="preserve">NETTOYAGE BASSIN MACHINE + REPARATION CONVOUYEUR COUPEAUX </t>
  </si>
  <si>
    <t>CHANGEMENT GAMME D4USINAGE DE L'ARTICLE + AJOUT FORET D19,5</t>
  </si>
  <si>
    <t>COMPTEUR hier à 8h</t>
  </si>
  <si>
    <t>COMPTEUR hier  à 8h</t>
  </si>
  <si>
    <t>08-05-2021</t>
  </si>
  <si>
    <t>07-05-2021</t>
  </si>
  <si>
    <t xml:space="preserve">meme operateur sur les deux centres </t>
  </si>
  <si>
    <t>I199-CP2</t>
  </si>
  <si>
    <t>BAGUE INTERIEURE SILENT BLOC TRIANGLE SUSP INF ISUZU DMAX 4*2 8-97364174-CP2</t>
  </si>
  <si>
    <t>17-05-2021</t>
  </si>
  <si>
    <t xml:space="preserve">Bague Brute 40*50*21-FINITION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</si>
</sst>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8"/>
      <color theme="1"/>
      <name val="Arial"/>
      <family val="2"/>
    </font>
    <font>
      <b/>
      <sz val="16"/>
      <color theme="5" tint="-0.249977111117893"/>
      <name val="Arial"/>
      <family val="2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9">
    <xf numFmtId="0" fontId="0" fillId="0" borderId="0" xfId="0"/>
    <xf numFmtId="0" fontId="0" fillId="0" borderId="0" xfId="0" applyBorder="1"/>
    <xf numFmtId="0" fontId="0" fillId="0" borderId="0" xfId="0" applyFill="1"/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" fontId="13" fillId="0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49" fontId="0" fillId="6" borderId="1" xfId="0" applyNumberForma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1" xfId="0" applyFont="1" applyFill="1" applyBorder="1"/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right" wrapText="1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" fillId="6" borderId="0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6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65280"/>
  <ax:ocxPr ax:name="Caption" ax:value="Créer nouvelle feuille"/>
  <ax:ocxPr ax:name="Size" ax:value="13600;1376"/>
  <ax:ocxPr ax:name="FontName" ax:value="Calibri"/>
  <ax:ocxPr ax:name="FontEffects" ax:value="1073741825"/>
  <ax:ocxPr ax:name="FontHeight" ax:value="40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OUVELLE PIECE"/>
  <ax:ocxPr ax:name="Size" ax:value="4524;79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5" name="ZoneTexte 4"/>
        <xdr:cNvSpPr txBox="1"/>
      </xdr:nvSpPr>
      <xdr:spPr>
        <a:xfrm>
          <a:off x="11323035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88495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1612495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755245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540933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5">
    <tabColor rgb="FFC00000"/>
  </sheetPr>
  <dimension ref="A1:AE35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C12" sqref="C12"/>
      <selection pane="topRight" activeCell="C12" sqref="C12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6" width="20.5703125" customWidth="1"/>
    <col min="17" max="17" width="25.140625" customWidth="1"/>
    <col min="18" max="18" width="85" customWidth="1"/>
    <col min="19" max="19" width="26.5703125" style="13" customWidth="1"/>
    <col min="20" max="20" width="31.5703125" style="2" customWidth="1"/>
    <col min="21" max="25" width="23" style="15" customWidth="1"/>
    <col min="26" max="27" width="24.5703125" customWidth="1"/>
    <col min="28" max="30" width="24.5703125" style="13" customWidth="1"/>
    <col min="31" max="31" width="22.85546875" customWidth="1"/>
  </cols>
  <sheetData>
    <row r="1" spans="1:31" s="13" customFormat="1" ht="30" customHeight="1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s="13" customFormat="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s="13" customFormat="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s="13" customFormat="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 s="13" customForma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6" spans="1:31" s="13" customFormat="1">
      <c r="E6" s="15"/>
      <c r="F6" s="15"/>
      <c r="G6" s="15"/>
      <c r="H6" s="15"/>
      <c r="I6" s="15"/>
      <c r="J6" s="15"/>
      <c r="K6" s="15"/>
      <c r="L6" s="15"/>
      <c r="M6" s="15"/>
      <c r="N6" s="15"/>
      <c r="T6" s="15"/>
      <c r="U6" s="15"/>
      <c r="V6" s="15"/>
      <c r="W6" s="15"/>
      <c r="X6" s="15"/>
      <c r="Y6" s="15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125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 t="s">
        <v>643</v>
      </c>
      <c r="C9" s="8" t="str">
        <f>IFERROR(VLOOKUP(D9,Pieces!A:B,2,0)," ")</f>
        <v xml:space="preserve"> </v>
      </c>
      <c r="D9" s="54"/>
      <c r="E9" s="44"/>
      <c r="F9" s="44"/>
      <c r="G9" s="44"/>
      <c r="H9" s="44"/>
      <c r="I9" s="60" t="str">
        <f>IFERROR(VLOOKUP(D9,Pieces!A:C,3,0),"")</f>
        <v/>
      </c>
      <c r="J9" s="10"/>
      <c r="K9" s="11">
        <f>(F9-E9)*J9</f>
        <v>0</v>
      </c>
      <c r="L9" s="7">
        <f>(G9-F9)*J9</f>
        <v>0</v>
      </c>
      <c r="M9" s="9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7"/>
      <c r="S9" s="39">
        <f>U9+T9-K9-L9-M9</f>
        <v>0</v>
      </c>
      <c r="T9" s="7"/>
      <c r="U9" s="39">
        <f>(K9+L9+M9)*J9-T9-V9</f>
        <v>0</v>
      </c>
      <c r="V9" s="36"/>
      <c r="W9" s="36"/>
      <c r="X9" s="36"/>
      <c r="Y9" s="36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 t="s">
        <v>375</v>
      </c>
      <c r="C10" s="8" t="str">
        <f>IFERROR(VLOOKUP(D10,Pieces!A:B,2,0)," ")</f>
        <v xml:space="preserve"> </v>
      </c>
      <c r="D10" s="54"/>
      <c r="E10" s="44"/>
      <c r="F10" s="44"/>
      <c r="G10" s="44"/>
      <c r="H10" s="44"/>
      <c r="I10" s="60" t="str">
        <f>IFERROR(VLOOKUP(D10,Pieces!A:C,3,0),"")</f>
        <v/>
      </c>
      <c r="J10" s="10"/>
      <c r="K10" s="54">
        <f t="shared" ref="K10:K22" si="0">(F10-E10)*J10</f>
        <v>0</v>
      </c>
      <c r="L10" s="54">
        <f t="shared" ref="L10:L22" si="1">(G10-F10)*J10</f>
        <v>0</v>
      </c>
      <c r="M10" s="54">
        <f t="shared" ref="M10:M22" si="2">(H10-G10)*J10</f>
        <v>0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7"/>
      <c r="S10" s="39">
        <f>U10+T10-K10-L10-M10</f>
        <v>0</v>
      </c>
      <c r="T10" s="7"/>
      <c r="U10" s="54">
        <f t="shared" ref="U10:U22" si="6">(K10+L10+M10)*J10-T10-V10</f>
        <v>0</v>
      </c>
      <c r="V10" s="36"/>
      <c r="W10" s="36"/>
      <c r="X10" s="36"/>
      <c r="Y10" s="36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 t="s">
        <v>657</v>
      </c>
      <c r="C11" s="8" t="str">
        <f>IFERROR(VLOOKUP(D11,Pieces!A:B,2,0)," ")</f>
        <v xml:space="preserve"> </v>
      </c>
      <c r="D11" s="54"/>
      <c r="E11" s="38"/>
      <c r="F11" s="38"/>
      <c r="G11" s="38"/>
      <c r="H11" s="38"/>
      <c r="I11" s="60" t="str">
        <f>IFERROR(VLOOKUP(D11,Pieces!A:C,3,0),"")</f>
        <v/>
      </c>
      <c r="J11" s="4"/>
      <c r="K11" s="54">
        <f t="shared" si="0"/>
        <v>0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7"/>
      <c r="S11" s="39">
        <f t="shared" ref="S11:S22" si="10">U11+T11-K11-L11-M11</f>
        <v>0</v>
      </c>
      <c r="T11" s="7"/>
      <c r="U11" s="54">
        <f t="shared" si="6"/>
        <v>0</v>
      </c>
      <c r="V11" s="36"/>
      <c r="W11" s="36"/>
      <c r="X11" s="36"/>
      <c r="Y11" s="36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 t="s">
        <v>796</v>
      </c>
      <c r="C12" s="8" t="str">
        <f>IFERROR(VLOOKUP(D12,Pieces!A:B,2,0)," ")</f>
        <v xml:space="preserve"> </v>
      </c>
      <c r="D12" s="54"/>
      <c r="E12" s="44"/>
      <c r="F12" s="44"/>
      <c r="G12" s="44"/>
      <c r="H12" s="44"/>
      <c r="I12" s="60" t="str">
        <f>IFERROR(VLOOKUP(D12,Pieces!A:C,3,0),"")</f>
        <v/>
      </c>
      <c r="J12" s="10"/>
      <c r="K12" s="54">
        <f t="shared" si="0"/>
        <v>0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7"/>
      <c r="S12" s="39">
        <f t="shared" si="10"/>
        <v>0</v>
      </c>
      <c r="T12" s="7"/>
      <c r="U12" s="54">
        <f t="shared" si="6"/>
        <v>0</v>
      </c>
      <c r="V12" s="36"/>
      <c r="W12" s="36"/>
      <c r="X12" s="36"/>
      <c r="Y12" s="36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 t="s">
        <v>31</v>
      </c>
      <c r="C13" s="8" t="str">
        <f>IFERROR(VLOOKUP(D13,Pieces!A:B,2,0)," ")</f>
        <v xml:space="preserve"> </v>
      </c>
      <c r="D13" s="54"/>
      <c r="E13" s="44"/>
      <c r="F13" s="44"/>
      <c r="G13" s="44"/>
      <c r="H13" s="44"/>
      <c r="I13" s="60" t="str">
        <f>IFERROR(VLOOKUP(D13,Pieces!A:C,3,0),"")</f>
        <v/>
      </c>
      <c r="J13" s="10"/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7"/>
      <c r="S13" s="39">
        <f t="shared" si="10"/>
        <v>0</v>
      </c>
      <c r="T13" s="7"/>
      <c r="U13" s="54">
        <f t="shared" si="6"/>
        <v>0</v>
      </c>
      <c r="V13" s="36"/>
      <c r="W13" s="36"/>
      <c r="X13" s="36"/>
      <c r="Y13" s="36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 t="s">
        <v>180</v>
      </c>
      <c r="C14" s="8" t="str">
        <f>IFERROR(VLOOKUP(D14,Pieces!A:B,2,0)," ")</f>
        <v xml:space="preserve"> </v>
      </c>
      <c r="D14" s="54"/>
      <c r="E14" s="44"/>
      <c r="F14" s="44"/>
      <c r="G14" s="44"/>
      <c r="H14" s="44"/>
      <c r="I14" s="60" t="str">
        <f>IFERROR(VLOOKUP(D14,Pieces!A:C,3,0),"")</f>
        <v/>
      </c>
      <c r="J14" s="10"/>
      <c r="K14" s="54">
        <f t="shared" si="0"/>
        <v>0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7"/>
      <c r="S14" s="39">
        <f t="shared" si="10"/>
        <v>0</v>
      </c>
      <c r="T14" s="7"/>
      <c r="U14" s="54">
        <f t="shared" si="6"/>
        <v>0</v>
      </c>
      <c r="V14" s="36"/>
      <c r="W14" s="36"/>
      <c r="X14" s="36"/>
      <c r="Y14" s="36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 t="s">
        <v>636</v>
      </c>
      <c r="C15" s="8" t="str">
        <f>IFERROR(VLOOKUP(D15,Pieces!A:B,2,0)," ")</f>
        <v xml:space="preserve"> </v>
      </c>
      <c r="D15" s="54"/>
      <c r="E15" s="44"/>
      <c r="F15" s="44"/>
      <c r="G15" s="44"/>
      <c r="H15" s="44"/>
      <c r="I15" s="60" t="str">
        <f>IFERROR(VLOOKUP(D15,Pieces!A:C,3,0),"")</f>
        <v/>
      </c>
      <c r="J15" s="10"/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7"/>
      <c r="S15" s="39">
        <f t="shared" si="10"/>
        <v>0</v>
      </c>
      <c r="T15" s="7"/>
      <c r="U15" s="54">
        <f t="shared" si="6"/>
        <v>0</v>
      </c>
      <c r="V15" s="36"/>
      <c r="W15" s="36"/>
      <c r="X15" s="36"/>
      <c r="Y15" s="36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 t="s">
        <v>638</v>
      </c>
      <c r="C16" s="8" t="str">
        <f>IFERROR(VLOOKUP(D16,Pieces!A:B,2,0)," ")</f>
        <v xml:space="preserve"> </v>
      </c>
      <c r="D16" s="54"/>
      <c r="E16" s="44"/>
      <c r="F16" s="44"/>
      <c r="G16" s="44"/>
      <c r="H16" s="44"/>
      <c r="I16" s="60" t="str">
        <f>IFERROR(VLOOKUP(D16,Pieces!A:C,3,0),"")</f>
        <v/>
      </c>
      <c r="J16" s="10"/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7"/>
      <c r="S16" s="39">
        <f t="shared" si="10"/>
        <v>0</v>
      </c>
      <c r="T16" s="7"/>
      <c r="U16" s="54">
        <f t="shared" si="6"/>
        <v>0</v>
      </c>
      <c r="V16" s="36"/>
      <c r="W16" s="36"/>
      <c r="X16" s="36"/>
      <c r="Y16" s="36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 t="s">
        <v>29</v>
      </c>
      <c r="C17" s="8" t="str">
        <f>IFERROR(VLOOKUP(D17,Pieces!A:B,2,0)," ")</f>
        <v xml:space="preserve"> </v>
      </c>
      <c r="D17" s="54"/>
      <c r="E17" s="44"/>
      <c r="F17" s="44"/>
      <c r="G17" s="44"/>
      <c r="H17" s="44"/>
      <c r="I17" s="60" t="str">
        <f>IFERROR(VLOOKUP(D17,Pieces!A:C,3,0),"")</f>
        <v/>
      </c>
      <c r="J17" s="10"/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7"/>
      <c r="S17" s="39">
        <f t="shared" si="10"/>
        <v>0</v>
      </c>
      <c r="T17" s="7"/>
      <c r="U17" s="54">
        <f t="shared" si="6"/>
        <v>0</v>
      </c>
      <c r="V17" s="36"/>
      <c r="W17" s="36"/>
      <c r="X17" s="36"/>
      <c r="Y17" s="36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s="13" customFormat="1" ht="40.5" customHeight="1">
      <c r="A18" s="37" t="s">
        <v>19</v>
      </c>
      <c r="B18" s="27" t="s">
        <v>635</v>
      </c>
      <c r="C18" s="8" t="str">
        <f>IFERROR(VLOOKUP(D18,Pieces!A:B,2,0)," ")</f>
        <v xml:space="preserve"> </v>
      </c>
      <c r="D18" s="54"/>
      <c r="E18" s="44"/>
      <c r="F18" s="44"/>
      <c r="G18" s="44"/>
      <c r="H18" s="44"/>
      <c r="I18" s="60" t="str">
        <f>IFERROR(VLOOKUP(D18,Pieces!A:C,3,0),"")</f>
        <v/>
      </c>
      <c r="J18" s="54"/>
      <c r="K18" s="54">
        <f>(F18-E18)*J18</f>
        <v>0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54"/>
      <c r="U18" s="54">
        <f>(K18+L18+M18)*J18-T18-V18</f>
        <v>0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s="13" customFormat="1" ht="40.5" customHeight="1">
      <c r="A19" s="37" t="s">
        <v>20</v>
      </c>
      <c r="B19" s="27" t="s">
        <v>635</v>
      </c>
      <c r="C19" s="8" t="str">
        <f>IFERROR(VLOOKUP(D19,Pieces!A:B,2,0)," ")</f>
        <v xml:space="preserve"> </v>
      </c>
      <c r="D19" s="54"/>
      <c r="E19" s="44"/>
      <c r="F19" s="44"/>
      <c r="G19" s="44"/>
      <c r="H19" s="44"/>
      <c r="I19" s="60" t="str">
        <f>IFERROR(VLOOKUP(D19,Pieces!A:C,3,0),"")</f>
        <v/>
      </c>
      <c r="J19" s="54"/>
      <c r="K19" s="54">
        <f>(F19-E19)*J19</f>
        <v>0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54"/>
      <c r="U19" s="54">
        <f>(K19+L19+M19)*J19-T19-V19</f>
        <v>0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s="13" customFormat="1" ht="42" customHeight="1">
      <c r="A20" s="19" t="s">
        <v>21</v>
      </c>
      <c r="B20" s="27" t="s">
        <v>795</v>
      </c>
      <c r="C20" s="8" t="str">
        <f>IFERROR(VLOOKUP(D20,Pieces!A:B,2,0)," ")</f>
        <v xml:space="preserve"> </v>
      </c>
      <c r="D20" s="54"/>
      <c r="E20" s="44"/>
      <c r="F20" s="44"/>
      <c r="G20" s="44"/>
      <c r="H20" s="44"/>
      <c r="I20" s="60" t="str">
        <f>IFERROR(VLOOKUP(D20,Pieces!A:C,3,0),"")</f>
        <v/>
      </c>
      <c r="J20" s="39"/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39"/>
      <c r="S20" s="39">
        <f t="shared" si="10"/>
        <v>0</v>
      </c>
      <c r="T20" s="39"/>
      <c r="U20" s="54">
        <f t="shared" si="6"/>
        <v>0</v>
      </c>
      <c r="V20" s="39"/>
      <c r="W20" s="39"/>
      <c r="X20" s="39"/>
      <c r="Y20" s="39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 t="s">
        <v>644</v>
      </c>
      <c r="C21" s="8" t="str">
        <f>IFERROR(VLOOKUP(D21,Pieces!A:B,2,0)," ")</f>
        <v xml:space="preserve"> </v>
      </c>
      <c r="D21" s="54"/>
      <c r="E21" s="43"/>
      <c r="F21" s="58"/>
      <c r="G21" s="58"/>
      <c r="H21" s="58"/>
      <c r="I21" s="60" t="str">
        <f>IFERROR(VLOOKUP(D21,Pieces!A:C,3,0),"")</f>
        <v/>
      </c>
      <c r="J21" s="35"/>
      <c r="K21" s="54">
        <f t="shared" si="0"/>
        <v>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39">
        <f t="shared" si="10"/>
        <v>0</v>
      </c>
      <c r="T21" s="39"/>
      <c r="U21" s="54">
        <f t="shared" si="6"/>
        <v>0</v>
      </c>
      <c r="V21" s="39"/>
      <c r="W21" s="39"/>
      <c r="X21" s="39"/>
      <c r="Y21" s="39"/>
      <c r="Z21" s="3">
        <f t="shared" si="7"/>
        <v>0</v>
      </c>
      <c r="AA21" s="72">
        <f t="shared" si="8"/>
        <v>0</v>
      </c>
      <c r="AB21" s="40"/>
      <c r="AC21" s="40"/>
      <c r="AD21" s="40"/>
      <c r="AE21" s="5" t="str">
        <f t="shared" si="9"/>
        <v>WARNING</v>
      </c>
    </row>
    <row r="22" spans="1:31" s="13" customFormat="1" ht="39" customHeight="1" thickBot="1">
      <c r="A22" s="19" t="s">
        <v>1125</v>
      </c>
      <c r="B22" s="27" t="s">
        <v>637</v>
      </c>
      <c r="C22" s="8" t="str">
        <f>IFERROR(VLOOKUP(D22,Pieces!A:B,2,0)," ")</f>
        <v xml:space="preserve"> </v>
      </c>
      <c r="D22" s="54"/>
      <c r="E22" s="44"/>
      <c r="F22" s="58"/>
      <c r="G22" s="58"/>
      <c r="H22" s="58"/>
      <c r="I22" s="60" t="str">
        <f>IFERROR(VLOOKUP(D22,Pieces!A:C,3,0),"")</f>
        <v/>
      </c>
      <c r="J22" s="35"/>
      <c r="K22" s="54">
        <f t="shared" si="0"/>
        <v>0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35"/>
      <c r="S22" s="39">
        <f t="shared" si="10"/>
        <v>0</v>
      </c>
      <c r="T22" s="54"/>
      <c r="U22" s="54">
        <f t="shared" si="6"/>
        <v>0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s="13" customFormat="1" ht="53.25" customHeight="1" thickBot="1">
      <c r="E23" s="34"/>
      <c r="F23" s="34"/>
      <c r="G23" s="34"/>
      <c r="H23" s="34"/>
      <c r="I23" s="61"/>
      <c r="J23" s="34"/>
      <c r="K23" s="34"/>
      <c r="L23" s="34"/>
      <c r="M23" s="34"/>
      <c r="N23" s="34"/>
      <c r="O23" s="34"/>
      <c r="P23" s="34"/>
      <c r="Q23" s="65" t="s">
        <v>752</v>
      </c>
      <c r="R23" s="64">
        <v>13</v>
      </c>
      <c r="S23" s="55"/>
      <c r="T23" s="20">
        <f>SUM(T9:T22)</f>
        <v>0</v>
      </c>
      <c r="U23" s="20">
        <f>SUM(U9:U22)</f>
        <v>0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s="13" customFormat="1" ht="78.75" customHeight="1" thickBot="1"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s="13" customFormat="1" ht="76.5" customHeight="1" thickBot="1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71" t="s">
        <v>1006</v>
      </c>
      <c r="U25" s="73" t="e">
        <f>T23/U23</f>
        <v>#DIV/0!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s="13" customFormat="1" ht="39" customHeight="1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"/>
    </row>
    <row r="28" spans="1:31">
      <c r="Z28" s="1"/>
    </row>
    <row r="29" spans="1:31" ht="20.25">
      <c r="E29" s="82"/>
      <c r="F29" s="82"/>
      <c r="G29" s="82"/>
      <c r="H29" s="82"/>
      <c r="I29" s="83"/>
      <c r="J29" s="84" t="s">
        <v>105</v>
      </c>
      <c r="K29" s="82"/>
      <c r="L29" s="82"/>
      <c r="M29" s="82"/>
      <c r="N29" s="82"/>
      <c r="O29" s="82"/>
      <c r="P29" s="83"/>
      <c r="Z29" s="1"/>
    </row>
    <row r="30" spans="1:31" ht="20.25">
      <c r="E30" s="82"/>
      <c r="F30" s="82"/>
      <c r="G30" s="82"/>
      <c r="H30" s="82"/>
      <c r="I30" s="83"/>
      <c r="J30" s="84" t="s">
        <v>106</v>
      </c>
      <c r="K30" s="82"/>
      <c r="L30" s="82"/>
      <c r="M30" s="82"/>
      <c r="N30" s="82"/>
      <c r="O30" s="82"/>
      <c r="P30" s="83"/>
      <c r="Z30" s="1"/>
    </row>
    <row r="31" spans="1:31" ht="20.25">
      <c r="E31" s="82"/>
      <c r="F31" s="82"/>
      <c r="G31" s="82"/>
      <c r="H31" s="82"/>
      <c r="I31" s="83"/>
      <c r="J31" s="84" t="s">
        <v>107</v>
      </c>
      <c r="K31" s="82"/>
      <c r="L31" s="82"/>
      <c r="M31" s="82"/>
      <c r="N31" s="82"/>
      <c r="O31" s="82"/>
      <c r="P31" s="83"/>
      <c r="Z31" s="1"/>
    </row>
    <row r="32" spans="1:31">
      <c r="Z32" s="1"/>
    </row>
    <row r="33" spans="26:26">
      <c r="Z33" s="1"/>
    </row>
    <row r="34" spans="26:26">
      <c r="Z34" s="1"/>
    </row>
    <row r="35" spans="26:26">
      <c r="Z35" s="1"/>
    </row>
  </sheetData>
  <mergeCells count="12">
    <mergeCell ref="Z1:AE1"/>
    <mergeCell ref="Z2:AE2"/>
    <mergeCell ref="Z3:AE3"/>
    <mergeCell ref="Z4:AE4"/>
    <mergeCell ref="A1:Y5"/>
    <mergeCell ref="E31:I31"/>
    <mergeCell ref="J31:P31"/>
    <mergeCell ref="Z7:AE7"/>
    <mergeCell ref="E29:I29"/>
    <mergeCell ref="J29:P29"/>
    <mergeCell ref="E30:I30"/>
    <mergeCell ref="J30:P30"/>
  </mergeCells>
  <conditionalFormatting sqref="AE9:AE22">
    <cfRule type="containsText" dxfId="60" priority="7" operator="containsText" text="WARNING">
      <formula>NOT(ISERROR(SEARCH("WARNING",AE9)))</formula>
    </cfRule>
  </conditionalFormatting>
  <conditionalFormatting sqref="AE10">
    <cfRule type="containsText" dxfId="5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57" priority="10" operator="containsText" text="WARNING">
      <formula>NOT(ISERROR(SEARCH("WARNING",AE9)))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3:H26">
      <formula1>ouvriers</formula1>
    </dataValidation>
    <dataValidation type="list" allowBlank="1" showInputMessage="1" showErrorMessage="1" sqref="D9:D20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control shapeId="204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N647"/>
  <sheetViews>
    <sheetView workbookViewId="0">
      <pane ySplit="1" topLeftCell="A568" activePane="bottomLeft" state="frozen"/>
      <selection activeCell="C12" sqref="C12"/>
      <selection pane="bottomLeft" activeCell="C12" sqref="C12"/>
    </sheetView>
  </sheetViews>
  <sheetFormatPr baseColWidth="10" defaultRowHeight="15"/>
  <cols>
    <col min="1" max="1" width="103" style="24" customWidth="1"/>
    <col min="2" max="2" width="22.85546875" style="30" customWidth="1"/>
    <col min="3" max="3" width="11.42578125" style="30"/>
    <col min="4" max="4" width="14.85546875" customWidth="1"/>
  </cols>
  <sheetData>
    <row r="1" spans="1:4" s="2" customFormat="1" ht="39" customHeight="1" thickBot="1">
      <c r="A1" s="50" t="s">
        <v>710</v>
      </c>
      <c r="B1" s="51" t="s">
        <v>711</v>
      </c>
      <c r="C1" s="52" t="s">
        <v>324</v>
      </c>
      <c r="D1" s="46" t="s">
        <v>667</v>
      </c>
    </row>
    <row r="2" spans="1:4">
      <c r="A2" s="47" t="s">
        <v>127</v>
      </c>
      <c r="B2" s="48">
        <v>510081</v>
      </c>
      <c r="C2" s="49"/>
    </row>
    <row r="3" spans="1:4" s="13" customFormat="1">
      <c r="A3" s="68" t="s">
        <v>953</v>
      </c>
      <c r="B3" s="69" t="s">
        <v>954</v>
      </c>
      <c r="C3" s="49">
        <v>45</v>
      </c>
    </row>
    <row r="4" spans="1:4">
      <c r="A4" s="12" t="s">
        <v>1015</v>
      </c>
      <c r="B4" s="30" t="s">
        <v>551</v>
      </c>
      <c r="C4" s="30">
        <v>80</v>
      </c>
    </row>
    <row r="5" spans="1:4">
      <c r="A5" s="24" t="s">
        <v>687</v>
      </c>
      <c r="B5" s="30" t="s">
        <v>688</v>
      </c>
      <c r="C5" s="30">
        <v>8</v>
      </c>
    </row>
    <row r="6" spans="1:4">
      <c r="A6" s="24" t="s">
        <v>691</v>
      </c>
      <c r="B6" s="30" t="s">
        <v>692</v>
      </c>
      <c r="C6" s="30">
        <v>15</v>
      </c>
    </row>
    <row r="7" spans="1:4">
      <c r="A7" s="24" t="s">
        <v>693</v>
      </c>
      <c r="B7" s="30" t="s">
        <v>694</v>
      </c>
      <c r="C7" s="30">
        <v>15</v>
      </c>
    </row>
    <row r="8" spans="1:4">
      <c r="A8" s="24" t="s">
        <v>519</v>
      </c>
      <c r="B8" s="30" t="s">
        <v>203</v>
      </c>
      <c r="C8" s="25">
        <v>400</v>
      </c>
    </row>
    <row r="9" spans="1:4">
      <c r="A9" s="28" t="s">
        <v>345</v>
      </c>
      <c r="B9" s="30" t="s">
        <v>359</v>
      </c>
      <c r="C9" s="30">
        <v>1</v>
      </c>
    </row>
    <row r="10" spans="1:4">
      <c r="A10" s="24" t="s">
        <v>65</v>
      </c>
      <c r="B10" s="30" t="s">
        <v>335</v>
      </c>
      <c r="C10" s="25">
        <v>120</v>
      </c>
    </row>
    <row r="11" spans="1:4">
      <c r="A11" s="24" t="s">
        <v>554</v>
      </c>
      <c r="B11" s="30" t="s">
        <v>554</v>
      </c>
      <c r="C11" s="30">
        <v>28</v>
      </c>
    </row>
    <row r="12" spans="1:4">
      <c r="A12" s="24" t="s">
        <v>424</v>
      </c>
      <c r="B12" s="30" t="s">
        <v>425</v>
      </c>
      <c r="C12" s="30">
        <v>100</v>
      </c>
    </row>
    <row r="13" spans="1:4">
      <c r="A13" s="24" t="s">
        <v>463</v>
      </c>
      <c r="B13" s="30" t="s">
        <v>464</v>
      </c>
      <c r="C13" s="30">
        <v>80</v>
      </c>
    </row>
    <row r="14" spans="1:4">
      <c r="A14" s="24" t="s">
        <v>339</v>
      </c>
      <c r="B14" s="30" t="s">
        <v>333</v>
      </c>
      <c r="C14" s="30">
        <v>12</v>
      </c>
    </row>
    <row r="15" spans="1:4" ht="18" customHeight="1">
      <c r="A15" s="12" t="s">
        <v>746</v>
      </c>
      <c r="B15" s="30" t="s">
        <v>747</v>
      </c>
      <c r="C15" s="30">
        <v>12</v>
      </c>
      <c r="D15" t="s">
        <v>748</v>
      </c>
    </row>
    <row r="16" spans="1:4" s="13" customFormat="1" ht="18" customHeight="1">
      <c r="A16" s="12" t="s">
        <v>955</v>
      </c>
      <c r="B16" s="23" t="s">
        <v>956</v>
      </c>
      <c r="C16" s="30">
        <v>40</v>
      </c>
    </row>
    <row r="17" spans="1:3">
      <c r="A17" s="24" t="s">
        <v>597</v>
      </c>
      <c r="B17" s="30" t="s">
        <v>322</v>
      </c>
      <c r="C17" s="30">
        <v>30</v>
      </c>
    </row>
    <row r="18" spans="1:3">
      <c r="A18" s="12" t="s">
        <v>514</v>
      </c>
      <c r="B18" s="30">
        <v>200101</v>
      </c>
      <c r="C18" s="30">
        <v>120</v>
      </c>
    </row>
    <row r="19" spans="1:3">
      <c r="A19" s="24" t="s">
        <v>442</v>
      </c>
      <c r="B19" s="30" t="s">
        <v>443</v>
      </c>
      <c r="C19" s="30">
        <v>90</v>
      </c>
    </row>
    <row r="20" spans="1:3">
      <c r="A20" s="24" t="s">
        <v>367</v>
      </c>
      <c r="B20" s="30" t="s">
        <v>368</v>
      </c>
      <c r="C20" s="30">
        <v>70</v>
      </c>
    </row>
    <row r="21" spans="1:3" s="13" customFormat="1">
      <c r="A21" s="12" t="s">
        <v>957</v>
      </c>
      <c r="B21" s="23" t="s">
        <v>958</v>
      </c>
      <c r="C21" s="30">
        <v>40</v>
      </c>
    </row>
    <row r="22" spans="1:3">
      <c r="A22" s="12" t="s">
        <v>652</v>
      </c>
      <c r="B22" s="30" t="s">
        <v>653</v>
      </c>
      <c r="C22" s="30">
        <v>30</v>
      </c>
    </row>
    <row r="23" spans="1:3">
      <c r="A23" s="24" t="s">
        <v>663</v>
      </c>
      <c r="B23" s="30" t="s">
        <v>664</v>
      </c>
      <c r="C23" s="30">
        <v>30</v>
      </c>
    </row>
    <row r="24" spans="1:3">
      <c r="A24" s="24" t="s">
        <v>369</v>
      </c>
      <c r="B24" s="30" t="s">
        <v>370</v>
      </c>
      <c r="C24" s="30">
        <v>30</v>
      </c>
    </row>
    <row r="25" spans="1:3">
      <c r="A25" s="24" t="s">
        <v>361</v>
      </c>
      <c r="B25" s="30" t="s">
        <v>362</v>
      </c>
      <c r="C25" s="30">
        <v>30</v>
      </c>
    </row>
    <row r="26" spans="1:3">
      <c r="A26" s="24" t="s">
        <v>272</v>
      </c>
      <c r="B26" s="30" t="s">
        <v>274</v>
      </c>
      <c r="C26" s="25">
        <v>30</v>
      </c>
    </row>
    <row r="27" spans="1:3">
      <c r="A27" s="24" t="s">
        <v>391</v>
      </c>
      <c r="B27" s="30" t="s">
        <v>403</v>
      </c>
      <c r="C27" s="30">
        <v>30</v>
      </c>
    </row>
    <row r="28" spans="1:3">
      <c r="A28" s="24" t="s">
        <v>348</v>
      </c>
      <c r="B28" s="30" t="s">
        <v>349</v>
      </c>
      <c r="C28" s="30">
        <v>30</v>
      </c>
    </row>
    <row r="29" spans="1:3">
      <c r="A29" s="24" t="s">
        <v>512</v>
      </c>
      <c r="B29" s="30" t="s">
        <v>513</v>
      </c>
      <c r="C29" s="30">
        <v>70</v>
      </c>
    </row>
    <row r="30" spans="1:3">
      <c r="A30" s="24" t="s">
        <v>268</v>
      </c>
      <c r="B30" s="30" t="s">
        <v>334</v>
      </c>
      <c r="C30" s="30">
        <v>120</v>
      </c>
    </row>
    <row r="31" spans="1:3">
      <c r="A31" s="24" t="s">
        <v>453</v>
      </c>
      <c r="B31" s="30" t="s">
        <v>450</v>
      </c>
      <c r="C31" s="30">
        <v>50</v>
      </c>
    </row>
    <row r="32" spans="1:3" s="13" customFormat="1">
      <c r="A32" s="12" t="s">
        <v>951</v>
      </c>
      <c r="B32" s="23" t="s">
        <v>952</v>
      </c>
      <c r="C32" s="30">
        <v>90</v>
      </c>
    </row>
    <row r="33" spans="1:4">
      <c r="A33" s="24" t="s">
        <v>547</v>
      </c>
      <c r="B33" s="30" t="s">
        <v>548</v>
      </c>
      <c r="C33" s="30">
        <v>28</v>
      </c>
    </row>
    <row r="34" spans="1:4">
      <c r="A34" s="12" t="s">
        <v>201</v>
      </c>
      <c r="B34" s="30" t="s">
        <v>202</v>
      </c>
      <c r="C34" s="30">
        <v>60</v>
      </c>
    </row>
    <row r="35" spans="1:4">
      <c r="A35" s="24" t="s">
        <v>451</v>
      </c>
      <c r="B35" s="30" t="s">
        <v>452</v>
      </c>
      <c r="C35" s="30">
        <v>50</v>
      </c>
    </row>
    <row r="36" spans="1:4">
      <c r="A36" s="24" t="s">
        <v>406</v>
      </c>
      <c r="B36" s="30" t="s">
        <v>407</v>
      </c>
      <c r="C36" s="30">
        <v>100</v>
      </c>
    </row>
    <row r="37" spans="1:4">
      <c r="A37" s="12" t="s">
        <v>344</v>
      </c>
      <c r="B37" s="30" t="s">
        <v>163</v>
      </c>
      <c r="C37" s="30">
        <v>120</v>
      </c>
    </row>
    <row r="38" spans="1:4">
      <c r="A38" s="24" t="s">
        <v>354</v>
      </c>
      <c r="B38" s="30" t="s">
        <v>355</v>
      </c>
      <c r="C38" s="30">
        <v>110</v>
      </c>
    </row>
    <row r="39" spans="1:4">
      <c r="A39" s="24" t="s">
        <v>267</v>
      </c>
      <c r="B39" s="30" t="s">
        <v>276</v>
      </c>
      <c r="C39" s="30">
        <v>30</v>
      </c>
    </row>
    <row r="40" spans="1:4">
      <c r="A40" s="24" t="s">
        <v>398</v>
      </c>
      <c r="B40" s="30" t="s">
        <v>399</v>
      </c>
      <c r="C40" s="30">
        <v>30</v>
      </c>
    </row>
    <row r="41" spans="1:4">
      <c r="A41" s="24" t="s">
        <v>390</v>
      </c>
      <c r="B41" s="30">
        <v>2018130</v>
      </c>
      <c r="C41" s="30">
        <v>30</v>
      </c>
      <c r="D41" t="s">
        <v>608</v>
      </c>
    </row>
    <row r="42" spans="1:4">
      <c r="A42" s="24" t="s">
        <v>273</v>
      </c>
      <c r="B42" s="30" t="s">
        <v>275</v>
      </c>
      <c r="D42" t="s">
        <v>31</v>
      </c>
    </row>
    <row r="43" spans="1:4">
      <c r="A43" s="24" t="s">
        <v>337</v>
      </c>
      <c r="B43" s="30" t="s">
        <v>338</v>
      </c>
      <c r="C43" s="30">
        <v>12</v>
      </c>
      <c r="D43" t="s">
        <v>608</v>
      </c>
    </row>
    <row r="44" spans="1:4">
      <c r="A44" s="24" t="s">
        <v>404</v>
      </c>
      <c r="B44" s="30" t="s">
        <v>405</v>
      </c>
      <c r="C44" s="30">
        <v>60</v>
      </c>
      <c r="D44" t="s">
        <v>608</v>
      </c>
    </row>
    <row r="45" spans="1:4">
      <c r="A45" s="24" t="s">
        <v>306</v>
      </c>
      <c r="B45" s="30" t="s">
        <v>505</v>
      </c>
      <c r="C45" s="30">
        <v>100</v>
      </c>
    </row>
    <row r="46" spans="1:4">
      <c r="A46" s="24" t="s">
        <v>277</v>
      </c>
      <c r="B46" s="30" t="s">
        <v>278</v>
      </c>
      <c r="C46" s="30">
        <v>360</v>
      </c>
    </row>
    <row r="47" spans="1:4">
      <c r="A47" s="24" t="s">
        <v>592</v>
      </c>
      <c r="B47" s="23" t="s">
        <v>593</v>
      </c>
      <c r="C47" s="30">
        <v>90</v>
      </c>
    </row>
    <row r="48" spans="1:4">
      <c r="A48" s="24" t="s">
        <v>380</v>
      </c>
      <c r="B48" s="30" t="s">
        <v>381</v>
      </c>
      <c r="C48" s="30">
        <v>100</v>
      </c>
    </row>
    <row r="49" spans="1:4">
      <c r="A49" s="24" t="s">
        <v>556</v>
      </c>
      <c r="B49" s="30" t="s">
        <v>557</v>
      </c>
      <c r="C49" s="30">
        <v>120</v>
      </c>
    </row>
    <row r="50" spans="1:4">
      <c r="A50" s="24" t="s">
        <v>153</v>
      </c>
      <c r="B50" s="30">
        <v>181075</v>
      </c>
      <c r="C50" s="30">
        <v>30</v>
      </c>
    </row>
    <row r="51" spans="1:4">
      <c r="A51" s="12" t="s">
        <v>1037</v>
      </c>
      <c r="B51" s="23" t="s">
        <v>614</v>
      </c>
      <c r="C51" s="30">
        <v>45</v>
      </c>
    </row>
    <row r="52" spans="1:4">
      <c r="A52" s="24" t="s">
        <v>612</v>
      </c>
      <c r="B52" s="30" t="s">
        <v>613</v>
      </c>
      <c r="C52" s="30">
        <v>50</v>
      </c>
    </row>
    <row r="53" spans="1:4">
      <c r="A53" s="24" t="s">
        <v>603</v>
      </c>
      <c r="B53" s="30">
        <v>181270</v>
      </c>
      <c r="C53" s="30">
        <v>37</v>
      </c>
    </row>
    <row r="54" spans="1:4">
      <c r="A54" s="24" t="s">
        <v>456</v>
      </c>
      <c r="B54" s="30" t="s">
        <v>457</v>
      </c>
      <c r="C54" s="30">
        <v>120</v>
      </c>
    </row>
    <row r="55" spans="1:4">
      <c r="A55" s="24" t="s">
        <v>205</v>
      </c>
      <c r="B55" s="30" t="s">
        <v>206</v>
      </c>
      <c r="C55" s="30">
        <v>120</v>
      </c>
    </row>
    <row r="56" spans="1:4">
      <c r="A56" s="24" t="s">
        <v>549</v>
      </c>
      <c r="B56" s="30" t="s">
        <v>550</v>
      </c>
      <c r="C56" s="30">
        <v>120</v>
      </c>
    </row>
    <row r="57" spans="1:4">
      <c r="A57" s="24" t="s">
        <v>285</v>
      </c>
      <c r="B57" s="30" t="s">
        <v>288</v>
      </c>
      <c r="C57" s="30">
        <v>120</v>
      </c>
    </row>
    <row r="58" spans="1:4">
      <c r="A58" s="24" t="s">
        <v>287</v>
      </c>
      <c r="B58" s="30" t="s">
        <v>289</v>
      </c>
      <c r="C58" s="30">
        <v>120</v>
      </c>
      <c r="D58" t="s">
        <v>581</v>
      </c>
    </row>
    <row r="59" spans="1:4">
      <c r="A59" s="24" t="s">
        <v>604</v>
      </c>
      <c r="B59" s="23" t="s">
        <v>605</v>
      </c>
      <c r="C59" s="30">
        <v>120</v>
      </c>
    </row>
    <row r="60" spans="1:4">
      <c r="A60" s="24" t="s">
        <v>606</v>
      </c>
      <c r="B60" s="23" t="s">
        <v>607</v>
      </c>
      <c r="C60" s="30">
        <v>120</v>
      </c>
    </row>
    <row r="61" spans="1:4">
      <c r="A61" s="24" t="s">
        <v>219</v>
      </c>
      <c r="B61" s="30" t="s">
        <v>220</v>
      </c>
      <c r="C61" s="30">
        <v>80</v>
      </c>
    </row>
    <row r="62" spans="1:4">
      <c r="A62" s="24" t="s">
        <v>392</v>
      </c>
      <c r="B62" s="30" t="s">
        <v>393</v>
      </c>
      <c r="C62" s="30">
        <v>70</v>
      </c>
    </row>
    <row r="63" spans="1:4">
      <c r="A63" s="24" t="s">
        <v>360</v>
      </c>
      <c r="B63" s="30" t="s">
        <v>220</v>
      </c>
      <c r="C63" s="30">
        <v>70</v>
      </c>
    </row>
    <row r="64" spans="1:4">
      <c r="A64" s="24" t="s">
        <v>154</v>
      </c>
      <c r="B64" s="30" t="s">
        <v>226</v>
      </c>
    </row>
    <row r="65" spans="1:4">
      <c r="A65" s="24" t="s">
        <v>474</v>
      </c>
      <c r="B65" s="30" t="s">
        <v>475</v>
      </c>
      <c r="C65" s="30">
        <v>120</v>
      </c>
    </row>
    <row r="66" spans="1:4">
      <c r="A66" s="24" t="s">
        <v>207</v>
      </c>
      <c r="B66" s="30" t="s">
        <v>208</v>
      </c>
      <c r="C66" s="30">
        <v>120</v>
      </c>
    </row>
    <row r="67" spans="1:4">
      <c r="A67" s="12" t="s">
        <v>1016</v>
      </c>
      <c r="B67" s="30" t="s">
        <v>294</v>
      </c>
      <c r="C67" s="30">
        <v>120</v>
      </c>
    </row>
    <row r="68" spans="1:4">
      <c r="A68" s="12" t="s">
        <v>1017</v>
      </c>
      <c r="B68" s="30" t="s">
        <v>458</v>
      </c>
      <c r="C68" s="30">
        <v>90</v>
      </c>
    </row>
    <row r="69" spans="1:4">
      <c r="A69" s="24" t="s">
        <v>415</v>
      </c>
      <c r="B69" s="30" t="s">
        <v>416</v>
      </c>
      <c r="C69" s="30">
        <v>90</v>
      </c>
    </row>
    <row r="70" spans="1:4">
      <c r="A70" s="12" t="s">
        <v>1018</v>
      </c>
      <c r="B70" s="32" t="s">
        <v>343</v>
      </c>
      <c r="C70" s="30">
        <v>60</v>
      </c>
    </row>
    <row r="71" spans="1:4">
      <c r="A71" s="24" t="s">
        <v>50</v>
      </c>
      <c r="B71" s="30" t="s">
        <v>66</v>
      </c>
    </row>
    <row r="72" spans="1:4">
      <c r="A72" s="24" t="s">
        <v>356</v>
      </c>
      <c r="B72" s="30" t="s">
        <v>44</v>
      </c>
      <c r="C72" s="30">
        <v>90</v>
      </c>
    </row>
    <row r="73" spans="1:4">
      <c r="A73" s="24" t="s">
        <v>307</v>
      </c>
      <c r="B73" s="32" t="s">
        <v>286</v>
      </c>
      <c r="C73" s="30">
        <v>80</v>
      </c>
    </row>
    <row r="74" spans="1:4">
      <c r="A74" s="12" t="s">
        <v>950</v>
      </c>
      <c r="B74" s="32" t="s">
        <v>588</v>
      </c>
      <c r="C74" s="30">
        <v>60</v>
      </c>
    </row>
    <row r="75" spans="1:4">
      <c r="A75" s="24" t="s">
        <v>298</v>
      </c>
      <c r="B75" s="31" t="s">
        <v>299</v>
      </c>
      <c r="C75" s="30">
        <v>60</v>
      </c>
    </row>
    <row r="76" spans="1:4">
      <c r="A76" s="24" t="s">
        <v>91</v>
      </c>
      <c r="B76" s="30" t="s">
        <v>92</v>
      </c>
      <c r="C76" s="30">
        <v>120</v>
      </c>
    </row>
    <row r="77" spans="1:4">
      <c r="A77" s="12" t="s">
        <v>191</v>
      </c>
      <c r="B77" s="30">
        <v>7159</v>
      </c>
      <c r="C77" s="30">
        <v>120</v>
      </c>
    </row>
    <row r="78" spans="1:4">
      <c r="A78" s="24" t="s">
        <v>530</v>
      </c>
      <c r="B78" s="30" t="s">
        <v>531</v>
      </c>
      <c r="C78" s="30">
        <v>120</v>
      </c>
      <c r="D78" t="s">
        <v>608</v>
      </c>
    </row>
    <row r="79" spans="1:4">
      <c r="A79" s="24" t="s">
        <v>532</v>
      </c>
      <c r="B79" s="30" t="s">
        <v>533</v>
      </c>
      <c r="C79" s="30">
        <v>120</v>
      </c>
    </row>
    <row r="80" spans="1:4">
      <c r="A80" s="12" t="s">
        <v>444</v>
      </c>
      <c r="B80" s="30" t="s">
        <v>445</v>
      </c>
      <c r="C80" s="30">
        <v>39</v>
      </c>
    </row>
    <row r="81" spans="1:4">
      <c r="A81" s="24" t="s">
        <v>546</v>
      </c>
      <c r="B81" s="30">
        <v>890625</v>
      </c>
      <c r="C81" s="30">
        <v>70</v>
      </c>
    </row>
    <row r="82" spans="1:4">
      <c r="A82" s="24" t="s">
        <v>51</v>
      </c>
      <c r="B82" s="30">
        <v>7009</v>
      </c>
    </row>
    <row r="83" spans="1:4">
      <c r="A83" s="24" t="s">
        <v>435</v>
      </c>
      <c r="B83" s="30" t="s">
        <v>436</v>
      </c>
      <c r="C83" s="30">
        <v>60</v>
      </c>
    </row>
    <row r="84" spans="1:4">
      <c r="A84" s="24" t="s">
        <v>496</v>
      </c>
      <c r="B84" s="30" t="s">
        <v>497</v>
      </c>
      <c r="C84" s="30">
        <v>20</v>
      </c>
    </row>
    <row r="85" spans="1:4">
      <c r="A85" s="24" t="s">
        <v>579</v>
      </c>
      <c r="B85" s="30" t="s">
        <v>580</v>
      </c>
      <c r="C85" s="30">
        <v>15</v>
      </c>
      <c r="D85" s="13"/>
    </row>
    <row r="86" spans="1:4">
      <c r="A86" s="24" t="s">
        <v>695</v>
      </c>
      <c r="B86" s="30" t="s">
        <v>696</v>
      </c>
      <c r="C86" s="30">
        <v>75</v>
      </c>
    </row>
    <row r="87" spans="1:4">
      <c r="A87" s="24" t="s">
        <v>230</v>
      </c>
      <c r="B87" s="30">
        <v>181241</v>
      </c>
      <c r="C87" s="30">
        <v>60</v>
      </c>
    </row>
    <row r="88" spans="1:4">
      <c r="A88" s="24" t="s">
        <v>432</v>
      </c>
      <c r="B88" s="30">
        <v>18126100</v>
      </c>
      <c r="C88" s="30">
        <v>30</v>
      </c>
    </row>
    <row r="89" spans="1:4">
      <c r="A89" s="24" t="s">
        <v>303</v>
      </c>
      <c r="B89" s="32" t="s">
        <v>304</v>
      </c>
      <c r="C89" s="30">
        <v>20</v>
      </c>
    </row>
    <row r="90" spans="1:4">
      <c r="A90" s="24" t="s">
        <v>522</v>
      </c>
      <c r="B90" s="30" t="s">
        <v>523</v>
      </c>
      <c r="C90" s="30">
        <v>90</v>
      </c>
    </row>
    <row r="91" spans="1:4">
      <c r="A91" s="12" t="s">
        <v>1019</v>
      </c>
      <c r="B91" s="23" t="s">
        <v>596</v>
      </c>
      <c r="C91" s="30">
        <v>30</v>
      </c>
    </row>
    <row r="92" spans="1:4" ht="21.75" customHeight="1">
      <c r="A92" s="24" t="s">
        <v>353</v>
      </c>
      <c r="B92" s="30" t="s">
        <v>132</v>
      </c>
      <c r="C92" s="30">
        <v>120</v>
      </c>
      <c r="D92" t="s">
        <v>729</v>
      </c>
    </row>
    <row r="93" spans="1:4">
      <c r="A93" s="24" t="s">
        <v>279</v>
      </c>
      <c r="B93" s="30" t="s">
        <v>184</v>
      </c>
      <c r="C93" s="30">
        <v>120</v>
      </c>
      <c r="D93" s="13" t="s">
        <v>621</v>
      </c>
    </row>
    <row r="94" spans="1:4">
      <c r="A94" s="24" t="s">
        <v>382</v>
      </c>
      <c r="B94" s="30" t="s">
        <v>280</v>
      </c>
      <c r="C94" s="30">
        <v>120</v>
      </c>
      <c r="D94" t="s">
        <v>628</v>
      </c>
    </row>
    <row r="95" spans="1:4">
      <c r="A95" s="24" t="s">
        <v>836</v>
      </c>
      <c r="B95" s="30" t="s">
        <v>584</v>
      </c>
      <c r="C95" s="30">
        <v>120</v>
      </c>
    </row>
    <row r="96" spans="1:4">
      <c r="A96" s="24" t="s">
        <v>702</v>
      </c>
      <c r="B96" s="30" t="s">
        <v>473</v>
      </c>
      <c r="C96" s="30">
        <v>70</v>
      </c>
    </row>
    <row r="97" spans="1:4">
      <c r="A97" s="24" t="s">
        <v>723</v>
      </c>
      <c r="B97" s="30" t="s">
        <v>722</v>
      </c>
      <c r="C97" s="30">
        <v>70</v>
      </c>
    </row>
    <row r="98" spans="1:4">
      <c r="A98" s="24" t="s">
        <v>185</v>
      </c>
      <c r="B98" s="32" t="s">
        <v>266</v>
      </c>
      <c r="C98" s="30">
        <v>120</v>
      </c>
    </row>
    <row r="99" spans="1:4">
      <c r="A99" s="12" t="s">
        <v>721</v>
      </c>
      <c r="B99" s="32" t="s">
        <v>266</v>
      </c>
      <c r="C99" s="30">
        <v>70</v>
      </c>
    </row>
    <row r="100" spans="1:4">
      <c r="A100" s="12" t="s">
        <v>620</v>
      </c>
      <c r="B100" s="23" t="s">
        <v>242</v>
      </c>
      <c r="C100" s="30">
        <v>60</v>
      </c>
    </row>
    <row r="101" spans="1:4">
      <c r="A101" s="24" t="s">
        <v>265</v>
      </c>
      <c r="B101" s="30" t="s">
        <v>295</v>
      </c>
      <c r="C101" s="30">
        <v>120</v>
      </c>
      <c r="D101" t="s">
        <v>676</v>
      </c>
    </row>
    <row r="102" spans="1:4">
      <c r="A102" s="24" t="s">
        <v>225</v>
      </c>
      <c r="B102" s="31" t="s">
        <v>224</v>
      </c>
      <c r="C102" s="30">
        <v>120</v>
      </c>
      <c r="D102" t="s">
        <v>674</v>
      </c>
    </row>
    <row r="103" spans="1:4">
      <c r="A103" s="12" t="s">
        <v>703</v>
      </c>
      <c r="B103" s="30" t="s">
        <v>568</v>
      </c>
      <c r="C103" s="30">
        <v>50</v>
      </c>
    </row>
    <row r="104" spans="1:4">
      <c r="A104" s="12" t="s">
        <v>719</v>
      </c>
      <c r="B104" s="30" t="s">
        <v>387</v>
      </c>
      <c r="C104" s="30">
        <v>50</v>
      </c>
    </row>
    <row r="105" spans="1:4" s="78" customFormat="1">
      <c r="A105" s="79" t="s">
        <v>583</v>
      </c>
      <c r="B105" s="80" t="s">
        <v>582</v>
      </c>
      <c r="C105" s="77">
        <v>14</v>
      </c>
    </row>
    <row r="106" spans="1:4">
      <c r="A106" s="24" t="s">
        <v>587</v>
      </c>
      <c r="B106" s="23" t="s">
        <v>588</v>
      </c>
      <c r="C106" s="30">
        <v>30</v>
      </c>
    </row>
    <row r="107" spans="1:4">
      <c r="A107" s="12" t="s">
        <v>350</v>
      </c>
      <c r="B107" s="30" t="s">
        <v>730</v>
      </c>
      <c r="C107" s="30">
        <v>24</v>
      </c>
    </row>
    <row r="108" spans="1:4" s="78" customFormat="1">
      <c r="A108" s="75" t="s">
        <v>1074</v>
      </c>
      <c r="B108" s="76" t="s">
        <v>266</v>
      </c>
      <c r="C108" s="77">
        <v>20</v>
      </c>
    </row>
    <row r="109" spans="1:4">
      <c r="A109" s="24" t="s">
        <v>720</v>
      </c>
      <c r="B109" s="30" t="s">
        <v>270</v>
      </c>
      <c r="C109" s="30">
        <v>70</v>
      </c>
    </row>
    <row r="110" spans="1:4">
      <c r="A110" s="12" t="s">
        <v>880</v>
      </c>
      <c r="B110" s="30" t="s">
        <v>192</v>
      </c>
      <c r="C110" s="30">
        <v>50</v>
      </c>
    </row>
    <row r="111" spans="1:4">
      <c r="A111" s="24" t="s">
        <v>704</v>
      </c>
      <c r="B111" s="30" t="s">
        <v>190</v>
      </c>
      <c r="C111" s="30">
        <v>70</v>
      </c>
    </row>
    <row r="112" spans="1:4">
      <c r="A112" s="12" t="s">
        <v>882</v>
      </c>
      <c r="B112" s="30" t="s">
        <v>221</v>
      </c>
      <c r="C112" s="30">
        <v>50</v>
      </c>
    </row>
    <row r="113" spans="1:3">
      <c r="A113" s="24" t="s">
        <v>498</v>
      </c>
      <c r="B113" s="30" t="s">
        <v>271</v>
      </c>
    </row>
    <row r="114" spans="1:3">
      <c r="A114" s="24" t="s">
        <v>96</v>
      </c>
      <c r="B114" s="30">
        <v>90162000</v>
      </c>
      <c r="C114" s="30">
        <v>90</v>
      </c>
    </row>
    <row r="115" spans="1:3">
      <c r="A115" s="24" t="s">
        <v>283</v>
      </c>
      <c r="B115" s="30" t="s">
        <v>93</v>
      </c>
    </row>
    <row r="116" spans="1:3">
      <c r="A116" s="24" t="s">
        <v>526</v>
      </c>
      <c r="B116" s="30" t="s">
        <v>527</v>
      </c>
      <c r="C116" s="30">
        <v>120</v>
      </c>
    </row>
    <row r="117" spans="1:3">
      <c r="A117" s="24" t="s">
        <v>365</v>
      </c>
      <c r="B117" s="30" t="s">
        <v>284</v>
      </c>
    </row>
    <row r="118" spans="1:3">
      <c r="A118" s="24" t="s">
        <v>585</v>
      </c>
      <c r="B118" s="23" t="s">
        <v>586</v>
      </c>
      <c r="C118" s="30">
        <v>120</v>
      </c>
    </row>
    <row r="119" spans="1:3">
      <c r="A119" s="24" t="s">
        <v>408</v>
      </c>
      <c r="B119" s="30" t="s">
        <v>366</v>
      </c>
      <c r="C119" s="30">
        <v>120</v>
      </c>
    </row>
    <row r="120" spans="1:3">
      <c r="A120" s="24" t="s">
        <v>363</v>
      </c>
      <c r="B120" s="30" t="s">
        <v>409</v>
      </c>
      <c r="C120" s="30">
        <v>120</v>
      </c>
    </row>
    <row r="121" spans="1:3">
      <c r="A121" s="24" t="s">
        <v>622</v>
      </c>
      <c r="B121" s="30" t="s">
        <v>623</v>
      </c>
      <c r="C121" s="30">
        <v>120</v>
      </c>
    </row>
    <row r="122" spans="1:3">
      <c r="A122" s="24" t="s">
        <v>624</v>
      </c>
      <c r="B122" s="30" t="s">
        <v>625</v>
      </c>
      <c r="C122" s="30">
        <v>120</v>
      </c>
    </row>
    <row r="123" spans="1:3">
      <c r="A123" s="24" t="s">
        <v>305</v>
      </c>
      <c r="B123" s="30" t="s">
        <v>364</v>
      </c>
      <c r="C123" s="30">
        <v>90</v>
      </c>
    </row>
    <row r="124" spans="1:3" s="13" customFormat="1">
      <c r="A124" s="24" t="s">
        <v>544</v>
      </c>
      <c r="B124" s="30" t="s">
        <v>545</v>
      </c>
      <c r="C124" s="30">
        <v>120</v>
      </c>
    </row>
    <row r="125" spans="1:3">
      <c r="A125" s="24" t="s">
        <v>213</v>
      </c>
      <c r="B125" s="30" t="s">
        <v>290</v>
      </c>
      <c r="C125" s="30">
        <v>90</v>
      </c>
    </row>
    <row r="126" spans="1:3">
      <c r="A126" s="24" t="s">
        <v>724</v>
      </c>
      <c r="B126" s="30" t="s">
        <v>725</v>
      </c>
      <c r="C126" s="30">
        <v>75</v>
      </c>
    </row>
    <row r="127" spans="1:3">
      <c r="A127" s="24" t="s">
        <v>726</v>
      </c>
      <c r="B127" s="30" t="s">
        <v>727</v>
      </c>
      <c r="C127" s="30">
        <v>75</v>
      </c>
    </row>
    <row r="128" spans="1:3">
      <c r="A128" s="24" t="s">
        <v>534</v>
      </c>
      <c r="B128" s="30" t="s">
        <v>535</v>
      </c>
      <c r="C128" s="30">
        <v>400</v>
      </c>
    </row>
    <row r="129" spans="1:3">
      <c r="A129" s="24" t="s">
        <v>129</v>
      </c>
      <c r="B129" s="30">
        <v>5016</v>
      </c>
      <c r="C129" s="30">
        <v>120</v>
      </c>
    </row>
    <row r="130" spans="1:3">
      <c r="A130" s="12" t="s">
        <v>396</v>
      </c>
      <c r="B130" s="30" t="s">
        <v>397</v>
      </c>
      <c r="C130" s="30">
        <v>30</v>
      </c>
    </row>
    <row r="131" spans="1:3">
      <c r="A131" s="24" t="s">
        <v>80</v>
      </c>
      <c r="B131" s="30" t="s">
        <v>402</v>
      </c>
      <c r="C131" s="30">
        <v>120</v>
      </c>
    </row>
    <row r="132" spans="1:3">
      <c r="A132" s="24" t="s">
        <v>53</v>
      </c>
      <c r="B132" s="30" t="s">
        <v>68</v>
      </c>
      <c r="C132" s="30">
        <v>50</v>
      </c>
    </row>
    <row r="133" spans="1:3">
      <c r="A133" s="24" t="s">
        <v>482</v>
      </c>
      <c r="B133" s="30" t="s">
        <v>483</v>
      </c>
      <c r="C133" s="30">
        <v>25</v>
      </c>
    </row>
    <row r="134" spans="1:3">
      <c r="A134" s="24" t="s">
        <v>161</v>
      </c>
      <c r="B134" s="30" t="s">
        <v>162</v>
      </c>
      <c r="C134" s="30">
        <v>25</v>
      </c>
    </row>
    <row r="135" spans="1:3">
      <c r="A135" s="24" t="s">
        <v>255</v>
      </c>
      <c r="B135" s="30" t="s">
        <v>262</v>
      </c>
      <c r="C135" s="30">
        <v>90</v>
      </c>
    </row>
    <row r="136" spans="1:3">
      <c r="A136" s="24" t="s">
        <v>626</v>
      </c>
      <c r="B136" s="30" t="s">
        <v>627</v>
      </c>
      <c r="C136" s="30">
        <v>60</v>
      </c>
    </row>
    <row r="137" spans="1:3">
      <c r="A137" s="24" t="s">
        <v>601</v>
      </c>
      <c r="B137" s="23" t="s">
        <v>602</v>
      </c>
      <c r="C137" s="30">
        <v>60</v>
      </c>
    </row>
    <row r="138" spans="1:3">
      <c r="A138" s="24" t="s">
        <v>569</v>
      </c>
      <c r="B138" s="30" t="s">
        <v>570</v>
      </c>
      <c r="C138" s="30">
        <v>60</v>
      </c>
    </row>
    <row r="139" spans="1:3">
      <c r="A139" s="24" t="s">
        <v>542</v>
      </c>
      <c r="B139" s="30" t="s">
        <v>543</v>
      </c>
      <c r="C139" s="30">
        <v>60</v>
      </c>
    </row>
    <row r="140" spans="1:3">
      <c r="A140" s="24" t="s">
        <v>685</v>
      </c>
      <c r="B140" s="30" t="s">
        <v>686</v>
      </c>
      <c r="C140" s="30">
        <v>15</v>
      </c>
    </row>
    <row r="141" spans="1:3">
      <c r="A141" s="24" t="s">
        <v>441</v>
      </c>
      <c r="B141" s="30" t="s">
        <v>319</v>
      </c>
      <c r="C141" s="30">
        <v>120</v>
      </c>
    </row>
    <row r="142" spans="1:3" ht="18.75" customHeight="1">
      <c r="A142" s="24" t="s">
        <v>171</v>
      </c>
      <c r="B142" s="30" t="s">
        <v>170</v>
      </c>
      <c r="C142" s="30">
        <v>120</v>
      </c>
    </row>
    <row r="143" spans="1:3">
      <c r="A143" s="12" t="s">
        <v>169</v>
      </c>
      <c r="B143" s="30" t="s">
        <v>170</v>
      </c>
      <c r="C143" s="30">
        <v>120</v>
      </c>
    </row>
    <row r="144" spans="1:3">
      <c r="A144" s="24" t="s">
        <v>41</v>
      </c>
      <c r="B144" s="30" t="s">
        <v>42</v>
      </c>
    </row>
    <row r="145" spans="1:4">
      <c r="A145" s="12" t="s">
        <v>478</v>
      </c>
      <c r="B145" s="30" t="s">
        <v>479</v>
      </c>
      <c r="C145" s="30">
        <v>120</v>
      </c>
    </row>
    <row r="146" spans="1:4">
      <c r="A146" s="12" t="s">
        <v>313</v>
      </c>
      <c r="B146" s="30" t="s">
        <v>314</v>
      </c>
      <c r="C146" s="30">
        <v>120</v>
      </c>
    </row>
    <row r="147" spans="1:4">
      <c r="A147" s="24" t="s">
        <v>204</v>
      </c>
      <c r="B147" s="30">
        <v>511040</v>
      </c>
      <c r="C147" s="30">
        <v>100</v>
      </c>
    </row>
    <row r="148" spans="1:4">
      <c r="A148" s="12" t="s">
        <v>629</v>
      </c>
      <c r="B148" s="30">
        <v>510087</v>
      </c>
      <c r="C148" s="30">
        <v>70</v>
      </c>
    </row>
    <row r="149" spans="1:4">
      <c r="A149" s="24" t="s">
        <v>152</v>
      </c>
      <c r="B149" s="30">
        <v>510081</v>
      </c>
      <c r="C149" s="30">
        <v>70</v>
      </c>
    </row>
    <row r="150" spans="1:4">
      <c r="A150" s="24" t="s">
        <v>431</v>
      </c>
      <c r="B150" s="30">
        <v>651525</v>
      </c>
      <c r="C150" s="30">
        <v>70</v>
      </c>
    </row>
    <row r="151" spans="1:4">
      <c r="A151" s="24" t="s">
        <v>251</v>
      </c>
      <c r="B151" s="30">
        <v>651525</v>
      </c>
      <c r="C151" s="30">
        <v>90</v>
      </c>
    </row>
    <row r="152" spans="1:4">
      <c r="A152" s="24" t="s">
        <v>214</v>
      </c>
      <c r="B152" s="30" t="s">
        <v>215</v>
      </c>
    </row>
    <row r="153" spans="1:4">
      <c r="A153" s="24" t="s">
        <v>611</v>
      </c>
      <c r="B153" s="30" t="s">
        <v>321</v>
      </c>
      <c r="C153" s="30">
        <v>60</v>
      </c>
      <c r="D153" t="s">
        <v>797</v>
      </c>
    </row>
    <row r="154" spans="1:4">
      <c r="A154" s="81" t="s">
        <v>707</v>
      </c>
      <c r="B154" s="30" t="s">
        <v>321</v>
      </c>
      <c r="C154" s="30">
        <v>60</v>
      </c>
    </row>
    <row r="155" spans="1:4">
      <c r="A155" s="29" t="s">
        <v>446</v>
      </c>
      <c r="B155" s="30" t="s">
        <v>447</v>
      </c>
      <c r="C155" s="30">
        <v>90</v>
      </c>
    </row>
    <row r="156" spans="1:4">
      <c r="A156" s="24" t="s">
        <v>467</v>
      </c>
      <c r="B156" s="30" t="s">
        <v>468</v>
      </c>
      <c r="C156" s="30">
        <v>120</v>
      </c>
    </row>
    <row r="157" spans="1:4">
      <c r="A157" s="24" t="s">
        <v>540</v>
      </c>
      <c r="B157" s="23" t="s">
        <v>541</v>
      </c>
      <c r="C157" s="30">
        <v>25</v>
      </c>
    </row>
    <row r="158" spans="1:4">
      <c r="A158" s="24" t="s">
        <v>508</v>
      </c>
      <c r="B158" s="30" t="s">
        <v>509</v>
      </c>
      <c r="C158" s="30">
        <v>15</v>
      </c>
    </row>
    <row r="159" spans="1:4">
      <c r="A159" s="24" t="s">
        <v>254</v>
      </c>
      <c r="B159" s="30" t="s">
        <v>66</v>
      </c>
      <c r="C159" s="30">
        <v>15</v>
      </c>
    </row>
    <row r="160" spans="1:4" ht="15.75" customHeight="1">
      <c r="A160" s="12" t="s">
        <v>1055</v>
      </c>
      <c r="B160" s="30" t="s">
        <v>181</v>
      </c>
      <c r="C160" s="30">
        <v>200</v>
      </c>
      <c r="D160" t="s">
        <v>438</v>
      </c>
    </row>
    <row r="161" spans="1:4">
      <c r="A161" s="24" t="s">
        <v>144</v>
      </c>
      <c r="B161" s="30" t="s">
        <v>143</v>
      </c>
      <c r="C161" s="30">
        <v>350</v>
      </c>
    </row>
    <row r="162" spans="1:4">
      <c r="A162" s="12" t="s">
        <v>188</v>
      </c>
      <c r="B162" s="30" t="s">
        <v>189</v>
      </c>
      <c r="C162" s="30">
        <v>200</v>
      </c>
    </row>
    <row r="163" spans="1:4">
      <c r="A163" s="24" t="s">
        <v>493</v>
      </c>
      <c r="B163" s="30" t="s">
        <v>495</v>
      </c>
      <c r="C163" s="30">
        <v>45</v>
      </c>
    </row>
    <row r="164" spans="1:4">
      <c r="A164" s="24" t="s">
        <v>494</v>
      </c>
      <c r="B164" s="30" t="s">
        <v>495</v>
      </c>
      <c r="C164" s="30">
        <v>30</v>
      </c>
    </row>
    <row r="165" spans="1:4">
      <c r="A165" s="24" t="s">
        <v>594</v>
      </c>
      <c r="B165" s="23" t="s">
        <v>130</v>
      </c>
      <c r="C165" s="30">
        <v>120</v>
      </c>
    </row>
    <row r="166" spans="1:4">
      <c r="A166" s="12" t="s">
        <v>872</v>
      </c>
      <c r="B166" s="30" t="s">
        <v>261</v>
      </c>
      <c r="C166" s="30">
        <v>48</v>
      </c>
      <c r="D166" s="13" t="s">
        <v>877</v>
      </c>
    </row>
    <row r="167" spans="1:4">
      <c r="A167" s="12" t="s">
        <v>878</v>
      </c>
      <c r="B167" s="30" t="s">
        <v>371</v>
      </c>
      <c r="C167" s="30">
        <v>90</v>
      </c>
    </row>
    <row r="168" spans="1:4">
      <c r="A168" s="12" t="s">
        <v>879</v>
      </c>
      <c r="B168" s="30" t="s">
        <v>263</v>
      </c>
      <c r="C168" s="30">
        <v>90</v>
      </c>
    </row>
    <row r="169" spans="1:4">
      <c r="A169" s="24" t="s">
        <v>420</v>
      </c>
      <c r="B169" s="30" t="s">
        <v>421</v>
      </c>
    </row>
    <row r="170" spans="1:4">
      <c r="A170" s="24" t="s">
        <v>112</v>
      </c>
      <c r="B170" s="30">
        <v>215215011</v>
      </c>
      <c r="C170" s="30">
        <v>100</v>
      </c>
    </row>
    <row r="171" spans="1:4">
      <c r="A171" s="24" t="s">
        <v>52</v>
      </c>
      <c r="B171" s="30" t="s">
        <v>37</v>
      </c>
    </row>
    <row r="172" spans="1:4">
      <c r="A172" s="24" t="s">
        <v>529</v>
      </c>
      <c r="B172" s="30" t="s">
        <v>528</v>
      </c>
      <c r="C172" s="30">
        <v>30</v>
      </c>
    </row>
    <row r="173" spans="1:4">
      <c r="A173" s="24" t="s">
        <v>555</v>
      </c>
      <c r="B173" s="30" t="s">
        <v>528</v>
      </c>
      <c r="C173" s="30">
        <v>45</v>
      </c>
    </row>
    <row r="174" spans="1:4">
      <c r="A174" s="24" t="s">
        <v>708</v>
      </c>
      <c r="B174" s="30" t="s">
        <v>709</v>
      </c>
      <c r="C174" s="30">
        <v>120</v>
      </c>
    </row>
    <row r="175" spans="1:4">
      <c r="A175" s="24" t="s">
        <v>708</v>
      </c>
    </row>
    <row r="176" spans="1:4">
      <c r="A176" s="12" t="s">
        <v>439</v>
      </c>
      <c r="B176" s="30" t="s">
        <v>440</v>
      </c>
      <c r="C176" s="30">
        <v>30</v>
      </c>
    </row>
    <row r="177" spans="1:5">
      <c r="A177" s="24" t="s">
        <v>459</v>
      </c>
      <c r="B177" s="30" t="s">
        <v>460</v>
      </c>
      <c r="C177" s="30">
        <v>30</v>
      </c>
    </row>
    <row r="178" spans="1:5">
      <c r="A178" s="24" t="s">
        <v>296</v>
      </c>
      <c r="B178" s="30" t="s">
        <v>297</v>
      </c>
      <c r="C178" s="30">
        <v>120</v>
      </c>
    </row>
    <row r="179" spans="1:5">
      <c r="A179" s="24" t="s">
        <v>159</v>
      </c>
      <c r="B179" s="30" t="s">
        <v>160</v>
      </c>
    </row>
    <row r="180" spans="1:5">
      <c r="A180" s="24" t="s">
        <v>480</v>
      </c>
      <c r="B180" s="30" t="s">
        <v>481</v>
      </c>
    </row>
    <row r="181" spans="1:5">
      <c r="A181" s="24" t="s">
        <v>259</v>
      </c>
      <c r="B181" s="30" t="s">
        <v>260</v>
      </c>
      <c r="C181" s="30">
        <v>90</v>
      </c>
    </row>
    <row r="182" spans="1:5">
      <c r="A182" s="24" t="s">
        <v>252</v>
      </c>
      <c r="B182" s="30" t="s">
        <v>253</v>
      </c>
      <c r="C182" s="30">
        <v>120</v>
      </c>
    </row>
    <row r="183" spans="1:5">
      <c r="A183" s="12" t="s">
        <v>394</v>
      </c>
      <c r="B183" s="30" t="s">
        <v>395</v>
      </c>
      <c r="C183" s="30">
        <v>90</v>
      </c>
    </row>
    <row r="184" spans="1:5">
      <c r="A184" s="24" t="s">
        <v>131</v>
      </c>
      <c r="B184" s="30" t="s">
        <v>66</v>
      </c>
      <c r="C184" s="30">
        <v>90</v>
      </c>
    </row>
    <row r="185" spans="1:5">
      <c r="A185" s="24" t="s">
        <v>167</v>
      </c>
      <c r="B185" s="30" t="s">
        <v>168</v>
      </c>
      <c r="D185" s="93" t="s">
        <v>732</v>
      </c>
      <c r="E185" s="89"/>
    </row>
    <row r="186" spans="1:5">
      <c r="A186" s="12" t="s">
        <v>633</v>
      </c>
      <c r="B186" s="33" t="s">
        <v>634</v>
      </c>
      <c r="C186" s="30">
        <v>90</v>
      </c>
      <c r="D186" s="93" t="s">
        <v>744</v>
      </c>
      <c r="E186" s="89"/>
    </row>
    <row r="187" spans="1:5">
      <c r="A187" s="12" t="s">
        <v>731</v>
      </c>
      <c r="B187" s="30">
        <v>601130</v>
      </c>
      <c r="C187" s="30">
        <v>35</v>
      </c>
      <c r="D187" s="93" t="s">
        <v>675</v>
      </c>
      <c r="E187" s="89"/>
    </row>
    <row r="188" spans="1:5">
      <c r="A188" s="24" t="s">
        <v>61</v>
      </c>
      <c r="B188" s="30" t="s">
        <v>145</v>
      </c>
      <c r="C188" s="30">
        <v>45</v>
      </c>
    </row>
    <row r="189" spans="1:5">
      <c r="A189" s="12" t="s">
        <v>743</v>
      </c>
      <c r="B189" s="45">
        <v>601130</v>
      </c>
      <c r="C189" s="30">
        <v>22</v>
      </c>
    </row>
    <row r="190" spans="1:5">
      <c r="A190" s="24" t="s">
        <v>78</v>
      </c>
      <c r="B190" s="30" t="s">
        <v>198</v>
      </c>
      <c r="C190" s="30">
        <v>120</v>
      </c>
    </row>
    <row r="191" spans="1:5">
      <c r="A191" s="24" t="s">
        <v>429</v>
      </c>
      <c r="B191" s="30" t="s">
        <v>430</v>
      </c>
    </row>
    <row r="192" spans="1:5">
      <c r="A192" s="24" t="s">
        <v>118</v>
      </c>
      <c r="B192" s="30" t="s">
        <v>119</v>
      </c>
      <c r="C192" s="30">
        <v>90</v>
      </c>
    </row>
    <row r="193" spans="1:3">
      <c r="A193" s="24" t="s">
        <v>196</v>
      </c>
      <c r="B193" s="30" t="s">
        <v>197</v>
      </c>
      <c r="C193" s="30">
        <v>80</v>
      </c>
    </row>
    <row r="194" spans="1:3">
      <c r="A194" s="12" t="s">
        <v>599</v>
      </c>
      <c r="B194" s="23" t="s">
        <v>239</v>
      </c>
      <c r="C194" s="30">
        <v>80</v>
      </c>
    </row>
    <row r="195" spans="1:3">
      <c r="A195" s="24" t="s">
        <v>516</v>
      </c>
      <c r="B195" s="30" t="s">
        <v>517</v>
      </c>
      <c r="C195" s="30">
        <v>60</v>
      </c>
    </row>
    <row r="196" spans="1:3">
      <c r="A196" s="24" t="s">
        <v>212</v>
      </c>
      <c r="B196" s="30">
        <v>551275</v>
      </c>
      <c r="C196" s="30">
        <v>60</v>
      </c>
    </row>
    <row r="197" spans="1:3">
      <c r="A197" s="24" t="s">
        <v>256</v>
      </c>
      <c r="B197" s="30">
        <v>551275</v>
      </c>
    </row>
    <row r="198" spans="1:3">
      <c r="A198" s="24" t="s">
        <v>536</v>
      </c>
      <c r="B198" s="23" t="s">
        <v>537</v>
      </c>
      <c r="C198" s="30">
        <v>90</v>
      </c>
    </row>
    <row r="199" spans="1:3" s="13" customFormat="1">
      <c r="A199" s="24" t="s">
        <v>454</v>
      </c>
      <c r="B199" s="30" t="s">
        <v>455</v>
      </c>
      <c r="C199" s="30"/>
    </row>
    <row r="200" spans="1:3">
      <c r="A200" s="24" t="s">
        <v>176</v>
      </c>
      <c r="B200" s="30" t="s">
        <v>85</v>
      </c>
      <c r="C200" s="30">
        <v>90</v>
      </c>
    </row>
    <row r="201" spans="1:3">
      <c r="A201" s="24" t="s">
        <v>484</v>
      </c>
      <c r="B201" s="30">
        <v>551435</v>
      </c>
      <c r="C201" s="30">
        <v>120</v>
      </c>
    </row>
    <row r="202" spans="1:3">
      <c r="A202" s="24" t="s">
        <v>564</v>
      </c>
      <c r="B202" s="30" t="s">
        <v>565</v>
      </c>
      <c r="C202" s="30">
        <v>80</v>
      </c>
    </row>
    <row r="203" spans="1:3">
      <c r="A203" s="24" t="s">
        <v>122</v>
      </c>
      <c r="B203" s="30" t="s">
        <v>123</v>
      </c>
      <c r="C203" s="30">
        <v>120</v>
      </c>
    </row>
    <row r="204" spans="1:3">
      <c r="A204" s="24" t="s">
        <v>210</v>
      </c>
      <c r="B204" s="30" t="s">
        <v>211</v>
      </c>
    </row>
    <row r="205" spans="1:3">
      <c r="A205" s="12" t="s">
        <v>631</v>
      </c>
      <c r="B205" s="30" t="s">
        <v>632</v>
      </c>
      <c r="C205" s="30">
        <v>90</v>
      </c>
    </row>
    <row r="206" spans="1:3">
      <c r="A206" s="24" t="s">
        <v>110</v>
      </c>
      <c r="B206" s="30" t="s">
        <v>109</v>
      </c>
    </row>
    <row r="207" spans="1:3">
      <c r="A207" s="29" t="s">
        <v>499</v>
      </c>
      <c r="B207" s="30" t="s">
        <v>500</v>
      </c>
    </row>
    <row r="208" spans="1:3">
      <c r="A208" s="24" t="s">
        <v>186</v>
      </c>
      <c r="B208" s="30" t="s">
        <v>94</v>
      </c>
      <c r="C208" s="30">
        <v>90</v>
      </c>
    </row>
    <row r="209" spans="1:4">
      <c r="A209" s="24" t="s">
        <v>111</v>
      </c>
      <c r="B209" s="30" t="s">
        <v>66</v>
      </c>
    </row>
    <row r="210" spans="1:4">
      <c r="A210" s="24" t="s">
        <v>233</v>
      </c>
      <c r="B210" s="30" t="s">
        <v>234</v>
      </c>
    </row>
    <row r="211" spans="1:4">
      <c r="A211" s="24" t="s">
        <v>823</v>
      </c>
      <c r="B211" s="30" t="s">
        <v>120</v>
      </c>
      <c r="C211" s="30">
        <v>30</v>
      </c>
    </row>
    <row r="212" spans="1:4">
      <c r="A212" s="12" t="s">
        <v>881</v>
      </c>
      <c r="B212" s="30" t="s">
        <v>148</v>
      </c>
      <c r="C212" s="30">
        <v>36</v>
      </c>
    </row>
    <row r="213" spans="1:4">
      <c r="A213" s="12" t="s">
        <v>609</v>
      </c>
      <c r="B213" s="23" t="s">
        <v>610</v>
      </c>
      <c r="C213" s="30">
        <v>60</v>
      </c>
    </row>
    <row r="214" spans="1:4">
      <c r="A214" s="24" t="s">
        <v>235</v>
      </c>
      <c r="B214" s="30" t="s">
        <v>236</v>
      </c>
    </row>
    <row r="215" spans="1:4">
      <c r="A215" s="24" t="s">
        <v>39</v>
      </c>
      <c r="B215" s="30" t="s">
        <v>71</v>
      </c>
    </row>
    <row r="216" spans="1:4">
      <c r="A216" s="24" t="s">
        <v>137</v>
      </c>
      <c r="B216" s="30" t="s">
        <v>138</v>
      </c>
    </row>
    <row r="217" spans="1:4">
      <c r="A217" s="12" t="s">
        <v>490</v>
      </c>
      <c r="B217" s="30" t="s">
        <v>489</v>
      </c>
      <c r="C217" s="30">
        <v>50</v>
      </c>
    </row>
    <row r="218" spans="1:4">
      <c r="A218" s="24" t="s">
        <v>388</v>
      </c>
      <c r="B218" s="30" t="s">
        <v>389</v>
      </c>
      <c r="C218" s="30">
        <v>80</v>
      </c>
    </row>
    <row r="219" spans="1:4">
      <c r="A219" s="24" t="s">
        <v>668</v>
      </c>
      <c r="B219" s="22" t="s">
        <v>669</v>
      </c>
      <c r="C219" s="30">
        <v>17</v>
      </c>
    </row>
    <row r="220" spans="1:4">
      <c r="A220" s="24" t="s">
        <v>677</v>
      </c>
      <c r="B220" s="30" t="s">
        <v>678</v>
      </c>
      <c r="C220" s="30">
        <v>15</v>
      </c>
    </row>
    <row r="221" spans="1:4">
      <c r="A221" s="24" t="s">
        <v>67</v>
      </c>
      <c r="B221" s="30">
        <v>4571</v>
      </c>
      <c r="C221" s="30">
        <v>30</v>
      </c>
    </row>
    <row r="222" spans="1:4">
      <c r="A222" s="24" t="s">
        <v>58</v>
      </c>
      <c r="B222" s="30">
        <v>200200</v>
      </c>
      <c r="C222" s="30">
        <v>60</v>
      </c>
    </row>
    <row r="223" spans="1:4">
      <c r="A223" s="24" t="s">
        <v>47</v>
      </c>
      <c r="B223" s="30" t="s">
        <v>69</v>
      </c>
      <c r="C223" s="30">
        <v>30</v>
      </c>
    </row>
    <row r="224" spans="1:4">
      <c r="A224" s="24" t="s">
        <v>22</v>
      </c>
      <c r="B224" s="30">
        <v>5402</v>
      </c>
      <c r="D224" t="s">
        <v>740</v>
      </c>
    </row>
    <row r="225" spans="1:4">
      <c r="A225" s="24" t="s">
        <v>149</v>
      </c>
      <c r="B225" s="30">
        <v>4630</v>
      </c>
      <c r="D225" t="s">
        <v>608</v>
      </c>
    </row>
    <row r="226" spans="1:4">
      <c r="A226" s="24" t="s">
        <v>193</v>
      </c>
      <c r="B226" s="30">
        <v>7151</v>
      </c>
    </row>
    <row r="227" spans="1:4">
      <c r="A227" s="12" t="s">
        <v>846</v>
      </c>
      <c r="B227" s="30">
        <v>480387</v>
      </c>
      <c r="C227" s="30">
        <v>60</v>
      </c>
    </row>
    <row r="228" spans="1:4">
      <c r="A228" s="24" t="s">
        <v>618</v>
      </c>
      <c r="B228" s="30">
        <v>480387</v>
      </c>
      <c r="C228" s="30">
        <v>50</v>
      </c>
      <c r="D228" t="s">
        <v>608</v>
      </c>
    </row>
    <row r="229" spans="1:4">
      <c r="A229" s="12" t="s">
        <v>1100</v>
      </c>
      <c r="B229" s="30">
        <v>480387</v>
      </c>
      <c r="C229" s="30">
        <v>60</v>
      </c>
      <c r="D229" t="s">
        <v>638</v>
      </c>
    </row>
    <row r="230" spans="1:4">
      <c r="A230" s="12" t="s">
        <v>619</v>
      </c>
      <c r="B230" s="30">
        <v>480387</v>
      </c>
      <c r="C230" s="30">
        <v>15</v>
      </c>
    </row>
    <row r="231" spans="1:4">
      <c r="A231" s="24" t="s">
        <v>422</v>
      </c>
      <c r="B231" s="30" t="s">
        <v>423</v>
      </c>
      <c r="C231" s="30">
        <v>75</v>
      </c>
    </row>
    <row r="232" spans="1:4">
      <c r="A232" s="24" t="s">
        <v>216</v>
      </c>
      <c r="B232" s="30" t="s">
        <v>217</v>
      </c>
      <c r="C232" s="30">
        <v>75</v>
      </c>
    </row>
    <row r="233" spans="1:4">
      <c r="A233" s="12" t="s">
        <v>351</v>
      </c>
      <c r="B233" s="30" t="s">
        <v>352</v>
      </c>
      <c r="C233" s="30">
        <v>20</v>
      </c>
      <c r="D233" s="13" t="s">
        <v>868</v>
      </c>
    </row>
    <row r="234" spans="1:4">
      <c r="A234" s="12" t="s">
        <v>327</v>
      </c>
      <c r="B234" s="30" t="s">
        <v>328</v>
      </c>
      <c r="C234" s="30">
        <v>60</v>
      </c>
    </row>
    <row r="235" spans="1:4">
      <c r="A235" s="12" t="s">
        <v>357</v>
      </c>
      <c r="B235" s="30" t="s">
        <v>358</v>
      </c>
      <c r="C235" s="30">
        <v>50</v>
      </c>
    </row>
    <row r="236" spans="1:4">
      <c r="A236" s="24" t="s">
        <v>470</v>
      </c>
      <c r="B236" s="30" t="s">
        <v>347</v>
      </c>
      <c r="C236" s="30">
        <v>45</v>
      </c>
    </row>
    <row r="237" spans="1:4">
      <c r="A237" s="12" t="s">
        <v>317</v>
      </c>
      <c r="B237" s="30" t="s">
        <v>318</v>
      </c>
      <c r="C237" s="30">
        <v>60</v>
      </c>
    </row>
    <row r="238" spans="1:4">
      <c r="A238" s="12" t="s">
        <v>346</v>
      </c>
      <c r="B238" s="30" t="s">
        <v>347</v>
      </c>
      <c r="C238" s="30">
        <v>65</v>
      </c>
    </row>
    <row r="239" spans="1:4">
      <c r="A239" s="12" t="s">
        <v>558</v>
      </c>
      <c r="B239" s="30" t="s">
        <v>559</v>
      </c>
      <c r="C239" s="30">
        <v>100</v>
      </c>
    </row>
    <row r="240" spans="1:4">
      <c r="A240" s="24" t="s">
        <v>257</v>
      </c>
      <c r="B240" s="30" t="s">
        <v>258</v>
      </c>
      <c r="C240" s="30">
        <v>45</v>
      </c>
    </row>
    <row r="241" spans="1:4">
      <c r="A241" s="24" t="s">
        <v>329</v>
      </c>
      <c r="B241" s="30">
        <v>5016</v>
      </c>
      <c r="C241" s="30">
        <v>120</v>
      </c>
      <c r="D241" s="13"/>
    </row>
    <row r="242" spans="1:4">
      <c r="A242" s="24" t="s">
        <v>57</v>
      </c>
      <c r="B242" s="30" t="s">
        <v>66</v>
      </c>
      <c r="C242" s="30">
        <v>120</v>
      </c>
    </row>
    <row r="243" spans="1:4">
      <c r="A243" s="24" t="s">
        <v>503</v>
      </c>
      <c r="B243" s="30" t="s">
        <v>504</v>
      </c>
      <c r="C243" s="30">
        <v>120</v>
      </c>
    </row>
    <row r="244" spans="1:4">
      <c r="A244" s="24" t="s">
        <v>501</v>
      </c>
      <c r="B244" s="30" t="s">
        <v>502</v>
      </c>
      <c r="C244" s="30">
        <v>120</v>
      </c>
    </row>
    <row r="245" spans="1:4">
      <c r="A245" s="24" t="s">
        <v>400</v>
      </c>
      <c r="B245" s="30" t="s">
        <v>401</v>
      </c>
      <c r="C245" s="30">
        <v>120</v>
      </c>
    </row>
    <row r="246" spans="1:4">
      <c r="A246" s="24" t="s">
        <v>142</v>
      </c>
      <c r="B246" s="30" t="s">
        <v>141</v>
      </c>
      <c r="C246" s="30">
        <v>30</v>
      </c>
    </row>
    <row r="247" spans="1:4">
      <c r="A247" s="24" t="s">
        <v>84</v>
      </c>
      <c r="B247" s="30" t="s">
        <v>66</v>
      </c>
    </row>
    <row r="248" spans="1:4">
      <c r="A248" s="12" t="s">
        <v>576</v>
      </c>
      <c r="B248" s="30" t="s">
        <v>577</v>
      </c>
      <c r="C248" s="30">
        <v>120</v>
      </c>
    </row>
    <row r="249" spans="1:4" s="13" customFormat="1">
      <c r="A249" s="12" t="s">
        <v>1071</v>
      </c>
      <c r="B249" s="30" t="s">
        <v>577</v>
      </c>
      <c r="C249" s="30">
        <v>100</v>
      </c>
    </row>
    <row r="250" spans="1:4">
      <c r="A250" s="24" t="s">
        <v>134</v>
      </c>
      <c r="B250" s="30" t="s">
        <v>133</v>
      </c>
    </row>
    <row r="251" spans="1:4">
      <c r="A251" s="24" t="s">
        <v>82</v>
      </c>
      <c r="B251" s="30" t="s">
        <v>66</v>
      </c>
    </row>
    <row r="252" spans="1:4">
      <c r="A252" s="24" t="s">
        <v>81</v>
      </c>
      <c r="B252" s="30" t="s">
        <v>66</v>
      </c>
    </row>
    <row r="253" spans="1:4">
      <c r="A253" s="24" t="s">
        <v>218</v>
      </c>
      <c r="B253" s="30" t="s">
        <v>88</v>
      </c>
      <c r="D253" s="13"/>
    </row>
    <row r="254" spans="1:4">
      <c r="A254" s="24" t="s">
        <v>45</v>
      </c>
      <c r="B254" s="30" t="s">
        <v>66</v>
      </c>
    </row>
    <row r="255" spans="1:4">
      <c r="A255" s="24" t="s">
        <v>46</v>
      </c>
      <c r="B255" s="30" t="s">
        <v>66</v>
      </c>
      <c r="D255" t="s">
        <v>655</v>
      </c>
    </row>
    <row r="256" spans="1:4">
      <c r="A256" s="24" t="s">
        <v>177</v>
      </c>
      <c r="B256" s="30" t="s">
        <v>174</v>
      </c>
    </row>
    <row r="257" spans="1:4" s="13" customFormat="1">
      <c r="A257" s="41" t="s">
        <v>961</v>
      </c>
      <c r="B257" s="23" t="s">
        <v>962</v>
      </c>
      <c r="C257" s="30">
        <v>45</v>
      </c>
    </row>
    <row r="258" spans="1:4">
      <c r="A258" s="56" t="s">
        <v>751</v>
      </c>
      <c r="B258" s="30" t="s">
        <v>223</v>
      </c>
      <c r="C258" s="30">
        <v>56</v>
      </c>
    </row>
    <row r="259" spans="1:4">
      <c r="A259" s="24" t="s">
        <v>665</v>
      </c>
      <c r="B259" s="30" t="s">
        <v>666</v>
      </c>
      <c r="C259" s="30">
        <v>27</v>
      </c>
    </row>
    <row r="260" spans="1:4">
      <c r="A260" s="24" t="s">
        <v>103</v>
      </c>
      <c r="B260" s="30" t="s">
        <v>66</v>
      </c>
    </row>
    <row r="261" spans="1:4">
      <c r="A261" s="24" t="s">
        <v>672</v>
      </c>
      <c r="B261" s="30" t="s">
        <v>673</v>
      </c>
      <c r="C261" s="30">
        <v>27</v>
      </c>
    </row>
    <row r="262" spans="1:4">
      <c r="A262" s="24" t="s">
        <v>699</v>
      </c>
      <c r="B262" s="30" t="s">
        <v>151</v>
      </c>
      <c r="C262" s="30">
        <v>30</v>
      </c>
      <c r="D262" t="s">
        <v>771</v>
      </c>
    </row>
    <row r="263" spans="1:4">
      <c r="A263" s="24" t="s">
        <v>150</v>
      </c>
    </row>
    <row r="264" spans="1:4">
      <c r="A264" s="24" t="s">
        <v>340</v>
      </c>
      <c r="B264" s="30" t="s">
        <v>662</v>
      </c>
      <c r="C264" s="30">
        <v>50</v>
      </c>
      <c r="D264" t="s">
        <v>578</v>
      </c>
    </row>
    <row r="265" spans="1:4">
      <c r="A265" s="24" t="s">
        <v>87</v>
      </c>
      <c r="B265" s="30" t="s">
        <v>86</v>
      </c>
      <c r="C265" s="30">
        <v>80</v>
      </c>
      <c r="D265" t="s">
        <v>682</v>
      </c>
    </row>
    <row r="266" spans="1:4">
      <c r="A266" s="24" t="s">
        <v>139</v>
      </c>
      <c r="B266" s="30" t="s">
        <v>140</v>
      </c>
      <c r="D266" t="s">
        <v>680</v>
      </c>
    </row>
    <row r="267" spans="1:4">
      <c r="A267" s="24" t="s">
        <v>222</v>
      </c>
      <c r="B267" s="30" t="s">
        <v>223</v>
      </c>
      <c r="D267" t="s">
        <v>681</v>
      </c>
    </row>
    <row r="268" spans="1:4">
      <c r="A268" s="24" t="s">
        <v>705</v>
      </c>
      <c r="B268" s="30" t="s">
        <v>706</v>
      </c>
      <c r="C268" s="30">
        <v>30</v>
      </c>
    </row>
    <row r="269" spans="1:4">
      <c r="A269" s="24" t="s">
        <v>697</v>
      </c>
      <c r="B269" s="30" t="s">
        <v>698</v>
      </c>
      <c r="C269" s="30">
        <v>30</v>
      </c>
    </row>
    <row r="270" spans="1:4">
      <c r="A270" s="24" t="s">
        <v>38</v>
      </c>
      <c r="B270" s="30" t="s">
        <v>73</v>
      </c>
    </row>
    <row r="271" spans="1:4">
      <c r="A271" s="24" t="s">
        <v>461</v>
      </c>
      <c r="B271" s="30" t="s">
        <v>462</v>
      </c>
      <c r="C271" s="30">
        <v>60</v>
      </c>
    </row>
    <row r="272" spans="1:4">
      <c r="A272" s="12" t="s">
        <v>815</v>
      </c>
      <c r="B272" s="30" t="s">
        <v>83</v>
      </c>
      <c r="C272" s="30">
        <v>70</v>
      </c>
    </row>
    <row r="273" spans="1:14">
      <c r="A273" s="24" t="s">
        <v>54</v>
      </c>
      <c r="B273" s="30" t="s">
        <v>66</v>
      </c>
    </row>
    <row r="274" spans="1:14">
      <c r="A274" s="24" t="s">
        <v>77</v>
      </c>
      <c r="B274" s="30" t="s">
        <v>66</v>
      </c>
      <c r="D274" t="s">
        <v>737</v>
      </c>
    </row>
    <row r="275" spans="1:14">
      <c r="A275" s="24" t="s">
        <v>465</v>
      </c>
      <c r="B275" s="30" t="s">
        <v>466</v>
      </c>
    </row>
    <row r="276" spans="1:14">
      <c r="A276" s="24" t="s">
        <v>745</v>
      </c>
      <c r="B276" s="30" t="s">
        <v>229</v>
      </c>
      <c r="C276" s="30">
        <v>25</v>
      </c>
    </row>
    <row r="277" spans="1:14">
      <c r="A277" s="12" t="s">
        <v>331</v>
      </c>
      <c r="B277" s="30" t="s">
        <v>332</v>
      </c>
      <c r="C277" s="30">
        <v>60</v>
      </c>
    </row>
    <row r="278" spans="1:14">
      <c r="A278" s="24" t="s">
        <v>735</v>
      </c>
      <c r="B278" s="30" t="s">
        <v>736</v>
      </c>
      <c r="C278" s="30">
        <v>70</v>
      </c>
    </row>
    <row r="279" spans="1:14">
      <c r="A279" s="24" t="s">
        <v>237</v>
      </c>
      <c r="B279" s="30" t="s">
        <v>238</v>
      </c>
      <c r="C279" s="30">
        <v>45</v>
      </c>
    </row>
    <row r="280" spans="1:14">
      <c r="A280" s="24" t="s">
        <v>240</v>
      </c>
      <c r="B280" s="30" t="s">
        <v>241</v>
      </c>
    </row>
    <row r="281" spans="1:14">
      <c r="A281" s="24" t="s">
        <v>426</v>
      </c>
      <c r="B281" s="30" t="s">
        <v>427</v>
      </c>
    </row>
    <row r="282" spans="1:14">
      <c r="A282" s="24" t="s">
        <v>312</v>
      </c>
      <c r="B282" s="30" t="s">
        <v>83</v>
      </c>
      <c r="C282" s="30">
        <v>70</v>
      </c>
    </row>
    <row r="283" spans="1:14">
      <c r="A283" s="24" t="s">
        <v>99</v>
      </c>
      <c r="B283" s="30" t="s">
        <v>377</v>
      </c>
    </row>
    <row r="284" spans="1:14" s="13" customFormat="1">
      <c r="A284" s="12" t="s">
        <v>745</v>
      </c>
      <c r="B284" s="23" t="s">
        <v>229</v>
      </c>
      <c r="C284" s="30">
        <v>30</v>
      </c>
    </row>
    <row r="285" spans="1:14">
      <c r="A285" s="24" t="s">
        <v>376</v>
      </c>
      <c r="B285" s="30" t="s">
        <v>64</v>
      </c>
      <c r="C285" s="30">
        <v>90</v>
      </c>
    </row>
    <row r="286" spans="1:14">
      <c r="A286" s="24" t="s">
        <v>741</v>
      </c>
      <c r="B286" s="30" t="s">
        <v>742</v>
      </c>
      <c r="C286" s="30">
        <v>140</v>
      </c>
      <c r="N286" s="13"/>
    </row>
    <row r="287" spans="1:14">
      <c r="A287" s="24" t="s">
        <v>378</v>
      </c>
      <c r="B287" s="30" t="s">
        <v>379</v>
      </c>
    </row>
    <row r="288" spans="1:14">
      <c r="A288" s="24" t="s">
        <v>560</v>
      </c>
      <c r="B288" s="30" t="s">
        <v>561</v>
      </c>
      <c r="C288" s="30">
        <v>100</v>
      </c>
      <c r="D288" t="s">
        <v>578</v>
      </c>
    </row>
    <row r="289" spans="1:6">
      <c r="A289" s="24" t="s">
        <v>63</v>
      </c>
      <c r="B289" s="30">
        <v>510020</v>
      </c>
      <c r="D289" s="90" t="s">
        <v>768</v>
      </c>
      <c r="E289" s="91"/>
      <c r="F289" s="92"/>
    </row>
    <row r="290" spans="1:6">
      <c r="A290" s="24" t="s">
        <v>59</v>
      </c>
      <c r="B290" s="30">
        <v>512520</v>
      </c>
    </row>
    <row r="291" spans="1:6">
      <c r="A291" s="24" t="s">
        <v>310</v>
      </c>
      <c r="B291" s="30" t="s">
        <v>311</v>
      </c>
    </row>
    <row r="292" spans="1:6">
      <c r="A292" s="24" t="s">
        <v>572</v>
      </c>
      <c r="B292" s="30" t="s">
        <v>573</v>
      </c>
      <c r="C292" s="30">
        <v>100</v>
      </c>
      <c r="D292" t="s">
        <v>578</v>
      </c>
    </row>
    <row r="293" spans="1:6">
      <c r="A293" s="12" t="s">
        <v>738</v>
      </c>
      <c r="B293" s="30" t="s">
        <v>739</v>
      </c>
      <c r="C293" s="30">
        <v>100</v>
      </c>
    </row>
    <row r="294" spans="1:6">
      <c r="A294" s="12" t="s">
        <v>538</v>
      </c>
      <c r="B294" s="30" t="s">
        <v>539</v>
      </c>
      <c r="C294" s="30">
        <v>75</v>
      </c>
    </row>
    <row r="295" spans="1:6">
      <c r="A295" s="24" t="s">
        <v>520</v>
      </c>
      <c r="B295" s="30" t="s">
        <v>521</v>
      </c>
      <c r="C295" s="30">
        <v>110</v>
      </c>
    </row>
    <row r="296" spans="1:6">
      <c r="A296" s="12" t="s">
        <v>615</v>
      </c>
      <c r="B296" s="23" t="s">
        <v>417</v>
      </c>
      <c r="C296" s="30">
        <v>65</v>
      </c>
    </row>
    <row r="297" spans="1:6">
      <c r="A297" s="12" t="s">
        <v>428</v>
      </c>
      <c r="B297" s="30" t="s">
        <v>417</v>
      </c>
      <c r="C297" s="30">
        <v>30</v>
      </c>
    </row>
    <row r="298" spans="1:6">
      <c r="A298" s="12" t="s">
        <v>679</v>
      </c>
      <c r="B298" s="30" t="s">
        <v>654</v>
      </c>
      <c r="C298" s="30">
        <v>60</v>
      </c>
    </row>
    <row r="299" spans="1:6">
      <c r="A299" s="12" t="s">
        <v>656</v>
      </c>
      <c r="B299" s="30" t="s">
        <v>654</v>
      </c>
      <c r="C299" s="30">
        <v>28</v>
      </c>
    </row>
    <row r="300" spans="1:6">
      <c r="A300" s="24" t="s">
        <v>55</v>
      </c>
      <c r="B300" s="30">
        <v>651128</v>
      </c>
      <c r="C300" s="30">
        <v>24</v>
      </c>
    </row>
    <row r="301" spans="1:6">
      <c r="A301" s="24" t="s">
        <v>89</v>
      </c>
      <c r="B301" s="23" t="s">
        <v>90</v>
      </c>
    </row>
    <row r="302" spans="1:6">
      <c r="A302" s="24" t="s">
        <v>477</v>
      </c>
      <c r="B302" s="30">
        <v>2018063</v>
      </c>
      <c r="C302" s="30">
        <v>120</v>
      </c>
    </row>
    <row r="303" spans="1:6">
      <c r="A303" s="24" t="s">
        <v>35</v>
      </c>
      <c r="B303" s="30" t="s">
        <v>282</v>
      </c>
      <c r="C303" s="30">
        <v>90</v>
      </c>
    </row>
    <row r="304" spans="1:6">
      <c r="A304" s="24" t="s">
        <v>72</v>
      </c>
      <c r="B304" s="30" t="s">
        <v>124</v>
      </c>
      <c r="C304" s="30">
        <v>120</v>
      </c>
    </row>
    <row r="305" spans="1:4">
      <c r="A305" s="24" t="s">
        <v>372</v>
      </c>
      <c r="B305" s="30" t="s">
        <v>373</v>
      </c>
    </row>
    <row r="306" spans="1:4">
      <c r="A306" s="24" t="s">
        <v>175</v>
      </c>
      <c r="B306" s="30">
        <v>510090</v>
      </c>
      <c r="C306" s="30">
        <v>50</v>
      </c>
    </row>
    <row r="307" spans="1:4">
      <c r="A307" s="24" t="s">
        <v>418</v>
      </c>
      <c r="B307" s="30">
        <v>510020</v>
      </c>
      <c r="C307" s="30">
        <v>120</v>
      </c>
    </row>
    <row r="308" spans="1:4">
      <c r="A308" s="12" t="s">
        <v>336</v>
      </c>
      <c r="B308" s="30">
        <v>512520</v>
      </c>
      <c r="C308" s="30">
        <v>50</v>
      </c>
    </row>
    <row r="309" spans="1:4">
      <c r="A309" s="12" t="s">
        <v>1002</v>
      </c>
      <c r="B309" s="30" t="s">
        <v>323</v>
      </c>
      <c r="C309" s="30">
        <v>70</v>
      </c>
    </row>
    <row r="310" spans="1:4">
      <c r="A310" s="12" t="s">
        <v>591</v>
      </c>
      <c r="B310" s="23" t="s">
        <v>108</v>
      </c>
      <c r="C310" s="30">
        <v>60</v>
      </c>
    </row>
    <row r="311" spans="1:4">
      <c r="A311" s="24" t="s">
        <v>104</v>
      </c>
      <c r="B311" s="30">
        <v>510530</v>
      </c>
      <c r="C311" s="30">
        <v>120</v>
      </c>
    </row>
    <row r="312" spans="1:4">
      <c r="A312" s="24" t="s">
        <v>62</v>
      </c>
      <c r="B312" s="30">
        <v>510530</v>
      </c>
    </row>
    <row r="313" spans="1:4">
      <c r="A313" s="12" t="s">
        <v>1081</v>
      </c>
      <c r="B313" s="30">
        <v>511110</v>
      </c>
      <c r="C313" s="30">
        <v>120</v>
      </c>
      <c r="D313" s="13" t="s">
        <v>680</v>
      </c>
    </row>
    <row r="314" spans="1:4">
      <c r="A314" s="12" t="s">
        <v>1082</v>
      </c>
      <c r="B314" s="30">
        <v>511100</v>
      </c>
      <c r="C314" s="30">
        <v>120</v>
      </c>
      <c r="D314" s="13" t="s">
        <v>680</v>
      </c>
    </row>
    <row r="315" spans="1:4">
      <c r="A315" s="24" t="s">
        <v>419</v>
      </c>
      <c r="B315" s="30">
        <v>512800</v>
      </c>
      <c r="C315" s="30">
        <v>120</v>
      </c>
    </row>
    <row r="316" spans="1:4">
      <c r="A316" s="24" t="s">
        <v>566</v>
      </c>
      <c r="B316" s="30" t="s">
        <v>567</v>
      </c>
      <c r="C316" s="30">
        <v>120</v>
      </c>
    </row>
    <row r="317" spans="1:4">
      <c r="A317" s="24" t="s">
        <v>325</v>
      </c>
      <c r="B317" s="30" t="s">
        <v>326</v>
      </c>
      <c r="C317" s="30">
        <v>90</v>
      </c>
    </row>
    <row r="318" spans="1:4">
      <c r="A318" s="24" t="s">
        <v>670</v>
      </c>
      <c r="B318" s="30" t="s">
        <v>671</v>
      </c>
      <c r="C318" s="30">
        <v>20</v>
      </c>
    </row>
    <row r="319" spans="1:4">
      <c r="A319" s="24" t="s">
        <v>683</v>
      </c>
      <c r="B319" s="30" t="s">
        <v>684</v>
      </c>
      <c r="C319" s="30">
        <v>20</v>
      </c>
    </row>
    <row r="320" spans="1:4">
      <c r="A320" s="24" t="s">
        <v>574</v>
      </c>
      <c r="B320" s="30" t="s">
        <v>575</v>
      </c>
      <c r="C320" s="30">
        <v>60</v>
      </c>
    </row>
    <row r="321" spans="1:3">
      <c r="A321" s="12" t="s">
        <v>616</v>
      </c>
      <c r="B321" s="23" t="s">
        <v>617</v>
      </c>
      <c r="C321" s="30">
        <v>30</v>
      </c>
    </row>
    <row r="322" spans="1:3">
      <c r="A322" s="24" t="s">
        <v>249</v>
      </c>
      <c r="B322" s="30" t="s">
        <v>250</v>
      </c>
    </row>
    <row r="323" spans="1:3">
      <c r="A323" s="24" t="s">
        <v>247</v>
      </c>
      <c r="B323" s="30" t="s">
        <v>248</v>
      </c>
    </row>
    <row r="324" spans="1:3">
      <c r="A324" s="24" t="s">
        <v>245</v>
      </c>
      <c r="B324" s="30" t="s">
        <v>246</v>
      </c>
    </row>
    <row r="325" spans="1:3">
      <c r="A325" s="12" t="s">
        <v>714</v>
      </c>
      <c r="B325" s="30" t="s">
        <v>715</v>
      </c>
      <c r="C325" s="30">
        <v>38</v>
      </c>
    </row>
    <row r="326" spans="1:3">
      <c r="A326" s="24" t="s">
        <v>28</v>
      </c>
      <c r="B326" s="30" t="s">
        <v>712</v>
      </c>
      <c r="C326" s="30">
        <v>38</v>
      </c>
    </row>
    <row r="327" spans="1:3">
      <c r="A327" s="24" t="s">
        <v>437</v>
      </c>
      <c r="B327" s="30" t="s">
        <v>713</v>
      </c>
      <c r="C327" s="30">
        <v>120</v>
      </c>
    </row>
    <row r="328" spans="1:3">
      <c r="A328" s="24" t="s">
        <v>194</v>
      </c>
      <c r="B328" s="30" t="s">
        <v>195</v>
      </c>
      <c r="C328" s="30">
        <v>120</v>
      </c>
    </row>
    <row r="329" spans="1:3">
      <c r="A329" s="29" t="s">
        <v>182</v>
      </c>
      <c r="B329" s="30" t="s">
        <v>183</v>
      </c>
    </row>
    <row r="330" spans="1:3">
      <c r="A330" s="24" t="s">
        <v>34</v>
      </c>
      <c r="B330" s="30">
        <v>43563</v>
      </c>
    </row>
    <row r="331" spans="1:3">
      <c r="A331" s="24" t="s">
        <v>48</v>
      </c>
      <c r="B331" s="30" t="s">
        <v>66</v>
      </c>
    </row>
    <row r="332" spans="1:3">
      <c r="A332" s="24" t="s">
        <v>24</v>
      </c>
      <c r="B332" s="30" t="s">
        <v>23</v>
      </c>
      <c r="C332" s="30">
        <v>75</v>
      </c>
    </row>
    <row r="333" spans="1:3">
      <c r="A333" s="24" t="s">
        <v>95</v>
      </c>
      <c r="B333" s="30" t="s">
        <v>66</v>
      </c>
    </row>
    <row r="334" spans="1:3">
      <c r="A334" s="24" t="s">
        <v>293</v>
      </c>
      <c r="B334" s="30" t="s">
        <v>25</v>
      </c>
    </row>
    <row r="335" spans="1:3">
      <c r="A335" s="24" t="s">
        <v>146</v>
      </c>
      <c r="B335" s="30" t="s">
        <v>147</v>
      </c>
      <c r="C335" s="30">
        <v>60</v>
      </c>
    </row>
    <row r="336" spans="1:3">
      <c r="A336" s="24" t="s">
        <v>301</v>
      </c>
      <c r="B336" s="30">
        <v>7012</v>
      </c>
    </row>
    <row r="337" spans="1:3">
      <c r="A337" s="24" t="s">
        <v>172</v>
      </c>
      <c r="B337" s="30">
        <v>35133801</v>
      </c>
    </row>
    <row r="338" spans="1:3">
      <c r="A338" s="24" t="s">
        <v>49</v>
      </c>
      <c r="B338" s="30" t="s">
        <v>70</v>
      </c>
    </row>
    <row r="339" spans="1:3">
      <c r="A339" s="12" t="s">
        <v>871</v>
      </c>
      <c r="B339" s="30">
        <v>510021</v>
      </c>
      <c r="C339" s="30">
        <v>37</v>
      </c>
    </row>
    <row r="340" spans="1:3">
      <c r="A340" s="12" t="s">
        <v>476</v>
      </c>
      <c r="B340" s="30">
        <v>510021</v>
      </c>
      <c r="C340" s="30">
        <v>45</v>
      </c>
    </row>
    <row r="341" spans="1:3">
      <c r="A341" s="24" t="s">
        <v>113</v>
      </c>
      <c r="B341" s="30">
        <v>504</v>
      </c>
      <c r="C341" s="30">
        <v>60</v>
      </c>
    </row>
    <row r="342" spans="1:3">
      <c r="A342" s="24" t="s">
        <v>411</v>
      </c>
      <c r="B342" s="30" t="s">
        <v>412</v>
      </c>
    </row>
    <row r="343" spans="1:3">
      <c r="A343" s="24" t="s">
        <v>292</v>
      </c>
      <c r="B343" s="30" t="s">
        <v>291</v>
      </c>
      <c r="C343" s="30">
        <v>90</v>
      </c>
    </row>
    <row r="344" spans="1:3">
      <c r="A344" s="24" t="s">
        <v>27</v>
      </c>
      <c r="B344" s="30" t="s">
        <v>26</v>
      </c>
      <c r="C344" s="30">
        <v>454</v>
      </c>
    </row>
    <row r="345" spans="1:3">
      <c r="A345" s="24" t="s">
        <v>383</v>
      </c>
      <c r="B345" s="30" t="s">
        <v>384</v>
      </c>
      <c r="C345" s="30">
        <v>454</v>
      </c>
    </row>
    <row r="346" spans="1:3">
      <c r="A346" s="24" t="s">
        <v>79</v>
      </c>
      <c r="B346" s="30" t="s">
        <v>302</v>
      </c>
      <c r="C346" s="30">
        <v>90</v>
      </c>
    </row>
    <row r="347" spans="1:3">
      <c r="A347" s="24" t="s">
        <v>74</v>
      </c>
      <c r="B347" s="30" t="s">
        <v>75</v>
      </c>
    </row>
    <row r="348" spans="1:3">
      <c r="A348" s="24" t="s">
        <v>157</v>
      </c>
      <c r="B348" s="30" t="s">
        <v>158</v>
      </c>
    </row>
    <row r="349" spans="1:3">
      <c r="A349" s="12" t="s">
        <v>173</v>
      </c>
      <c r="B349" s="30" t="s">
        <v>102</v>
      </c>
      <c r="C349" s="30">
        <v>150</v>
      </c>
    </row>
    <row r="350" spans="1:3">
      <c r="A350" s="24" t="s">
        <v>117</v>
      </c>
      <c r="B350" s="30" t="s">
        <v>114</v>
      </c>
      <c r="C350" s="30">
        <v>100</v>
      </c>
    </row>
    <row r="351" spans="1:3">
      <c r="A351" s="24" t="s">
        <v>164</v>
      </c>
      <c r="B351" s="30" t="s">
        <v>165</v>
      </c>
    </row>
    <row r="352" spans="1:3">
      <c r="A352" s="24" t="s">
        <v>166</v>
      </c>
      <c r="B352" s="30" t="s">
        <v>165</v>
      </c>
    </row>
    <row r="353" spans="1:3">
      <c r="A353" s="24" t="s">
        <v>341</v>
      </c>
      <c r="B353" s="30" t="s">
        <v>342</v>
      </c>
    </row>
    <row r="354" spans="1:3">
      <c r="A354" s="24" t="s">
        <v>33</v>
      </c>
      <c r="B354" s="30" t="s">
        <v>32</v>
      </c>
      <c r="C354" s="30">
        <v>400</v>
      </c>
    </row>
    <row r="355" spans="1:3">
      <c r="A355" s="24" t="s">
        <v>308</v>
      </c>
      <c r="B355" s="30" t="s">
        <v>309</v>
      </c>
    </row>
    <row r="356" spans="1:3">
      <c r="A356" s="24" t="s">
        <v>100</v>
      </c>
      <c r="B356" s="30" t="s">
        <v>101</v>
      </c>
      <c r="C356" s="30">
        <v>120</v>
      </c>
    </row>
    <row r="357" spans="1:3">
      <c r="A357" s="12" t="s">
        <v>315</v>
      </c>
      <c r="B357" s="30" t="s">
        <v>316</v>
      </c>
      <c r="C357" s="30">
        <v>120</v>
      </c>
    </row>
    <row r="358" spans="1:3">
      <c r="A358" s="12" t="s">
        <v>98</v>
      </c>
      <c r="B358" s="30" t="s">
        <v>97</v>
      </c>
      <c r="C358" s="30">
        <v>120</v>
      </c>
    </row>
    <row r="359" spans="1:3">
      <c r="A359" s="24" t="s">
        <v>469</v>
      </c>
      <c r="B359" s="30" t="s">
        <v>32</v>
      </c>
      <c r="C359" s="30">
        <v>120</v>
      </c>
    </row>
    <row r="360" spans="1:3">
      <c r="A360" s="12" t="s">
        <v>472</v>
      </c>
      <c r="B360" s="30" t="s">
        <v>32</v>
      </c>
      <c r="C360" s="30">
        <v>400</v>
      </c>
    </row>
    <row r="361" spans="1:3">
      <c r="A361" s="24" t="s">
        <v>178</v>
      </c>
      <c r="B361" s="30" t="s">
        <v>179</v>
      </c>
      <c r="C361" s="30">
        <v>400</v>
      </c>
    </row>
    <row r="362" spans="1:3">
      <c r="A362" s="24" t="s">
        <v>374</v>
      </c>
      <c r="B362" s="30" t="s">
        <v>449</v>
      </c>
    </row>
    <row r="363" spans="1:3">
      <c r="A363" s="24" t="s">
        <v>448</v>
      </c>
      <c r="B363" s="30" t="s">
        <v>434</v>
      </c>
      <c r="C363" s="30">
        <v>60</v>
      </c>
    </row>
    <row r="364" spans="1:3">
      <c r="A364" s="24" t="s">
        <v>433</v>
      </c>
      <c r="B364" s="30" t="s">
        <v>525</v>
      </c>
      <c r="C364" s="30">
        <v>60</v>
      </c>
    </row>
    <row r="365" spans="1:3">
      <c r="A365" s="24" t="s">
        <v>60</v>
      </c>
      <c r="B365" s="30">
        <v>43850</v>
      </c>
      <c r="C365" s="30">
        <v>60</v>
      </c>
    </row>
    <row r="366" spans="1:3">
      <c r="A366" s="24" t="s">
        <v>552</v>
      </c>
      <c r="B366" s="30" t="s">
        <v>553</v>
      </c>
      <c r="C366" s="30">
        <v>45</v>
      </c>
    </row>
    <row r="367" spans="1:3">
      <c r="A367" s="24" t="s">
        <v>199</v>
      </c>
      <c r="B367" s="30" t="s">
        <v>200</v>
      </c>
    </row>
    <row r="368" spans="1:3">
      <c r="A368" s="24" t="s">
        <v>155</v>
      </c>
      <c r="B368" s="30" t="s">
        <v>156</v>
      </c>
    </row>
    <row r="369" spans="1:4">
      <c r="A369" s="24" t="s">
        <v>116</v>
      </c>
      <c r="B369" s="30">
        <v>703069</v>
      </c>
    </row>
    <row r="370" spans="1:4">
      <c r="A370" s="24" t="s">
        <v>589</v>
      </c>
      <c r="B370" s="23" t="s">
        <v>590</v>
      </c>
      <c r="C370" s="30">
        <v>15</v>
      </c>
    </row>
    <row r="371" spans="1:4">
      <c r="A371" s="24" t="s">
        <v>562</v>
      </c>
      <c r="B371" s="30" t="s">
        <v>563</v>
      </c>
      <c r="C371" s="30">
        <v>20</v>
      </c>
    </row>
    <row r="372" spans="1:4">
      <c r="A372" s="24" t="s">
        <v>43</v>
      </c>
      <c r="B372" s="30" t="s">
        <v>40</v>
      </c>
    </row>
    <row r="373" spans="1:4">
      <c r="A373" s="24" t="s">
        <v>661</v>
      </c>
      <c r="B373" s="30" t="s">
        <v>511</v>
      </c>
      <c r="C373" s="30">
        <v>90</v>
      </c>
    </row>
    <row r="374" spans="1:4">
      <c r="A374" s="12" t="s">
        <v>209</v>
      </c>
      <c r="B374" s="30">
        <v>200300</v>
      </c>
      <c r="C374" s="30">
        <v>36</v>
      </c>
    </row>
    <row r="375" spans="1:4">
      <c r="A375" s="24" t="s">
        <v>56</v>
      </c>
      <c r="B375" s="30" t="s">
        <v>71</v>
      </c>
      <c r="C375" s="30">
        <v>36</v>
      </c>
    </row>
    <row r="376" spans="1:4">
      <c r="A376" s="24" t="s">
        <v>690</v>
      </c>
      <c r="B376" s="30" t="s">
        <v>689</v>
      </c>
      <c r="C376" s="30">
        <v>30</v>
      </c>
    </row>
    <row r="377" spans="1:4">
      <c r="A377" s="24" t="s">
        <v>487</v>
      </c>
      <c r="B377" s="30" t="s">
        <v>488</v>
      </c>
      <c r="C377" s="30">
        <v>240</v>
      </c>
    </row>
    <row r="378" spans="1:4">
      <c r="A378" s="24" t="s">
        <v>491</v>
      </c>
      <c r="B378" s="30" t="s">
        <v>492</v>
      </c>
      <c r="C378" s="30">
        <v>180</v>
      </c>
    </row>
    <row r="379" spans="1:4">
      <c r="A379" s="24" t="s">
        <v>485</v>
      </c>
      <c r="B379" s="30" t="s">
        <v>486</v>
      </c>
      <c r="C379" s="30">
        <v>180</v>
      </c>
      <c r="D379" t="s">
        <v>375</v>
      </c>
    </row>
    <row r="380" spans="1:4">
      <c r="A380" s="24" t="s">
        <v>510</v>
      </c>
      <c r="B380" s="30" t="s">
        <v>511</v>
      </c>
      <c r="C380" s="30">
        <v>120</v>
      </c>
    </row>
    <row r="381" spans="1:4">
      <c r="A381" s="24" t="s">
        <v>330</v>
      </c>
      <c r="B381" s="30">
        <v>199400</v>
      </c>
      <c r="C381" s="30">
        <v>120</v>
      </c>
    </row>
    <row r="382" spans="1:4">
      <c r="A382" s="24" t="s">
        <v>231</v>
      </c>
      <c r="B382" s="30" t="s">
        <v>232</v>
      </c>
      <c r="C382" s="30">
        <v>90</v>
      </c>
    </row>
    <row r="383" spans="1:4">
      <c r="A383" s="24" t="s">
        <v>506</v>
      </c>
      <c r="B383" s="30" t="s">
        <v>507</v>
      </c>
    </row>
    <row r="384" spans="1:4">
      <c r="A384" s="24" t="s">
        <v>385</v>
      </c>
      <c r="B384" s="30" t="s">
        <v>386</v>
      </c>
      <c r="C384" s="30">
        <v>120</v>
      </c>
    </row>
    <row r="385" spans="1:4">
      <c r="A385" s="24" t="s">
        <v>524</v>
      </c>
      <c r="B385" s="30">
        <v>253156702</v>
      </c>
      <c r="C385" s="30">
        <v>50</v>
      </c>
    </row>
    <row r="386" spans="1:4">
      <c r="A386" s="24" t="s">
        <v>36</v>
      </c>
      <c r="B386" s="30">
        <v>3756</v>
      </c>
      <c r="C386" s="30">
        <v>30</v>
      </c>
    </row>
    <row r="387" spans="1:4">
      <c r="A387" s="24" t="s">
        <v>413</v>
      </c>
      <c r="B387" s="30" t="s">
        <v>414</v>
      </c>
    </row>
    <row r="388" spans="1:4">
      <c r="A388" s="24" t="s">
        <v>733</v>
      </c>
      <c r="B388" s="30" t="s">
        <v>734</v>
      </c>
      <c r="C388" s="30">
        <v>45</v>
      </c>
    </row>
    <row r="389" spans="1:4">
      <c r="A389" s="12" t="s">
        <v>630</v>
      </c>
      <c r="B389" s="30" t="s">
        <v>320</v>
      </c>
      <c r="C389" s="30">
        <v>90</v>
      </c>
    </row>
    <row r="390" spans="1:4" s="13" customFormat="1">
      <c r="A390" s="12" t="s">
        <v>967</v>
      </c>
      <c r="B390" s="23" t="s">
        <v>968</v>
      </c>
      <c r="C390" s="30">
        <v>90</v>
      </c>
    </row>
    <row r="391" spans="1:4">
      <c r="A391" s="24" t="s">
        <v>135</v>
      </c>
      <c r="B391" s="30" t="s">
        <v>136</v>
      </c>
      <c r="C391" s="30">
        <v>11</v>
      </c>
    </row>
    <row r="392" spans="1:4">
      <c r="A392" s="24" t="s">
        <v>754</v>
      </c>
      <c r="B392" s="30" t="s">
        <v>755</v>
      </c>
      <c r="C392" s="30">
        <v>60</v>
      </c>
      <c r="D392" t="s">
        <v>31</v>
      </c>
    </row>
    <row r="393" spans="1:4">
      <c r="A393" s="24" t="s">
        <v>750</v>
      </c>
      <c r="B393" s="30">
        <v>200200</v>
      </c>
      <c r="C393" s="30">
        <v>55</v>
      </c>
      <c r="D393" t="s">
        <v>31</v>
      </c>
    </row>
    <row r="394" spans="1:4">
      <c r="A394" s="24" t="s">
        <v>756</v>
      </c>
      <c r="B394" s="30" t="s">
        <v>757</v>
      </c>
      <c r="C394" s="30">
        <v>60</v>
      </c>
      <c r="D394" t="s">
        <v>758</v>
      </c>
    </row>
    <row r="395" spans="1:4">
      <c r="A395" s="24" t="s">
        <v>759</v>
      </c>
      <c r="B395" s="30" t="s">
        <v>760</v>
      </c>
      <c r="C395" s="30">
        <v>60</v>
      </c>
      <c r="D395" t="s">
        <v>758</v>
      </c>
    </row>
    <row r="396" spans="1:4">
      <c r="A396" s="24" t="s">
        <v>761</v>
      </c>
      <c r="B396" s="30" t="s">
        <v>762</v>
      </c>
      <c r="C396" s="30">
        <v>45</v>
      </c>
    </row>
    <row r="397" spans="1:4" ht="15.75">
      <c r="A397" s="57" t="s">
        <v>749</v>
      </c>
      <c r="B397" s="30" t="s">
        <v>671</v>
      </c>
      <c r="C397" s="30">
        <v>30</v>
      </c>
    </row>
    <row r="398" spans="1:4">
      <c r="A398" s="24" t="s">
        <v>753</v>
      </c>
      <c r="B398" s="30" t="s">
        <v>763</v>
      </c>
      <c r="C398" s="30">
        <v>30</v>
      </c>
    </row>
    <row r="399" spans="1:4">
      <c r="A399" s="24" t="s">
        <v>764</v>
      </c>
      <c r="B399" s="30" t="s">
        <v>765</v>
      </c>
      <c r="C399" s="30">
        <v>30</v>
      </c>
    </row>
    <row r="400" spans="1:4">
      <c r="A400" s="24" t="s">
        <v>766</v>
      </c>
      <c r="B400" s="30" t="s">
        <v>767</v>
      </c>
      <c r="C400" s="30">
        <v>30</v>
      </c>
      <c r="D400" t="s">
        <v>737</v>
      </c>
    </row>
    <row r="401" spans="1:6">
      <c r="A401" s="24" t="s">
        <v>769</v>
      </c>
      <c r="B401" s="30" t="s">
        <v>770</v>
      </c>
      <c r="C401" s="30">
        <v>20</v>
      </c>
      <c r="D401" t="s">
        <v>771</v>
      </c>
    </row>
    <row r="402" spans="1:6">
      <c r="A402" s="24" t="s">
        <v>772</v>
      </c>
      <c r="B402" s="30" t="s">
        <v>773</v>
      </c>
      <c r="C402" s="30">
        <v>10</v>
      </c>
    </row>
    <row r="403" spans="1:6">
      <c r="A403" s="24" t="s">
        <v>774</v>
      </c>
      <c r="B403" s="30" t="s">
        <v>775</v>
      </c>
      <c r="C403" s="30">
        <v>50</v>
      </c>
      <c r="D403" t="s">
        <v>375</v>
      </c>
    </row>
    <row r="404" spans="1:6">
      <c r="A404" s="12" t="s">
        <v>809</v>
      </c>
      <c r="B404" s="30" t="s">
        <v>281</v>
      </c>
      <c r="C404" s="30">
        <v>280</v>
      </c>
      <c r="D404" t="s">
        <v>644</v>
      </c>
    </row>
    <row r="405" spans="1:6">
      <c r="A405" s="24" t="s">
        <v>776</v>
      </c>
      <c r="B405" s="30" t="s">
        <v>777</v>
      </c>
      <c r="C405" s="30">
        <v>15</v>
      </c>
    </row>
    <row r="406" spans="1:6">
      <c r="A406" s="24" t="s">
        <v>778</v>
      </c>
      <c r="B406" s="30">
        <v>551275</v>
      </c>
      <c r="C406" s="30">
        <v>30</v>
      </c>
    </row>
    <row r="407" spans="1:6">
      <c r="A407" s="24" t="s">
        <v>779</v>
      </c>
      <c r="B407" s="30" t="s">
        <v>780</v>
      </c>
      <c r="C407" s="30">
        <v>48</v>
      </c>
      <c r="D407" t="s">
        <v>578</v>
      </c>
    </row>
    <row r="408" spans="1:6">
      <c r="A408" s="13" t="s">
        <v>781</v>
      </c>
      <c r="B408" s="62" t="s">
        <v>782</v>
      </c>
      <c r="C408" s="62">
        <v>100</v>
      </c>
      <c r="D408" t="s">
        <v>783</v>
      </c>
    </row>
    <row r="409" spans="1:6">
      <c r="A409" s="12" t="s">
        <v>784</v>
      </c>
      <c r="B409" s="23" t="s">
        <v>785</v>
      </c>
      <c r="C409" s="30">
        <v>70</v>
      </c>
      <c r="D409" s="94" t="s">
        <v>786</v>
      </c>
      <c r="E409" s="94"/>
      <c r="F409" s="94"/>
    </row>
    <row r="410" spans="1:6">
      <c r="A410" s="24" t="s">
        <v>787</v>
      </c>
      <c r="B410" s="30" t="s">
        <v>595</v>
      </c>
      <c r="C410" s="30">
        <v>60</v>
      </c>
      <c r="D410" t="s">
        <v>783</v>
      </c>
    </row>
    <row r="411" spans="1:6">
      <c r="A411" s="24" t="s">
        <v>788</v>
      </c>
      <c r="B411" s="30">
        <v>7531</v>
      </c>
      <c r="C411" s="30">
        <v>60</v>
      </c>
      <c r="D411" t="s">
        <v>789</v>
      </c>
    </row>
    <row r="412" spans="1:6">
      <c r="A412" s="24" t="s">
        <v>790</v>
      </c>
      <c r="B412" s="30" t="s">
        <v>791</v>
      </c>
      <c r="C412" s="30">
        <v>40</v>
      </c>
      <c r="D412" t="s">
        <v>792</v>
      </c>
    </row>
    <row r="413" spans="1:6">
      <c r="A413" s="24" t="s">
        <v>793</v>
      </c>
      <c r="B413" s="30">
        <v>181241</v>
      </c>
      <c r="C413" s="30">
        <v>60</v>
      </c>
      <c r="D413" t="s">
        <v>771</v>
      </c>
    </row>
    <row r="414" spans="1:6">
      <c r="A414" s="24" t="s">
        <v>794</v>
      </c>
      <c r="B414" s="30" t="s">
        <v>187</v>
      </c>
      <c r="C414" s="30">
        <v>50</v>
      </c>
      <c r="D414" t="s">
        <v>783</v>
      </c>
    </row>
    <row r="415" spans="1:6">
      <c r="A415" s="24" t="s">
        <v>798</v>
      </c>
      <c r="B415" s="30" t="s">
        <v>473</v>
      </c>
      <c r="C415" s="30">
        <v>50</v>
      </c>
      <c r="D415" t="s">
        <v>783</v>
      </c>
    </row>
    <row r="416" spans="1:6">
      <c r="A416" s="24" t="s">
        <v>799</v>
      </c>
      <c r="B416" s="30" t="s">
        <v>800</v>
      </c>
      <c r="C416" s="30">
        <v>60</v>
      </c>
      <c r="D416" t="s">
        <v>771</v>
      </c>
    </row>
    <row r="417" spans="1:7">
      <c r="A417" s="24" t="s">
        <v>801</v>
      </c>
      <c r="B417" s="30" t="s">
        <v>271</v>
      </c>
      <c r="C417" s="30">
        <v>50</v>
      </c>
      <c r="D417" t="s">
        <v>783</v>
      </c>
      <c r="G417" t="s">
        <v>806</v>
      </c>
    </row>
    <row r="418" spans="1:7">
      <c r="A418" s="24" t="s">
        <v>802</v>
      </c>
      <c r="B418" s="30" t="s">
        <v>803</v>
      </c>
      <c r="C418" s="30">
        <v>80</v>
      </c>
      <c r="D418" t="s">
        <v>578</v>
      </c>
    </row>
    <row r="419" spans="1:7">
      <c r="A419" s="12" t="s">
        <v>804</v>
      </c>
      <c r="B419" s="30" t="s">
        <v>179</v>
      </c>
      <c r="C419" s="30">
        <v>55</v>
      </c>
      <c r="D419" t="s">
        <v>792</v>
      </c>
    </row>
    <row r="420" spans="1:7">
      <c r="A420" s="12" t="s">
        <v>1051</v>
      </c>
      <c r="B420" s="30" t="s">
        <v>300</v>
      </c>
      <c r="C420" s="30">
        <v>150</v>
      </c>
      <c r="D420" t="s">
        <v>805</v>
      </c>
    </row>
    <row r="421" spans="1:7" s="13" customFormat="1">
      <c r="A421" s="12"/>
      <c r="B421" s="30"/>
      <c r="C421" s="30"/>
    </row>
    <row r="422" spans="1:7">
      <c r="A422" s="12" t="s">
        <v>807</v>
      </c>
      <c r="B422" s="30">
        <v>893004</v>
      </c>
      <c r="C422" s="30">
        <v>30</v>
      </c>
      <c r="D422" t="s">
        <v>771</v>
      </c>
    </row>
    <row r="423" spans="1:7">
      <c r="A423" s="12" t="s">
        <v>808</v>
      </c>
      <c r="B423" s="30">
        <v>181075</v>
      </c>
      <c r="C423" s="30">
        <v>27</v>
      </c>
    </row>
    <row r="424" spans="1:7">
      <c r="A424" s="12" t="s">
        <v>810</v>
      </c>
      <c r="B424" s="23" t="s">
        <v>811</v>
      </c>
      <c r="C424" s="30">
        <v>45</v>
      </c>
    </row>
    <row r="425" spans="1:7">
      <c r="A425" s="12" t="s">
        <v>813</v>
      </c>
      <c r="B425" s="33" t="s">
        <v>812</v>
      </c>
      <c r="C425" s="30">
        <v>280</v>
      </c>
    </row>
    <row r="426" spans="1:7">
      <c r="A426" s="12" t="s">
        <v>814</v>
      </c>
      <c r="B426" s="23" t="s">
        <v>309</v>
      </c>
      <c r="C426" s="30">
        <v>72</v>
      </c>
      <c r="D426" s="13" t="s">
        <v>375</v>
      </c>
    </row>
    <row r="427" spans="1:7">
      <c r="A427" s="12" t="s">
        <v>816</v>
      </c>
      <c r="B427" s="23" t="s">
        <v>817</v>
      </c>
      <c r="C427" s="30">
        <v>50</v>
      </c>
      <c r="D427" s="13" t="s">
        <v>818</v>
      </c>
    </row>
    <row r="428" spans="1:7">
      <c r="A428" s="24" t="s">
        <v>820</v>
      </c>
      <c r="B428" s="30" t="s">
        <v>819</v>
      </c>
      <c r="C428" s="30">
        <v>250</v>
      </c>
      <c r="D428" t="s">
        <v>729</v>
      </c>
    </row>
    <row r="429" spans="1:7">
      <c r="A429" s="12" t="s">
        <v>1045</v>
      </c>
      <c r="B429" s="30" t="s">
        <v>300</v>
      </c>
      <c r="C429" s="30">
        <v>50</v>
      </c>
    </row>
    <row r="430" spans="1:7">
      <c r="A430" s="24" t="s">
        <v>842</v>
      </c>
      <c r="B430" s="30" t="s">
        <v>843</v>
      </c>
      <c r="C430" s="30">
        <v>60</v>
      </c>
    </row>
    <row r="431" spans="1:7">
      <c r="A431" s="24" t="s">
        <v>822</v>
      </c>
      <c r="B431" s="30" t="s">
        <v>821</v>
      </c>
      <c r="C431" s="30">
        <v>120</v>
      </c>
      <c r="D431" t="s">
        <v>771</v>
      </c>
    </row>
    <row r="432" spans="1:7">
      <c r="A432" s="12" t="s">
        <v>824</v>
      </c>
      <c r="B432" s="30" t="s">
        <v>825</v>
      </c>
      <c r="C432" s="30">
        <v>70</v>
      </c>
    </row>
    <row r="433" spans="1:4">
      <c r="A433" s="24" t="s">
        <v>826</v>
      </c>
      <c r="B433" s="30" t="s">
        <v>410</v>
      </c>
      <c r="C433" s="30">
        <v>70</v>
      </c>
    </row>
    <row r="434" spans="1:4">
      <c r="A434" s="24" t="s">
        <v>827</v>
      </c>
      <c r="B434" s="30" t="s">
        <v>828</v>
      </c>
      <c r="C434" s="30">
        <v>60</v>
      </c>
    </row>
    <row r="435" spans="1:4">
      <c r="A435" s="24" t="s">
        <v>830</v>
      </c>
      <c r="B435" s="30" t="s">
        <v>829</v>
      </c>
      <c r="C435" s="30">
        <v>120</v>
      </c>
    </row>
    <row r="436" spans="1:4">
      <c r="A436" s="12" t="s">
        <v>831</v>
      </c>
      <c r="B436" s="66" t="s">
        <v>228</v>
      </c>
      <c r="C436" s="30">
        <v>70</v>
      </c>
    </row>
    <row r="437" spans="1:4">
      <c r="A437" s="24" t="s">
        <v>833</v>
      </c>
      <c r="B437" s="30" t="s">
        <v>832</v>
      </c>
      <c r="C437" s="30">
        <v>27</v>
      </c>
    </row>
    <row r="438" spans="1:4">
      <c r="A438" s="12" t="s">
        <v>835</v>
      </c>
      <c r="B438" s="30" t="s">
        <v>834</v>
      </c>
      <c r="C438" s="30">
        <v>70</v>
      </c>
    </row>
    <row r="439" spans="1:4">
      <c r="A439" s="12" t="s">
        <v>838</v>
      </c>
      <c r="B439" s="30" t="s">
        <v>837</v>
      </c>
      <c r="C439" s="30">
        <v>70</v>
      </c>
    </row>
    <row r="440" spans="1:4">
      <c r="A440" s="24" t="s">
        <v>839</v>
      </c>
      <c r="B440" s="30" t="s">
        <v>840</v>
      </c>
      <c r="C440" s="30">
        <v>50</v>
      </c>
    </row>
    <row r="441" spans="1:4">
      <c r="A441" s="24" t="s">
        <v>841</v>
      </c>
      <c r="B441" s="30" t="s">
        <v>473</v>
      </c>
      <c r="C441" s="30">
        <v>70</v>
      </c>
    </row>
    <row r="442" spans="1:4">
      <c r="A442" s="24" t="s">
        <v>844</v>
      </c>
      <c r="B442" s="30" t="s">
        <v>845</v>
      </c>
      <c r="C442" s="30">
        <v>120</v>
      </c>
    </row>
    <row r="443" spans="1:4">
      <c r="A443" s="12" t="s">
        <v>848</v>
      </c>
      <c r="B443" s="67" t="s">
        <v>847</v>
      </c>
      <c r="C443" s="30">
        <v>60</v>
      </c>
    </row>
    <row r="444" spans="1:4">
      <c r="A444" s="12" t="s">
        <v>873</v>
      </c>
      <c r="B444" s="30" t="s">
        <v>849</v>
      </c>
      <c r="C444" s="30">
        <v>20</v>
      </c>
      <c r="D444" t="s">
        <v>792</v>
      </c>
    </row>
    <row r="445" spans="1:4">
      <c r="A445" s="12" t="s">
        <v>1020</v>
      </c>
      <c r="B445" s="23" t="s">
        <v>850</v>
      </c>
      <c r="C445" s="30">
        <v>45</v>
      </c>
    </row>
    <row r="446" spans="1:4">
      <c r="A446" s="12" t="s">
        <v>876</v>
      </c>
      <c r="B446" s="30" t="s">
        <v>853</v>
      </c>
      <c r="C446" s="30">
        <v>168</v>
      </c>
    </row>
    <row r="447" spans="1:4">
      <c r="A447" s="24" t="s">
        <v>851</v>
      </c>
      <c r="B447" s="30" t="s">
        <v>244</v>
      </c>
      <c r="C447" s="30">
        <v>45</v>
      </c>
      <c r="D447" t="s">
        <v>852</v>
      </c>
    </row>
    <row r="448" spans="1:4">
      <c r="A448" s="12" t="s">
        <v>1021</v>
      </c>
      <c r="B448" s="30">
        <v>511110</v>
      </c>
      <c r="C448" s="30">
        <v>180</v>
      </c>
      <c r="D448" t="s">
        <v>854</v>
      </c>
    </row>
    <row r="449" spans="1:4">
      <c r="A449" s="24" t="s">
        <v>857</v>
      </c>
      <c r="B449" s="30" t="s">
        <v>855</v>
      </c>
      <c r="C449" s="30">
        <v>100</v>
      </c>
      <c r="D449" t="s">
        <v>856</v>
      </c>
    </row>
    <row r="450" spans="1:4">
      <c r="A450" s="12" t="s">
        <v>874</v>
      </c>
      <c r="B450" s="30" t="s">
        <v>858</v>
      </c>
      <c r="C450" s="30">
        <v>50</v>
      </c>
      <c r="D450" s="13" t="s">
        <v>875</v>
      </c>
    </row>
    <row r="451" spans="1:4">
      <c r="A451" s="24" t="s">
        <v>860</v>
      </c>
      <c r="B451" s="30" t="s">
        <v>859</v>
      </c>
      <c r="C451" s="30">
        <v>50</v>
      </c>
      <c r="D451" t="s">
        <v>852</v>
      </c>
    </row>
    <row r="452" spans="1:4">
      <c r="A452" s="12" t="s">
        <v>1022</v>
      </c>
      <c r="B452" s="30" t="s">
        <v>600</v>
      </c>
      <c r="C452" s="30">
        <v>50</v>
      </c>
      <c r="D452" t="s">
        <v>861</v>
      </c>
    </row>
    <row r="453" spans="1:4">
      <c r="A453" s="12" t="s">
        <v>1023</v>
      </c>
      <c r="B453" s="32" t="s">
        <v>286</v>
      </c>
      <c r="C453" s="30">
        <v>52</v>
      </c>
      <c r="D453" t="s">
        <v>792</v>
      </c>
    </row>
    <row r="454" spans="1:4">
      <c r="A454" s="12" t="s">
        <v>862</v>
      </c>
      <c r="B454" s="30" t="s">
        <v>863</v>
      </c>
      <c r="C454" s="30">
        <v>60</v>
      </c>
    </row>
    <row r="455" spans="1:4">
      <c r="A455" s="12" t="s">
        <v>1024</v>
      </c>
      <c r="B455" s="32" t="s">
        <v>571</v>
      </c>
      <c r="C455" s="30">
        <v>200</v>
      </c>
    </row>
    <row r="456" spans="1:4">
      <c r="A456" s="12" t="s">
        <v>864</v>
      </c>
      <c r="B456" s="30" t="s">
        <v>865</v>
      </c>
      <c r="C456" s="30">
        <v>100</v>
      </c>
    </row>
    <row r="457" spans="1:4">
      <c r="A457" s="12" t="s">
        <v>866</v>
      </c>
      <c r="B457" s="32" t="s">
        <v>867</v>
      </c>
      <c r="C457" s="30">
        <v>200</v>
      </c>
    </row>
    <row r="458" spans="1:4">
      <c r="A458" s="12" t="s">
        <v>1036</v>
      </c>
      <c r="B458" s="33" t="s">
        <v>598</v>
      </c>
      <c r="C458" s="30">
        <v>70</v>
      </c>
    </row>
    <row r="459" spans="1:4">
      <c r="A459" s="12" t="s">
        <v>1035</v>
      </c>
      <c r="B459" s="32" t="s">
        <v>518</v>
      </c>
      <c r="C459" s="30">
        <v>200</v>
      </c>
    </row>
    <row r="460" spans="1:4">
      <c r="A460" s="12" t="s">
        <v>1033</v>
      </c>
      <c r="B460" s="32" t="s">
        <v>850</v>
      </c>
      <c r="C460" s="30">
        <v>200</v>
      </c>
    </row>
    <row r="461" spans="1:4">
      <c r="A461" s="12" t="s">
        <v>1034</v>
      </c>
      <c r="B461" s="32" t="s">
        <v>728</v>
      </c>
      <c r="C461" s="30">
        <v>50</v>
      </c>
    </row>
    <row r="462" spans="1:4">
      <c r="A462" s="12" t="s">
        <v>869</v>
      </c>
      <c r="B462" s="33" t="s">
        <v>870</v>
      </c>
      <c r="C462" s="30">
        <v>120</v>
      </c>
    </row>
    <row r="463" spans="1:4">
      <c r="A463" s="12" t="s">
        <v>1030</v>
      </c>
      <c r="B463" s="33" t="s">
        <v>850</v>
      </c>
      <c r="C463" s="30">
        <v>50</v>
      </c>
    </row>
    <row r="464" spans="1:4">
      <c r="A464" s="12" t="s">
        <v>1031</v>
      </c>
      <c r="B464" s="32" t="s">
        <v>598</v>
      </c>
      <c r="C464" s="30">
        <v>50</v>
      </c>
    </row>
    <row r="465" spans="1:4">
      <c r="A465" s="12" t="s">
        <v>1032</v>
      </c>
      <c r="B465" s="32" t="s">
        <v>551</v>
      </c>
      <c r="C465" s="30">
        <v>50</v>
      </c>
    </row>
    <row r="466" spans="1:4">
      <c r="A466" s="12" t="s">
        <v>883</v>
      </c>
      <c r="B466" s="32" t="s">
        <v>884</v>
      </c>
      <c r="C466" s="30">
        <v>35</v>
      </c>
      <c r="D466" s="13" t="s">
        <v>1052</v>
      </c>
    </row>
    <row r="467" spans="1:4">
      <c r="A467" s="12" t="s">
        <v>885</v>
      </c>
      <c r="B467" s="32" t="s">
        <v>886</v>
      </c>
      <c r="C467" s="30">
        <v>60</v>
      </c>
    </row>
    <row r="468" spans="1:4">
      <c r="A468" s="12" t="s">
        <v>887</v>
      </c>
      <c r="B468" s="32" t="s">
        <v>888</v>
      </c>
      <c r="C468" s="30">
        <v>60</v>
      </c>
      <c r="D468" s="13" t="s">
        <v>1083</v>
      </c>
    </row>
    <row r="469" spans="1:4">
      <c r="A469" s="12" t="s">
        <v>894</v>
      </c>
      <c r="B469" s="32" t="s">
        <v>889</v>
      </c>
      <c r="C469" s="30">
        <v>50</v>
      </c>
    </row>
    <row r="470" spans="1:4">
      <c r="A470" s="12" t="s">
        <v>890</v>
      </c>
      <c r="B470" s="32" t="s">
        <v>891</v>
      </c>
      <c r="C470" s="30">
        <v>30</v>
      </c>
    </row>
    <row r="471" spans="1:4">
      <c r="A471" s="12" t="s">
        <v>893</v>
      </c>
      <c r="B471" s="32" t="s">
        <v>892</v>
      </c>
      <c r="C471" s="30">
        <v>50</v>
      </c>
    </row>
    <row r="472" spans="1:4">
      <c r="A472" s="12" t="s">
        <v>895</v>
      </c>
      <c r="B472" s="32" t="s">
        <v>896</v>
      </c>
      <c r="C472" s="30">
        <v>50</v>
      </c>
    </row>
    <row r="473" spans="1:4">
      <c r="A473" s="12" t="s">
        <v>898</v>
      </c>
      <c r="B473" s="32" t="s">
        <v>897</v>
      </c>
      <c r="C473" s="30">
        <v>90</v>
      </c>
    </row>
    <row r="474" spans="1:4">
      <c r="A474" s="12" t="s">
        <v>899</v>
      </c>
      <c r="B474" s="32" t="s">
        <v>900</v>
      </c>
      <c r="C474" s="30">
        <v>50</v>
      </c>
    </row>
    <row r="475" spans="1:4">
      <c r="A475" s="24" t="s">
        <v>902</v>
      </c>
      <c r="B475" s="32" t="s">
        <v>901</v>
      </c>
      <c r="C475" s="30">
        <v>100</v>
      </c>
    </row>
    <row r="476" spans="1:4">
      <c r="A476" s="12" t="s">
        <v>904</v>
      </c>
      <c r="B476" s="32" t="s">
        <v>903</v>
      </c>
      <c r="C476" s="30">
        <v>29</v>
      </c>
    </row>
    <row r="477" spans="1:4">
      <c r="A477" s="12" t="s">
        <v>905</v>
      </c>
      <c r="B477" s="32" t="s">
        <v>906</v>
      </c>
      <c r="C477" s="30">
        <v>23</v>
      </c>
    </row>
    <row r="478" spans="1:4">
      <c r="A478" s="12" t="s">
        <v>907</v>
      </c>
      <c r="B478" s="32" t="s">
        <v>515</v>
      </c>
      <c r="C478" s="30">
        <v>50</v>
      </c>
    </row>
    <row r="479" spans="1:4">
      <c r="A479" s="12" t="s">
        <v>908</v>
      </c>
      <c r="B479" s="33" t="s">
        <v>909</v>
      </c>
      <c r="C479" s="30">
        <v>54</v>
      </c>
    </row>
    <row r="480" spans="1:4">
      <c r="A480" s="12" t="s">
        <v>910</v>
      </c>
      <c r="B480" s="32" t="s">
        <v>911</v>
      </c>
      <c r="C480" s="30">
        <v>19</v>
      </c>
    </row>
    <row r="481" spans="1:4">
      <c r="A481" s="24" t="s">
        <v>912</v>
      </c>
      <c r="B481" s="32" t="s">
        <v>913</v>
      </c>
      <c r="C481" s="30">
        <v>50</v>
      </c>
    </row>
    <row r="482" spans="1:4">
      <c r="A482" s="12" t="s">
        <v>914</v>
      </c>
      <c r="B482" s="32" t="s">
        <v>915</v>
      </c>
      <c r="C482" s="30">
        <v>120</v>
      </c>
    </row>
    <row r="483" spans="1:4">
      <c r="A483" s="24" t="s">
        <v>916</v>
      </c>
      <c r="B483" s="32" t="s">
        <v>917</v>
      </c>
      <c r="C483" s="30">
        <v>50</v>
      </c>
    </row>
    <row r="484" spans="1:4" s="13" customFormat="1">
      <c r="A484" s="12" t="s">
        <v>965</v>
      </c>
      <c r="B484" s="33" t="s">
        <v>966</v>
      </c>
      <c r="C484" s="30">
        <v>50</v>
      </c>
    </row>
    <row r="485" spans="1:4">
      <c r="A485" s="24" t="s">
        <v>918</v>
      </c>
      <c r="B485" s="32" t="s">
        <v>919</v>
      </c>
      <c r="C485" s="30">
        <v>50</v>
      </c>
    </row>
    <row r="486" spans="1:4">
      <c r="A486" s="12" t="s">
        <v>920</v>
      </c>
      <c r="B486" s="32" t="s">
        <v>921</v>
      </c>
      <c r="C486" s="30">
        <v>50</v>
      </c>
    </row>
    <row r="487" spans="1:4">
      <c r="A487" s="24" t="s">
        <v>922</v>
      </c>
      <c r="B487" s="32" t="s">
        <v>923</v>
      </c>
      <c r="C487" s="30">
        <v>40</v>
      </c>
    </row>
    <row r="488" spans="1:4">
      <c r="A488" s="12" t="s">
        <v>1029</v>
      </c>
      <c r="B488" s="32" t="s">
        <v>924</v>
      </c>
      <c r="C488" s="30">
        <v>50</v>
      </c>
    </row>
    <row r="489" spans="1:4">
      <c r="A489" s="12" t="s">
        <v>1028</v>
      </c>
      <c r="B489" s="32" t="s">
        <v>925</v>
      </c>
      <c r="C489" s="30">
        <v>24</v>
      </c>
    </row>
    <row r="490" spans="1:4">
      <c r="A490" s="12" t="s">
        <v>926</v>
      </c>
      <c r="B490" s="33" t="s">
        <v>927</v>
      </c>
      <c r="C490" s="30">
        <v>30</v>
      </c>
      <c r="D490" s="13" t="s">
        <v>861</v>
      </c>
    </row>
    <row r="491" spans="1:4">
      <c r="A491" s="24" t="s">
        <v>929</v>
      </c>
      <c r="B491" s="33" t="s">
        <v>928</v>
      </c>
      <c r="C491" s="30">
        <v>60</v>
      </c>
      <c r="D491" s="13" t="s">
        <v>608</v>
      </c>
    </row>
    <row r="492" spans="1:4">
      <c r="A492" s="12" t="s">
        <v>930</v>
      </c>
      <c r="B492" s="33" t="s">
        <v>931</v>
      </c>
      <c r="C492" s="30">
        <v>90</v>
      </c>
    </row>
    <row r="493" spans="1:4">
      <c r="A493" s="12" t="s">
        <v>932</v>
      </c>
      <c r="B493" s="32" t="s">
        <v>933</v>
      </c>
      <c r="C493" s="30">
        <v>30</v>
      </c>
    </row>
    <row r="494" spans="1:4">
      <c r="A494" s="12" t="s">
        <v>934</v>
      </c>
      <c r="B494" s="32" t="s">
        <v>935</v>
      </c>
      <c r="C494" s="30">
        <v>29</v>
      </c>
    </row>
    <row r="495" spans="1:4">
      <c r="A495" s="12" t="s">
        <v>936</v>
      </c>
      <c r="B495" s="32" t="s">
        <v>264</v>
      </c>
      <c r="C495" s="30">
        <v>50</v>
      </c>
    </row>
    <row r="496" spans="1:4">
      <c r="A496" s="12" t="s">
        <v>937</v>
      </c>
      <c r="B496" s="32" t="s">
        <v>269</v>
      </c>
      <c r="C496" s="30">
        <v>50</v>
      </c>
    </row>
    <row r="497" spans="1:3">
      <c r="A497" s="24" t="s">
        <v>938</v>
      </c>
      <c r="B497" s="32" t="s">
        <v>939</v>
      </c>
      <c r="C497" s="30">
        <v>50</v>
      </c>
    </row>
    <row r="498" spans="1:3">
      <c r="A498" s="12" t="s">
        <v>940</v>
      </c>
      <c r="B498" s="32" t="s">
        <v>227</v>
      </c>
      <c r="C498" s="30">
        <v>50</v>
      </c>
    </row>
    <row r="499" spans="1:3">
      <c r="A499" s="12" t="s">
        <v>941</v>
      </c>
      <c r="B499" s="32" t="s">
        <v>151</v>
      </c>
      <c r="C499" s="30">
        <v>60</v>
      </c>
    </row>
    <row r="500" spans="1:3">
      <c r="A500" s="12" t="s">
        <v>942</v>
      </c>
      <c r="B500" s="32" t="s">
        <v>943</v>
      </c>
      <c r="C500" s="30">
        <v>60</v>
      </c>
    </row>
    <row r="501" spans="1:3">
      <c r="A501" s="12" t="s">
        <v>944</v>
      </c>
      <c r="B501" s="32" t="s">
        <v>945</v>
      </c>
      <c r="C501" s="30">
        <v>55</v>
      </c>
    </row>
    <row r="502" spans="1:3">
      <c r="A502" s="12" t="s">
        <v>946</v>
      </c>
      <c r="B502" s="32" t="s">
        <v>947</v>
      </c>
      <c r="C502" s="30">
        <v>12</v>
      </c>
    </row>
    <row r="503" spans="1:3">
      <c r="A503" s="12" t="s">
        <v>948</v>
      </c>
      <c r="B503" s="32" t="s">
        <v>949</v>
      </c>
      <c r="C503" s="30">
        <v>40</v>
      </c>
    </row>
    <row r="504" spans="1:3">
      <c r="A504" s="12" t="s">
        <v>959</v>
      </c>
      <c r="B504" s="33" t="s">
        <v>960</v>
      </c>
      <c r="C504" s="30">
        <v>225</v>
      </c>
    </row>
    <row r="505" spans="1:3">
      <c r="A505" s="12" t="s">
        <v>963</v>
      </c>
      <c r="B505" s="33" t="s">
        <v>964</v>
      </c>
      <c r="C505" s="30">
        <v>108</v>
      </c>
    </row>
    <row r="506" spans="1:3">
      <c r="A506" s="12" t="s">
        <v>1027</v>
      </c>
      <c r="B506" s="33" t="s">
        <v>969</v>
      </c>
      <c r="C506" s="30">
        <v>50</v>
      </c>
    </row>
    <row r="507" spans="1:3">
      <c r="A507" s="12" t="s">
        <v>970</v>
      </c>
      <c r="B507" s="33" t="s">
        <v>971</v>
      </c>
      <c r="C507" s="30">
        <v>90</v>
      </c>
    </row>
    <row r="508" spans="1:3">
      <c r="A508" s="12" t="s">
        <v>973</v>
      </c>
      <c r="B508" s="32" t="s">
        <v>974</v>
      </c>
      <c r="C508" s="30">
        <v>90</v>
      </c>
    </row>
    <row r="509" spans="1:3">
      <c r="A509" s="12" t="s">
        <v>972</v>
      </c>
      <c r="B509" s="32" t="s">
        <v>975</v>
      </c>
      <c r="C509" s="30">
        <v>300</v>
      </c>
    </row>
    <row r="510" spans="1:3">
      <c r="A510" s="12" t="s">
        <v>976</v>
      </c>
      <c r="B510" s="33" t="s">
        <v>977</v>
      </c>
      <c r="C510" s="30">
        <v>120</v>
      </c>
    </row>
    <row r="511" spans="1:3">
      <c r="A511" s="12" t="s">
        <v>978</v>
      </c>
      <c r="B511" s="32" t="s">
        <v>979</v>
      </c>
      <c r="C511" s="30">
        <v>80</v>
      </c>
    </row>
    <row r="512" spans="1:3">
      <c r="A512" s="12" t="s">
        <v>980</v>
      </c>
      <c r="B512" s="32" t="s">
        <v>981</v>
      </c>
      <c r="C512" s="30">
        <v>70</v>
      </c>
    </row>
    <row r="513" spans="1:4">
      <c r="A513" s="12" t="s">
        <v>982</v>
      </c>
      <c r="B513" s="33" t="s">
        <v>983</v>
      </c>
      <c r="C513" s="30">
        <v>80</v>
      </c>
      <c r="D513" s="13" t="s">
        <v>984</v>
      </c>
    </row>
    <row r="514" spans="1:4">
      <c r="A514" s="12" t="s">
        <v>986</v>
      </c>
      <c r="B514" s="32" t="s">
        <v>985</v>
      </c>
      <c r="C514" s="30">
        <v>90</v>
      </c>
      <c r="D514" s="13" t="s">
        <v>861</v>
      </c>
    </row>
    <row r="515" spans="1:4">
      <c r="A515" s="12" t="s">
        <v>987</v>
      </c>
      <c r="B515" s="33" t="s">
        <v>988</v>
      </c>
      <c r="C515" s="30">
        <v>40</v>
      </c>
    </row>
    <row r="516" spans="1:4">
      <c r="A516" s="12" t="s">
        <v>989</v>
      </c>
      <c r="B516" s="32" t="s">
        <v>990</v>
      </c>
      <c r="C516" s="30">
        <v>90</v>
      </c>
      <c r="D516" s="13" t="s">
        <v>991</v>
      </c>
    </row>
    <row r="517" spans="1:4">
      <c r="A517" s="12" t="s">
        <v>1026</v>
      </c>
      <c r="B517" s="33" t="s">
        <v>304</v>
      </c>
      <c r="C517" s="30">
        <v>40</v>
      </c>
    </row>
    <row r="518" spans="1:4">
      <c r="A518" s="24" t="s">
        <v>993</v>
      </c>
      <c r="B518" s="32" t="s">
        <v>994</v>
      </c>
      <c r="C518" s="30">
        <v>25</v>
      </c>
    </row>
    <row r="519" spans="1:4">
      <c r="A519" s="12" t="s">
        <v>995</v>
      </c>
      <c r="B519" s="33" t="s">
        <v>996</v>
      </c>
      <c r="C519" s="30">
        <v>40</v>
      </c>
    </row>
    <row r="520" spans="1:4">
      <c r="A520" s="12" t="s">
        <v>997</v>
      </c>
      <c r="B520" s="33" t="s">
        <v>654</v>
      </c>
      <c r="C520" s="30">
        <v>30</v>
      </c>
    </row>
    <row r="521" spans="1:4">
      <c r="A521" s="12" t="s">
        <v>998</v>
      </c>
      <c r="B521" s="33" t="s">
        <v>999</v>
      </c>
      <c r="C521" s="30">
        <v>144</v>
      </c>
    </row>
    <row r="522" spans="1:4">
      <c r="A522" s="12" t="s">
        <v>1000</v>
      </c>
      <c r="B522" s="33" t="s">
        <v>1001</v>
      </c>
      <c r="C522" s="30">
        <v>240</v>
      </c>
    </row>
    <row r="523" spans="1:4">
      <c r="A523" s="12" t="s">
        <v>1003</v>
      </c>
      <c r="B523" s="32" t="s">
        <v>1004</v>
      </c>
      <c r="C523" s="30">
        <v>20</v>
      </c>
    </row>
    <row r="524" spans="1:4">
      <c r="A524" s="12" t="s">
        <v>1005</v>
      </c>
      <c r="B524" s="32" t="s">
        <v>323</v>
      </c>
      <c r="C524" s="30">
        <v>95</v>
      </c>
    </row>
    <row r="525" spans="1:4">
      <c r="A525" s="12" t="s">
        <v>1007</v>
      </c>
      <c r="B525" s="33" t="s">
        <v>1008</v>
      </c>
      <c r="C525" s="30">
        <v>30</v>
      </c>
      <c r="D525" s="13" t="s">
        <v>608</v>
      </c>
    </row>
    <row r="526" spans="1:4">
      <c r="A526" s="12" t="s">
        <v>1009</v>
      </c>
      <c r="B526" s="32" t="s">
        <v>1010</v>
      </c>
      <c r="C526" s="30">
        <v>70</v>
      </c>
      <c r="D526" s="13" t="s">
        <v>608</v>
      </c>
    </row>
    <row r="527" spans="1:4">
      <c r="A527" s="12" t="s">
        <v>1012</v>
      </c>
      <c r="B527" s="32" t="s">
        <v>1013</v>
      </c>
      <c r="C527" s="30">
        <v>75</v>
      </c>
      <c r="D527" s="13" t="s">
        <v>608</v>
      </c>
    </row>
    <row r="528" spans="1:4">
      <c r="A528" s="12" t="s">
        <v>1014</v>
      </c>
      <c r="B528" s="33" t="s">
        <v>999</v>
      </c>
      <c r="C528" s="30">
        <v>240</v>
      </c>
    </row>
    <row r="529" spans="1:3">
      <c r="A529" s="12" t="s">
        <v>1025</v>
      </c>
      <c r="B529" s="32" t="s">
        <v>850</v>
      </c>
      <c r="C529" s="30">
        <v>160</v>
      </c>
    </row>
    <row r="530" spans="1:3">
      <c r="A530" s="12" t="s">
        <v>781</v>
      </c>
      <c r="B530" s="32" t="s">
        <v>1040</v>
      </c>
      <c r="C530" s="30">
        <v>30</v>
      </c>
    </row>
    <row r="531" spans="1:3">
      <c r="A531" s="12" t="s">
        <v>1042</v>
      </c>
      <c r="B531" s="32" t="s">
        <v>911</v>
      </c>
      <c r="C531" s="30">
        <v>27</v>
      </c>
    </row>
    <row r="532" spans="1:3">
      <c r="A532" s="12" t="s">
        <v>1043</v>
      </c>
      <c r="B532" s="32" t="s">
        <v>1044</v>
      </c>
      <c r="C532" s="30">
        <v>35</v>
      </c>
    </row>
    <row r="533" spans="1:3">
      <c r="A533" s="12" t="s">
        <v>1047</v>
      </c>
      <c r="B533" s="32" t="s">
        <v>151</v>
      </c>
      <c r="C533" s="30">
        <v>30</v>
      </c>
    </row>
    <row r="534" spans="1:3">
      <c r="A534" s="12" t="s">
        <v>1048</v>
      </c>
      <c r="B534" s="32" t="s">
        <v>1049</v>
      </c>
      <c r="C534" s="30">
        <v>240</v>
      </c>
    </row>
    <row r="535" spans="1:3">
      <c r="A535" s="12" t="s">
        <v>1050</v>
      </c>
      <c r="B535" s="33" t="s">
        <v>999</v>
      </c>
      <c r="C535" s="30">
        <v>170</v>
      </c>
    </row>
    <row r="536" spans="1:3">
      <c r="A536" s="12" t="s">
        <v>1053</v>
      </c>
      <c r="B536" s="32" t="s">
        <v>1054</v>
      </c>
      <c r="C536" s="30">
        <v>35</v>
      </c>
    </row>
    <row r="537" spans="1:3">
      <c r="A537" s="12" t="s">
        <v>1056</v>
      </c>
      <c r="B537" s="32" t="s">
        <v>925</v>
      </c>
      <c r="C537" s="30">
        <v>30</v>
      </c>
    </row>
    <row r="538" spans="1:3">
      <c r="A538" s="12" t="s">
        <v>1057</v>
      </c>
      <c r="B538" s="32" t="s">
        <v>148</v>
      </c>
      <c r="C538" s="30">
        <v>60</v>
      </c>
    </row>
    <row r="539" spans="1:3">
      <c r="A539" s="12" t="s">
        <v>1058</v>
      </c>
      <c r="B539" s="32" t="s">
        <v>243</v>
      </c>
      <c r="C539" s="30">
        <v>45</v>
      </c>
    </row>
    <row r="540" spans="1:3">
      <c r="A540" s="12" t="s">
        <v>1059</v>
      </c>
      <c r="B540" s="33" t="s">
        <v>1001</v>
      </c>
      <c r="C540" s="30">
        <v>170</v>
      </c>
    </row>
    <row r="541" spans="1:3">
      <c r="A541" s="12" t="s">
        <v>1060</v>
      </c>
      <c r="B541" s="33" t="s">
        <v>1061</v>
      </c>
      <c r="C541" s="30">
        <v>240</v>
      </c>
    </row>
    <row r="542" spans="1:3">
      <c r="A542" s="12" t="s">
        <v>1062</v>
      </c>
      <c r="B542" s="32" t="s">
        <v>1063</v>
      </c>
      <c r="C542" s="30">
        <v>50</v>
      </c>
    </row>
    <row r="543" spans="1:3">
      <c r="A543" s="12" t="s">
        <v>1065</v>
      </c>
      <c r="B543" s="32" t="s">
        <v>1064</v>
      </c>
      <c r="C543" s="30">
        <v>100</v>
      </c>
    </row>
    <row r="544" spans="1:3">
      <c r="A544" s="12" t="s">
        <v>1066</v>
      </c>
      <c r="B544" s="32" t="s">
        <v>1067</v>
      </c>
      <c r="C544" s="30">
        <v>30</v>
      </c>
    </row>
    <row r="545" spans="1:3">
      <c r="A545" s="12" t="s">
        <v>1068</v>
      </c>
      <c r="B545" s="32" t="s">
        <v>1069</v>
      </c>
      <c r="C545" s="30">
        <v>25</v>
      </c>
    </row>
    <row r="546" spans="1:3">
      <c r="A546" s="12" t="s">
        <v>1070</v>
      </c>
      <c r="B546" s="33" t="s">
        <v>1001</v>
      </c>
      <c r="C546" s="30">
        <v>330</v>
      </c>
    </row>
    <row r="547" spans="1:3">
      <c r="A547" s="12" t="s">
        <v>1072</v>
      </c>
      <c r="B547" s="32" t="s">
        <v>1073</v>
      </c>
      <c r="C547" s="30">
        <v>50</v>
      </c>
    </row>
    <row r="548" spans="1:3">
      <c r="A548" s="12" t="s">
        <v>1075</v>
      </c>
      <c r="B548" s="32" t="s">
        <v>1076</v>
      </c>
      <c r="C548" s="30">
        <v>80</v>
      </c>
    </row>
    <row r="549" spans="1:3">
      <c r="A549" s="12" t="s">
        <v>1077</v>
      </c>
      <c r="B549" s="32" t="s">
        <v>1078</v>
      </c>
      <c r="C549" s="30">
        <v>120</v>
      </c>
    </row>
    <row r="550" spans="1:3">
      <c r="A550" s="12" t="s">
        <v>1079</v>
      </c>
      <c r="B550" s="32" t="s">
        <v>1080</v>
      </c>
      <c r="C550" s="30">
        <v>25</v>
      </c>
    </row>
    <row r="551" spans="1:3">
      <c r="A551" s="12" t="s">
        <v>1084</v>
      </c>
      <c r="B551" s="32" t="s">
        <v>471</v>
      </c>
      <c r="C551" s="30">
        <v>50</v>
      </c>
    </row>
    <row r="552" spans="1:3">
      <c r="A552" s="12" t="s">
        <v>1085</v>
      </c>
      <c r="B552" s="32" t="s">
        <v>1086</v>
      </c>
      <c r="C552" s="30">
        <v>60</v>
      </c>
    </row>
    <row r="553" spans="1:3">
      <c r="A553" s="12" t="s">
        <v>1087</v>
      </c>
      <c r="B553" s="32" t="s">
        <v>132</v>
      </c>
      <c r="C553" s="30">
        <v>50</v>
      </c>
    </row>
    <row r="554" spans="1:3">
      <c r="A554" s="12" t="s">
        <v>1088</v>
      </c>
      <c r="B554" s="33" t="s">
        <v>964</v>
      </c>
      <c r="C554" s="30">
        <v>144</v>
      </c>
    </row>
    <row r="555" spans="1:3">
      <c r="A555" s="12" t="s">
        <v>1089</v>
      </c>
      <c r="B555" s="33" t="s">
        <v>1001</v>
      </c>
      <c r="C555" s="30">
        <v>36</v>
      </c>
    </row>
    <row r="556" spans="1:3">
      <c r="A556" s="12" t="s">
        <v>1090</v>
      </c>
      <c r="B556" s="32" t="s">
        <v>445</v>
      </c>
      <c r="C556" s="30">
        <v>23</v>
      </c>
    </row>
    <row r="557" spans="1:3">
      <c r="A557" s="12" t="s">
        <v>1091</v>
      </c>
      <c r="B557" s="32" t="s">
        <v>1073</v>
      </c>
      <c r="C557" s="30">
        <v>100</v>
      </c>
    </row>
    <row r="558" spans="1:3">
      <c r="A558" s="12" t="s">
        <v>1092</v>
      </c>
      <c r="B558" s="32" t="s">
        <v>1093</v>
      </c>
      <c r="C558" s="30">
        <v>15</v>
      </c>
    </row>
    <row r="559" spans="1:3">
      <c r="A559" s="12" t="s">
        <v>1094</v>
      </c>
      <c r="B559" s="32" t="s">
        <v>1095</v>
      </c>
      <c r="C559" s="30">
        <v>42</v>
      </c>
    </row>
    <row r="560" spans="1:3">
      <c r="A560" s="12" t="s">
        <v>1096</v>
      </c>
      <c r="B560" s="32" t="s">
        <v>1097</v>
      </c>
      <c r="C560" s="30">
        <v>60</v>
      </c>
    </row>
    <row r="561" spans="1:3">
      <c r="A561" s="12" t="s">
        <v>1098</v>
      </c>
      <c r="B561" s="32" t="s">
        <v>1099</v>
      </c>
      <c r="C561" s="30">
        <v>50</v>
      </c>
    </row>
    <row r="562" spans="1:3">
      <c r="A562" s="12" t="s">
        <v>1101</v>
      </c>
      <c r="B562" s="33" t="s">
        <v>1102</v>
      </c>
      <c r="C562" s="30">
        <v>102</v>
      </c>
    </row>
    <row r="563" spans="1:3">
      <c r="A563" s="12" t="s">
        <v>1103</v>
      </c>
      <c r="B563" s="33" t="s">
        <v>1104</v>
      </c>
      <c r="C563" s="30">
        <v>120</v>
      </c>
    </row>
    <row r="564" spans="1:3">
      <c r="A564" s="12" t="s">
        <v>1105</v>
      </c>
      <c r="B564" s="32" t="s">
        <v>1106</v>
      </c>
      <c r="C564" s="30">
        <v>300</v>
      </c>
    </row>
    <row r="565" spans="1:3">
      <c r="A565" s="12" t="s">
        <v>1107</v>
      </c>
      <c r="B565" s="32" t="s">
        <v>1073</v>
      </c>
      <c r="C565" s="30">
        <v>60</v>
      </c>
    </row>
    <row r="566" spans="1:3">
      <c r="A566" s="12" t="s">
        <v>1110</v>
      </c>
      <c r="B566" s="32" t="s">
        <v>1111</v>
      </c>
      <c r="C566" s="30">
        <v>30</v>
      </c>
    </row>
    <row r="567" spans="1:3">
      <c r="A567" s="12" t="s">
        <v>992</v>
      </c>
      <c r="B567" s="32" t="s">
        <v>304</v>
      </c>
      <c r="C567" s="30">
        <v>16</v>
      </c>
    </row>
    <row r="568" spans="1:3">
      <c r="A568" s="12" t="s">
        <v>1116</v>
      </c>
      <c r="B568" s="32" t="s">
        <v>343</v>
      </c>
      <c r="C568" s="30">
        <v>50</v>
      </c>
    </row>
    <row r="569" spans="1:3">
      <c r="A569" s="12" t="s">
        <v>1119</v>
      </c>
      <c r="B569" s="32" t="s">
        <v>911</v>
      </c>
      <c r="C569" s="30">
        <v>45</v>
      </c>
    </row>
    <row r="570" spans="1:3">
      <c r="A570" s="12" t="s">
        <v>1121</v>
      </c>
      <c r="B570" s="32" t="s">
        <v>964</v>
      </c>
      <c r="C570" s="30">
        <v>128</v>
      </c>
    </row>
    <row r="571" spans="1:3">
      <c r="A571" s="12" t="s">
        <v>1122</v>
      </c>
      <c r="B571" s="33" t="s">
        <v>1001</v>
      </c>
      <c r="C571" s="30">
        <v>96</v>
      </c>
    </row>
    <row r="572" spans="1:3">
      <c r="A572" s="12" t="s">
        <v>1136</v>
      </c>
      <c r="B572" s="32" t="s">
        <v>1135</v>
      </c>
      <c r="C572" s="30">
        <v>48</v>
      </c>
    </row>
    <row r="573" spans="1:3">
      <c r="A573" s="12" t="s">
        <v>1138</v>
      </c>
      <c r="B573" s="32" t="s">
        <v>921</v>
      </c>
      <c r="C573" s="30">
        <v>150</v>
      </c>
    </row>
    <row r="574" spans="1:3">
      <c r="B574" s="32"/>
    </row>
    <row r="575" spans="1:3">
      <c r="B575" s="32"/>
    </row>
    <row r="576" spans="1:3">
      <c r="B576" s="32"/>
    </row>
    <row r="577" spans="2:2">
      <c r="B577" s="32"/>
    </row>
    <row r="578" spans="2:2">
      <c r="B578" s="32"/>
    </row>
    <row r="579" spans="2:2">
      <c r="B579" s="32"/>
    </row>
    <row r="580" spans="2:2">
      <c r="B580" s="32"/>
    </row>
    <row r="581" spans="2:2">
      <c r="B581" s="32"/>
    </row>
    <row r="582" spans="2:2">
      <c r="B582" s="32"/>
    </row>
    <row r="583" spans="2:2">
      <c r="B583" s="32"/>
    </row>
    <row r="584" spans="2:2">
      <c r="B584" s="32"/>
    </row>
    <row r="585" spans="2:2">
      <c r="B585" s="32"/>
    </row>
    <row r="586" spans="2:2">
      <c r="B586" s="32"/>
    </row>
    <row r="587" spans="2:2">
      <c r="B587" s="32"/>
    </row>
    <row r="588" spans="2:2">
      <c r="B588" s="32"/>
    </row>
    <row r="589" spans="2:2">
      <c r="B589" s="32"/>
    </row>
    <row r="590" spans="2:2">
      <c r="B590" s="32"/>
    </row>
    <row r="591" spans="2:2">
      <c r="B591" s="32"/>
    </row>
    <row r="592" spans="2:2">
      <c r="B592" s="32"/>
    </row>
    <row r="593" spans="2:2">
      <c r="B593" s="32"/>
    </row>
    <row r="594" spans="2:2">
      <c r="B594" s="32"/>
    </row>
    <row r="595" spans="2:2">
      <c r="B595" s="32"/>
    </row>
    <row r="596" spans="2:2">
      <c r="B596" s="32"/>
    </row>
    <row r="597" spans="2:2">
      <c r="B597" s="32"/>
    </row>
    <row r="598" spans="2:2">
      <c r="B598" s="32"/>
    </row>
    <row r="599" spans="2:2">
      <c r="B599" s="32"/>
    </row>
    <row r="600" spans="2:2">
      <c r="B600" s="32"/>
    </row>
    <row r="601" spans="2:2">
      <c r="B601" s="32"/>
    </row>
    <row r="602" spans="2:2">
      <c r="B602" s="32"/>
    </row>
    <row r="603" spans="2:2">
      <c r="B603" s="32"/>
    </row>
    <row r="604" spans="2:2">
      <c r="B604" s="32"/>
    </row>
    <row r="605" spans="2:2">
      <c r="B605" s="32"/>
    </row>
    <row r="606" spans="2:2">
      <c r="B606" s="32"/>
    </row>
    <row r="607" spans="2:2">
      <c r="B607" s="32"/>
    </row>
    <row r="608" spans="2:2">
      <c r="B608" s="32"/>
    </row>
    <row r="609" spans="2:2">
      <c r="B609" s="32"/>
    </row>
    <row r="610" spans="2:2">
      <c r="B610" s="32"/>
    </row>
    <row r="611" spans="2:2">
      <c r="B611" s="32"/>
    </row>
    <row r="612" spans="2:2">
      <c r="B612" s="32"/>
    </row>
    <row r="613" spans="2:2">
      <c r="B613" s="32"/>
    </row>
    <row r="614" spans="2:2">
      <c r="B614" s="32"/>
    </row>
    <row r="615" spans="2:2">
      <c r="B615" s="32"/>
    </row>
    <row r="616" spans="2:2">
      <c r="B616" s="32"/>
    </row>
    <row r="617" spans="2:2">
      <c r="B617" s="32"/>
    </row>
    <row r="618" spans="2:2">
      <c r="B618" s="32"/>
    </row>
    <row r="619" spans="2:2">
      <c r="B619" s="32"/>
    </row>
    <row r="620" spans="2:2">
      <c r="B620" s="32"/>
    </row>
    <row r="621" spans="2:2">
      <c r="B621" s="32"/>
    </row>
    <row r="622" spans="2:2">
      <c r="B622" s="32"/>
    </row>
    <row r="623" spans="2:2">
      <c r="B623" s="32"/>
    </row>
    <row r="624" spans="2:2">
      <c r="B624" s="32"/>
    </row>
    <row r="625" spans="2:2">
      <c r="B625" s="32"/>
    </row>
    <row r="626" spans="2:2">
      <c r="B626" s="32"/>
    </row>
    <row r="627" spans="2:2">
      <c r="B627" s="32"/>
    </row>
    <row r="628" spans="2:2">
      <c r="B628" s="32"/>
    </row>
    <row r="629" spans="2:2">
      <c r="B629" s="32"/>
    </row>
    <row r="630" spans="2:2">
      <c r="B630" s="32"/>
    </row>
    <row r="631" spans="2:2">
      <c r="B631" s="32"/>
    </row>
    <row r="632" spans="2:2">
      <c r="B632" s="32"/>
    </row>
    <row r="633" spans="2:2">
      <c r="B633" s="32"/>
    </row>
    <row r="634" spans="2:2">
      <c r="B634" s="32"/>
    </row>
    <row r="635" spans="2:2">
      <c r="B635" s="32"/>
    </row>
    <row r="636" spans="2:2">
      <c r="B636" s="32"/>
    </row>
    <row r="637" spans="2:2">
      <c r="B637" s="32"/>
    </row>
    <row r="638" spans="2:2">
      <c r="B638" s="32"/>
    </row>
    <row r="639" spans="2:2">
      <c r="B639" s="32"/>
    </row>
    <row r="640" spans="2:2">
      <c r="B640" s="32"/>
    </row>
    <row r="641" spans="2:2">
      <c r="B641" s="32"/>
    </row>
    <row r="642" spans="2:2">
      <c r="B642" s="32"/>
    </row>
    <row r="643" spans="2:2">
      <c r="B643" s="32"/>
    </row>
    <row r="644" spans="2:2">
      <c r="B644" s="32"/>
    </row>
    <row r="645" spans="2:2">
      <c r="B645" s="32"/>
    </row>
    <row r="646" spans="2:2">
      <c r="B646" s="32"/>
    </row>
    <row r="647" spans="2:2">
      <c r="B647" s="32"/>
    </row>
  </sheetData>
  <mergeCells count="5">
    <mergeCell ref="D289:F289"/>
    <mergeCell ref="D187:E187"/>
    <mergeCell ref="D185:E185"/>
    <mergeCell ref="D186:E186"/>
    <mergeCell ref="D409:F409"/>
  </mergeCells>
  <conditionalFormatting sqref="B2:B101">
    <cfRule type="cellIs" dxfId="56" priority="6" operator="equal">
      <formula>""""""</formula>
    </cfRule>
  </conditionalFormatting>
  <conditionalFormatting sqref="B437:B442 B162:B188 B218:B221 B190:B216 B223:B435 B1:B160 B444:B1048576">
    <cfRule type="cellIs" dxfId="55" priority="5" operator="equal">
      <formula>""</formula>
    </cfRule>
  </conditionalFormatting>
  <conditionalFormatting sqref="C261:C1048576 C1:C259">
    <cfRule type="containsBlanks" dxfId="54" priority="1">
      <formula>LEN(TRIM(C1))=0</formula>
    </cfRule>
    <cfRule type="containsBlanks" dxfId="53" priority="2">
      <formula>LEN(TRIM(C1))=0</formula>
    </cfRule>
    <cfRule type="containsText" dxfId="52" priority="3" operator="containsText" text="   ">
      <formula>NOT(ISERROR(SEARCH("   ",C1)))</formula>
    </cfRule>
  </conditionalFormatting>
  <dataValidations disablePrompts="1" count="1">
    <dataValidation type="list" allowBlank="1" showInputMessage="1" showErrorMessage="1" sqref="A397">
      <formula1>pieces</formula1>
    </dataValidation>
  </dataValidation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91">
    <tabColor rgb="FFC00000"/>
  </sheetPr>
  <dimension ref="A1:AE35"/>
  <sheetViews>
    <sheetView tabSelected="1" view="pageBreakPreview" zoomScale="40" zoomScaleNormal="53" zoomScaleSheetLayoutView="40" zoomScalePageLayoutView="42" workbookViewId="0">
      <pane xSplit="4" topLeftCell="Q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1137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8723</v>
      </c>
      <c r="F9" s="44">
        <v>9380</v>
      </c>
      <c r="G9" s="44">
        <v>9720</v>
      </c>
      <c r="H9" s="44">
        <v>9823</v>
      </c>
      <c r="I9" s="60" t="str">
        <f>IFERROR(VLOOKUP(D9,Pieces!A:C,3,0),"")</f>
        <v/>
      </c>
      <c r="J9" s="54">
        <v>1</v>
      </c>
      <c r="K9" s="54">
        <f>(F9-E9)*J9</f>
        <v>657</v>
      </c>
      <c r="L9" s="54">
        <f>(G9-F9)*J9</f>
        <v>340</v>
      </c>
      <c r="M9" s="54">
        <f>(H9-G9)*J9</f>
        <v>103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16</v>
      </c>
      <c r="R9" s="54"/>
      <c r="S9" s="54">
        <f>U9+T9-K9-L9-M9</f>
        <v>0</v>
      </c>
      <c r="T9" s="74"/>
      <c r="U9" s="74">
        <f>(K9+L9+M9)*J9-T9-V9</f>
        <v>1100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12307</v>
      </c>
      <c r="F10" s="44">
        <v>13230</v>
      </c>
      <c r="G10" s="44">
        <v>13800</v>
      </c>
      <c r="H10" s="44">
        <v>14025</v>
      </c>
      <c r="I10" s="60" t="str">
        <f>IFERROR(VLOOKUP(D10,Pieces!A:C,3,0),"")</f>
        <v/>
      </c>
      <c r="J10" s="54">
        <v>1</v>
      </c>
      <c r="K10" s="54">
        <f t="shared" ref="K10:K22" si="0">(F10-E10)*J10</f>
        <v>923</v>
      </c>
      <c r="L10" s="54">
        <f t="shared" ref="L10:L22" si="1">(G10-F10)*J10</f>
        <v>570</v>
      </c>
      <c r="M10" s="54">
        <f t="shared" ref="M10:M22" si="2">(H10-G10)*J10</f>
        <v>225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16</v>
      </c>
      <c r="R10" s="54"/>
      <c r="S10" s="54">
        <f>U10+T10-K10-L10-M10</f>
        <v>0</v>
      </c>
      <c r="T10" s="74"/>
      <c r="U10" s="74">
        <f t="shared" ref="U10:U22" si="6">(K10+L10+M10)*J10-T10-V10</f>
        <v>1718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157</v>
      </c>
      <c r="F11" s="38">
        <v>500</v>
      </c>
      <c r="G11" s="38">
        <v>718</v>
      </c>
      <c r="H11" s="38">
        <v>797</v>
      </c>
      <c r="I11" s="60" t="str">
        <f>IFERROR(VLOOKUP(D11,Pieces!A:C,3,0),"")</f>
        <v/>
      </c>
      <c r="J11" s="17">
        <v>1</v>
      </c>
      <c r="K11" s="54">
        <f t="shared" si="0"/>
        <v>343</v>
      </c>
      <c r="L11" s="54">
        <f t="shared" si="1"/>
        <v>218</v>
      </c>
      <c r="M11" s="54">
        <f t="shared" si="2"/>
        <v>79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16</v>
      </c>
      <c r="R11" s="54"/>
      <c r="S11" s="54">
        <f t="shared" ref="S11:S22" si="10">U11+T11-K11-L11-M11</f>
        <v>0</v>
      </c>
      <c r="T11" s="74"/>
      <c r="U11" s="74">
        <f t="shared" si="6"/>
        <v>640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7707</v>
      </c>
      <c r="F12" s="44">
        <v>8170</v>
      </c>
      <c r="G12" s="44">
        <v>8170</v>
      </c>
      <c r="H12" s="44">
        <v>8505</v>
      </c>
      <c r="I12" s="60" t="str">
        <f>IFERROR(VLOOKUP(D12,Pieces!A:C,3,0),"")</f>
        <v/>
      </c>
      <c r="J12" s="54">
        <v>1</v>
      </c>
      <c r="K12" s="54">
        <f t="shared" si="0"/>
        <v>463</v>
      </c>
      <c r="L12" s="54">
        <f t="shared" si="1"/>
        <v>0</v>
      </c>
      <c r="M12" s="54">
        <f t="shared" si="2"/>
        <v>335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16</v>
      </c>
      <c r="R12" s="54"/>
      <c r="S12" s="54">
        <f t="shared" si="10"/>
        <v>0</v>
      </c>
      <c r="T12" s="74"/>
      <c r="U12" s="74">
        <f t="shared" si="6"/>
        <v>798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2708</v>
      </c>
      <c r="F13" s="44">
        <v>3300</v>
      </c>
      <c r="G13" s="44">
        <v>3590</v>
      </c>
      <c r="H13" s="44">
        <v>3695</v>
      </c>
      <c r="I13" s="60" t="str">
        <f>IFERROR(VLOOKUP(D13,Pieces!A:C,3,0),"")</f>
        <v/>
      </c>
      <c r="J13" s="54">
        <v>1</v>
      </c>
      <c r="K13" s="54">
        <f t="shared" si="0"/>
        <v>592</v>
      </c>
      <c r="L13" s="54">
        <f t="shared" si="1"/>
        <v>290</v>
      </c>
      <c r="M13" s="54">
        <f t="shared" si="2"/>
        <v>105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16</v>
      </c>
      <c r="R13" s="54"/>
      <c r="S13" s="54">
        <f t="shared" si="10"/>
        <v>0</v>
      </c>
      <c r="T13" s="74"/>
      <c r="U13" s="74">
        <f t="shared" si="6"/>
        <v>987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25653</v>
      </c>
      <c r="F14" s="44">
        <v>26740</v>
      </c>
      <c r="G14" s="44">
        <v>26740</v>
      </c>
      <c r="H14" s="44">
        <v>27582</v>
      </c>
      <c r="I14" s="60" t="str">
        <f>IFERROR(VLOOKUP(D14,Pieces!A:C,3,0),"")</f>
        <v/>
      </c>
      <c r="J14" s="54">
        <v>1</v>
      </c>
      <c r="K14" s="54">
        <f t="shared" si="0"/>
        <v>1087</v>
      </c>
      <c r="L14" s="54">
        <f t="shared" si="1"/>
        <v>0</v>
      </c>
      <c r="M14" s="54">
        <f t="shared" si="2"/>
        <v>842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16</v>
      </c>
      <c r="R14" s="54"/>
      <c r="S14" s="54">
        <f t="shared" si="10"/>
        <v>0</v>
      </c>
      <c r="T14" s="74"/>
      <c r="U14" s="74">
        <f t="shared" si="6"/>
        <v>1929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363</v>
      </c>
      <c r="F15" s="44">
        <v>363</v>
      </c>
      <c r="G15" s="44">
        <v>363</v>
      </c>
      <c r="H15" s="44">
        <v>363</v>
      </c>
      <c r="I15" s="60" t="str">
        <f>IFERROR(VLOOKUP(D15,Pieces!A:C,3,0),"")</f>
        <v/>
      </c>
      <c r="J15" s="54">
        <v>9</v>
      </c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9</v>
      </c>
      <c r="R15" s="54"/>
      <c r="S15" s="54">
        <f t="shared" si="10"/>
        <v>0</v>
      </c>
      <c r="T15" s="74"/>
      <c r="U15" s="74">
        <f t="shared" si="6"/>
        <v>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129</v>
      </c>
      <c r="F16" s="44">
        <v>129</v>
      </c>
      <c r="G16" s="44">
        <v>129</v>
      </c>
      <c r="H16" s="44">
        <v>129</v>
      </c>
      <c r="I16" s="60" t="str">
        <f>IFERROR(VLOOKUP(D16,Pieces!A:C,3,0),"")</f>
        <v/>
      </c>
      <c r="J16" s="54">
        <v>24</v>
      </c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9</v>
      </c>
      <c r="R16" s="54"/>
      <c r="S16" s="54">
        <f t="shared" si="10"/>
        <v>0</v>
      </c>
      <c r="T16" s="74"/>
      <c r="U16" s="74">
        <f t="shared" si="6"/>
        <v>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9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75</v>
      </c>
      <c r="F18" s="44">
        <v>75</v>
      </c>
      <c r="G18" s="44">
        <v>75</v>
      </c>
      <c r="H18" s="44">
        <v>75</v>
      </c>
      <c r="I18" s="60" t="str">
        <f>IFERROR(VLOOKUP(D18,Pieces!A:C,3,0),"")</f>
        <v/>
      </c>
      <c r="J18" s="54">
        <v>32</v>
      </c>
      <c r="K18" s="54">
        <f>(F18-E18)*J18</f>
        <v>0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9</v>
      </c>
      <c r="R18" s="54"/>
      <c r="S18" s="54">
        <f>U18+T18-K18-L18-M18</f>
        <v>0</v>
      </c>
      <c r="T18" s="74"/>
      <c r="U18" s="74">
        <f>(K18+L18+M18)*J18-T18-V18</f>
        <v>0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75</v>
      </c>
      <c r="F19" s="44">
        <v>75</v>
      </c>
      <c r="G19" s="44">
        <v>75</v>
      </c>
      <c r="H19" s="44">
        <v>75</v>
      </c>
      <c r="I19" s="60" t="str">
        <f>IFERROR(VLOOKUP(D19,Pieces!A:C,3,0),"")</f>
        <v/>
      </c>
      <c r="J19" s="54">
        <v>24</v>
      </c>
      <c r="K19" s="54">
        <f>(F19-E19)*J19</f>
        <v>0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9</v>
      </c>
      <c r="R19" s="54"/>
      <c r="S19" s="54">
        <f>U19+T19-K19-L19-M19</f>
        <v>0</v>
      </c>
      <c r="T19" s="74"/>
      <c r="U19" s="74">
        <f>(K19+L19+M19)*J19-T19-V19</f>
        <v>0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323327</v>
      </c>
      <c r="F20" s="44">
        <v>323327</v>
      </c>
      <c r="G20" s="44">
        <v>323327</v>
      </c>
      <c r="H20" s="44">
        <v>323327</v>
      </c>
      <c r="I20" s="60" t="str">
        <f>IFERROR(VLOOKUP(D20,Pieces!A:C,3,0),"")</f>
        <v/>
      </c>
      <c r="J20" s="54">
        <v>1</v>
      </c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9</v>
      </c>
      <c r="R20" s="54"/>
      <c r="S20" s="54">
        <f t="shared" si="10"/>
        <v>0</v>
      </c>
      <c r="T20" s="74"/>
      <c r="U20" s="74">
        <f t="shared" si="6"/>
        <v>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0</v>
      </c>
      <c r="F21" s="58">
        <v>798</v>
      </c>
      <c r="G21" s="58">
        <v>798</v>
      </c>
      <c r="H21" s="58">
        <v>798</v>
      </c>
      <c r="I21" s="60" t="str">
        <f>IFERROR(VLOOKUP(D21,Pieces!A:C,3,0),"")</f>
        <v/>
      </c>
      <c r="J21" s="54">
        <v>1</v>
      </c>
      <c r="K21" s="54">
        <f t="shared" si="0"/>
        <v>798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9</v>
      </c>
      <c r="R21" s="38"/>
      <c r="S21" s="54">
        <f t="shared" si="10"/>
        <v>0</v>
      </c>
      <c r="T21" s="74"/>
      <c r="U21" s="74">
        <f t="shared" si="6"/>
        <v>798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1520</v>
      </c>
      <c r="F22" s="58">
        <v>1609</v>
      </c>
      <c r="G22" s="58">
        <v>1609</v>
      </c>
      <c r="H22" s="58">
        <v>1609</v>
      </c>
      <c r="I22" s="60" t="str">
        <f>IFERROR(VLOOKUP(D22,Pieces!A:C,3,0),"")</f>
        <v/>
      </c>
      <c r="J22" s="54">
        <v>1</v>
      </c>
      <c r="K22" s="54">
        <f t="shared" si="0"/>
        <v>89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9</v>
      </c>
      <c r="R22" s="54"/>
      <c r="S22" s="54">
        <f t="shared" si="10"/>
        <v>0</v>
      </c>
      <c r="T22" s="74"/>
      <c r="U22" s="74">
        <f t="shared" si="6"/>
        <v>89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98">
        <f>SUM(T9:T22)</f>
        <v>0</v>
      </c>
      <c r="U23" s="98">
        <f>SUM(U9:U22)</f>
        <v>8059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2"/>
      <c r="F29" s="82"/>
      <c r="G29" s="82"/>
      <c r="H29" s="82"/>
      <c r="I29" s="83"/>
      <c r="J29" s="84" t="s">
        <v>105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106</v>
      </c>
      <c r="K30" s="82"/>
      <c r="L30" s="82"/>
      <c r="M30" s="82"/>
      <c r="N30" s="82"/>
      <c r="O30" s="82"/>
      <c r="P30" s="83"/>
      <c r="Z30" s="14"/>
    </row>
    <row r="31" spans="1:31" ht="20.25">
      <c r="E31" s="82"/>
      <c r="F31" s="82"/>
      <c r="G31" s="82"/>
      <c r="H31" s="82"/>
      <c r="I31" s="83"/>
      <c r="J31" s="84" t="s">
        <v>107</v>
      </c>
      <c r="K31" s="82"/>
      <c r="L31" s="82"/>
      <c r="M31" s="82"/>
      <c r="N31" s="82"/>
      <c r="O31" s="82"/>
      <c r="P31" s="83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Z7:AE7"/>
    <mergeCell ref="A1:Y5"/>
    <mergeCell ref="Z1:AE1"/>
    <mergeCell ref="Z2:AE2"/>
    <mergeCell ref="Z3:AE3"/>
    <mergeCell ref="Z4:AE4"/>
    <mergeCell ref="E29:I29"/>
    <mergeCell ref="J29:P29"/>
    <mergeCell ref="E30:I30"/>
    <mergeCell ref="J30:P30"/>
    <mergeCell ref="E31:I31"/>
    <mergeCell ref="J31:P31"/>
  </mergeCells>
  <conditionalFormatting sqref="AE9:AE22">
    <cfRule type="containsText" dxfId="51" priority="7" operator="containsText" text="WARNING">
      <formula>NOT(ISERROR(SEARCH("WARNING",AE9)))</formula>
    </cfRule>
  </conditionalFormatting>
  <conditionalFormatting sqref="AE10">
    <cfRule type="containsText" dxfId="5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4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90">
    <tabColor rgb="FFC00000"/>
  </sheetPr>
  <dimension ref="A1:AE35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1132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7873</v>
      </c>
      <c r="F9" s="44">
        <v>8525</v>
      </c>
      <c r="G9" s="44">
        <v>8525</v>
      </c>
      <c r="H9" s="44">
        <v>8723</v>
      </c>
      <c r="I9" s="60" t="str">
        <f>IFERROR(VLOOKUP(D9,Pieces!A:C,3,0),"")</f>
        <v/>
      </c>
      <c r="J9" s="54">
        <v>1</v>
      </c>
      <c r="K9" s="54">
        <f>(F9-E9)*J9</f>
        <v>652</v>
      </c>
      <c r="L9" s="54">
        <f>(G9-F9)*J9</f>
        <v>0</v>
      </c>
      <c r="M9" s="54">
        <f>(H9-G9)*J9</f>
        <v>198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850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11299</v>
      </c>
      <c r="F10" s="44">
        <v>12060</v>
      </c>
      <c r="G10" s="44">
        <v>12060</v>
      </c>
      <c r="H10" s="44">
        <v>12307</v>
      </c>
      <c r="I10" s="60" t="str">
        <f>IFERROR(VLOOKUP(D10,Pieces!A:C,3,0),"")</f>
        <v/>
      </c>
      <c r="J10" s="54">
        <v>1</v>
      </c>
      <c r="K10" s="54">
        <f t="shared" ref="K10:K22" si="0">(F10-E10)*J10</f>
        <v>761</v>
      </c>
      <c r="L10" s="54">
        <f t="shared" ref="L10:L22" si="1">(G10-F10)*J10</f>
        <v>0</v>
      </c>
      <c r="M10" s="54">
        <f t="shared" ref="M10:M22" si="2">(H10-G10)*J10</f>
        <v>247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2" si="6">(K10+L10+M10)*J10-T10-V10</f>
        <v>1008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0</v>
      </c>
      <c r="F11" s="38">
        <v>78</v>
      </c>
      <c r="G11" s="38">
        <v>78</v>
      </c>
      <c r="H11" s="38">
        <v>157</v>
      </c>
      <c r="I11" s="60" t="str">
        <f>IFERROR(VLOOKUP(D11,Pieces!A:C,3,0),"")</f>
        <v/>
      </c>
      <c r="J11" s="17">
        <v>1</v>
      </c>
      <c r="K11" s="54">
        <f t="shared" si="0"/>
        <v>78</v>
      </c>
      <c r="L11" s="54">
        <f t="shared" si="1"/>
        <v>0</v>
      </c>
      <c r="M11" s="54">
        <f t="shared" si="2"/>
        <v>79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2" si="10">U11+T11-K11-L11-M11</f>
        <v>0</v>
      </c>
      <c r="T11" s="74"/>
      <c r="U11" s="74">
        <f t="shared" si="6"/>
        <v>157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7248</v>
      </c>
      <c r="F12" s="44">
        <v>7618</v>
      </c>
      <c r="G12" s="44">
        <v>7618</v>
      </c>
      <c r="H12" s="44">
        <v>7707</v>
      </c>
      <c r="I12" s="60" t="str">
        <f>IFERROR(VLOOKUP(D12,Pieces!A:C,3,0),"")</f>
        <v/>
      </c>
      <c r="J12" s="54">
        <v>1</v>
      </c>
      <c r="K12" s="54">
        <f t="shared" si="0"/>
        <v>370</v>
      </c>
      <c r="L12" s="54">
        <f t="shared" si="1"/>
        <v>0</v>
      </c>
      <c r="M12" s="54">
        <f t="shared" si="2"/>
        <v>89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459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2325</v>
      </c>
      <c r="F13" s="44">
        <v>2708</v>
      </c>
      <c r="G13" s="44">
        <v>2708</v>
      </c>
      <c r="H13" s="44">
        <v>2708</v>
      </c>
      <c r="I13" s="60" t="str">
        <f>IFERROR(VLOOKUP(D13,Pieces!A:C,3,0),"")</f>
        <v/>
      </c>
      <c r="J13" s="54">
        <v>1</v>
      </c>
      <c r="K13" s="54">
        <f t="shared" si="0"/>
        <v>383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383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24718</v>
      </c>
      <c r="F14" s="44">
        <v>25406</v>
      </c>
      <c r="G14" s="44">
        <v>25406</v>
      </c>
      <c r="H14" s="44">
        <v>25653</v>
      </c>
      <c r="I14" s="60" t="str">
        <f>IFERROR(VLOOKUP(D14,Pieces!A:C,3,0),"")</f>
        <v/>
      </c>
      <c r="J14" s="54">
        <v>1</v>
      </c>
      <c r="K14" s="54">
        <f t="shared" si="0"/>
        <v>688</v>
      </c>
      <c r="L14" s="54">
        <f t="shared" si="1"/>
        <v>0</v>
      </c>
      <c r="M14" s="54">
        <f t="shared" si="2"/>
        <v>247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935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351</v>
      </c>
      <c r="F15" s="44">
        <v>363</v>
      </c>
      <c r="G15" s="44">
        <v>363</v>
      </c>
      <c r="H15" s="44">
        <v>363</v>
      </c>
      <c r="I15" s="60" t="str">
        <f>IFERROR(VLOOKUP(D15,Pieces!A:C,3,0),"")</f>
        <v/>
      </c>
      <c r="J15" s="54">
        <v>9</v>
      </c>
      <c r="K15" s="54">
        <f t="shared" si="0"/>
        <v>108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108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124</v>
      </c>
      <c r="F16" s="44">
        <v>129</v>
      </c>
      <c r="G16" s="44">
        <v>129</v>
      </c>
      <c r="H16" s="44">
        <v>129</v>
      </c>
      <c r="I16" s="60" t="str">
        <f>IFERROR(VLOOKUP(D16,Pieces!A:C,3,0),"")</f>
        <v/>
      </c>
      <c r="J16" s="54">
        <v>24</v>
      </c>
      <c r="K16" s="54">
        <f t="shared" si="0"/>
        <v>120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120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61</v>
      </c>
      <c r="F18" s="44">
        <v>75</v>
      </c>
      <c r="G18" s="44">
        <v>75</v>
      </c>
      <c r="H18" s="44">
        <v>75</v>
      </c>
      <c r="I18" s="60" t="str">
        <f>IFERROR(VLOOKUP(D18,Pieces!A:C,3,0),"")</f>
        <v/>
      </c>
      <c r="J18" s="54">
        <v>32</v>
      </c>
      <c r="K18" s="54">
        <f>(F18-E18)*J18</f>
        <v>448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74"/>
      <c r="U18" s="74">
        <v>448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61</v>
      </c>
      <c r="F19" s="44">
        <v>75</v>
      </c>
      <c r="G19" s="44">
        <v>75</v>
      </c>
      <c r="H19" s="44">
        <v>75</v>
      </c>
      <c r="I19" s="60" t="str">
        <f>IFERROR(VLOOKUP(D19,Pieces!A:C,3,0),"")</f>
        <v/>
      </c>
      <c r="J19" s="54">
        <v>24</v>
      </c>
      <c r="K19" s="54">
        <f>(F19-E19)*J19</f>
        <v>336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74"/>
      <c r="U19" s="74">
        <v>336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321515</v>
      </c>
      <c r="F20" s="44">
        <v>323327</v>
      </c>
      <c r="G20" s="44">
        <v>323327</v>
      </c>
      <c r="H20" s="44">
        <v>323327</v>
      </c>
      <c r="I20" s="60" t="str">
        <f>IFERROR(VLOOKUP(D20,Pieces!A:C,3,0),"")</f>
        <v/>
      </c>
      <c r="J20" s="54">
        <v>1</v>
      </c>
      <c r="K20" s="54">
        <f t="shared" si="0"/>
        <v>1812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1812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425</v>
      </c>
      <c r="F21" s="58">
        <v>762</v>
      </c>
      <c r="G21" s="58">
        <v>762</v>
      </c>
      <c r="H21" s="58">
        <v>762</v>
      </c>
      <c r="I21" s="60" t="str">
        <f>IFERROR(VLOOKUP(D21,Pieces!A:C,3,0),"")</f>
        <v/>
      </c>
      <c r="J21" s="54">
        <v>1</v>
      </c>
      <c r="K21" s="54">
        <f t="shared" si="0"/>
        <v>337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337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1340</v>
      </c>
      <c r="F22" s="58">
        <v>1520</v>
      </c>
      <c r="G22" s="58">
        <v>1520</v>
      </c>
      <c r="H22" s="58">
        <v>1520</v>
      </c>
      <c r="I22" s="60" t="str">
        <f>IFERROR(VLOOKUP(D22,Pieces!A:C,3,0),"")</f>
        <v/>
      </c>
      <c r="J22" s="54">
        <v>1</v>
      </c>
      <c r="K22" s="54">
        <f t="shared" si="0"/>
        <v>180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54"/>
      <c r="S22" s="54">
        <f t="shared" si="10"/>
        <v>0</v>
      </c>
      <c r="T22" s="74"/>
      <c r="U22" s="74">
        <f t="shared" si="6"/>
        <v>180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98">
        <f>SUM(T9:T22)</f>
        <v>0</v>
      </c>
      <c r="U23" s="98">
        <f>SUM(U9:U22)</f>
        <v>7133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2"/>
      <c r="F29" s="82"/>
      <c r="G29" s="82"/>
      <c r="H29" s="82"/>
      <c r="I29" s="83"/>
      <c r="J29" s="84" t="s">
        <v>105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106</v>
      </c>
      <c r="K30" s="82"/>
      <c r="L30" s="82"/>
      <c r="M30" s="82"/>
      <c r="N30" s="82"/>
      <c r="O30" s="82"/>
      <c r="P30" s="83"/>
      <c r="Z30" s="14"/>
    </row>
    <row r="31" spans="1:31" ht="20.25">
      <c r="E31" s="82"/>
      <c r="F31" s="82"/>
      <c r="G31" s="82"/>
      <c r="H31" s="82"/>
      <c r="I31" s="83"/>
      <c r="J31" s="84" t="s">
        <v>107</v>
      </c>
      <c r="K31" s="82"/>
      <c r="L31" s="82"/>
      <c r="M31" s="82"/>
      <c r="N31" s="82"/>
      <c r="O31" s="82"/>
      <c r="P31" s="83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E29:I29"/>
    <mergeCell ref="J29:P29"/>
    <mergeCell ref="E30:I30"/>
    <mergeCell ref="J30:P30"/>
    <mergeCell ref="E31:I31"/>
    <mergeCell ref="J31:P31"/>
    <mergeCell ref="Z7:AE7"/>
    <mergeCell ref="A1:Y5"/>
    <mergeCell ref="Z1:AE1"/>
    <mergeCell ref="Z2:AE2"/>
    <mergeCell ref="Z3:AE3"/>
    <mergeCell ref="Z4:AE4"/>
  </mergeCells>
  <conditionalFormatting sqref="AE9:AE22">
    <cfRule type="containsText" dxfId="47" priority="7" operator="containsText" text="WARNING">
      <formula>NOT(ISERROR(SEARCH("WARNING",AE9)))</formula>
    </cfRule>
  </conditionalFormatting>
  <conditionalFormatting sqref="AE10">
    <cfRule type="containsText" dxfId="4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4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89">
    <tabColor rgb="FFC00000"/>
  </sheetPr>
  <dimension ref="A1:AE35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1133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6820</v>
      </c>
      <c r="F9" s="44">
        <v>7600</v>
      </c>
      <c r="G9" s="44">
        <v>7600</v>
      </c>
      <c r="H9" s="44">
        <v>7873</v>
      </c>
      <c r="I9" s="60" t="str">
        <f>IFERROR(VLOOKUP(D9,Pieces!A:C,3,0),"")</f>
        <v/>
      </c>
      <c r="J9" s="54">
        <v>1</v>
      </c>
      <c r="K9" s="54">
        <f>(F9-E9)*J9</f>
        <v>780</v>
      </c>
      <c r="L9" s="54">
        <f>(G9-F9)*J9</f>
        <v>0</v>
      </c>
      <c r="M9" s="54">
        <f>(H9-G9)*J9</f>
        <v>273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1053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10340</v>
      </c>
      <c r="F10" s="44">
        <v>11060</v>
      </c>
      <c r="G10" s="44">
        <v>11060</v>
      </c>
      <c r="H10" s="44">
        <v>11299</v>
      </c>
      <c r="I10" s="60" t="str">
        <f>IFERROR(VLOOKUP(D10,Pieces!A:C,3,0),"")</f>
        <v/>
      </c>
      <c r="J10" s="54">
        <v>1</v>
      </c>
      <c r="K10" s="54">
        <f t="shared" ref="K10:K22" si="0">(F10-E10)*J10</f>
        <v>720</v>
      </c>
      <c r="L10" s="54">
        <f t="shared" ref="L10:L22" si="1">(G10-F10)*J10</f>
        <v>0</v>
      </c>
      <c r="M10" s="54">
        <f t="shared" ref="M10:M22" si="2">(H10-G10)*J10</f>
        <v>239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2" si="6">(K10+L10+M10)*J10-T10-V10</f>
        <v>959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737</v>
      </c>
      <c r="F11" s="38">
        <v>990</v>
      </c>
      <c r="G11" s="38">
        <v>990</v>
      </c>
      <c r="H11" s="38">
        <v>1085</v>
      </c>
      <c r="I11" s="60" t="str">
        <f>IFERROR(VLOOKUP(D11,Pieces!A:C,3,0),"")</f>
        <v/>
      </c>
      <c r="J11" s="17">
        <v>1</v>
      </c>
      <c r="K11" s="54">
        <f t="shared" si="0"/>
        <v>253</v>
      </c>
      <c r="L11" s="54">
        <f t="shared" si="1"/>
        <v>0</v>
      </c>
      <c r="M11" s="54">
        <f t="shared" si="2"/>
        <v>95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2" si="10">U11+T11-K11-L11-M11</f>
        <v>0</v>
      </c>
      <c r="T11" s="74"/>
      <c r="U11" s="74">
        <f t="shared" si="6"/>
        <v>348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6684</v>
      </c>
      <c r="F12" s="44">
        <v>7140</v>
      </c>
      <c r="G12" s="44">
        <v>7140</v>
      </c>
      <c r="H12" s="44">
        <v>7248</v>
      </c>
      <c r="I12" s="60" t="str">
        <f>IFERROR(VLOOKUP(D12,Pieces!A:C,3,0),"")</f>
        <v/>
      </c>
      <c r="J12" s="54">
        <v>1</v>
      </c>
      <c r="K12" s="54">
        <f t="shared" si="0"/>
        <v>456</v>
      </c>
      <c r="L12" s="54">
        <f t="shared" si="1"/>
        <v>0</v>
      </c>
      <c r="M12" s="54">
        <f t="shared" si="2"/>
        <v>108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564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1791</v>
      </c>
      <c r="F13" s="44">
        <v>2200</v>
      </c>
      <c r="G13" s="44">
        <v>2200</v>
      </c>
      <c r="H13" s="44">
        <v>2325</v>
      </c>
      <c r="I13" s="60" t="str">
        <f>IFERROR(VLOOKUP(D13,Pieces!A:C,3,0),"")</f>
        <v/>
      </c>
      <c r="J13" s="54">
        <v>1</v>
      </c>
      <c r="K13" s="54">
        <f t="shared" si="0"/>
        <v>409</v>
      </c>
      <c r="L13" s="54">
        <f t="shared" si="1"/>
        <v>0</v>
      </c>
      <c r="M13" s="54">
        <f t="shared" si="2"/>
        <v>125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534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23445</v>
      </c>
      <c r="F14" s="44">
        <v>24718</v>
      </c>
      <c r="G14" s="44">
        <v>24718</v>
      </c>
      <c r="H14" s="44">
        <v>24718</v>
      </c>
      <c r="I14" s="60" t="str">
        <f>IFERROR(VLOOKUP(D14,Pieces!A:C,3,0),"")</f>
        <v/>
      </c>
      <c r="J14" s="54">
        <v>1</v>
      </c>
      <c r="K14" s="54">
        <f t="shared" si="0"/>
        <v>1273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1273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329</v>
      </c>
      <c r="F15" s="44">
        <v>351</v>
      </c>
      <c r="G15" s="44">
        <v>351</v>
      </c>
      <c r="H15" s="44">
        <v>351</v>
      </c>
      <c r="I15" s="60" t="str">
        <f>IFERROR(VLOOKUP(D15,Pieces!A:C,3,0),"")</f>
        <v/>
      </c>
      <c r="J15" s="54">
        <v>9</v>
      </c>
      <c r="K15" s="54">
        <f t="shared" si="0"/>
        <v>198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95" t="s">
        <v>1134</v>
      </c>
      <c r="S15" s="54">
        <f t="shared" si="10"/>
        <v>0</v>
      </c>
      <c r="T15" s="74"/>
      <c r="U15" s="74">
        <v>198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120</v>
      </c>
      <c r="F16" s="44">
        <v>124</v>
      </c>
      <c r="G16" s="44">
        <v>124</v>
      </c>
      <c r="H16" s="44">
        <v>124</v>
      </c>
      <c r="I16" s="60" t="str">
        <f>IFERROR(VLOOKUP(D16,Pieces!A:C,3,0),"")</f>
        <v/>
      </c>
      <c r="J16" s="54">
        <v>24</v>
      </c>
      <c r="K16" s="54">
        <f t="shared" si="0"/>
        <v>96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96"/>
      <c r="S16" s="54">
        <f t="shared" si="10"/>
        <v>0</v>
      </c>
      <c r="T16" s="74"/>
      <c r="U16" s="74">
        <v>96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40</v>
      </c>
      <c r="F18" s="44">
        <v>61</v>
      </c>
      <c r="G18" s="44">
        <v>61</v>
      </c>
      <c r="H18" s="44">
        <v>61</v>
      </c>
      <c r="I18" s="60" t="str">
        <f>IFERROR(VLOOKUP(D18,Pieces!A:C,3,0),"")</f>
        <v/>
      </c>
      <c r="J18" s="54">
        <v>32</v>
      </c>
      <c r="K18" s="54">
        <f>(F18-E18)*J18</f>
        <v>672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74"/>
      <c r="U18" s="74">
        <v>672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40</v>
      </c>
      <c r="F19" s="44">
        <v>61</v>
      </c>
      <c r="G19" s="44">
        <v>61</v>
      </c>
      <c r="H19" s="44">
        <v>61</v>
      </c>
      <c r="I19" s="60" t="str">
        <f>IFERROR(VLOOKUP(D19,Pieces!A:C,3,0),"")</f>
        <v/>
      </c>
      <c r="J19" s="54">
        <v>24</v>
      </c>
      <c r="K19" s="54">
        <f>(F19-E19)*J19</f>
        <v>504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74"/>
      <c r="U19" s="74">
        <v>504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318692</v>
      </c>
      <c r="F20" s="44">
        <v>321515</v>
      </c>
      <c r="G20" s="44">
        <v>321515</v>
      </c>
      <c r="H20" s="44">
        <v>321515</v>
      </c>
      <c r="I20" s="60" t="str">
        <f>IFERROR(VLOOKUP(D20,Pieces!A:C,3,0),"")</f>
        <v/>
      </c>
      <c r="J20" s="54">
        <v>1</v>
      </c>
      <c r="K20" s="54">
        <f t="shared" si="0"/>
        <v>2823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2823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0</v>
      </c>
      <c r="F21" s="58">
        <v>425</v>
      </c>
      <c r="G21" s="58">
        <v>425</v>
      </c>
      <c r="H21" s="58">
        <v>425</v>
      </c>
      <c r="I21" s="60" t="str">
        <f>IFERROR(VLOOKUP(D21,Pieces!A:C,3,0),"")</f>
        <v/>
      </c>
      <c r="J21" s="54">
        <v>1</v>
      </c>
      <c r="K21" s="54">
        <f t="shared" si="0"/>
        <v>425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425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1200</v>
      </c>
      <c r="F22" s="58">
        <v>1340</v>
      </c>
      <c r="G22" s="58">
        <v>1340</v>
      </c>
      <c r="H22" s="58">
        <v>1340</v>
      </c>
      <c r="I22" s="60" t="str">
        <f>IFERROR(VLOOKUP(D22,Pieces!A:C,3,0),"")</f>
        <v/>
      </c>
      <c r="J22" s="54">
        <v>1</v>
      </c>
      <c r="K22" s="54">
        <f t="shared" si="0"/>
        <v>140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54"/>
      <c r="S22" s="54">
        <f t="shared" si="10"/>
        <v>0</v>
      </c>
      <c r="T22" s="74"/>
      <c r="U22" s="74">
        <f t="shared" si="6"/>
        <v>140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98">
        <f>SUM(T9:T22)</f>
        <v>0</v>
      </c>
      <c r="U23" s="98">
        <f>SUM(U9:U22)</f>
        <v>9589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2"/>
      <c r="F29" s="82"/>
      <c r="G29" s="82"/>
      <c r="H29" s="82"/>
      <c r="I29" s="83"/>
      <c r="J29" s="84" t="s">
        <v>105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106</v>
      </c>
      <c r="K30" s="82"/>
      <c r="L30" s="82"/>
      <c r="M30" s="82"/>
      <c r="N30" s="82"/>
      <c r="O30" s="82"/>
      <c r="P30" s="83"/>
      <c r="Z30" s="14"/>
    </row>
    <row r="31" spans="1:31" ht="20.25">
      <c r="E31" s="82"/>
      <c r="F31" s="82"/>
      <c r="G31" s="82"/>
      <c r="H31" s="82"/>
      <c r="I31" s="83"/>
      <c r="J31" s="84" t="s">
        <v>107</v>
      </c>
      <c r="K31" s="82"/>
      <c r="L31" s="82"/>
      <c r="M31" s="82"/>
      <c r="N31" s="82"/>
      <c r="O31" s="82"/>
      <c r="P31" s="83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3">
    <mergeCell ref="E31:I31"/>
    <mergeCell ref="J31:P31"/>
    <mergeCell ref="A1:Y5"/>
    <mergeCell ref="Z1:AE1"/>
    <mergeCell ref="Z2:AE2"/>
    <mergeCell ref="Z3:AE3"/>
    <mergeCell ref="Z4:AE4"/>
    <mergeCell ref="Z7:AE7"/>
    <mergeCell ref="R15:R16"/>
    <mergeCell ref="E29:I29"/>
    <mergeCell ref="J29:P29"/>
    <mergeCell ref="E30:I30"/>
    <mergeCell ref="J30:P30"/>
  </mergeCells>
  <conditionalFormatting sqref="AE9:AE22">
    <cfRule type="containsText" dxfId="43" priority="7" operator="containsText" text="WARNING">
      <formula>NOT(ISERROR(SEARCH("WARNING",AE9)))</formula>
    </cfRule>
  </conditionalFormatting>
  <conditionalFormatting sqref="AE10">
    <cfRule type="containsText" dxfId="4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4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88">
    <tabColor rgb="FFC00000"/>
  </sheetPr>
  <dimension ref="A1:AE35"/>
  <sheetViews>
    <sheetView tabSelected="1" view="pageBreakPreview" topLeftCell="A3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67.5703125" style="13" customWidth="1"/>
    <col min="5" max="5" width="37.7109375" style="15" customWidth="1"/>
    <col min="6" max="6" width="34.140625" style="15" customWidth="1"/>
    <col min="7" max="7" width="29.42578125" style="15" customWidth="1"/>
    <col min="8" max="8" width="29.5703125" style="15" customWidth="1"/>
    <col min="9" max="9" width="21.7109375" style="15" customWidth="1"/>
    <col min="10" max="10" width="28.42578125" style="15" customWidth="1"/>
    <col min="11" max="11" width="26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1130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5718</v>
      </c>
      <c r="F9" s="44">
        <v>6590</v>
      </c>
      <c r="G9" s="44">
        <v>6590</v>
      </c>
      <c r="H9" s="44">
        <v>6820</v>
      </c>
      <c r="I9" s="60" t="str">
        <f>IFERROR(VLOOKUP(D9,Pieces!A:C,3,0),"")</f>
        <v/>
      </c>
      <c r="J9" s="54">
        <v>1</v>
      </c>
      <c r="K9" s="54">
        <f>(F9-E9)*J9</f>
        <v>872</v>
      </c>
      <c r="L9" s="54">
        <f>(G9-F9)*J9</f>
        <v>0</v>
      </c>
      <c r="M9" s="54">
        <f>(H9-G9)*J9</f>
        <v>230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1102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9141</v>
      </c>
      <c r="F10" s="44">
        <v>10120</v>
      </c>
      <c r="G10" s="44">
        <v>10120</v>
      </c>
      <c r="H10" s="44">
        <v>10340</v>
      </c>
      <c r="I10" s="60" t="str">
        <f>IFERROR(VLOOKUP(D10,Pieces!A:C,3,0),"")</f>
        <v/>
      </c>
      <c r="J10" s="54">
        <v>1</v>
      </c>
      <c r="K10" s="54">
        <f t="shared" ref="K10:K22" si="0">(F10-E10)*J10</f>
        <v>979</v>
      </c>
      <c r="L10" s="54">
        <f t="shared" ref="L10:L22" si="1">(G10-F10)*J10</f>
        <v>0</v>
      </c>
      <c r="M10" s="54">
        <f t="shared" ref="M10:M22" si="2">(H10-G10)*J10</f>
        <v>220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2" si="6">(K10+L10+M10)*J10-T10-V10</f>
        <v>1199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437</v>
      </c>
      <c r="F11" s="38">
        <v>700</v>
      </c>
      <c r="G11" s="38">
        <v>700</v>
      </c>
      <c r="H11" s="38">
        <v>737</v>
      </c>
      <c r="I11" s="60" t="str">
        <f>IFERROR(VLOOKUP(D11,Pieces!A:C,3,0),"")</f>
        <v/>
      </c>
      <c r="J11" s="17">
        <v>1</v>
      </c>
      <c r="K11" s="54">
        <f t="shared" si="0"/>
        <v>263</v>
      </c>
      <c r="L11" s="54">
        <f t="shared" si="1"/>
        <v>0</v>
      </c>
      <c r="M11" s="54">
        <f t="shared" si="2"/>
        <v>37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 t="s">
        <v>1126</v>
      </c>
      <c r="S11" s="54">
        <f t="shared" ref="S11:S22" si="10">U11+T11-K11-L11-M11</f>
        <v>0</v>
      </c>
      <c r="T11" s="74"/>
      <c r="U11" s="74">
        <f t="shared" si="6"/>
        <v>300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6100</v>
      </c>
      <c r="F12" s="44">
        <v>6560</v>
      </c>
      <c r="G12" s="44">
        <v>6560</v>
      </c>
      <c r="H12" s="44">
        <v>6684</v>
      </c>
      <c r="I12" s="60" t="str">
        <f>IFERROR(VLOOKUP(D12,Pieces!A:C,3,0),"")</f>
        <v/>
      </c>
      <c r="J12" s="54">
        <v>1</v>
      </c>
      <c r="K12" s="54">
        <f t="shared" si="0"/>
        <v>460</v>
      </c>
      <c r="L12" s="54">
        <f t="shared" si="1"/>
        <v>0</v>
      </c>
      <c r="M12" s="54">
        <f t="shared" si="2"/>
        <v>124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584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1241</v>
      </c>
      <c r="F13" s="44">
        <v>1680</v>
      </c>
      <c r="G13" s="44">
        <v>1680</v>
      </c>
      <c r="H13" s="44">
        <v>1791</v>
      </c>
      <c r="I13" s="60" t="str">
        <f>IFERROR(VLOOKUP(D13,Pieces!A:C,3,0),"")</f>
        <v/>
      </c>
      <c r="J13" s="54">
        <v>1</v>
      </c>
      <c r="K13" s="54">
        <f t="shared" si="0"/>
        <v>439</v>
      </c>
      <c r="L13" s="54">
        <f t="shared" si="1"/>
        <v>0</v>
      </c>
      <c r="M13" s="54">
        <f t="shared" si="2"/>
        <v>111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550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22413</v>
      </c>
      <c r="F14" s="44">
        <v>23190</v>
      </c>
      <c r="G14" s="44">
        <v>23190</v>
      </c>
      <c r="H14" s="44">
        <v>23445</v>
      </c>
      <c r="I14" s="60" t="str">
        <f>IFERROR(VLOOKUP(D14,Pieces!A:C,3,0),"")</f>
        <v/>
      </c>
      <c r="J14" s="54">
        <v>1</v>
      </c>
      <c r="K14" s="54">
        <f t="shared" si="0"/>
        <v>777</v>
      </c>
      <c r="L14" s="54">
        <f t="shared" si="1"/>
        <v>0</v>
      </c>
      <c r="M14" s="54">
        <f t="shared" si="2"/>
        <v>255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 t="s">
        <v>1127</v>
      </c>
      <c r="S14" s="54">
        <f t="shared" si="10"/>
        <v>0</v>
      </c>
      <c r="T14" s="74"/>
      <c r="U14" s="74">
        <f t="shared" si="6"/>
        <v>1032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329</v>
      </c>
      <c r="F15" s="44">
        <v>329</v>
      </c>
      <c r="G15" s="44">
        <v>329</v>
      </c>
      <c r="H15" s="44">
        <v>329</v>
      </c>
      <c r="I15" s="60" t="str">
        <f>IFERROR(VLOOKUP(D15,Pieces!A:C,3,0),"")</f>
        <v/>
      </c>
      <c r="J15" s="54">
        <v>9</v>
      </c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 t="s">
        <v>1011</v>
      </c>
      <c r="S15" s="54">
        <f t="shared" si="10"/>
        <v>0</v>
      </c>
      <c r="T15" s="74"/>
      <c r="U15" s="74">
        <f t="shared" si="6"/>
        <v>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120</v>
      </c>
      <c r="F16" s="44">
        <v>120</v>
      </c>
      <c r="G16" s="44">
        <v>120</v>
      </c>
      <c r="H16" s="44">
        <v>120</v>
      </c>
      <c r="I16" s="60" t="str">
        <f>IFERROR(VLOOKUP(D16,Pieces!A:C,3,0),"")</f>
        <v/>
      </c>
      <c r="J16" s="54">
        <v>24</v>
      </c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 t="s">
        <v>1011</v>
      </c>
      <c r="S16" s="54">
        <f t="shared" si="10"/>
        <v>0</v>
      </c>
      <c r="T16" s="74"/>
      <c r="U16" s="74">
        <f t="shared" si="6"/>
        <v>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 t="s">
        <v>1011</v>
      </c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12</v>
      </c>
      <c r="F18" s="44">
        <v>40</v>
      </c>
      <c r="G18" s="44">
        <v>40</v>
      </c>
      <c r="H18" s="44">
        <v>40</v>
      </c>
      <c r="I18" s="60" t="str">
        <f>IFERROR(VLOOKUP(D18,Pieces!A:C,3,0),"")</f>
        <v/>
      </c>
      <c r="J18" s="54">
        <v>32</v>
      </c>
      <c r="K18" s="54">
        <f>(F18-E18)*J18</f>
        <v>896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9</v>
      </c>
      <c r="R18" s="54"/>
      <c r="S18" s="54">
        <f>U18+T18-K18-L18-M18</f>
        <v>0</v>
      </c>
      <c r="T18" s="74"/>
      <c r="U18" s="74">
        <v>896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12</v>
      </c>
      <c r="F19" s="44">
        <v>40</v>
      </c>
      <c r="G19" s="44">
        <v>40</v>
      </c>
      <c r="H19" s="44">
        <v>40</v>
      </c>
      <c r="I19" s="60" t="str">
        <f>IFERROR(VLOOKUP(D19,Pieces!A:C,3,0),"")</f>
        <v/>
      </c>
      <c r="J19" s="54">
        <v>24</v>
      </c>
      <c r="K19" s="54">
        <f>(F19-E19)*J19</f>
        <v>672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9</v>
      </c>
      <c r="R19" s="54"/>
      <c r="S19" s="54">
        <f>U19+T19-K19-L19-M19</f>
        <v>0</v>
      </c>
      <c r="T19" s="74"/>
      <c r="U19" s="74">
        <v>672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315542</v>
      </c>
      <c r="F20" s="44">
        <v>318692</v>
      </c>
      <c r="G20" s="44">
        <v>318692</v>
      </c>
      <c r="H20" s="44">
        <v>318692</v>
      </c>
      <c r="I20" s="60" t="str">
        <f>IFERROR(VLOOKUP(D20,Pieces!A:C,3,0),"")</f>
        <v/>
      </c>
      <c r="J20" s="54">
        <v>1</v>
      </c>
      <c r="K20" s="54">
        <f t="shared" si="0"/>
        <v>3150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3150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2756</v>
      </c>
      <c r="F21" s="43">
        <v>2756</v>
      </c>
      <c r="G21" s="43">
        <v>2756</v>
      </c>
      <c r="H21" s="43">
        <v>2756</v>
      </c>
      <c r="I21" s="60" t="str">
        <f>IFERROR(VLOOKUP(D21,Pieces!A:C,3,0),"")</f>
        <v/>
      </c>
      <c r="J21" s="54">
        <v>1</v>
      </c>
      <c r="K21" s="54">
        <f t="shared" si="0"/>
        <v>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0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851</v>
      </c>
      <c r="F22" s="58">
        <v>1200</v>
      </c>
      <c r="G22" s="58">
        <v>1200</v>
      </c>
      <c r="H22" s="58">
        <v>1200</v>
      </c>
      <c r="I22" s="60" t="str">
        <f>IFERROR(VLOOKUP(D22,Pieces!A:C,3,0),"")</f>
        <v/>
      </c>
      <c r="J22" s="54">
        <v>1</v>
      </c>
      <c r="K22" s="54">
        <f t="shared" si="0"/>
        <v>349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8</v>
      </c>
      <c r="R22" s="54"/>
      <c r="S22" s="54">
        <f t="shared" si="10"/>
        <v>0</v>
      </c>
      <c r="T22" s="74"/>
      <c r="U22" s="74">
        <f t="shared" si="6"/>
        <v>349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98">
        <f>SUM(T9:T22)</f>
        <v>0</v>
      </c>
      <c r="U23" s="98">
        <f>SUM(U9:U22)</f>
        <v>9834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2"/>
      <c r="F29" s="82"/>
      <c r="G29" s="82"/>
      <c r="H29" s="82"/>
      <c r="I29" s="83"/>
      <c r="J29" s="84" t="s">
        <v>105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106</v>
      </c>
      <c r="K30" s="82"/>
      <c r="L30" s="82"/>
      <c r="M30" s="82"/>
      <c r="N30" s="82"/>
      <c r="O30" s="82"/>
      <c r="P30" s="83"/>
      <c r="Z30" s="14"/>
    </row>
    <row r="31" spans="1:31" ht="20.25">
      <c r="E31" s="82"/>
      <c r="F31" s="82"/>
      <c r="G31" s="82"/>
      <c r="H31" s="82"/>
      <c r="I31" s="83"/>
      <c r="J31" s="84" t="s">
        <v>107</v>
      </c>
      <c r="K31" s="82"/>
      <c r="L31" s="82"/>
      <c r="M31" s="82"/>
      <c r="N31" s="82"/>
      <c r="O31" s="82"/>
      <c r="P31" s="83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E29:I29"/>
    <mergeCell ref="J29:P29"/>
    <mergeCell ref="E30:I30"/>
    <mergeCell ref="J30:P30"/>
    <mergeCell ref="E31:I31"/>
    <mergeCell ref="J31:P31"/>
    <mergeCell ref="Z7:AE7"/>
    <mergeCell ref="A1:Y5"/>
    <mergeCell ref="Z1:AE1"/>
    <mergeCell ref="Z2:AE2"/>
    <mergeCell ref="Z3:AE3"/>
    <mergeCell ref="Z4:AE4"/>
  </mergeCells>
  <conditionalFormatting sqref="AE9:AE22">
    <cfRule type="containsText" dxfId="39" priority="7" operator="containsText" text="WARNING">
      <formula>NOT(ISERROR(SEARCH("WARNING",AE9)))</formula>
    </cfRule>
  </conditionalFormatting>
  <conditionalFormatting sqref="AE10">
    <cfRule type="containsText" dxfId="38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7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36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7">
    <tabColor rgb="FFC00000"/>
  </sheetPr>
  <dimension ref="A1:AE35"/>
  <sheetViews>
    <sheetView tabSelected="1" view="pageBreakPreview" zoomScale="40" zoomScaleNormal="53" zoomScaleSheetLayoutView="40" zoomScalePageLayoutView="42" workbookViewId="0">
      <pane xSplit="4" topLeftCell="S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82.5703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1120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1131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4773</v>
      </c>
      <c r="F9" s="44">
        <v>5535</v>
      </c>
      <c r="G9" s="44">
        <v>5535</v>
      </c>
      <c r="H9" s="44">
        <v>5718</v>
      </c>
      <c r="I9" s="60" t="str">
        <f>IFERROR(VLOOKUP(D9,Pieces!A:C,3,0),"")</f>
        <v/>
      </c>
      <c r="J9" s="54">
        <v>1</v>
      </c>
      <c r="K9" s="54">
        <f t="shared" ref="K9:K22" si="0">(F9-E9)*J9</f>
        <v>762</v>
      </c>
      <c r="L9" s="54">
        <f t="shared" ref="L9:L22" si="1">(G9-F9)*J9</f>
        <v>0</v>
      </c>
      <c r="M9" s="54">
        <f>(H9-G9)*J9</f>
        <v>183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945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7976</v>
      </c>
      <c r="F10" s="44">
        <v>8946</v>
      </c>
      <c r="G10" s="44">
        <v>8946</v>
      </c>
      <c r="H10" s="44">
        <v>9141</v>
      </c>
      <c r="I10" s="60" t="str">
        <f>IFERROR(VLOOKUP(D10,Pieces!A:C,3,0),"")</f>
        <v/>
      </c>
      <c r="J10" s="54">
        <v>1</v>
      </c>
      <c r="K10" s="54">
        <f t="shared" si="0"/>
        <v>970</v>
      </c>
      <c r="L10" s="54">
        <f t="shared" si="1"/>
        <v>0</v>
      </c>
      <c r="M10" s="54">
        <f t="shared" ref="M10:M22" si="2">(H10-G10)*J10</f>
        <v>195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2" si="6">(K10+L10+M10)*J10-T10-V10</f>
        <v>1165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191</v>
      </c>
      <c r="F11" s="38">
        <v>382</v>
      </c>
      <c r="G11" s="38">
        <v>382</v>
      </c>
      <c r="H11" s="38">
        <v>437</v>
      </c>
      <c r="I11" s="60" t="str">
        <f>IFERROR(VLOOKUP(D11,Pieces!A:C,3,0),"")</f>
        <v/>
      </c>
      <c r="J11" s="17">
        <v>1</v>
      </c>
      <c r="K11" s="54">
        <f t="shared" si="0"/>
        <v>191</v>
      </c>
      <c r="L11" s="54">
        <f t="shared" si="1"/>
        <v>0</v>
      </c>
      <c r="M11" s="54">
        <f t="shared" si="2"/>
        <v>55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 t="s">
        <v>1129</v>
      </c>
      <c r="S11" s="54">
        <f t="shared" ref="S11:S22" si="10">U11+T11-K11-L11-M11</f>
        <v>0</v>
      </c>
      <c r="T11" s="74"/>
      <c r="U11" s="74">
        <f t="shared" si="6"/>
        <v>246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5907</v>
      </c>
      <c r="F12" s="44">
        <v>6023</v>
      </c>
      <c r="G12" s="44">
        <v>6023</v>
      </c>
      <c r="H12" s="44">
        <v>6100</v>
      </c>
      <c r="I12" s="60" t="str">
        <f>IFERROR(VLOOKUP(D12,Pieces!A:C,3,0),"")</f>
        <v/>
      </c>
      <c r="J12" s="54">
        <v>1</v>
      </c>
      <c r="K12" s="54">
        <f t="shared" si="0"/>
        <v>116</v>
      </c>
      <c r="L12" s="54">
        <f t="shared" si="1"/>
        <v>0</v>
      </c>
      <c r="M12" s="54">
        <f t="shared" si="2"/>
        <v>77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 t="s">
        <v>1128</v>
      </c>
      <c r="S12" s="54">
        <f t="shared" si="10"/>
        <v>0</v>
      </c>
      <c r="T12" s="74"/>
      <c r="U12" s="74">
        <f t="shared" si="6"/>
        <v>193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617</v>
      </c>
      <c r="F13" s="44">
        <v>1140</v>
      </c>
      <c r="G13" s="44">
        <v>1140</v>
      </c>
      <c r="H13" s="44">
        <v>1241</v>
      </c>
      <c r="I13" s="60" t="str">
        <f>IFERROR(VLOOKUP(D13,Pieces!A:C,3,0),"")</f>
        <v/>
      </c>
      <c r="J13" s="54">
        <v>1</v>
      </c>
      <c r="K13" s="54">
        <f t="shared" si="0"/>
        <v>523</v>
      </c>
      <c r="L13" s="54">
        <f t="shared" si="1"/>
        <v>0</v>
      </c>
      <c r="M13" s="54">
        <f t="shared" si="2"/>
        <v>101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624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21103</v>
      </c>
      <c r="F14" s="44">
        <v>22198</v>
      </c>
      <c r="G14" s="44">
        <v>22198</v>
      </c>
      <c r="H14" s="44">
        <v>22413</v>
      </c>
      <c r="I14" s="60" t="str">
        <f>IFERROR(VLOOKUP(D14,Pieces!A:C,3,0),"")</f>
        <v/>
      </c>
      <c r="J14" s="54">
        <v>1</v>
      </c>
      <c r="K14" s="54">
        <f t="shared" si="0"/>
        <v>1095</v>
      </c>
      <c r="L14" s="54">
        <f t="shared" si="1"/>
        <v>0</v>
      </c>
      <c r="M14" s="54">
        <f t="shared" si="2"/>
        <v>215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1310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295</v>
      </c>
      <c r="F15" s="44">
        <v>329</v>
      </c>
      <c r="G15" s="44">
        <v>329</v>
      </c>
      <c r="H15" s="44">
        <v>329</v>
      </c>
      <c r="I15" s="60" t="str">
        <f>IFERROR(VLOOKUP(D15,Pieces!A:C,3,0),"")</f>
        <v/>
      </c>
      <c r="J15" s="54">
        <v>9</v>
      </c>
      <c r="K15" s="54">
        <f t="shared" si="0"/>
        <v>306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306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109</v>
      </c>
      <c r="F16" s="44">
        <v>120</v>
      </c>
      <c r="G16" s="44">
        <v>120</v>
      </c>
      <c r="H16" s="44">
        <v>120</v>
      </c>
      <c r="I16" s="60" t="str">
        <f>IFERROR(VLOOKUP(D16,Pieces!A:C,3,0),"")</f>
        <v/>
      </c>
      <c r="J16" s="54">
        <v>24</v>
      </c>
      <c r="K16" s="54">
        <f t="shared" si="0"/>
        <v>264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264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0</v>
      </c>
      <c r="F18" s="44">
        <v>12</v>
      </c>
      <c r="G18" s="44">
        <v>12</v>
      </c>
      <c r="H18" s="44">
        <v>12</v>
      </c>
      <c r="I18" s="60" t="str">
        <f>IFERROR(VLOOKUP(D18,Pieces!A:C,3,0),"")</f>
        <v/>
      </c>
      <c r="J18" s="54">
        <v>32</v>
      </c>
      <c r="K18" s="54">
        <f t="shared" si="0"/>
        <v>384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 t="s">
        <v>1041</v>
      </c>
      <c r="S18" s="54">
        <f t="shared" si="10"/>
        <v>0</v>
      </c>
      <c r="T18" s="74"/>
      <c r="U18" s="74">
        <v>384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0.5" customHeight="1">
      <c r="A19" s="37"/>
      <c r="B19" s="27"/>
      <c r="C19" s="8"/>
      <c r="D19" s="54"/>
      <c r="E19" s="44">
        <v>0</v>
      </c>
      <c r="F19" s="44">
        <v>12</v>
      </c>
      <c r="G19" s="44">
        <v>12</v>
      </c>
      <c r="H19" s="44">
        <v>12</v>
      </c>
      <c r="I19" s="60" t="str">
        <f>IFERROR(VLOOKUP(D19,Pieces!A:C,3,0),"")</f>
        <v/>
      </c>
      <c r="J19" s="54">
        <v>24</v>
      </c>
      <c r="K19" s="54">
        <f t="shared" ref="K19" si="11">(F19-E19)*J19</f>
        <v>288</v>
      </c>
      <c r="L19" s="54">
        <f t="shared" ref="L19" si="12">(G19-F19)*J19</f>
        <v>0</v>
      </c>
      <c r="M19" s="54">
        <f t="shared" ref="M19" si="13">(H19-G19)*J19</f>
        <v>0</v>
      </c>
      <c r="N19" s="42" t="str">
        <f t="shared" ref="N19" si="14">IF(I19="","",K19/I19)</f>
        <v/>
      </c>
      <c r="O19" s="42" t="str">
        <f t="shared" ref="O19" si="15">IF(I19="","",L19/I19)</f>
        <v/>
      </c>
      <c r="P19" s="42" t="str">
        <f t="shared" ref="P19" si="16">IF(I19="","",M19/I19)</f>
        <v/>
      </c>
      <c r="Q19" s="63">
        <v>9</v>
      </c>
      <c r="R19" s="54" t="s">
        <v>1041</v>
      </c>
      <c r="S19" s="54">
        <f t="shared" ref="S19" si="17">U19+T19-K19-L19-M19</f>
        <v>0</v>
      </c>
      <c r="T19" s="74"/>
      <c r="U19" s="74">
        <v>288</v>
      </c>
      <c r="V19" s="54"/>
      <c r="W19" s="54"/>
      <c r="X19" s="54"/>
      <c r="Y19" s="54"/>
      <c r="Z19" s="3">
        <f t="shared" ref="Z19" si="18">IF(OR(I19="",I19=0),0,(U19+T19)/I19)</f>
        <v>0</v>
      </c>
      <c r="AA19" s="72">
        <f t="shared" ref="AA19" si="19">IF(OR(Q19=0,I19=0),"",Z19/Q19*100)</f>
        <v>0</v>
      </c>
      <c r="AB19" s="16"/>
      <c r="AC19" s="16"/>
      <c r="AD19" s="16"/>
      <c r="AE19" s="5" t="str">
        <f t="shared" ref="AE19" si="20">IF(AA19&gt;85," ","WARNING")</f>
        <v>WARNING</v>
      </c>
    </row>
    <row r="20" spans="1:31" ht="42" customHeight="1">
      <c r="A20" s="19" t="s">
        <v>14</v>
      </c>
      <c r="B20" s="27"/>
      <c r="C20" s="8"/>
      <c r="D20" s="54"/>
      <c r="E20" s="44">
        <v>312531</v>
      </c>
      <c r="F20" s="44">
        <v>315542</v>
      </c>
      <c r="G20" s="44">
        <v>315542</v>
      </c>
      <c r="H20" s="44">
        <v>315542</v>
      </c>
      <c r="I20" s="60" t="str">
        <f>IFERROR(VLOOKUP(D20,Pieces!A:C,3,0),"")</f>
        <v/>
      </c>
      <c r="J20" s="54">
        <v>1</v>
      </c>
      <c r="K20" s="54">
        <f t="shared" si="0"/>
        <v>3011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3011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18</v>
      </c>
      <c r="B21" s="27"/>
      <c r="C21" s="8"/>
      <c r="D21" s="54"/>
      <c r="E21" s="43">
        <v>2756</v>
      </c>
      <c r="F21" s="43">
        <v>2756</v>
      </c>
      <c r="G21" s="43">
        <v>2756</v>
      </c>
      <c r="H21" s="43">
        <v>2756</v>
      </c>
      <c r="I21" s="60" t="str">
        <f>IFERROR(VLOOKUP(D21,Pieces!A:C,3,0),"")</f>
        <v/>
      </c>
      <c r="J21" s="54">
        <v>1</v>
      </c>
      <c r="K21" s="54">
        <f>(F21-E21)*J21</f>
        <v>0</v>
      </c>
      <c r="L21" s="54">
        <f>(G21-F21)*J21</f>
        <v>0</v>
      </c>
      <c r="M21" s="54">
        <f>(H21-G21)*J21</f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0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21</v>
      </c>
      <c r="B22" s="27"/>
      <c r="C22" s="8"/>
      <c r="D22" s="54"/>
      <c r="E22" s="44">
        <v>570</v>
      </c>
      <c r="F22" s="58">
        <v>842</v>
      </c>
      <c r="G22" s="58">
        <v>842</v>
      </c>
      <c r="H22" s="58">
        <v>851</v>
      </c>
      <c r="I22" s="60" t="str">
        <f>IFERROR(VLOOKUP(D22,Pieces!A:C,3,0),"")</f>
        <v/>
      </c>
      <c r="J22" s="54">
        <v>1</v>
      </c>
      <c r="K22" s="54">
        <f t="shared" si="0"/>
        <v>272</v>
      </c>
      <c r="L22" s="54">
        <f t="shared" si="1"/>
        <v>0</v>
      </c>
      <c r="M22" s="54">
        <f t="shared" si="2"/>
        <v>9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54" t="s">
        <v>1038</v>
      </c>
      <c r="S22" s="54">
        <f t="shared" si="10"/>
        <v>0</v>
      </c>
      <c r="T22" s="74"/>
      <c r="U22" s="74">
        <f t="shared" si="6"/>
        <v>281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98">
        <f>SUM(T9:T22)</f>
        <v>0</v>
      </c>
      <c r="U23" s="98">
        <f>SUM(U9:U22)</f>
        <v>9017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2"/>
      <c r="F29" s="82"/>
      <c r="G29" s="82"/>
      <c r="H29" s="82"/>
      <c r="I29" s="83"/>
      <c r="J29" s="84" t="s">
        <v>105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106</v>
      </c>
      <c r="K30" s="82"/>
      <c r="L30" s="82"/>
      <c r="M30" s="82"/>
      <c r="N30" s="82"/>
      <c r="O30" s="82"/>
      <c r="P30" s="83"/>
      <c r="Z30" s="14"/>
    </row>
    <row r="31" spans="1:31" ht="20.25">
      <c r="E31" s="82"/>
      <c r="F31" s="82"/>
      <c r="G31" s="82"/>
      <c r="H31" s="82"/>
      <c r="I31" s="83"/>
      <c r="J31" s="84" t="s">
        <v>107</v>
      </c>
      <c r="K31" s="82"/>
      <c r="L31" s="82"/>
      <c r="M31" s="82"/>
      <c r="N31" s="82"/>
      <c r="O31" s="82"/>
      <c r="P31" s="83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E29:I29"/>
    <mergeCell ref="J29:P29"/>
    <mergeCell ref="E30:I30"/>
    <mergeCell ref="J30:P30"/>
    <mergeCell ref="E31:I31"/>
    <mergeCell ref="J31:P31"/>
    <mergeCell ref="Z7:AE7"/>
    <mergeCell ref="A1:Y5"/>
    <mergeCell ref="Z1:AE1"/>
    <mergeCell ref="Z2:AE2"/>
    <mergeCell ref="Z3:AE3"/>
    <mergeCell ref="Z4:AE4"/>
  </mergeCells>
  <conditionalFormatting sqref="AE9:AE22">
    <cfRule type="containsText" dxfId="35" priority="7" operator="containsText" text="WARNING">
      <formula>NOT(ISERROR(SEARCH("WARNING",AE9)))</formula>
    </cfRule>
  </conditionalFormatting>
  <conditionalFormatting sqref="AE10">
    <cfRule type="containsText" dxfId="34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32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86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71.1406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97" t="s">
        <v>1118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86" t="s">
        <v>645</v>
      </c>
      <c r="AA1" s="87"/>
      <c r="AB1" s="87"/>
      <c r="AC1" s="87"/>
      <c r="AD1" s="87"/>
      <c r="AE1" s="88"/>
    </row>
    <row r="2" spans="1:31" ht="30" customHeight="1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86" t="s">
        <v>646</v>
      </c>
      <c r="AA2" s="87"/>
      <c r="AB2" s="87"/>
      <c r="AC2" s="87"/>
      <c r="AD2" s="87"/>
      <c r="AE2" s="88"/>
    </row>
    <row r="3" spans="1:31" ht="30" customHeight="1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86" t="s">
        <v>648</v>
      </c>
      <c r="AA3" s="87"/>
      <c r="AB3" s="87"/>
      <c r="AC3" s="87"/>
      <c r="AD3" s="87"/>
      <c r="AE3" s="88"/>
    </row>
    <row r="4" spans="1:31" ht="30" customHeight="1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86" t="s">
        <v>647</v>
      </c>
      <c r="AA4" s="87"/>
      <c r="AB4" s="87"/>
      <c r="AC4" s="87"/>
      <c r="AD4" s="87"/>
      <c r="AE4" s="88"/>
    </row>
    <row r="5" spans="1:31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4090</v>
      </c>
      <c r="F9" s="44">
        <v>4610</v>
      </c>
      <c r="G9" s="44">
        <v>4610</v>
      </c>
      <c r="H9" s="44">
        <v>4773</v>
      </c>
      <c r="I9" s="60" t="str">
        <f>IFERROR(VLOOKUP(D9,Pieces!A:C,3,0),"")</f>
        <v/>
      </c>
      <c r="J9" s="54">
        <v>1</v>
      </c>
      <c r="K9" s="54">
        <f t="shared" ref="K9:K21" si="0">(F9-E9)*J9</f>
        <v>520</v>
      </c>
      <c r="L9" s="54">
        <f t="shared" ref="L9:L21" si="1">(G9-F9)*J9</f>
        <v>0</v>
      </c>
      <c r="M9" s="54">
        <f>(H9-G9)*J9</f>
        <v>163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683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6774</v>
      </c>
      <c r="F10" s="44">
        <v>7760</v>
      </c>
      <c r="G10" s="44">
        <v>7760</v>
      </c>
      <c r="H10" s="44">
        <v>7976</v>
      </c>
      <c r="I10" s="60" t="str">
        <f>IFERROR(VLOOKUP(D10,Pieces!A:C,3,0),"")</f>
        <v/>
      </c>
      <c r="J10" s="54">
        <v>1</v>
      </c>
      <c r="K10" s="54">
        <f t="shared" si="0"/>
        <v>986</v>
      </c>
      <c r="L10" s="54">
        <f t="shared" si="1"/>
        <v>0</v>
      </c>
      <c r="M10" s="54">
        <f t="shared" ref="M10:M21" si="2">(H10-G10)*J10</f>
        <v>216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1" si="6">(K10+L10+M10)*J10-T10-V10</f>
        <v>1202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0</v>
      </c>
      <c r="F11" s="38">
        <v>151</v>
      </c>
      <c r="G11" s="38">
        <v>151</v>
      </c>
      <c r="H11" s="38">
        <v>191</v>
      </c>
      <c r="I11" s="60" t="str">
        <f>IFERROR(VLOOKUP(D11,Pieces!A:C,3,0),"")</f>
        <v/>
      </c>
      <c r="J11" s="17">
        <v>1</v>
      </c>
      <c r="K11" s="54">
        <f t="shared" si="0"/>
        <v>151</v>
      </c>
      <c r="L11" s="54">
        <f t="shared" si="1"/>
        <v>0</v>
      </c>
      <c r="M11" s="54">
        <f t="shared" si="2"/>
        <v>40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 t="s">
        <v>1046</v>
      </c>
      <c r="S11" s="54">
        <f t="shared" ref="S11:S21" si="10">U11+T11-K11-L11-M11</f>
        <v>0</v>
      </c>
      <c r="T11" s="74"/>
      <c r="U11" s="74">
        <f t="shared" si="6"/>
        <v>191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5527</v>
      </c>
      <c r="F12" s="44">
        <v>5800</v>
      </c>
      <c r="G12" s="44">
        <v>5800</v>
      </c>
      <c r="H12" s="44">
        <v>5907</v>
      </c>
      <c r="I12" s="60" t="str">
        <f>IFERROR(VLOOKUP(D12,Pieces!A:C,3,0),"")</f>
        <v/>
      </c>
      <c r="J12" s="54">
        <v>1</v>
      </c>
      <c r="K12" s="54">
        <f t="shared" si="0"/>
        <v>273</v>
      </c>
      <c r="L12" s="54">
        <f t="shared" si="1"/>
        <v>0</v>
      </c>
      <c r="M12" s="54">
        <f t="shared" si="2"/>
        <v>107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380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306</v>
      </c>
      <c r="F13" s="44">
        <v>525</v>
      </c>
      <c r="G13" s="44">
        <v>525</v>
      </c>
      <c r="H13" s="44">
        <v>617</v>
      </c>
      <c r="I13" s="60" t="str">
        <f>IFERROR(VLOOKUP(D13,Pieces!A:C,3,0),"")</f>
        <v/>
      </c>
      <c r="J13" s="54">
        <v>1</v>
      </c>
      <c r="K13" s="54">
        <f t="shared" si="0"/>
        <v>219</v>
      </c>
      <c r="L13" s="54">
        <f t="shared" si="1"/>
        <v>0</v>
      </c>
      <c r="M13" s="54">
        <f t="shared" si="2"/>
        <v>92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311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19701</v>
      </c>
      <c r="F14" s="44">
        <v>20880</v>
      </c>
      <c r="G14" s="44">
        <v>20880</v>
      </c>
      <c r="H14" s="44">
        <v>21103</v>
      </c>
      <c r="I14" s="60" t="str">
        <f>IFERROR(VLOOKUP(D14,Pieces!A:C,3,0),"")</f>
        <v/>
      </c>
      <c r="J14" s="54">
        <v>1</v>
      </c>
      <c r="K14" s="54">
        <f t="shared" si="0"/>
        <v>1179</v>
      </c>
      <c r="L14" s="54">
        <f t="shared" si="1"/>
        <v>0</v>
      </c>
      <c r="M14" s="54">
        <f t="shared" si="2"/>
        <v>223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/>
      <c r="S14" s="54">
        <f t="shared" si="10"/>
        <v>0</v>
      </c>
      <c r="T14" s="74"/>
      <c r="U14" s="74">
        <f t="shared" si="6"/>
        <v>1402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262</v>
      </c>
      <c r="F15" s="44">
        <v>294</v>
      </c>
      <c r="G15" s="44">
        <v>294</v>
      </c>
      <c r="H15" s="44">
        <v>295</v>
      </c>
      <c r="I15" s="60" t="str">
        <f>IFERROR(VLOOKUP(D15,Pieces!A:C,3,0),"")</f>
        <v/>
      </c>
      <c r="J15" s="54">
        <v>9</v>
      </c>
      <c r="K15" s="54">
        <f t="shared" si="0"/>
        <v>288</v>
      </c>
      <c r="L15" s="54">
        <f t="shared" si="1"/>
        <v>0</v>
      </c>
      <c r="M15" s="54">
        <f t="shared" si="2"/>
        <v>9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297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57.75" customHeight="1">
      <c r="A16" s="19" t="s">
        <v>16</v>
      </c>
      <c r="B16" s="27"/>
      <c r="C16" s="8"/>
      <c r="D16" s="54"/>
      <c r="E16" s="44">
        <v>100</v>
      </c>
      <c r="F16" s="44">
        <v>109</v>
      </c>
      <c r="G16" s="44">
        <v>109</v>
      </c>
      <c r="H16" s="44">
        <v>109</v>
      </c>
      <c r="I16" s="60" t="str">
        <f>IFERROR(VLOOKUP(D16,Pieces!A:C,3,0),"")</f>
        <v/>
      </c>
      <c r="J16" s="54">
        <v>24</v>
      </c>
      <c r="K16" s="54">
        <f t="shared" si="0"/>
        <v>216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216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412</v>
      </c>
      <c r="F18" s="44">
        <v>412</v>
      </c>
      <c r="G18" s="44">
        <v>412</v>
      </c>
      <c r="H18" s="44">
        <v>412</v>
      </c>
      <c r="I18" s="60" t="str">
        <f>IFERROR(VLOOKUP(D18,Pieces!A:C,3,0),"")</f>
        <v/>
      </c>
      <c r="J18" s="54">
        <v>24</v>
      </c>
      <c r="K18" s="54">
        <f t="shared" si="0"/>
        <v>0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f t="shared" si="6"/>
        <v>0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309678</v>
      </c>
      <c r="F19" s="44">
        <v>312531</v>
      </c>
      <c r="G19" s="44">
        <v>312531</v>
      </c>
      <c r="H19" s="44">
        <v>312531</v>
      </c>
      <c r="I19" s="60" t="str">
        <f>IFERROR(VLOOKUP(D19,Pieces!A:C,3,0),"")</f>
        <v/>
      </c>
      <c r="J19" s="54">
        <v>1</v>
      </c>
      <c r="K19" s="54">
        <f t="shared" si="0"/>
        <v>2853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2853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2756</v>
      </c>
      <c r="F20" s="43">
        <v>2756</v>
      </c>
      <c r="G20" s="43">
        <v>2756</v>
      </c>
      <c r="H20" s="43">
        <v>2756</v>
      </c>
      <c r="I20" s="60" t="str">
        <f>IFERROR(VLOOKUP(D20,Pieces!A:C,3,0),"")</f>
        <v/>
      </c>
      <c r="J20" s="54">
        <v>1</v>
      </c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330</v>
      </c>
      <c r="F21" s="58">
        <v>570</v>
      </c>
      <c r="G21" s="58">
        <v>570</v>
      </c>
      <c r="H21" s="58">
        <v>570</v>
      </c>
      <c r="I21" s="60" t="str">
        <f>IFERROR(VLOOKUP(D21,Pieces!A:C,3,0),"")</f>
        <v/>
      </c>
      <c r="J21" s="54">
        <v>1</v>
      </c>
      <c r="K21" s="54">
        <f t="shared" si="0"/>
        <v>240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240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7775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10">
    <cfRule type="containsText" dxfId="3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85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1117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3240</v>
      </c>
      <c r="F9" s="44">
        <v>4020</v>
      </c>
      <c r="G9" s="44">
        <v>4020</v>
      </c>
      <c r="H9" s="44">
        <v>4090</v>
      </c>
      <c r="I9" s="60" t="str">
        <f>IFERROR(VLOOKUP(D9,Pieces!A:C,3,0),"")</f>
        <v/>
      </c>
      <c r="J9" s="54">
        <v>1</v>
      </c>
      <c r="K9" s="54">
        <f t="shared" ref="K9:K21" si="0">(F9-E9)*J9</f>
        <v>780</v>
      </c>
      <c r="L9" s="54">
        <f t="shared" ref="L9:L21" si="1">(G9-F9)*J9</f>
        <v>0</v>
      </c>
      <c r="M9" s="54">
        <f>(H9-G9)*J9</f>
        <v>70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850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5800</v>
      </c>
      <c r="F10" s="44">
        <v>6600</v>
      </c>
      <c r="G10" s="44">
        <v>6600</v>
      </c>
      <c r="H10" s="44">
        <v>6774</v>
      </c>
      <c r="I10" s="60" t="str">
        <f>IFERROR(VLOOKUP(D10,Pieces!A:C,3,0),"")</f>
        <v/>
      </c>
      <c r="J10" s="54">
        <v>1</v>
      </c>
      <c r="K10" s="54">
        <f t="shared" si="0"/>
        <v>800</v>
      </c>
      <c r="L10" s="54">
        <f t="shared" si="1"/>
        <v>0</v>
      </c>
      <c r="M10" s="54">
        <f t="shared" ref="M10:M21" si="2">(H10-G10)*J10</f>
        <v>174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974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280</v>
      </c>
      <c r="F11" s="38">
        <v>288</v>
      </c>
      <c r="G11" s="38">
        <v>288</v>
      </c>
      <c r="H11" s="38">
        <v>288</v>
      </c>
      <c r="I11" s="60" t="str">
        <f>IFERROR(VLOOKUP(D11,Pieces!A:C,3,0),"")</f>
        <v/>
      </c>
      <c r="J11" s="17">
        <v>1</v>
      </c>
      <c r="K11" s="54">
        <f t="shared" si="0"/>
        <v>8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 t="s">
        <v>1039</v>
      </c>
      <c r="S11" s="54">
        <f t="shared" ref="S11:S21" si="10">U11+T11-K11-L11-M11</f>
        <v>0</v>
      </c>
      <c r="T11" s="74"/>
      <c r="U11" s="74">
        <f t="shared" si="6"/>
        <v>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4904</v>
      </c>
      <c r="F12" s="44">
        <v>5432</v>
      </c>
      <c r="G12" s="44">
        <v>5432</v>
      </c>
      <c r="H12" s="44">
        <v>5527</v>
      </c>
      <c r="I12" s="60" t="str">
        <f>IFERROR(VLOOKUP(D12,Pieces!A:C,3,0),"")</f>
        <v/>
      </c>
      <c r="J12" s="54">
        <v>1</v>
      </c>
      <c r="K12" s="54">
        <f t="shared" si="0"/>
        <v>528</v>
      </c>
      <c r="L12" s="54">
        <f t="shared" si="1"/>
        <v>0</v>
      </c>
      <c r="M12" s="54">
        <f t="shared" si="2"/>
        <v>95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623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0</v>
      </c>
      <c r="F13" s="44">
        <v>234</v>
      </c>
      <c r="G13" s="44">
        <v>234</v>
      </c>
      <c r="H13" s="44">
        <v>306</v>
      </c>
      <c r="I13" s="60" t="str">
        <f>IFERROR(VLOOKUP(D13,Pieces!A:C,3,0),"")</f>
        <v/>
      </c>
      <c r="J13" s="54">
        <v>1</v>
      </c>
      <c r="K13" s="54">
        <f t="shared" si="0"/>
        <v>234</v>
      </c>
      <c r="L13" s="54">
        <f t="shared" si="1"/>
        <v>0</v>
      </c>
      <c r="M13" s="54">
        <f t="shared" si="2"/>
        <v>72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306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18260</v>
      </c>
      <c r="F14" s="44">
        <v>19500</v>
      </c>
      <c r="G14" s="44">
        <v>19500</v>
      </c>
      <c r="H14" s="44">
        <v>19701</v>
      </c>
      <c r="I14" s="60" t="str">
        <f>IFERROR(VLOOKUP(D14,Pieces!A:C,3,0),"")</f>
        <v/>
      </c>
      <c r="J14" s="54">
        <v>1</v>
      </c>
      <c r="K14" s="54">
        <f t="shared" si="0"/>
        <v>1240</v>
      </c>
      <c r="L14" s="54">
        <f t="shared" si="1"/>
        <v>0</v>
      </c>
      <c r="M14" s="54">
        <f t="shared" si="2"/>
        <v>201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1441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232</v>
      </c>
      <c r="F15" s="44">
        <v>249</v>
      </c>
      <c r="G15" s="44">
        <v>249</v>
      </c>
      <c r="H15" s="44">
        <v>262</v>
      </c>
      <c r="I15" s="60" t="str">
        <f>IFERROR(VLOOKUP(D15,Pieces!A:C,3,0),"")</f>
        <v/>
      </c>
      <c r="J15" s="54">
        <v>9</v>
      </c>
      <c r="K15" s="54">
        <f t="shared" si="0"/>
        <v>153</v>
      </c>
      <c r="L15" s="54">
        <f t="shared" si="1"/>
        <v>0</v>
      </c>
      <c r="M15" s="54">
        <f t="shared" si="2"/>
        <v>117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270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89</v>
      </c>
      <c r="F16" s="44">
        <v>100</v>
      </c>
      <c r="G16" s="44">
        <v>100</v>
      </c>
      <c r="H16" s="44">
        <v>100</v>
      </c>
      <c r="I16" s="60" t="str">
        <f>IFERROR(VLOOKUP(D16,Pieces!A:C,3,0),"")</f>
        <v/>
      </c>
      <c r="J16" s="54">
        <v>24</v>
      </c>
      <c r="K16" s="54">
        <f t="shared" si="0"/>
        <v>264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264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389</v>
      </c>
      <c r="F18" s="44">
        <v>412</v>
      </c>
      <c r="G18" s="44">
        <v>412</v>
      </c>
      <c r="H18" s="44">
        <v>412</v>
      </c>
      <c r="I18" s="60" t="str">
        <f>IFERROR(VLOOKUP(D18,Pieces!A:C,3,0),"")</f>
        <v/>
      </c>
      <c r="J18" s="54">
        <v>24</v>
      </c>
      <c r="K18" s="54">
        <f t="shared" si="0"/>
        <v>552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 t="s">
        <v>1039</v>
      </c>
      <c r="S18" s="54">
        <f t="shared" si="10"/>
        <v>0</v>
      </c>
      <c r="T18" s="74"/>
      <c r="U18" s="74">
        <v>552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306071</v>
      </c>
      <c r="F19" s="44">
        <v>309678</v>
      </c>
      <c r="G19" s="44">
        <v>309678</v>
      </c>
      <c r="H19" s="44">
        <v>309678</v>
      </c>
      <c r="I19" s="60" t="str">
        <f>IFERROR(VLOOKUP(D19,Pieces!A:C,3,0),"")</f>
        <v/>
      </c>
      <c r="J19" s="54">
        <v>1</v>
      </c>
      <c r="K19" s="54">
        <f t="shared" si="0"/>
        <v>3607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8</v>
      </c>
      <c r="R19" s="54"/>
      <c r="S19" s="54">
        <f t="shared" si="10"/>
        <v>0</v>
      </c>
      <c r="T19" s="74"/>
      <c r="U19" s="74">
        <f t="shared" si="6"/>
        <v>3607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2750</v>
      </c>
      <c r="F20" s="58">
        <v>2756</v>
      </c>
      <c r="G20" s="58">
        <v>2756</v>
      </c>
      <c r="H20" s="58">
        <v>2756</v>
      </c>
      <c r="I20" s="60" t="str">
        <f>IFERROR(VLOOKUP(D20,Pieces!A:C,3,0),"")</f>
        <v/>
      </c>
      <c r="J20" s="54">
        <v>1</v>
      </c>
      <c r="K20" s="54">
        <f t="shared" si="0"/>
        <v>6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6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150</v>
      </c>
      <c r="F21" s="58">
        <v>330</v>
      </c>
      <c r="G21" s="58">
        <v>330</v>
      </c>
      <c r="H21" s="58">
        <v>330</v>
      </c>
      <c r="I21" s="60" t="str">
        <f>IFERROR(VLOOKUP(D21,Pieces!A:C,3,0),"")</f>
        <v/>
      </c>
      <c r="J21" s="54">
        <v>1</v>
      </c>
      <c r="K21" s="54">
        <f t="shared" si="0"/>
        <v>180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180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9081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10">
    <cfRule type="containsText" dxfId="2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84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1115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2328</v>
      </c>
      <c r="F9" s="44">
        <v>3120</v>
      </c>
      <c r="G9" s="44">
        <v>3120</v>
      </c>
      <c r="H9" s="44">
        <v>3240</v>
      </c>
      <c r="I9" s="60" t="str">
        <f>IFERROR(VLOOKUP(D9,Pieces!A:C,3,0),"")</f>
        <v/>
      </c>
      <c r="J9" s="54">
        <v>1</v>
      </c>
      <c r="K9" s="54">
        <f t="shared" ref="K9:K21" si="0">(F9-E9)*J9</f>
        <v>792</v>
      </c>
      <c r="L9" s="54">
        <f t="shared" ref="L9:L21" si="1">(G9-F9)*J9</f>
        <v>0</v>
      </c>
      <c r="M9" s="54">
        <f>(H9-G9)*J9</f>
        <v>120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912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4650</v>
      </c>
      <c r="F10" s="44">
        <v>5640</v>
      </c>
      <c r="G10" s="44">
        <v>5640</v>
      </c>
      <c r="H10" s="44">
        <v>5800</v>
      </c>
      <c r="I10" s="60" t="str">
        <f>IFERROR(VLOOKUP(D10,Pieces!A:C,3,0),"")</f>
        <v/>
      </c>
      <c r="J10" s="54">
        <v>1</v>
      </c>
      <c r="K10" s="54">
        <f t="shared" si="0"/>
        <v>990</v>
      </c>
      <c r="L10" s="54">
        <f t="shared" si="1"/>
        <v>0</v>
      </c>
      <c r="M10" s="54">
        <f t="shared" ref="M10:M21" si="2">(H10-G10)*J10</f>
        <v>160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1150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203</v>
      </c>
      <c r="F11" s="38">
        <v>280</v>
      </c>
      <c r="G11" s="38">
        <v>280</v>
      </c>
      <c r="H11" s="38">
        <v>280</v>
      </c>
      <c r="I11" s="60" t="str">
        <f>IFERROR(VLOOKUP(D11,Pieces!A:C,3,0),"")</f>
        <v/>
      </c>
      <c r="J11" s="17">
        <v>1</v>
      </c>
      <c r="K11" s="54">
        <f t="shared" si="0"/>
        <v>77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77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4348</v>
      </c>
      <c r="F12" s="44">
        <v>4830</v>
      </c>
      <c r="G12" s="44">
        <v>4830</v>
      </c>
      <c r="H12" s="44">
        <v>4904</v>
      </c>
      <c r="I12" s="60" t="str">
        <f>IFERROR(VLOOKUP(D12,Pieces!A:C,3,0),"")</f>
        <v/>
      </c>
      <c r="J12" s="54">
        <v>1</v>
      </c>
      <c r="K12" s="54">
        <f t="shared" si="0"/>
        <v>482</v>
      </c>
      <c r="L12" s="54">
        <f t="shared" si="1"/>
        <v>0</v>
      </c>
      <c r="M12" s="54">
        <f t="shared" si="2"/>
        <v>74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556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17183</v>
      </c>
      <c r="F14" s="44">
        <v>18260</v>
      </c>
      <c r="G14" s="44">
        <v>18260</v>
      </c>
      <c r="H14" s="44">
        <v>18260</v>
      </c>
      <c r="I14" s="60" t="str">
        <f>IFERROR(VLOOKUP(D14,Pieces!A:C,3,0),"")</f>
        <v/>
      </c>
      <c r="J14" s="54">
        <v>1</v>
      </c>
      <c r="K14" s="54">
        <f t="shared" si="0"/>
        <v>1077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1077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197</v>
      </c>
      <c r="F15" s="44">
        <v>232</v>
      </c>
      <c r="G15" s="44">
        <v>232</v>
      </c>
      <c r="H15" s="44">
        <v>232</v>
      </c>
      <c r="I15" s="60" t="str">
        <f>IFERROR(VLOOKUP(D15,Pieces!A:C,3,0),"")</f>
        <v/>
      </c>
      <c r="J15" s="54">
        <v>9</v>
      </c>
      <c r="K15" s="54">
        <f t="shared" si="0"/>
        <v>315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315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84</v>
      </c>
      <c r="F16" s="44">
        <v>89</v>
      </c>
      <c r="G16" s="44">
        <v>89</v>
      </c>
      <c r="H16" s="44">
        <v>89</v>
      </c>
      <c r="I16" s="60" t="str">
        <f>IFERROR(VLOOKUP(D16,Pieces!A:C,3,0),"")</f>
        <v/>
      </c>
      <c r="J16" s="54">
        <v>24</v>
      </c>
      <c r="K16" s="54">
        <f t="shared" si="0"/>
        <v>120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120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325</v>
      </c>
      <c r="F18" s="44">
        <v>382</v>
      </c>
      <c r="G18" s="44">
        <v>382</v>
      </c>
      <c r="H18" s="44">
        <v>389</v>
      </c>
      <c r="I18" s="60" t="str">
        <f>IFERROR(VLOOKUP(D18,Pieces!A:C,3,0),"")</f>
        <v/>
      </c>
      <c r="J18" s="54">
        <v>24</v>
      </c>
      <c r="K18" s="54">
        <f t="shared" si="0"/>
        <v>1368</v>
      </c>
      <c r="L18" s="54">
        <f t="shared" si="1"/>
        <v>0</v>
      </c>
      <c r="M18" s="54">
        <f t="shared" si="2"/>
        <v>168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1536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306071</v>
      </c>
      <c r="F19" s="44">
        <v>306071</v>
      </c>
      <c r="G19" s="44">
        <v>306071</v>
      </c>
      <c r="H19" s="44">
        <v>306071</v>
      </c>
      <c r="I19" s="60" t="str">
        <f>IFERROR(VLOOKUP(D19,Pieces!A:C,3,0),"")</f>
        <v/>
      </c>
      <c r="J19" s="54">
        <v>1</v>
      </c>
      <c r="K19" s="54">
        <f t="shared" si="0"/>
        <v>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2310</v>
      </c>
      <c r="F20" s="58">
        <v>2750</v>
      </c>
      <c r="G20" s="58">
        <v>2750</v>
      </c>
      <c r="H20" s="58">
        <v>2750</v>
      </c>
      <c r="I20" s="60" t="str">
        <f>IFERROR(VLOOKUP(D20,Pieces!A:C,3,0),"")</f>
        <v/>
      </c>
      <c r="J20" s="54">
        <v>1</v>
      </c>
      <c r="K20" s="54">
        <f t="shared" si="0"/>
        <v>440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440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0</v>
      </c>
      <c r="F21" s="58">
        <v>150</v>
      </c>
      <c r="G21" s="58">
        <v>150</v>
      </c>
      <c r="H21" s="58">
        <v>150</v>
      </c>
      <c r="I21" s="60" t="str">
        <f>IFERROR(VLOOKUP(D21,Pieces!A:C,3,0),"")</f>
        <v/>
      </c>
      <c r="J21" s="54">
        <v>1</v>
      </c>
      <c r="K21" s="54">
        <f t="shared" si="0"/>
        <v>150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150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6333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10">
    <cfRule type="containsText" dxfId="2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83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1114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1196</v>
      </c>
      <c r="F9" s="44">
        <v>2080</v>
      </c>
      <c r="G9" s="44">
        <v>2080</v>
      </c>
      <c r="H9" s="44">
        <v>2328</v>
      </c>
      <c r="I9" s="60" t="str">
        <f>IFERROR(VLOOKUP(D9,Pieces!A:C,3,0),"")</f>
        <v/>
      </c>
      <c r="J9" s="54">
        <v>1</v>
      </c>
      <c r="K9" s="54">
        <f t="shared" ref="K9:K21" si="0">(F9-E9)*J9</f>
        <v>884</v>
      </c>
      <c r="L9" s="54">
        <f t="shared" ref="L9:L21" si="1">(G9-F9)*J9</f>
        <v>0</v>
      </c>
      <c r="M9" s="54">
        <f>(H9-G9)*J9</f>
        <v>248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1132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3500</v>
      </c>
      <c r="F10" s="44">
        <v>4415</v>
      </c>
      <c r="G10" s="44">
        <v>4415</v>
      </c>
      <c r="H10" s="44">
        <v>4650</v>
      </c>
      <c r="I10" s="60" t="str">
        <f>IFERROR(VLOOKUP(D10,Pieces!A:C,3,0),"")</f>
        <v/>
      </c>
      <c r="J10" s="54">
        <v>1</v>
      </c>
      <c r="K10" s="54">
        <f t="shared" si="0"/>
        <v>915</v>
      </c>
      <c r="L10" s="54">
        <f t="shared" si="1"/>
        <v>0</v>
      </c>
      <c r="M10" s="54">
        <f t="shared" ref="M10:M21" si="2">(H10-G10)*J10</f>
        <v>235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1" si="6">(K10+L10+M10)*J10-T10-V10</f>
        <v>1150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0</v>
      </c>
      <c r="F11" s="38">
        <v>180</v>
      </c>
      <c r="G11" s="38">
        <v>180</v>
      </c>
      <c r="H11" s="38">
        <v>203</v>
      </c>
      <c r="I11" s="60" t="str">
        <f>IFERROR(VLOOKUP(D11,Pieces!A:C,3,0),"")</f>
        <v/>
      </c>
      <c r="J11" s="17">
        <v>1</v>
      </c>
      <c r="K11" s="54">
        <f t="shared" si="0"/>
        <v>180</v>
      </c>
      <c r="L11" s="54">
        <f t="shared" si="1"/>
        <v>0</v>
      </c>
      <c r="M11" s="54">
        <f t="shared" si="2"/>
        <v>23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/>
      <c r="S11" s="54">
        <f t="shared" ref="S11:S21" si="10">U11+T11-K11-L11-M11</f>
        <v>0</v>
      </c>
      <c r="T11" s="74"/>
      <c r="U11" s="74">
        <f t="shared" si="6"/>
        <v>203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3723</v>
      </c>
      <c r="F12" s="44">
        <v>4230</v>
      </c>
      <c r="G12" s="44">
        <v>4230</v>
      </c>
      <c r="H12" s="44">
        <v>4348</v>
      </c>
      <c r="I12" s="60" t="str">
        <f>IFERROR(VLOOKUP(D12,Pieces!A:C,3,0),"")</f>
        <v/>
      </c>
      <c r="J12" s="54">
        <v>1</v>
      </c>
      <c r="K12" s="54">
        <f t="shared" si="0"/>
        <v>507</v>
      </c>
      <c r="L12" s="54">
        <f t="shared" si="1"/>
        <v>0</v>
      </c>
      <c r="M12" s="54">
        <f t="shared" si="2"/>
        <v>118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625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15850</v>
      </c>
      <c r="F14" s="44">
        <v>16920</v>
      </c>
      <c r="G14" s="44">
        <v>16920</v>
      </c>
      <c r="H14" s="44">
        <v>17183</v>
      </c>
      <c r="I14" s="60" t="str">
        <f>IFERROR(VLOOKUP(D14,Pieces!A:C,3,0),"")</f>
        <v/>
      </c>
      <c r="J14" s="54">
        <v>1</v>
      </c>
      <c r="K14" s="54">
        <f t="shared" si="0"/>
        <v>1070</v>
      </c>
      <c r="L14" s="54">
        <f t="shared" si="1"/>
        <v>0</v>
      </c>
      <c r="M14" s="54">
        <f t="shared" si="2"/>
        <v>263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/>
      <c r="S14" s="54">
        <f t="shared" si="10"/>
        <v>0</v>
      </c>
      <c r="T14" s="74"/>
      <c r="U14" s="74">
        <f t="shared" si="6"/>
        <v>1333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161</v>
      </c>
      <c r="F15" s="44">
        <v>195</v>
      </c>
      <c r="G15" s="44">
        <v>195</v>
      </c>
      <c r="H15" s="44">
        <v>197</v>
      </c>
      <c r="I15" s="60" t="str">
        <f>IFERROR(VLOOKUP(D15,Pieces!A:C,3,0),"")</f>
        <v/>
      </c>
      <c r="J15" s="54">
        <v>9</v>
      </c>
      <c r="K15" s="54">
        <f t="shared" si="0"/>
        <v>306</v>
      </c>
      <c r="L15" s="54">
        <f t="shared" si="1"/>
        <v>0</v>
      </c>
      <c r="M15" s="54">
        <f t="shared" si="2"/>
        <v>18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324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80</v>
      </c>
      <c r="F16" s="44">
        <v>84</v>
      </c>
      <c r="G16" s="44">
        <v>84</v>
      </c>
      <c r="H16" s="44">
        <v>84</v>
      </c>
      <c r="I16" s="60" t="str">
        <f>IFERROR(VLOOKUP(D16,Pieces!A:C,3,0),"")</f>
        <v/>
      </c>
      <c r="J16" s="54">
        <v>24</v>
      </c>
      <c r="K16" s="54">
        <f t="shared" si="0"/>
        <v>96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96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243</v>
      </c>
      <c r="F18" s="44">
        <v>315</v>
      </c>
      <c r="G18" s="44">
        <v>315</v>
      </c>
      <c r="H18" s="44">
        <v>325</v>
      </c>
      <c r="I18" s="60" t="str">
        <f>IFERROR(VLOOKUP(D18,Pieces!A:C,3,0),"")</f>
        <v/>
      </c>
      <c r="J18" s="54">
        <v>24</v>
      </c>
      <c r="K18" s="54">
        <f t="shared" si="0"/>
        <v>1728</v>
      </c>
      <c r="L18" s="54">
        <f t="shared" si="1"/>
        <v>0</v>
      </c>
      <c r="M18" s="54">
        <f t="shared" si="2"/>
        <v>240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/>
      <c r="S18" s="54">
        <f t="shared" si="10"/>
        <v>0</v>
      </c>
      <c r="T18" s="74"/>
      <c r="U18" s="74">
        <v>1968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303151</v>
      </c>
      <c r="F19" s="44">
        <v>306071</v>
      </c>
      <c r="G19" s="44">
        <v>306071</v>
      </c>
      <c r="H19" s="44">
        <v>306071</v>
      </c>
      <c r="I19" s="60" t="str">
        <f>IFERROR(VLOOKUP(D19,Pieces!A:C,3,0),"")</f>
        <v/>
      </c>
      <c r="J19" s="54">
        <v>1</v>
      </c>
      <c r="K19" s="54">
        <f t="shared" si="0"/>
        <v>2920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2920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1450</v>
      </c>
      <c r="F20" s="58">
        <v>2310</v>
      </c>
      <c r="G20" s="58">
        <v>2310</v>
      </c>
      <c r="H20" s="58">
        <v>2310</v>
      </c>
      <c r="I20" s="60" t="str">
        <f>IFERROR(VLOOKUP(D20,Pieces!A:C,3,0),"")</f>
        <v/>
      </c>
      <c r="J20" s="54">
        <v>1</v>
      </c>
      <c r="K20" s="54">
        <f t="shared" si="0"/>
        <v>860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860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1115</v>
      </c>
      <c r="F21" s="58">
        <v>1362</v>
      </c>
      <c r="G21" s="58">
        <v>1362</v>
      </c>
      <c r="H21" s="58">
        <v>1362</v>
      </c>
      <c r="I21" s="60" t="str">
        <f>IFERROR(VLOOKUP(D21,Pieces!A:C,3,0),"")</f>
        <v/>
      </c>
      <c r="J21" s="54">
        <v>1</v>
      </c>
      <c r="K21" s="54">
        <f t="shared" si="0"/>
        <v>247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54"/>
      <c r="S21" s="54">
        <f t="shared" si="10"/>
        <v>0</v>
      </c>
      <c r="T21" s="74"/>
      <c r="U21" s="74">
        <f t="shared" si="6"/>
        <v>247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10858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10">
    <cfRule type="containsText" dxfId="18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6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82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1113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184</v>
      </c>
      <c r="F9" s="44">
        <v>950</v>
      </c>
      <c r="G9" s="44">
        <v>950</v>
      </c>
      <c r="H9" s="44">
        <v>1196</v>
      </c>
      <c r="I9" s="60" t="str">
        <f>IFERROR(VLOOKUP(D9,Pieces!A:C,3,0),"")</f>
        <v/>
      </c>
      <c r="J9" s="54">
        <v>1</v>
      </c>
      <c r="K9" s="54">
        <f t="shared" ref="K9:K21" si="0">(F9-E9)*J9</f>
        <v>766</v>
      </c>
      <c r="L9" s="54">
        <f t="shared" ref="L9:L21" si="1">(G9-F9)*J9</f>
        <v>0</v>
      </c>
      <c r="M9" s="54">
        <f>(H9-G9)*J9</f>
        <v>246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1012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2321</v>
      </c>
      <c r="F10" s="44">
        <v>3190</v>
      </c>
      <c r="G10" s="44">
        <v>3190</v>
      </c>
      <c r="H10" s="44">
        <v>3500</v>
      </c>
      <c r="I10" s="60" t="str">
        <f>IFERROR(VLOOKUP(D10,Pieces!A:C,3,0),"")</f>
        <v/>
      </c>
      <c r="J10" s="54">
        <v>1</v>
      </c>
      <c r="K10" s="54">
        <f t="shared" si="0"/>
        <v>869</v>
      </c>
      <c r="L10" s="54">
        <f t="shared" si="1"/>
        <v>0</v>
      </c>
      <c r="M10" s="54">
        <f t="shared" ref="M10:M21" si="2">(H10-G10)*J10</f>
        <v>310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1179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10526</v>
      </c>
      <c r="F11" s="38">
        <v>10600</v>
      </c>
      <c r="G11" s="38">
        <v>10600</v>
      </c>
      <c r="H11" s="38">
        <v>10600</v>
      </c>
      <c r="I11" s="60" t="str">
        <f>IFERROR(VLOOKUP(D11,Pieces!A:C,3,0),"")</f>
        <v/>
      </c>
      <c r="J11" s="17">
        <v>1</v>
      </c>
      <c r="K11" s="54">
        <f t="shared" si="0"/>
        <v>74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74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3065</v>
      </c>
      <c r="F12" s="44">
        <v>3570</v>
      </c>
      <c r="G12" s="44">
        <v>3570</v>
      </c>
      <c r="H12" s="44">
        <v>3723</v>
      </c>
      <c r="I12" s="60" t="str">
        <f>IFERROR(VLOOKUP(D12,Pieces!A:C,3,0),"")</f>
        <v/>
      </c>
      <c r="J12" s="54">
        <v>1</v>
      </c>
      <c r="K12" s="54">
        <f t="shared" si="0"/>
        <v>505</v>
      </c>
      <c r="L12" s="54">
        <f t="shared" si="1"/>
        <v>0</v>
      </c>
      <c r="M12" s="54">
        <f t="shared" si="2"/>
        <v>153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658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14532</v>
      </c>
      <c r="F14" s="44">
        <v>15500</v>
      </c>
      <c r="G14" s="44">
        <v>15500</v>
      </c>
      <c r="H14" s="44">
        <v>15850</v>
      </c>
      <c r="I14" s="60" t="str">
        <f>IFERROR(VLOOKUP(D14,Pieces!A:C,3,0),"")</f>
        <v/>
      </c>
      <c r="J14" s="54">
        <v>1</v>
      </c>
      <c r="K14" s="54">
        <f t="shared" si="0"/>
        <v>968</v>
      </c>
      <c r="L14" s="54">
        <f t="shared" si="1"/>
        <v>0</v>
      </c>
      <c r="M14" s="54">
        <f t="shared" si="2"/>
        <v>350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1318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140</v>
      </c>
      <c r="F15" s="44">
        <v>160</v>
      </c>
      <c r="G15" s="44">
        <v>160</v>
      </c>
      <c r="H15" s="44">
        <v>161</v>
      </c>
      <c r="I15" s="60" t="str">
        <f>IFERROR(VLOOKUP(D15,Pieces!A:C,3,0),"")</f>
        <v/>
      </c>
      <c r="J15" s="54">
        <v>9</v>
      </c>
      <c r="K15" s="54">
        <f t="shared" si="0"/>
        <v>180</v>
      </c>
      <c r="L15" s="54">
        <f t="shared" si="1"/>
        <v>0</v>
      </c>
      <c r="M15" s="54">
        <f t="shared" si="2"/>
        <v>9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189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74</v>
      </c>
      <c r="F16" s="44">
        <v>80</v>
      </c>
      <c r="G16" s="44">
        <v>80</v>
      </c>
      <c r="H16" s="44">
        <v>80</v>
      </c>
      <c r="I16" s="60" t="str">
        <f>IFERROR(VLOOKUP(D16,Pieces!A:C,3,0),"")</f>
        <v/>
      </c>
      <c r="J16" s="54">
        <v>24</v>
      </c>
      <c r="K16" s="54">
        <f t="shared" si="0"/>
        <v>144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144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185</v>
      </c>
      <c r="F18" s="44">
        <v>243</v>
      </c>
      <c r="G18" s="44">
        <v>243</v>
      </c>
      <c r="H18" s="44">
        <v>243</v>
      </c>
      <c r="I18" s="60" t="str">
        <f>IFERROR(VLOOKUP(D18,Pieces!A:C,3,0),"")</f>
        <v/>
      </c>
      <c r="J18" s="54">
        <v>24</v>
      </c>
      <c r="K18" s="54">
        <f t="shared" si="0"/>
        <v>1392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1392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301001</v>
      </c>
      <c r="F19" s="44">
        <v>303151</v>
      </c>
      <c r="G19" s="44">
        <v>303151</v>
      </c>
      <c r="H19" s="44">
        <v>303151</v>
      </c>
      <c r="I19" s="60" t="str">
        <f>IFERROR(VLOOKUP(D19,Pieces!A:C,3,0),"")</f>
        <v/>
      </c>
      <c r="J19" s="54">
        <v>1</v>
      </c>
      <c r="K19" s="54">
        <f t="shared" si="0"/>
        <v>2150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2150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1166</v>
      </c>
      <c r="F20" s="58">
        <v>1362</v>
      </c>
      <c r="G20" s="58">
        <v>1362</v>
      </c>
      <c r="H20" s="58">
        <v>1450</v>
      </c>
      <c r="I20" s="60" t="str">
        <f>IFERROR(VLOOKUP(D20,Pieces!A:C,3,0),"")</f>
        <v/>
      </c>
      <c r="J20" s="54">
        <v>1</v>
      </c>
      <c r="K20" s="54">
        <f t="shared" si="0"/>
        <v>196</v>
      </c>
      <c r="L20" s="54">
        <f t="shared" si="1"/>
        <v>0</v>
      </c>
      <c r="M20" s="54">
        <f t="shared" si="2"/>
        <v>88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284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890</v>
      </c>
      <c r="F21" s="58">
        <v>1115</v>
      </c>
      <c r="G21" s="58">
        <v>1115</v>
      </c>
      <c r="H21" s="58">
        <v>1115</v>
      </c>
      <c r="I21" s="60" t="str">
        <f>IFERROR(VLOOKUP(D21,Pieces!A:C,3,0),"")</f>
        <v/>
      </c>
      <c r="J21" s="54">
        <v>1</v>
      </c>
      <c r="K21" s="54">
        <f t="shared" si="0"/>
        <v>225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225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8625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10">
    <cfRule type="containsText" dxfId="14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81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1112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0</v>
      </c>
      <c r="F9" s="44">
        <v>155</v>
      </c>
      <c r="G9" s="44">
        <v>155</v>
      </c>
      <c r="H9" s="44">
        <v>184</v>
      </c>
      <c r="I9" s="60" t="str">
        <f>IFERROR(VLOOKUP(D9,Pieces!A:C,3,0),"")</f>
        <v/>
      </c>
      <c r="J9" s="54">
        <v>1</v>
      </c>
      <c r="K9" s="54">
        <f t="shared" ref="K9:K21" si="0">(F9-E9)*J9</f>
        <v>155</v>
      </c>
      <c r="L9" s="54">
        <f t="shared" ref="L9:L21" si="1">(G9-F9)*J9</f>
        <v>0</v>
      </c>
      <c r="M9" s="54">
        <f>(H9-G9)*J9</f>
        <v>29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184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1132</v>
      </c>
      <c r="F10" s="44">
        <v>2090</v>
      </c>
      <c r="G10" s="44">
        <v>2090</v>
      </c>
      <c r="H10" s="44">
        <v>2321</v>
      </c>
      <c r="I10" s="60" t="str">
        <f>IFERROR(VLOOKUP(D10,Pieces!A:C,3,0),"")</f>
        <v/>
      </c>
      <c r="J10" s="54">
        <v>1</v>
      </c>
      <c r="K10" s="54">
        <f t="shared" si="0"/>
        <v>958</v>
      </c>
      <c r="L10" s="54">
        <f t="shared" si="1"/>
        <v>0</v>
      </c>
      <c r="M10" s="54">
        <f t="shared" ref="M10:M21" si="2">(H10-G10)*J10</f>
        <v>231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1189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10526</v>
      </c>
      <c r="F11" s="38">
        <v>10526</v>
      </c>
      <c r="G11" s="38">
        <v>10526</v>
      </c>
      <c r="H11" s="38">
        <v>10526</v>
      </c>
      <c r="I11" s="60" t="str">
        <f>IFERROR(VLOOKUP(D11,Pieces!A:C,3,0),"")</f>
        <v/>
      </c>
      <c r="J11" s="17">
        <v>1</v>
      </c>
      <c r="K11" s="54">
        <f t="shared" si="0"/>
        <v>0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2633</v>
      </c>
      <c r="F12" s="44">
        <v>3065</v>
      </c>
      <c r="G12" s="44">
        <v>3065</v>
      </c>
      <c r="H12" s="44">
        <v>3065</v>
      </c>
      <c r="I12" s="60" t="str">
        <f>IFERROR(VLOOKUP(D12,Pieces!A:C,3,0),"")</f>
        <v/>
      </c>
      <c r="J12" s="54">
        <v>1</v>
      </c>
      <c r="K12" s="54">
        <f t="shared" si="0"/>
        <v>432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432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13521</v>
      </c>
      <c r="F14" s="44">
        <v>14230</v>
      </c>
      <c r="G14" s="44">
        <v>14230</v>
      </c>
      <c r="H14" s="44">
        <v>14532</v>
      </c>
      <c r="I14" s="60" t="str">
        <f>IFERROR(VLOOKUP(D14,Pieces!A:C,3,0),"")</f>
        <v/>
      </c>
      <c r="J14" s="54">
        <v>1</v>
      </c>
      <c r="K14" s="54">
        <f t="shared" si="0"/>
        <v>709</v>
      </c>
      <c r="L14" s="54">
        <f t="shared" si="1"/>
        <v>0</v>
      </c>
      <c r="M14" s="54">
        <f t="shared" si="2"/>
        <v>302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1011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132</v>
      </c>
      <c r="F15" s="44">
        <v>140</v>
      </c>
      <c r="G15" s="44">
        <v>140</v>
      </c>
      <c r="H15" s="44">
        <v>140</v>
      </c>
      <c r="I15" s="60" t="str">
        <f>IFERROR(VLOOKUP(D15,Pieces!A:C,3,0),"")</f>
        <v/>
      </c>
      <c r="J15" s="54">
        <v>9</v>
      </c>
      <c r="K15" s="54">
        <f t="shared" si="0"/>
        <v>72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72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68</v>
      </c>
      <c r="F16" s="44">
        <v>74</v>
      </c>
      <c r="G16" s="44">
        <v>74</v>
      </c>
      <c r="H16" s="44">
        <v>74</v>
      </c>
      <c r="I16" s="60" t="str">
        <f>IFERROR(VLOOKUP(D16,Pieces!A:C,3,0),"")</f>
        <v/>
      </c>
      <c r="J16" s="54">
        <v>24</v>
      </c>
      <c r="K16" s="54">
        <f t="shared" si="0"/>
        <v>144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144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113</v>
      </c>
      <c r="F18" s="44">
        <v>172</v>
      </c>
      <c r="G18" s="44">
        <v>172</v>
      </c>
      <c r="H18" s="44">
        <v>185</v>
      </c>
      <c r="I18" s="60" t="str">
        <f>IFERROR(VLOOKUP(D18,Pieces!A:C,3,0),"")</f>
        <v/>
      </c>
      <c r="J18" s="54">
        <v>24</v>
      </c>
      <c r="K18" s="54">
        <f t="shared" si="0"/>
        <v>1416</v>
      </c>
      <c r="L18" s="54">
        <f t="shared" si="1"/>
        <v>0</v>
      </c>
      <c r="M18" s="54">
        <f t="shared" si="2"/>
        <v>312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1728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298570</v>
      </c>
      <c r="F19" s="44">
        <v>301001</v>
      </c>
      <c r="G19" s="44">
        <v>301001</v>
      </c>
      <c r="H19" s="44">
        <v>301001</v>
      </c>
      <c r="I19" s="60" t="str">
        <f>IFERROR(VLOOKUP(D19,Pieces!A:C,3,0),"")</f>
        <v/>
      </c>
      <c r="J19" s="54">
        <v>1</v>
      </c>
      <c r="K19" s="54">
        <f t="shared" si="0"/>
        <v>2431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2431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720</v>
      </c>
      <c r="F20" s="58">
        <v>1120</v>
      </c>
      <c r="G20" s="58">
        <v>1120</v>
      </c>
      <c r="H20" s="58">
        <v>1166</v>
      </c>
      <c r="I20" s="60" t="str">
        <f>IFERROR(VLOOKUP(D20,Pieces!A:C,3,0),"")</f>
        <v/>
      </c>
      <c r="J20" s="54">
        <v>1</v>
      </c>
      <c r="K20" s="54">
        <f t="shared" si="0"/>
        <v>400</v>
      </c>
      <c r="L20" s="54">
        <f t="shared" si="1"/>
        <v>0</v>
      </c>
      <c r="M20" s="54">
        <f t="shared" si="2"/>
        <v>46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446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650</v>
      </c>
      <c r="F21" s="58">
        <v>890</v>
      </c>
      <c r="G21" s="58">
        <v>890</v>
      </c>
      <c r="H21" s="58">
        <v>890</v>
      </c>
      <c r="I21" s="60" t="str">
        <f>IFERROR(VLOOKUP(D21,Pieces!A:C,3,0),"")</f>
        <v/>
      </c>
      <c r="J21" s="54">
        <v>1</v>
      </c>
      <c r="K21" s="54">
        <f t="shared" si="0"/>
        <v>240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54"/>
      <c r="S21" s="54">
        <f t="shared" si="10"/>
        <v>0</v>
      </c>
      <c r="T21" s="74"/>
      <c r="U21" s="74">
        <f t="shared" si="6"/>
        <v>240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7877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10">
    <cfRule type="containsText" dxfId="1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80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1109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0</v>
      </c>
      <c r="F9" s="44">
        <v>0</v>
      </c>
      <c r="G9" s="44">
        <v>0</v>
      </c>
      <c r="H9" s="44">
        <v>0</v>
      </c>
      <c r="I9" s="60" t="str">
        <f>IFERROR(VLOOKUP(D9,Pieces!A:C,3,0),"")</f>
        <v/>
      </c>
      <c r="J9" s="54">
        <v>1</v>
      </c>
      <c r="K9" s="54">
        <f t="shared" ref="K9:K21" si="0">(F9-E9)*J9</f>
        <v>0</v>
      </c>
      <c r="L9" s="54">
        <f t="shared" ref="L9:L21" si="1">(G9-F9)*J9</f>
        <v>0</v>
      </c>
      <c r="M9" s="54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135</v>
      </c>
      <c r="F10" s="44">
        <v>930</v>
      </c>
      <c r="G10" s="44">
        <v>930</v>
      </c>
      <c r="H10" s="44">
        <v>1132</v>
      </c>
      <c r="I10" s="60" t="str">
        <f>IFERROR(VLOOKUP(D10,Pieces!A:C,3,0),"")</f>
        <v/>
      </c>
      <c r="J10" s="54">
        <v>1</v>
      </c>
      <c r="K10" s="54">
        <f t="shared" si="0"/>
        <v>795</v>
      </c>
      <c r="L10" s="54">
        <f t="shared" si="1"/>
        <v>0</v>
      </c>
      <c r="M10" s="54">
        <f t="shared" ref="M10:M21" si="2">(H10-G10)*J10</f>
        <v>202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997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10502</v>
      </c>
      <c r="F11" s="38">
        <v>10526</v>
      </c>
      <c r="G11" s="38">
        <v>10526</v>
      </c>
      <c r="H11" s="38">
        <v>10526</v>
      </c>
      <c r="I11" s="60" t="str">
        <f>IFERROR(VLOOKUP(D11,Pieces!A:C,3,0),"")</f>
        <v/>
      </c>
      <c r="J11" s="17">
        <v>1</v>
      </c>
      <c r="K11" s="54">
        <f t="shared" si="0"/>
        <v>24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24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2220</v>
      </c>
      <c r="F12" s="44">
        <v>2540</v>
      </c>
      <c r="G12" s="44">
        <v>2540</v>
      </c>
      <c r="H12" s="44">
        <v>2633</v>
      </c>
      <c r="I12" s="60" t="str">
        <f>IFERROR(VLOOKUP(D12,Pieces!A:C,3,0),"")</f>
        <v/>
      </c>
      <c r="J12" s="54">
        <v>1</v>
      </c>
      <c r="K12" s="54">
        <f t="shared" si="0"/>
        <v>320</v>
      </c>
      <c r="L12" s="54">
        <f t="shared" si="1"/>
        <v>0</v>
      </c>
      <c r="M12" s="54">
        <f t="shared" si="2"/>
        <v>93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413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12380</v>
      </c>
      <c r="F14" s="44">
        <v>13400</v>
      </c>
      <c r="G14" s="44">
        <v>13400</v>
      </c>
      <c r="H14" s="44">
        <v>13521</v>
      </c>
      <c r="I14" s="60" t="str">
        <f>IFERROR(VLOOKUP(D14,Pieces!A:C,3,0),"")</f>
        <v/>
      </c>
      <c r="J14" s="54">
        <v>1</v>
      </c>
      <c r="K14" s="54">
        <f t="shared" si="0"/>
        <v>1020</v>
      </c>
      <c r="L14" s="54">
        <f t="shared" si="1"/>
        <v>0</v>
      </c>
      <c r="M14" s="54">
        <f t="shared" si="2"/>
        <v>121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1141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114</v>
      </c>
      <c r="F15" s="44">
        <v>132</v>
      </c>
      <c r="G15" s="44">
        <v>132</v>
      </c>
      <c r="H15" s="44">
        <v>132</v>
      </c>
      <c r="I15" s="60" t="str">
        <f>IFERROR(VLOOKUP(D15,Pieces!A:C,3,0),"")</f>
        <v/>
      </c>
      <c r="J15" s="54">
        <v>9</v>
      </c>
      <c r="K15" s="54">
        <f t="shared" si="0"/>
        <v>162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1296</v>
      </c>
      <c r="T15" s="74"/>
      <c r="U15" s="74">
        <f t="shared" si="6"/>
        <v>1458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56</v>
      </c>
      <c r="F16" s="44">
        <v>68</v>
      </c>
      <c r="G16" s="44">
        <v>68</v>
      </c>
      <c r="H16" s="44">
        <v>68</v>
      </c>
      <c r="I16" s="60" t="str">
        <f>IFERROR(VLOOKUP(D16,Pieces!A:C,3,0),"")</f>
        <v/>
      </c>
      <c r="J16" s="54">
        <v>24</v>
      </c>
      <c r="K16" s="54">
        <f t="shared" si="0"/>
        <v>288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6624</v>
      </c>
      <c r="T16" s="74"/>
      <c r="U16" s="74">
        <f t="shared" si="6"/>
        <v>6912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52</v>
      </c>
      <c r="F18" s="44">
        <v>102</v>
      </c>
      <c r="G18" s="44">
        <v>102</v>
      </c>
      <c r="H18" s="44">
        <v>113</v>
      </c>
      <c r="I18" s="60" t="str">
        <f>IFERROR(VLOOKUP(D18,Pieces!A:C,3,0),"")</f>
        <v/>
      </c>
      <c r="J18" s="54">
        <v>24</v>
      </c>
      <c r="K18" s="54">
        <f t="shared" si="0"/>
        <v>1200</v>
      </c>
      <c r="L18" s="54">
        <f t="shared" si="1"/>
        <v>0</v>
      </c>
      <c r="M18" s="54">
        <f t="shared" si="2"/>
        <v>264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33672</v>
      </c>
      <c r="T18" s="74"/>
      <c r="U18" s="74">
        <f t="shared" si="6"/>
        <v>35136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295751</v>
      </c>
      <c r="F19" s="44">
        <v>298570</v>
      </c>
      <c r="G19" s="44">
        <v>298570</v>
      </c>
      <c r="H19" s="44">
        <v>298570</v>
      </c>
      <c r="I19" s="60" t="str">
        <f>IFERROR(VLOOKUP(D19,Pieces!A:C,3,0),"")</f>
        <v/>
      </c>
      <c r="J19" s="54">
        <v>1</v>
      </c>
      <c r="K19" s="54">
        <f t="shared" si="0"/>
        <v>2819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2819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58">
        <v>220</v>
      </c>
      <c r="F20" s="58">
        <v>680</v>
      </c>
      <c r="G20" s="58">
        <v>680</v>
      </c>
      <c r="H20" s="58">
        <v>720</v>
      </c>
      <c r="I20" s="60" t="str">
        <f>IFERROR(VLOOKUP(D20,Pieces!A:C,3,0),"")</f>
        <v/>
      </c>
      <c r="J20" s="54">
        <v>1</v>
      </c>
      <c r="K20" s="54">
        <f t="shared" si="0"/>
        <v>460</v>
      </c>
      <c r="L20" s="54">
        <f t="shared" si="1"/>
        <v>0</v>
      </c>
      <c r="M20" s="54">
        <f t="shared" si="2"/>
        <v>40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500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58">
        <v>450</v>
      </c>
      <c r="F21" s="58">
        <v>650</v>
      </c>
      <c r="G21" s="58">
        <v>650</v>
      </c>
      <c r="H21" s="58">
        <v>650</v>
      </c>
      <c r="I21" s="60" t="str">
        <f>IFERROR(VLOOKUP(D21,Pieces!A:C,3,0),"")</f>
        <v/>
      </c>
      <c r="J21" s="54">
        <v>1</v>
      </c>
      <c r="K21" s="54">
        <f t="shared" si="0"/>
        <v>200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200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49600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10">
    <cfRule type="containsText" dxfId="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79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E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98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9" t="s">
        <v>1108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6" t="s">
        <v>645</v>
      </c>
      <c r="AA1" s="87"/>
      <c r="AB1" s="87"/>
      <c r="AC1" s="87"/>
      <c r="AD1" s="87"/>
      <c r="AE1" s="88"/>
    </row>
    <row r="2" spans="1:31" ht="30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6" t="s">
        <v>646</v>
      </c>
      <c r="AA2" s="87"/>
      <c r="AB2" s="87"/>
      <c r="AC2" s="87"/>
      <c r="AD2" s="87"/>
      <c r="AE2" s="88"/>
    </row>
    <row r="3" spans="1:31" ht="30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6" t="s">
        <v>648</v>
      </c>
      <c r="AA3" s="87"/>
      <c r="AB3" s="87"/>
      <c r="AC3" s="87"/>
      <c r="AD3" s="87"/>
      <c r="AE3" s="88"/>
    </row>
    <row r="4" spans="1:31" ht="30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6" t="s">
        <v>647</v>
      </c>
      <c r="AA4" s="87"/>
      <c r="AB4" s="87"/>
      <c r="AC4" s="87"/>
      <c r="AD4" s="87"/>
      <c r="AE4" s="88"/>
    </row>
    <row r="5" spans="1:3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85"/>
      <c r="AA7" s="85"/>
      <c r="AB7" s="85"/>
      <c r="AC7" s="85"/>
      <c r="AD7" s="85"/>
      <c r="AE7" s="85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284</v>
      </c>
      <c r="F9" s="44">
        <v>620</v>
      </c>
      <c r="G9" s="44">
        <v>620</v>
      </c>
      <c r="H9" s="44">
        <v>620</v>
      </c>
      <c r="I9" s="60" t="str">
        <f>IFERROR(VLOOKUP(D9,Pieces!A:C,3,0),"")</f>
        <v/>
      </c>
      <c r="J9" s="54">
        <v>1</v>
      </c>
      <c r="K9" s="54">
        <f t="shared" ref="K9:K21" si="0">(F9-E9)*J9</f>
        <v>336</v>
      </c>
      <c r="L9" s="54">
        <f t="shared" ref="L9:L21" si="1">(G9-F9)*J9</f>
        <v>0</v>
      </c>
      <c r="M9" s="54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336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0</v>
      </c>
      <c r="F10" s="44">
        <v>0</v>
      </c>
      <c r="G10" s="44">
        <v>0</v>
      </c>
      <c r="H10" s="44">
        <v>135</v>
      </c>
      <c r="I10" s="60" t="str">
        <f>IFERROR(VLOOKUP(D10,Pieces!A:C,3,0),"")</f>
        <v/>
      </c>
      <c r="J10" s="54">
        <v>1</v>
      </c>
      <c r="K10" s="54">
        <f t="shared" si="0"/>
        <v>0</v>
      </c>
      <c r="L10" s="54">
        <f t="shared" si="1"/>
        <v>0</v>
      </c>
      <c r="M10" s="54">
        <f t="shared" ref="M10:M21" si="2">(H10-G10)*J10</f>
        <v>135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135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10194</v>
      </c>
      <c r="F11" s="38">
        <v>10502</v>
      </c>
      <c r="G11" s="38">
        <v>10502</v>
      </c>
      <c r="H11" s="38">
        <v>10502</v>
      </c>
      <c r="I11" s="60" t="str">
        <f>IFERROR(VLOOKUP(D11,Pieces!A:C,3,0),"")</f>
        <v/>
      </c>
      <c r="J11" s="17">
        <v>1</v>
      </c>
      <c r="K11" s="54">
        <f t="shared" si="0"/>
        <v>308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308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2030</v>
      </c>
      <c r="F12" s="44">
        <v>2220</v>
      </c>
      <c r="G12" s="44">
        <v>2220</v>
      </c>
      <c r="H12" s="44">
        <v>2220</v>
      </c>
      <c r="I12" s="60" t="str">
        <f>IFERROR(VLOOKUP(D12,Pieces!A:C,3,0),"")</f>
        <v/>
      </c>
      <c r="J12" s="54">
        <v>1</v>
      </c>
      <c r="K12" s="54">
        <f t="shared" si="0"/>
        <v>190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190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11473</v>
      </c>
      <c r="F14" s="44">
        <v>12380</v>
      </c>
      <c r="G14" s="44">
        <v>12380</v>
      </c>
      <c r="H14" s="44">
        <v>12380</v>
      </c>
      <c r="I14" s="60" t="str">
        <f>IFERROR(VLOOKUP(D14,Pieces!A:C,3,0),"")</f>
        <v/>
      </c>
      <c r="J14" s="54">
        <v>1</v>
      </c>
      <c r="K14" s="54">
        <f t="shared" si="0"/>
        <v>907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907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92</v>
      </c>
      <c r="F15" s="44">
        <v>114</v>
      </c>
      <c r="G15" s="44">
        <v>114</v>
      </c>
      <c r="H15" s="44">
        <v>114</v>
      </c>
      <c r="I15" s="60" t="str">
        <f>IFERROR(VLOOKUP(D15,Pieces!A:C,3,0),"")</f>
        <v/>
      </c>
      <c r="J15" s="54">
        <v>9</v>
      </c>
      <c r="K15" s="54">
        <f t="shared" si="0"/>
        <v>198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1584</v>
      </c>
      <c r="T15" s="74"/>
      <c r="U15" s="74">
        <f t="shared" si="6"/>
        <v>1782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48</v>
      </c>
      <c r="F16" s="44"/>
      <c r="G16" s="44">
        <v>56</v>
      </c>
      <c r="H16" s="44">
        <v>56</v>
      </c>
      <c r="I16" s="60" t="str">
        <f>IFERROR(VLOOKUP(D16,Pieces!A:C,3,0),"")</f>
        <v/>
      </c>
      <c r="J16" s="54">
        <v>24</v>
      </c>
      <c r="K16" s="54">
        <f t="shared" si="0"/>
        <v>-1152</v>
      </c>
      <c r="L16" s="54">
        <f t="shared" si="1"/>
        <v>1344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4416</v>
      </c>
      <c r="T16" s="74"/>
      <c r="U16" s="74">
        <f t="shared" si="6"/>
        <v>4608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31</v>
      </c>
      <c r="F18" s="44">
        <v>52</v>
      </c>
      <c r="G18" s="44">
        <v>52</v>
      </c>
      <c r="H18" s="44">
        <v>52</v>
      </c>
      <c r="I18" s="60" t="str">
        <f>IFERROR(VLOOKUP(D18,Pieces!A:C,3,0),"")</f>
        <v/>
      </c>
      <c r="J18" s="54">
        <v>24</v>
      </c>
      <c r="K18" s="54">
        <f t="shared" si="0"/>
        <v>504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11592</v>
      </c>
      <c r="T18" s="74"/>
      <c r="U18" s="74">
        <f t="shared" si="6"/>
        <v>12096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295751</v>
      </c>
      <c r="F19" s="44">
        <v>295751</v>
      </c>
      <c r="G19" s="44">
        <v>295751</v>
      </c>
      <c r="H19" s="44">
        <v>295751</v>
      </c>
      <c r="I19" s="60" t="str">
        <f>IFERROR(VLOOKUP(D19,Pieces!A:C,3,0),"")</f>
        <v/>
      </c>
      <c r="J19" s="54">
        <v>1</v>
      </c>
      <c r="K19" s="54">
        <f t="shared" si="0"/>
        <v>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0</v>
      </c>
      <c r="F20" s="58">
        <v>220</v>
      </c>
      <c r="G20" s="58">
        <v>220</v>
      </c>
      <c r="H20" s="58">
        <v>220</v>
      </c>
      <c r="I20" s="60" t="str">
        <f>IFERROR(VLOOKUP(D20,Pieces!A:C,3,0),"")</f>
        <v/>
      </c>
      <c r="J20" s="54">
        <v>1</v>
      </c>
      <c r="K20" s="54">
        <f t="shared" si="0"/>
        <v>220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220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230</v>
      </c>
      <c r="F21" s="58">
        <v>450</v>
      </c>
      <c r="G21" s="58">
        <v>450</v>
      </c>
      <c r="H21" s="58">
        <v>450</v>
      </c>
      <c r="I21" s="60" t="str">
        <f>IFERROR(VLOOKUP(D21,Pieces!A:C,3,0),"")</f>
        <v/>
      </c>
      <c r="J21" s="54">
        <v>1</v>
      </c>
      <c r="K21" s="54">
        <f t="shared" si="0"/>
        <v>220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220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98">
        <f>SUM(T9:T21)</f>
        <v>0</v>
      </c>
      <c r="U22" s="98">
        <f>SUM(U9:U21)</f>
        <v>20802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98"/>
      <c r="U23" s="98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2"/>
      <c r="F28" s="82"/>
      <c r="G28" s="82"/>
      <c r="H28" s="82"/>
      <c r="I28" s="83"/>
      <c r="J28" s="84" t="s">
        <v>105</v>
      </c>
      <c r="K28" s="82"/>
      <c r="L28" s="82"/>
      <c r="M28" s="82"/>
      <c r="N28" s="82"/>
      <c r="O28" s="82"/>
      <c r="P28" s="83"/>
      <c r="Z28" s="14"/>
    </row>
    <row r="29" spans="1:31" ht="20.25">
      <c r="E29" s="82"/>
      <c r="F29" s="82"/>
      <c r="G29" s="82"/>
      <c r="H29" s="82"/>
      <c r="I29" s="83"/>
      <c r="J29" s="84" t="s">
        <v>106</v>
      </c>
      <c r="K29" s="82"/>
      <c r="L29" s="82"/>
      <c r="M29" s="82"/>
      <c r="N29" s="82"/>
      <c r="O29" s="82"/>
      <c r="P29" s="83"/>
      <c r="Z29" s="14"/>
    </row>
    <row r="30" spans="1:31" ht="20.25">
      <c r="E30" s="82"/>
      <c r="F30" s="82"/>
      <c r="G30" s="82"/>
      <c r="H30" s="82"/>
      <c r="I30" s="83"/>
      <c r="J30" s="84" t="s">
        <v>107</v>
      </c>
      <c r="K30" s="82"/>
      <c r="L30" s="82"/>
      <c r="M30" s="82"/>
      <c r="N30" s="82"/>
      <c r="O30" s="82"/>
      <c r="P30" s="83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10">
    <cfRule type="containsText" dxfId="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28</vt:i4>
      </vt:variant>
    </vt:vector>
  </HeadingPairs>
  <TitlesOfParts>
    <vt:vector size="43" baseType="lpstr">
      <vt:lpstr>MODELE</vt:lpstr>
      <vt:lpstr>Pieces</vt:lpstr>
      <vt:lpstr>17-5-2021</vt:lpstr>
      <vt:lpstr>08-5-2021</vt:lpstr>
      <vt:lpstr>07-5-2021</vt:lpstr>
      <vt:lpstr>06-5-2021</vt:lpstr>
      <vt:lpstr>05-5-2021</vt:lpstr>
      <vt:lpstr>04-5-2021</vt:lpstr>
      <vt:lpstr>03-5-2021</vt:lpstr>
      <vt:lpstr>30-4-2021</vt:lpstr>
      <vt:lpstr>29-4-2021</vt:lpstr>
      <vt:lpstr>28-4-2021</vt:lpstr>
      <vt:lpstr>27-4-2021</vt:lpstr>
      <vt:lpstr>26-04-2021</vt:lpstr>
      <vt:lpstr>24-4-2021</vt:lpstr>
      <vt:lpstr>'03-5-2021'!tab</vt:lpstr>
      <vt:lpstr>'04-5-2021'!tab</vt:lpstr>
      <vt:lpstr>'05-5-2021'!tab</vt:lpstr>
      <vt:lpstr>'06-5-2021'!tab</vt:lpstr>
      <vt:lpstr>'07-5-2021'!tab</vt:lpstr>
      <vt:lpstr>'08-5-2021'!tab</vt:lpstr>
      <vt:lpstr>'17-5-2021'!tab</vt:lpstr>
      <vt:lpstr>'24-4-2021'!tab</vt:lpstr>
      <vt:lpstr>'26-04-2021'!tab</vt:lpstr>
      <vt:lpstr>'27-4-2021'!tab</vt:lpstr>
      <vt:lpstr>'28-4-2021'!tab</vt:lpstr>
      <vt:lpstr>'29-4-2021'!tab</vt:lpstr>
      <vt:lpstr>'30-4-2021'!tab</vt:lpstr>
      <vt:lpstr>'03-5-2021'!Zone_d_impression</vt:lpstr>
      <vt:lpstr>'04-5-2021'!Zone_d_impression</vt:lpstr>
      <vt:lpstr>'05-5-2021'!Zone_d_impression</vt:lpstr>
      <vt:lpstr>'06-5-2021'!Zone_d_impression</vt:lpstr>
      <vt:lpstr>'07-5-2021'!Zone_d_impression</vt:lpstr>
      <vt:lpstr>'08-5-2021'!Zone_d_impression</vt:lpstr>
      <vt:lpstr>'17-5-2021'!Zone_d_impression</vt:lpstr>
      <vt:lpstr>'24-4-2021'!Zone_d_impression</vt:lpstr>
      <vt:lpstr>'26-04-2021'!Zone_d_impression</vt:lpstr>
      <vt:lpstr>'27-4-2021'!Zone_d_impression</vt:lpstr>
      <vt:lpstr>'28-4-2021'!Zone_d_impression</vt:lpstr>
      <vt:lpstr>'29-4-2021'!Zone_d_impression</vt:lpstr>
      <vt:lpstr>'30-4-2021'!Zone_d_impression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TOSHIBA;DELL</dc:creator>
  <cp:lastModifiedBy>VERSUS</cp:lastModifiedBy>
  <cp:lastPrinted>2021-03-31T15:04:59Z</cp:lastPrinted>
  <dcterms:created xsi:type="dcterms:W3CDTF">2015-08-23T01:22:56Z</dcterms:created>
  <dcterms:modified xsi:type="dcterms:W3CDTF">2021-05-31T08:37:20Z</dcterms:modified>
</cp:coreProperties>
</file>