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122"/>
  <workbookPr showInkAnnotation="0" autoCompressPictures="0"/>
  <bookViews>
    <workbookView xWindow="30240" yWindow="0" windowWidth="24060" windowHeight="20860" tabRatio="500"/>
  </bookViews>
  <sheets>
    <sheet name="Simulation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E9" i="1"/>
  <c r="E26" i="1"/>
  <c r="D9" i="1"/>
  <c r="D26" i="1"/>
  <c r="F26" i="1"/>
  <c r="G26" i="1"/>
  <c r="H26" i="1"/>
  <c r="G19" i="1"/>
  <c r="G27" i="1"/>
  <c r="H27" i="1"/>
  <c r="H28" i="1"/>
  <c r="H29" i="1"/>
  <c r="H31" i="1"/>
  <c r="E18" i="1"/>
  <c r="D18" i="1"/>
  <c r="F18" i="1"/>
  <c r="G18" i="1"/>
  <c r="H18" i="1"/>
  <c r="H19" i="1"/>
  <c r="H20" i="1"/>
  <c r="H21" i="1"/>
  <c r="H23" i="1"/>
  <c r="C15" i="1"/>
  <c r="C14" i="1"/>
  <c r="C13" i="1"/>
  <c r="C10" i="1"/>
  <c r="E10" i="1"/>
  <c r="D10" i="1"/>
  <c r="F10" i="1"/>
  <c r="G10" i="1"/>
  <c r="H10" i="1"/>
  <c r="H11" i="1"/>
  <c r="H12" i="1"/>
  <c r="H13" i="1"/>
  <c r="F9" i="1"/>
  <c r="G9" i="1"/>
  <c r="H9" i="1"/>
  <c r="H15" i="1"/>
</calcChain>
</file>

<file path=xl/sharedStrings.xml><?xml version="1.0" encoding="utf-8"?>
<sst xmlns="http://schemas.openxmlformats.org/spreadsheetml/2006/main" count="52" uniqueCount="38">
  <si>
    <t>Investissement 2nd operation</t>
  </si>
  <si>
    <t>TAXES/Transp</t>
  </si>
  <si>
    <t>SIMULATION</t>
  </si>
  <si>
    <t>A</t>
  </si>
  <si>
    <t>B</t>
  </si>
  <si>
    <t>C</t>
  </si>
  <si>
    <t>Ref</t>
  </si>
  <si>
    <t>A  ou B ou C =&gt;</t>
  </si>
  <si>
    <t>Prix de Vente</t>
  </si>
  <si>
    <t xml:space="preserve">Prix d'Achat : </t>
  </si>
  <si>
    <t>LOT</t>
  </si>
  <si>
    <t>Unité</t>
  </si>
  <si>
    <t>(Achat - Dépôt)</t>
  </si>
  <si>
    <t>(Dépôt + G&amp;A)</t>
  </si>
  <si>
    <t>Prix</t>
  </si>
  <si>
    <t>Profit</t>
  </si>
  <si>
    <t>Brut</t>
  </si>
  <si>
    <t>Apporteur d'Affaire</t>
  </si>
  <si>
    <t>Net / Vente</t>
  </si>
  <si>
    <t xml:space="preserve">TOTAL CUMULE EN BANQUE </t>
  </si>
  <si>
    <t xml:space="preserve">TOTAL EN BANQUE </t>
  </si>
  <si>
    <t>Investissement 3eme operation</t>
  </si>
  <si>
    <t>Investissement 4eme operation</t>
  </si>
  <si>
    <t xml:space="preserve">NET EN BANQUE </t>
  </si>
  <si>
    <t>Réduction sur</t>
  </si>
  <si>
    <t>Prix d'achat</t>
  </si>
  <si>
    <t>Lot en Vrac</t>
  </si>
  <si>
    <t>Embalage / Lot</t>
  </si>
  <si>
    <t>Qut LOT</t>
  </si>
  <si>
    <t>Depot</t>
  </si>
  <si>
    <t>Lot</t>
  </si>
  <si>
    <t>2nd Opération autofinancée</t>
  </si>
  <si>
    <t>3eme Opération autofinancée</t>
  </si>
  <si>
    <t>1er Opération</t>
  </si>
  <si>
    <t>Prix D'Achat</t>
  </si>
  <si>
    <t>G&amp;A par Lot:</t>
  </si>
  <si>
    <t>Montant de Dépôt par Lot / Prix d'Achat :</t>
  </si>
  <si>
    <r>
      <t xml:space="preserve">Par unité </t>
    </r>
    <r>
      <rPr>
        <i/>
        <sz val="10"/>
        <color rgb="FF000090"/>
        <rFont val="Calibri"/>
        <scheme val="minor"/>
      </rPr>
      <t>(ss G&amp;A)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</si>
</sst>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  <font>
      <sz val="14"/>
      <color theme="1"/>
      <name val="Calibri"/>
      <scheme val="minor"/>
    </font>
    <font>
      <b/>
      <sz val="14"/>
      <color rgb="FF008000"/>
      <name val="Calibri"/>
      <scheme val="minor"/>
    </font>
    <font>
      <b/>
      <sz val="14"/>
      <color rgb="FF000090"/>
      <name val="Calibri"/>
      <scheme val="minor"/>
    </font>
    <font>
      <sz val="14"/>
      <color rgb="FF000090"/>
      <name val="Calibri"/>
      <scheme val="minor"/>
    </font>
    <font>
      <sz val="12"/>
      <color rgb="FF000090"/>
      <name val="Calibri"/>
      <scheme val="minor"/>
    </font>
    <font>
      <b/>
      <sz val="12"/>
      <color theme="1"/>
      <name val="Calibri"/>
      <family val="2"/>
      <scheme val="minor"/>
    </font>
    <font>
      <b/>
      <sz val="12"/>
      <color rgb="FF000090"/>
      <name val="Calibri"/>
      <scheme val="minor"/>
    </font>
    <font>
      <sz val="12"/>
      <color theme="0"/>
      <name val="Calibri"/>
      <family val="2"/>
      <scheme val="minor"/>
    </font>
    <font>
      <sz val="11"/>
      <color rgb="FF000090"/>
      <name val="Calibri"/>
      <scheme val="minor"/>
    </font>
    <font>
      <b/>
      <sz val="14"/>
      <color theme="0"/>
      <name val="Calibri"/>
      <scheme val="minor"/>
    </font>
    <font>
      <sz val="10"/>
      <color rgb="FF000090"/>
      <name val="Calibri"/>
      <scheme val="minor"/>
    </font>
    <font>
      <b/>
      <sz val="10"/>
      <color theme="0" tint="-0.34998626667073579"/>
      <name val="Calibri"/>
      <scheme val="minor"/>
    </font>
    <font>
      <sz val="10"/>
      <color theme="0" tint="-0.34998626667073579"/>
      <name val="Calibri"/>
      <scheme val="minor"/>
    </font>
    <font>
      <sz val="14"/>
      <color indexed="206"/>
      <name val="Calibri"/>
    </font>
    <font>
      <sz val="10"/>
      <color theme="1"/>
      <name val="Calibri"/>
      <scheme val="minor"/>
    </font>
    <font>
      <i/>
      <sz val="10"/>
      <color rgb="FF000090"/>
      <name val="Calibri"/>
      <scheme val="minor"/>
    </font>
    <font>
      <b/>
      <i/>
      <sz val="10"/>
      <color rgb="FF000090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2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3">
    <xf numFmtId="0" fontId="0" fillId="0" borderId="0" xfId="0"/>
    <xf numFmtId="0" fontId="4" fillId="0" borderId="0" xfId="0" applyFon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/>
    <xf numFmtId="0" fontId="7" fillId="0" borderId="0" xfId="0" applyFont="1"/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right" vertical="center"/>
    </xf>
    <xf numFmtId="0" fontId="0" fillId="2" borderId="0" xfId="0" applyFill="1"/>
    <xf numFmtId="0" fontId="0" fillId="0" borderId="0" xfId="0" applyFill="1"/>
    <xf numFmtId="0" fontId="4" fillId="0" borderId="0" xfId="0" applyFont="1" applyFill="1" applyAlignment="1">
      <alignment vertical="center"/>
    </xf>
    <xf numFmtId="0" fontId="4" fillId="0" borderId="0" xfId="0" applyFont="1" applyFill="1"/>
    <xf numFmtId="0" fontId="7" fillId="0" borderId="0" xfId="0" applyFont="1" applyFill="1"/>
    <xf numFmtId="0" fontId="4" fillId="0" borderId="0" xfId="0" applyFont="1" applyBorder="1"/>
    <xf numFmtId="0" fontId="4" fillId="0" borderId="0" xfId="0" applyFont="1" applyBorder="1" applyAlignment="1">
      <alignment vertical="center"/>
    </xf>
    <xf numFmtId="0" fontId="4" fillId="0" borderId="0" xfId="0" applyFont="1" applyFill="1" applyBorder="1"/>
    <xf numFmtId="0" fontId="7" fillId="0" borderId="0" xfId="0" applyFont="1" applyBorder="1"/>
    <xf numFmtId="3" fontId="6" fillId="0" borderId="0" xfId="0" applyNumberFormat="1" applyFont="1" applyBorder="1" applyAlignment="1">
      <alignment horizontal="center"/>
    </xf>
    <xf numFmtId="0" fontId="0" fillId="0" borderId="0" xfId="0" applyFont="1"/>
    <xf numFmtId="3" fontId="5" fillId="0" borderId="0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9" fillId="2" borderId="0" xfId="0" applyFont="1" applyFill="1"/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3" fontId="6" fillId="9" borderId="0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0" fillId="0" borderId="0" xfId="0" applyFont="1" applyAlignment="1">
      <alignment horizontal="right" vertical="center"/>
    </xf>
    <xf numFmtId="4" fontId="10" fillId="5" borderId="0" xfId="0" applyNumberFormat="1" applyFont="1" applyFill="1" applyAlignment="1">
      <alignment horizontal="center" vertical="center"/>
    </xf>
    <xf numFmtId="3" fontId="10" fillId="0" borderId="0" xfId="0" applyNumberFormat="1" applyFont="1" applyAlignment="1">
      <alignment horizontal="left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Font="1" applyAlignment="1">
      <alignment horizontal="center"/>
    </xf>
    <xf numFmtId="0" fontId="9" fillId="0" borderId="0" xfId="0" applyFont="1" applyAlignment="1">
      <alignment horizontal="right"/>
    </xf>
    <xf numFmtId="3" fontId="10" fillId="3" borderId="0" xfId="0" applyNumberFormat="1" applyFont="1" applyFill="1" applyAlignment="1">
      <alignment horizontal="left" vertical="center"/>
    </xf>
    <xf numFmtId="9" fontId="4" fillId="0" borderId="0" xfId="0" applyNumberFormat="1" applyFont="1" applyBorder="1"/>
    <xf numFmtId="3" fontId="8" fillId="0" borderId="0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right" vertical="center"/>
    </xf>
    <xf numFmtId="3" fontId="12" fillId="0" borderId="0" xfId="0" applyNumberFormat="1" applyFont="1" applyBorder="1" applyAlignment="1">
      <alignment horizontal="left" vertical="center"/>
    </xf>
    <xf numFmtId="1" fontId="12" fillId="0" borderId="0" xfId="0" applyNumberFormat="1" applyFont="1" applyBorder="1" applyAlignment="1">
      <alignment horizontal="right" vertical="center"/>
    </xf>
    <xf numFmtId="3" fontId="8" fillId="2" borderId="0" xfId="0" applyNumberFormat="1" applyFont="1" applyFill="1" applyBorder="1" applyAlignment="1">
      <alignment horizontal="center" vertical="center"/>
    </xf>
    <xf numFmtId="3" fontId="5" fillId="2" borderId="0" xfId="0" applyNumberFormat="1" applyFont="1" applyFill="1" applyBorder="1" applyAlignment="1">
      <alignment horizontal="center" vertical="center"/>
    </xf>
    <xf numFmtId="0" fontId="11" fillId="10" borderId="0" xfId="0" applyFont="1" applyFill="1"/>
    <xf numFmtId="0" fontId="13" fillId="10" borderId="0" xfId="0" applyFont="1" applyFill="1" applyAlignment="1">
      <alignment horizontal="right"/>
    </xf>
    <xf numFmtId="3" fontId="13" fillId="10" borderId="10" xfId="0" applyNumberFormat="1" applyFont="1" applyFill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3" fontId="16" fillId="0" borderId="6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9" fontId="14" fillId="0" borderId="0" xfId="0" applyNumberFormat="1" applyFont="1" applyAlignment="1">
      <alignment horizontal="left" vertical="center"/>
    </xf>
    <xf numFmtId="3" fontId="14" fillId="0" borderId="0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/>
    </xf>
    <xf numFmtId="10" fontId="9" fillId="0" borderId="0" xfId="0" applyNumberFormat="1" applyFont="1" applyFill="1" applyAlignment="1">
      <alignment horizontal="center"/>
    </xf>
    <xf numFmtId="9" fontId="14" fillId="2" borderId="1" xfId="0" applyNumberFormat="1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3" fontId="10" fillId="4" borderId="0" xfId="0" applyNumberFormat="1" applyFont="1" applyFill="1" applyAlignment="1">
      <alignment horizontal="center"/>
    </xf>
    <xf numFmtId="0" fontId="10" fillId="0" borderId="0" xfId="0" applyFont="1"/>
    <xf numFmtId="3" fontId="7" fillId="0" borderId="16" xfId="0" applyNumberFormat="1" applyFont="1" applyBorder="1" applyAlignment="1">
      <alignment horizontal="center"/>
    </xf>
    <xf numFmtId="3" fontId="7" fillId="0" borderId="0" xfId="0" applyNumberFormat="1" applyFont="1" applyBorder="1" applyAlignment="1">
      <alignment horizontal="center"/>
    </xf>
    <xf numFmtId="0" fontId="7" fillId="0" borderId="17" xfId="0" applyFont="1" applyBorder="1"/>
    <xf numFmtId="0" fontId="7" fillId="0" borderId="16" xfId="0" applyFont="1" applyBorder="1"/>
    <xf numFmtId="0" fontId="14" fillId="0" borderId="0" xfId="0" applyFont="1" applyBorder="1" applyAlignment="1">
      <alignment vertical="center"/>
    </xf>
    <xf numFmtId="9" fontId="14" fillId="0" borderId="0" xfId="0" applyNumberFormat="1" applyFont="1" applyBorder="1" applyAlignment="1">
      <alignment horizontal="left"/>
    </xf>
    <xf numFmtId="3" fontId="14" fillId="0" borderId="17" xfId="0" applyNumberFormat="1" applyFont="1" applyBorder="1" applyAlignment="1">
      <alignment horizontal="center"/>
    </xf>
    <xf numFmtId="0" fontId="0" fillId="0" borderId="16" xfId="0" applyBorder="1"/>
    <xf numFmtId="0" fontId="0" fillId="0" borderId="0" xfId="0" applyBorder="1"/>
    <xf numFmtId="0" fontId="8" fillId="0" borderId="0" xfId="0" applyFont="1" applyBorder="1" applyAlignment="1">
      <alignment horizontal="center"/>
    </xf>
    <xf numFmtId="3" fontId="6" fillId="9" borderId="17" xfId="0" applyNumberFormat="1" applyFont="1" applyFill="1" applyBorder="1" applyAlignment="1">
      <alignment horizontal="center"/>
    </xf>
    <xf numFmtId="0" fontId="5" fillId="2" borderId="0" xfId="0" applyFont="1" applyFill="1" applyBorder="1" applyAlignment="1">
      <alignment horizontal="right" vertical="center"/>
    </xf>
    <xf numFmtId="3" fontId="5" fillId="2" borderId="17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3" fontId="10" fillId="4" borderId="17" xfId="0" applyNumberFormat="1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11" fillId="10" borderId="19" xfId="0" applyFont="1" applyFill="1" applyBorder="1"/>
    <xf numFmtId="0" fontId="13" fillId="10" borderId="19" xfId="0" applyFont="1" applyFill="1" applyBorder="1" applyAlignment="1">
      <alignment horizontal="right"/>
    </xf>
    <xf numFmtId="3" fontId="13" fillId="10" borderId="9" xfId="0" applyNumberFormat="1" applyFont="1" applyFill="1" applyBorder="1" applyAlignment="1">
      <alignment horizontal="center"/>
    </xf>
    <xf numFmtId="0" fontId="4" fillId="0" borderId="16" xfId="0" applyFont="1" applyBorder="1"/>
    <xf numFmtId="3" fontId="7" fillId="4" borderId="0" xfId="0" applyNumberFormat="1" applyFont="1" applyFill="1" applyBorder="1" applyAlignment="1">
      <alignment horizontal="center" vertical="center"/>
    </xf>
    <xf numFmtId="0" fontId="16" fillId="7" borderId="5" xfId="0" applyFont="1" applyFill="1" applyBorder="1" applyAlignment="1">
      <alignment horizontal="center" vertical="center"/>
    </xf>
    <xf numFmtId="1" fontId="16" fillId="7" borderId="5" xfId="0" applyNumberFormat="1" applyFont="1" applyFill="1" applyBorder="1" applyAlignment="1">
      <alignment horizontal="center" vertical="center"/>
    </xf>
    <xf numFmtId="3" fontId="6" fillId="7" borderId="16" xfId="0" applyNumberFormat="1" applyFont="1" applyFill="1" applyBorder="1" applyAlignment="1">
      <alignment horizontal="center"/>
    </xf>
    <xf numFmtId="3" fontId="6" fillId="0" borderId="7" xfId="0" applyNumberFormat="1" applyFont="1" applyBorder="1" applyAlignment="1">
      <alignment horizontal="center" vertical="center"/>
    </xf>
    <xf numFmtId="3" fontId="7" fillId="4" borderId="8" xfId="0" applyNumberFormat="1" applyFont="1" applyFill="1" applyBorder="1" applyAlignment="1">
      <alignment horizontal="center" vertical="center"/>
    </xf>
    <xf numFmtId="3" fontId="7" fillId="0" borderId="8" xfId="0" applyNumberFormat="1" applyFont="1" applyBorder="1" applyAlignment="1">
      <alignment horizontal="center" vertical="center"/>
    </xf>
    <xf numFmtId="9" fontId="18" fillId="0" borderId="0" xfId="0" applyNumberFormat="1" applyFont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1" fontId="14" fillId="0" borderId="0" xfId="0" applyNumberFormat="1" applyFont="1" applyBorder="1" applyAlignment="1">
      <alignment horizontal="left" vertical="center"/>
    </xf>
    <xf numFmtId="3" fontId="14" fillId="0" borderId="0" xfId="0" applyNumberFormat="1" applyFont="1" applyBorder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18" fillId="0" borderId="0" xfId="0" applyFont="1" applyAlignment="1">
      <alignment horizontal="left"/>
    </xf>
    <xf numFmtId="10" fontId="14" fillId="2" borderId="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4" fillId="11" borderId="13" xfId="0" applyNumberFormat="1" applyFont="1" applyFill="1" applyBorder="1"/>
    <xf numFmtId="3" fontId="4" fillId="11" borderId="14" xfId="0" applyNumberFormat="1" applyFont="1" applyFill="1" applyBorder="1"/>
    <xf numFmtId="0" fontId="4" fillId="11" borderId="14" xfId="0" applyFont="1" applyFill="1" applyBorder="1"/>
    <xf numFmtId="0" fontId="3" fillId="11" borderId="15" xfId="0" applyFont="1" applyFill="1" applyBorder="1"/>
    <xf numFmtId="0" fontId="5" fillId="11" borderId="13" xfId="0" applyFont="1" applyFill="1" applyBorder="1"/>
    <xf numFmtId="0" fontId="6" fillId="11" borderId="14" xfId="0" applyFont="1" applyFill="1" applyBorder="1" applyAlignment="1">
      <alignment horizontal="center"/>
    </xf>
    <xf numFmtId="3" fontId="7" fillId="12" borderId="0" xfId="0" applyNumberFormat="1" applyFont="1" applyFill="1" applyBorder="1" applyAlignment="1">
      <alignment horizontal="center"/>
    </xf>
    <xf numFmtId="3" fontId="6" fillId="12" borderId="17" xfId="0" applyNumberFormat="1" applyFont="1" applyFill="1" applyBorder="1" applyAlignment="1">
      <alignment horizontal="center"/>
    </xf>
    <xf numFmtId="0" fontId="0" fillId="13" borderId="0" xfId="0" applyFill="1"/>
    <xf numFmtId="0" fontId="8" fillId="13" borderId="0" xfId="0" applyFont="1" applyFill="1" applyAlignment="1">
      <alignment vertical="center"/>
    </xf>
    <xf numFmtId="0" fontId="6" fillId="13" borderId="0" xfId="0" applyFont="1" applyFill="1"/>
    <xf numFmtId="3" fontId="19" fillId="0" borderId="1" xfId="0" applyNumberFormat="1" applyFont="1" applyBorder="1" applyAlignment="1">
      <alignment horizontal="left" vertical="center"/>
    </xf>
    <xf numFmtId="4" fontId="19" fillId="0" borderId="1" xfId="0" applyNumberFormat="1" applyFont="1" applyBorder="1" applyAlignment="1">
      <alignment horizontal="left" vertical="center"/>
    </xf>
    <xf numFmtId="0" fontId="19" fillId="0" borderId="1" xfId="0" applyFont="1" applyBorder="1" applyAlignment="1">
      <alignment horizontal="left" vertical="center"/>
    </xf>
    <xf numFmtId="3" fontId="19" fillId="0" borderId="6" xfId="0" applyNumberFormat="1" applyFont="1" applyBorder="1" applyAlignment="1">
      <alignment horizontal="left" vertical="center"/>
    </xf>
    <xf numFmtId="0" fontId="20" fillId="0" borderId="5" xfId="0" applyFont="1" applyBorder="1" applyAlignment="1">
      <alignment horizontal="left" vertical="center"/>
    </xf>
    <xf numFmtId="3" fontId="20" fillId="0" borderId="1" xfId="0" applyNumberFormat="1" applyFont="1" applyBorder="1" applyAlignment="1">
      <alignment horizontal="left" vertical="center"/>
    </xf>
    <xf numFmtId="0" fontId="20" fillId="8" borderId="5" xfId="0" applyFont="1" applyFill="1" applyBorder="1" applyAlignment="1">
      <alignment vertical="center"/>
    </xf>
    <xf numFmtId="0" fontId="20" fillId="8" borderId="1" xfId="0" applyFont="1" applyFill="1" applyBorder="1" applyAlignment="1">
      <alignment horizontal="left" vertical="center"/>
    </xf>
    <xf numFmtId="10" fontId="10" fillId="0" borderId="0" xfId="0" applyNumberFormat="1" applyFont="1" applyAlignment="1">
      <alignment horizontal="center" vertical="center"/>
    </xf>
    <xf numFmtId="0" fontId="10" fillId="0" borderId="0" xfId="0" applyFont="1" applyBorder="1" applyAlignment="1">
      <alignment horizontal="right" vertical="center"/>
    </xf>
  </cellXfs>
  <cellStyles count="2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89"/>
  <sheetViews>
    <sheetView tabSelected="1" topLeftCell="A11" zoomScale="150" zoomScaleNormal="150" zoomScalePageLayoutView="150" workbookViewId="0">
      <selection activeCell="C15" sqref="C15"/>
    </sheetView>
  </sheetViews>
  <sheetFormatPr baseColWidth="10" defaultRowHeight="18" x14ac:dyDescent="0"/>
  <cols>
    <col min="2" max="2" width="14.33203125" customWidth="1"/>
    <col min="3" max="3" width="15.5" customWidth="1"/>
    <col min="4" max="4" width="18.1640625" customWidth="1"/>
    <col min="5" max="5" width="15.5" customWidth="1"/>
    <col min="6" max="6" width="15.6640625" customWidth="1"/>
    <col min="7" max="7" width="15.5" customWidth="1"/>
    <col min="8" max="8" width="12" customWidth="1"/>
    <col min="9" max="9" width="14.6640625" style="20" customWidth="1"/>
    <col min="10" max="10" width="12.33203125" style="29" customWidth="1"/>
    <col min="11" max="11" width="10.83203125" style="1" customWidth="1"/>
    <col min="12" max="14" width="10.83203125" customWidth="1"/>
  </cols>
  <sheetData>
    <row r="2" spans="1:12">
      <c r="B2" s="15"/>
      <c r="C2" s="15"/>
      <c r="D2" s="28" t="s">
        <v>2</v>
      </c>
      <c r="E2" s="15"/>
      <c r="F2" s="15"/>
      <c r="G2" s="15"/>
      <c r="H2" s="15"/>
    </row>
    <row r="3" spans="1:12" ht="18" customHeight="1">
      <c r="A3" s="39"/>
      <c r="B3" s="36" t="s">
        <v>8</v>
      </c>
      <c r="C3" s="37">
        <v>20000</v>
      </c>
      <c r="D3" s="41"/>
      <c r="E3" s="60"/>
      <c r="F3" s="40"/>
      <c r="G3" s="36" t="s">
        <v>9</v>
      </c>
      <c r="H3" s="42">
        <v>15000</v>
      </c>
    </row>
    <row r="4" spans="1:12" ht="18" customHeight="1">
      <c r="A4" s="27"/>
      <c r="B4" s="25"/>
      <c r="D4" s="36" t="s">
        <v>36</v>
      </c>
      <c r="E4" s="121">
        <v>6.25E-2</v>
      </c>
      <c r="F4" s="36" t="s">
        <v>35</v>
      </c>
      <c r="G4" s="38">
        <v>60000</v>
      </c>
      <c r="H4" s="25"/>
      <c r="L4" s="3"/>
    </row>
    <row r="5" spans="1:12" ht="18" customHeight="1" thickBot="1">
      <c r="A5" s="39"/>
      <c r="B5" s="110"/>
      <c r="C5" s="111"/>
      <c r="D5" s="111"/>
      <c r="E5" s="112" t="s">
        <v>33</v>
      </c>
      <c r="F5" s="111"/>
      <c r="G5" s="111"/>
      <c r="H5" s="111"/>
      <c r="I5" s="21"/>
      <c r="K5" s="3"/>
      <c r="L5" s="3"/>
    </row>
    <row r="6" spans="1:12" ht="18" customHeight="1">
      <c r="A6" s="2"/>
      <c r="B6" s="9"/>
      <c r="C6" s="10" t="s">
        <v>1</v>
      </c>
      <c r="D6" s="10"/>
      <c r="E6" s="10" t="s">
        <v>24</v>
      </c>
      <c r="F6" s="10" t="s">
        <v>15</v>
      </c>
      <c r="G6" s="10" t="s">
        <v>14</v>
      </c>
      <c r="H6" s="11"/>
      <c r="I6" s="21"/>
      <c r="K6" s="3"/>
      <c r="L6" s="3"/>
    </row>
    <row r="7" spans="1:12" ht="18" customHeight="1">
      <c r="A7" s="2"/>
      <c r="B7" s="119" t="s">
        <v>11</v>
      </c>
      <c r="C7" s="120" t="s">
        <v>37</v>
      </c>
      <c r="D7" s="8" t="s">
        <v>34</v>
      </c>
      <c r="E7" s="8" t="s">
        <v>25</v>
      </c>
      <c r="F7" s="8" t="s">
        <v>16</v>
      </c>
      <c r="G7" s="8" t="s">
        <v>27</v>
      </c>
      <c r="H7" s="12" t="s">
        <v>15</v>
      </c>
      <c r="I7" s="21"/>
      <c r="K7" s="3"/>
      <c r="L7" s="3"/>
    </row>
    <row r="8" spans="1:12" ht="18" customHeight="1">
      <c r="A8" s="2"/>
      <c r="B8" s="13" t="s">
        <v>10</v>
      </c>
      <c r="C8" s="62" t="s">
        <v>13</v>
      </c>
      <c r="D8" s="61" t="s">
        <v>12</v>
      </c>
      <c r="E8" s="99">
        <v>0.02</v>
      </c>
      <c r="F8" s="8" t="s">
        <v>26</v>
      </c>
      <c r="G8" s="8">
        <v>0</v>
      </c>
      <c r="H8" s="12" t="s">
        <v>16</v>
      </c>
      <c r="I8" s="21"/>
      <c r="J8" s="45"/>
      <c r="K8" s="46"/>
      <c r="L8" s="3"/>
    </row>
    <row r="9" spans="1:12" s="98" customFormat="1" ht="18" customHeight="1">
      <c r="A9" s="93"/>
      <c r="B9" s="117">
        <v>1</v>
      </c>
      <c r="C9" s="118">
        <f>(H3*E4)</f>
        <v>937.5</v>
      </c>
      <c r="D9" s="113">
        <f>H3</f>
        <v>15000</v>
      </c>
      <c r="E9" s="114">
        <f>C3-(C3*E8)</f>
        <v>19600</v>
      </c>
      <c r="F9" s="113">
        <f>SUM(D9-C9)+E9</f>
        <v>33662.5</v>
      </c>
      <c r="G9" s="115">
        <f>SUM(G8*B9)</f>
        <v>0</v>
      </c>
      <c r="H9" s="116">
        <f>SUM(F9-G9)</f>
        <v>33662.5</v>
      </c>
      <c r="I9" s="94"/>
      <c r="J9" s="95"/>
      <c r="K9" s="96"/>
      <c r="L9" s="97"/>
    </row>
    <row r="10" spans="1:12" ht="18" customHeight="1" thickBot="1">
      <c r="A10" s="4"/>
      <c r="B10" s="90">
        <v>50</v>
      </c>
      <c r="C10" s="91">
        <f>(C9*B10)+G4</f>
        <v>106875</v>
      </c>
      <c r="D10" s="92">
        <f>SUM(D9*B10)-C10</f>
        <v>643125</v>
      </c>
      <c r="E10" s="92">
        <f>SUM((E9*B10))</f>
        <v>980000</v>
      </c>
      <c r="F10" s="92">
        <f>SUM(+E10-D10)</f>
        <v>336875</v>
      </c>
      <c r="G10" s="92">
        <f>SUM(G8*B10)</f>
        <v>0</v>
      </c>
      <c r="H10" s="101">
        <f>SUM(F10-G10)</f>
        <v>336875</v>
      </c>
      <c r="J10" s="45"/>
      <c r="K10" s="46"/>
      <c r="L10" s="3"/>
    </row>
    <row r="11" spans="1:12" ht="18" customHeight="1" thickBot="1">
      <c r="A11" s="2"/>
      <c r="B11" s="5"/>
      <c r="E11" s="5"/>
      <c r="F11" s="56" t="s">
        <v>17</v>
      </c>
      <c r="G11" s="57">
        <v>1.4999999999999999E-2</v>
      </c>
      <c r="H11" s="58">
        <f>SUM(H10*G11)</f>
        <v>5053.125</v>
      </c>
      <c r="L11" s="5"/>
    </row>
    <row r="12" spans="1:12" ht="19" thickBot="1">
      <c r="B12" s="53" t="s">
        <v>28</v>
      </c>
      <c r="C12" s="54" t="s">
        <v>29</v>
      </c>
      <c r="D12" s="64" t="s">
        <v>6</v>
      </c>
      <c r="F12" s="44"/>
      <c r="G12" s="35" t="s">
        <v>18</v>
      </c>
      <c r="H12" s="34">
        <f>SUM(H10-H11)</f>
        <v>331821.875</v>
      </c>
    </row>
    <row r="13" spans="1:12" ht="18" customHeight="1">
      <c r="A13" s="2"/>
      <c r="B13" s="87">
        <v>50</v>
      </c>
      <c r="C13" s="55">
        <f>($C$9*B13)+$G$4</f>
        <v>106875</v>
      </c>
      <c r="D13" s="6" t="s">
        <v>3</v>
      </c>
      <c r="F13" s="48"/>
      <c r="G13" s="14" t="s">
        <v>23</v>
      </c>
      <c r="H13" s="49">
        <f>H12</f>
        <v>331821.875</v>
      </c>
      <c r="I13" s="43"/>
      <c r="J13" s="100"/>
      <c r="K13" s="5"/>
      <c r="L13" s="5"/>
    </row>
    <row r="14" spans="1:12" ht="18" customHeight="1">
      <c r="A14" s="2"/>
      <c r="B14" s="88">
        <v>100</v>
      </c>
      <c r="C14" s="55">
        <f>($C$9*B14)+$G$4</f>
        <v>153750</v>
      </c>
      <c r="D14" s="6" t="s">
        <v>4</v>
      </c>
      <c r="F14" s="36" t="s">
        <v>0</v>
      </c>
      <c r="G14" s="59" t="s">
        <v>7</v>
      </c>
      <c r="H14" s="63"/>
      <c r="I14" s="26"/>
      <c r="J14" s="31"/>
      <c r="K14" s="17"/>
      <c r="L14" s="17"/>
    </row>
    <row r="15" spans="1:12" ht="18" customHeight="1" thickBot="1">
      <c r="A15" s="2"/>
      <c r="B15" s="87">
        <v>150</v>
      </c>
      <c r="C15" s="55">
        <f>($C$9*B15)+$G$4</f>
        <v>200625</v>
      </c>
      <c r="D15" s="6" t="s">
        <v>5</v>
      </c>
      <c r="F15" s="50"/>
      <c r="G15" s="51" t="s">
        <v>20</v>
      </c>
      <c r="H15" s="52">
        <f>SUM(H13-H14)</f>
        <v>331821.875</v>
      </c>
      <c r="J15" s="31"/>
      <c r="K15" s="17"/>
      <c r="L15" s="17"/>
    </row>
    <row r="16" spans="1:12">
      <c r="B16" s="102"/>
      <c r="C16" s="103"/>
      <c r="D16" s="103"/>
      <c r="E16" s="107" t="s">
        <v>31</v>
      </c>
      <c r="F16" s="104"/>
      <c r="G16" s="104"/>
      <c r="H16" s="105"/>
      <c r="I16" s="22"/>
      <c r="J16" s="31"/>
      <c r="K16" s="18"/>
      <c r="L16" s="18"/>
    </row>
    <row r="17" spans="2:12">
      <c r="B17" s="65" t="s">
        <v>30</v>
      </c>
      <c r="C17" s="66" t="s">
        <v>29</v>
      </c>
      <c r="D17" s="66"/>
      <c r="E17" s="23"/>
      <c r="F17" s="23"/>
      <c r="G17" s="23"/>
      <c r="H17" s="67"/>
      <c r="I17" s="23"/>
      <c r="L17" s="7"/>
    </row>
    <row r="18" spans="2:12">
      <c r="B18" s="89"/>
      <c r="C18" s="86"/>
      <c r="D18" s="108">
        <f>(D9*B18)-C18</f>
        <v>0</v>
      </c>
      <c r="E18" s="108">
        <f>SUM(E9*B18)</f>
        <v>0</v>
      </c>
      <c r="F18" s="108">
        <f>SUM(+E18-D18)</f>
        <v>0</v>
      </c>
      <c r="G18" s="108">
        <f>SUM(G8*B18)</f>
        <v>0</v>
      </c>
      <c r="H18" s="109">
        <f>SUM(F18-G18)</f>
        <v>0</v>
      </c>
      <c r="I18" s="23"/>
      <c r="L18" s="7"/>
    </row>
    <row r="19" spans="2:12">
      <c r="B19" s="68"/>
      <c r="C19" s="23"/>
      <c r="D19" s="23"/>
      <c r="E19" s="23"/>
      <c r="F19" s="69" t="s">
        <v>17</v>
      </c>
      <c r="G19" s="70">
        <f>G11</f>
        <v>1.4999999999999999E-2</v>
      </c>
      <c r="H19" s="71">
        <f>SUM(H18*G19)</f>
        <v>0</v>
      </c>
      <c r="I19" s="24"/>
      <c r="L19" s="7"/>
    </row>
    <row r="20" spans="2:12">
      <c r="B20" s="72"/>
      <c r="C20" s="73"/>
      <c r="D20" s="73"/>
      <c r="E20" s="73"/>
      <c r="F20" s="44"/>
      <c r="G20" s="74" t="s">
        <v>18</v>
      </c>
      <c r="H20" s="75">
        <f>SUM(H17-H19)</f>
        <v>0</v>
      </c>
      <c r="L20" s="7"/>
    </row>
    <row r="21" spans="2:12">
      <c r="B21" s="72"/>
      <c r="C21" s="73"/>
      <c r="D21" s="73"/>
      <c r="E21" s="22"/>
      <c r="F21" s="48"/>
      <c r="G21" s="76" t="s">
        <v>19</v>
      </c>
      <c r="H21" s="77">
        <f>H20</f>
        <v>0</v>
      </c>
    </row>
    <row r="22" spans="2:12">
      <c r="B22" s="72"/>
      <c r="C22" s="73"/>
      <c r="D22" s="73"/>
      <c r="E22" s="73"/>
      <c r="F22" s="122" t="s">
        <v>21</v>
      </c>
      <c r="G22" s="78" t="s">
        <v>7</v>
      </c>
      <c r="H22" s="79"/>
    </row>
    <row r="23" spans="2:12" ht="19" thickBot="1">
      <c r="B23" s="80"/>
      <c r="C23" s="81"/>
      <c r="D23" s="81"/>
      <c r="E23" s="81"/>
      <c r="F23" s="82"/>
      <c r="G23" s="83" t="s">
        <v>19</v>
      </c>
      <c r="H23" s="84">
        <f>SUM(H21-H22)</f>
        <v>0</v>
      </c>
      <c r="I23" s="22"/>
      <c r="J23" s="31"/>
      <c r="K23" s="18"/>
      <c r="L23" s="16"/>
    </row>
    <row r="24" spans="2:12">
      <c r="B24" s="106"/>
      <c r="C24" s="103"/>
      <c r="D24" s="103"/>
      <c r="E24" s="107" t="s">
        <v>32</v>
      </c>
      <c r="F24" s="104"/>
      <c r="G24" s="104"/>
      <c r="H24" s="105"/>
      <c r="I24" s="22"/>
      <c r="J24" s="31"/>
      <c r="K24" s="18"/>
      <c r="L24" s="18"/>
    </row>
    <row r="25" spans="2:12">
      <c r="B25" s="65" t="s">
        <v>30</v>
      </c>
      <c r="C25" s="66" t="s">
        <v>29</v>
      </c>
      <c r="D25" s="66"/>
      <c r="E25" s="23"/>
      <c r="F25" s="23"/>
      <c r="G25" s="23"/>
      <c r="H25" s="67"/>
      <c r="I25" s="23"/>
      <c r="J25" s="32"/>
      <c r="K25" s="7"/>
      <c r="L25" s="7"/>
    </row>
    <row r="26" spans="2:12">
      <c r="B26" s="89"/>
      <c r="C26" s="86"/>
      <c r="D26" s="108">
        <f>(D9*B26)-C26</f>
        <v>0</v>
      </c>
      <c r="E26" s="108">
        <f>SUM(E9*B26)</f>
        <v>0</v>
      </c>
      <c r="F26" s="108">
        <f>SUM(+E26-D26)</f>
        <v>0</v>
      </c>
      <c r="G26" s="108">
        <f>SUM(G8*B26)</f>
        <v>0</v>
      </c>
      <c r="H26" s="109">
        <f>SUM(F26-G26)</f>
        <v>0</v>
      </c>
      <c r="I26" s="23"/>
      <c r="J26" s="32"/>
      <c r="K26" s="7"/>
      <c r="L26" s="7"/>
    </row>
    <row r="27" spans="2:12">
      <c r="B27" s="68"/>
      <c r="C27" s="23"/>
      <c r="D27" s="23"/>
      <c r="E27" s="23"/>
      <c r="F27" s="69" t="s">
        <v>17</v>
      </c>
      <c r="G27" s="70">
        <f>G19</f>
        <v>1.4999999999999999E-2</v>
      </c>
      <c r="H27" s="71">
        <f>SUM(H26*G27)</f>
        <v>0</v>
      </c>
      <c r="I27" s="24"/>
      <c r="J27" s="30"/>
      <c r="K27" s="7"/>
      <c r="L27" s="7"/>
    </row>
    <row r="28" spans="2:12">
      <c r="B28" s="68"/>
      <c r="C28" s="23"/>
      <c r="D28" s="45"/>
      <c r="E28" s="73"/>
      <c r="F28" s="73"/>
      <c r="G28" s="74" t="s">
        <v>18</v>
      </c>
      <c r="H28" s="75">
        <f>SUM(H25-H27)</f>
        <v>0</v>
      </c>
      <c r="L28" s="7"/>
    </row>
    <row r="29" spans="2:12" ht="17" customHeight="1">
      <c r="B29" s="68"/>
      <c r="C29" s="23"/>
      <c r="D29" s="47"/>
      <c r="E29" s="22"/>
      <c r="F29" s="48"/>
      <c r="G29" s="76" t="s">
        <v>19</v>
      </c>
      <c r="H29" s="77">
        <f>H28</f>
        <v>0</v>
      </c>
      <c r="K29" s="7"/>
      <c r="L29" s="7"/>
    </row>
    <row r="30" spans="2:12" ht="17" customHeight="1">
      <c r="B30" s="85"/>
      <c r="C30" s="20"/>
      <c r="D30" s="45"/>
      <c r="E30" s="73"/>
      <c r="F30" s="122" t="s">
        <v>22</v>
      </c>
      <c r="G30" s="78" t="s">
        <v>7</v>
      </c>
      <c r="H30" s="79"/>
      <c r="L30" s="1"/>
    </row>
    <row r="31" spans="2:12" ht="17" customHeight="1" thickBot="1">
      <c r="B31" s="80"/>
      <c r="C31" s="81"/>
      <c r="D31" s="81"/>
      <c r="E31" s="81"/>
      <c r="F31" s="82"/>
      <c r="G31" s="83" t="s">
        <v>19</v>
      </c>
      <c r="H31" s="84">
        <f>SUM(H29-H30)</f>
        <v>0</v>
      </c>
      <c r="I31"/>
      <c r="J31" s="31"/>
      <c r="K31" s="18"/>
      <c r="L31" s="18"/>
    </row>
    <row r="32" spans="2:12">
      <c r="I32"/>
      <c r="J32" s="31"/>
      <c r="K32" s="18"/>
      <c r="L32" s="18"/>
    </row>
    <row r="33" spans="9:12">
      <c r="I33"/>
      <c r="J33" s="33"/>
      <c r="K33" s="19"/>
      <c r="L33" s="19"/>
    </row>
    <row r="34" spans="9:12">
      <c r="I34"/>
      <c r="J34" s="32"/>
      <c r="K34" s="7"/>
      <c r="L34" s="7"/>
    </row>
    <row r="35" spans="9:12">
      <c r="I35"/>
      <c r="J35" s="30"/>
      <c r="K35" s="7"/>
      <c r="L35" s="7"/>
    </row>
    <row r="36" spans="9:12">
      <c r="I36"/>
      <c r="L36" s="7"/>
    </row>
    <row r="37" spans="9:12">
      <c r="I37"/>
      <c r="K37" s="7"/>
      <c r="L37" s="7"/>
    </row>
    <row r="38" spans="9:12" ht="20" customHeight="1">
      <c r="I38"/>
      <c r="L38" s="1"/>
    </row>
    <row r="39" spans="9:12">
      <c r="I39"/>
      <c r="J39" s="31"/>
      <c r="K39" s="18"/>
      <c r="L39" s="18"/>
    </row>
    <row r="40" spans="9:12">
      <c r="I40"/>
      <c r="J40" s="31"/>
      <c r="K40" s="18"/>
      <c r="L40" s="18"/>
    </row>
    <row r="41" spans="9:12">
      <c r="I41"/>
      <c r="J41" s="33"/>
      <c r="K41" s="19"/>
      <c r="L41" s="19"/>
    </row>
    <row r="42" spans="9:12">
      <c r="I42"/>
      <c r="J42" s="32"/>
      <c r="K42" s="7"/>
      <c r="L42" s="7"/>
    </row>
    <row r="43" spans="9:12">
      <c r="I43"/>
      <c r="J43" s="30"/>
      <c r="K43" s="7"/>
      <c r="L43" s="7"/>
    </row>
    <row r="44" spans="9:12">
      <c r="I44"/>
      <c r="L44" s="7"/>
    </row>
    <row r="45" spans="9:12">
      <c r="I45"/>
      <c r="K45" s="7"/>
      <c r="L45" s="7"/>
    </row>
    <row r="46" spans="9:12">
      <c r="I46"/>
      <c r="L46" s="1"/>
    </row>
    <row r="47" spans="9:12">
      <c r="I47"/>
      <c r="J47" s="31"/>
      <c r="K47" s="18"/>
      <c r="L47" s="18"/>
    </row>
    <row r="48" spans="9:12">
      <c r="I48"/>
      <c r="J48" s="31"/>
      <c r="K48" s="18"/>
      <c r="L48" s="18"/>
    </row>
    <row r="49" spans="9:13">
      <c r="I49"/>
      <c r="J49" s="33"/>
      <c r="K49" s="19"/>
      <c r="L49" s="19"/>
      <c r="M49" s="6"/>
    </row>
    <row r="50" spans="9:13">
      <c r="I50"/>
      <c r="J50" s="32"/>
      <c r="K50" s="7"/>
      <c r="L50" s="7"/>
      <c r="M50" s="6"/>
    </row>
    <row r="51" spans="9:13">
      <c r="I51"/>
      <c r="J51" s="30"/>
      <c r="K51" s="7"/>
      <c r="L51" s="7"/>
      <c r="M51" s="6"/>
    </row>
    <row r="52" spans="9:13">
      <c r="I52"/>
      <c r="L52" s="7"/>
      <c r="M52" s="6"/>
    </row>
    <row r="53" spans="9:13">
      <c r="I53"/>
      <c r="K53" s="7"/>
      <c r="L53" s="7"/>
      <c r="M53" s="6"/>
    </row>
    <row r="54" spans="9:13">
      <c r="I54"/>
      <c r="L54" s="1"/>
    </row>
    <row r="55" spans="9:13">
      <c r="I55"/>
      <c r="K55" s="18"/>
      <c r="L55" s="18"/>
    </row>
    <row r="56" spans="9:13">
      <c r="I56"/>
      <c r="L56" s="1"/>
    </row>
    <row r="57" spans="9:13">
      <c r="I57"/>
      <c r="L57" s="1"/>
    </row>
    <row r="58" spans="9:13">
      <c r="I58"/>
      <c r="L58" s="1"/>
    </row>
    <row r="59" spans="9:13">
      <c r="I59"/>
    </row>
    <row r="60" spans="9:13">
      <c r="I60"/>
    </row>
    <row r="61" spans="9:13">
      <c r="I61"/>
    </row>
    <row r="62" spans="9:13">
      <c r="I62"/>
    </row>
    <row r="63" spans="9:13">
      <c r="I63"/>
    </row>
    <row r="64" spans="9:13">
      <c r="I64"/>
    </row>
    <row r="65" spans="9:9">
      <c r="I65"/>
    </row>
    <row r="66" spans="9:9">
      <c r="I66"/>
    </row>
    <row r="67" spans="9:9">
      <c r="I67"/>
    </row>
    <row r="68" spans="9:9">
      <c r="I68"/>
    </row>
    <row r="69" spans="9:9">
      <c r="I69"/>
    </row>
    <row r="70" spans="9:9">
      <c r="I70"/>
    </row>
    <row r="71" spans="9:9">
      <c r="I71"/>
    </row>
    <row r="72" spans="9:9">
      <c r="I72"/>
    </row>
    <row r="73" spans="9:9">
      <c r="I73"/>
    </row>
    <row r="74" spans="9:9">
      <c r="I74"/>
    </row>
    <row r="75" spans="9:9">
      <c r="I75"/>
    </row>
    <row r="76" spans="9:9">
      <c r="I76"/>
    </row>
    <row r="77" spans="9:9">
      <c r="I77"/>
    </row>
    <row r="78" spans="9:9">
      <c r="I78"/>
    </row>
    <row r="79" spans="9:9">
      <c r="I79"/>
    </row>
    <row r="80" spans="9:9">
      <c r="I80"/>
    </row>
    <row r="81" spans="9:9">
      <c r="I81"/>
    </row>
    <row r="82" spans="9:9">
      <c r="I82"/>
    </row>
    <row r="83" spans="9:9">
      <c r="I83"/>
    </row>
    <row r="84" spans="9:9">
      <c r="I84"/>
    </row>
    <row r="85" spans="9:9">
      <c r="I85"/>
    </row>
    <row r="86" spans="9:9">
      <c r="I86"/>
    </row>
    <row r="87" spans="9:9">
      <c r="I87"/>
    </row>
    <row r="88" spans="9:9">
      <c r="I88"/>
    </row>
    <row r="89" spans="9:9">
      <c r="I8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Grenier de Cardenal</dc:creator>
  <cp:lastModifiedBy>laurent Grenier de Cardenal</cp:lastModifiedBy>
  <dcterms:created xsi:type="dcterms:W3CDTF">2015-07-27T09:46:18Z</dcterms:created>
  <dcterms:modified xsi:type="dcterms:W3CDTF">2015-08-21T14:22:02Z</dcterms:modified>
</cp:coreProperties>
</file>