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xr:revisionPtr revIDLastSave="0" documentId="13_ncr:1_{959D181A-F4E4-46E0-AAA3-5406D6A3CCFB}" xr6:coauthVersionLast="37" xr6:coauthVersionMax="37" xr10:uidLastSave="{00000000-0000-0000-0000-000000000000}"/>
  <bookViews>
    <workbookView xWindow="0" yWindow="0" windowWidth="24000" windowHeight="11595" activeTab="2" xr2:uid="{3FEEED24-FFA1-4B72-A2D5-73CFC6CF6077}"/>
  </bookViews>
  <sheets>
    <sheet name="vide" sheetId="1" r:id="rId1"/>
    <sheet name="vide1" sheetId="2" r:id="rId2"/>
    <sheet name="APPLICATION 2 Formulaire" sheetId="6" r:id="rId3"/>
    <sheet name="vide2" sheetId="12" r:id="rId4"/>
    <sheet name="vide3" sheetId="13" r:id="rId5"/>
    <sheet name="tarifs suite à PQY" sheetId="4" r:id="rId6"/>
    <sheet name="Tarif de base" sheetId="3" r:id="rId7"/>
    <sheet name="formulaire" sheetId="5" r:id="rId8"/>
  </sheets>
  <definedNames>
    <definedName name="DonnéesExternes_1" localSheetId="5" hidden="1">'tarifs suite à PQY'!$A$1:$B$14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2" i="6" l="1"/>
  <c r="G13" i="6"/>
  <c r="G14" i="6"/>
  <c r="G15" i="6"/>
  <c r="G16" i="6"/>
  <c r="G11" i="6" l="1"/>
  <c r="G10" i="6"/>
  <c r="X10" i="6" l="1"/>
  <c r="X11" i="6"/>
  <c r="X12" i="6"/>
  <c r="X13" i="6"/>
  <c r="X14" i="6"/>
  <c r="X15" i="6"/>
  <c r="X16" i="6"/>
  <c r="X17" i="6"/>
  <c r="X18" i="6"/>
  <c r="X19" i="6"/>
  <c r="X20" i="6"/>
  <c r="X21" i="6"/>
  <c r="X22" i="6"/>
  <c r="X9" i="6"/>
  <c r="X23" i="6"/>
  <c r="X24" i="6"/>
  <c r="X8" i="6"/>
  <c r="T11" i="6" l="1"/>
  <c r="T10" i="6"/>
  <c r="F31" i="12"/>
  <c r="G30" i="12"/>
  <c r="G29" i="12"/>
  <c r="G28" i="12"/>
  <c r="G27" i="12"/>
  <c r="G26" i="12"/>
  <c r="G25" i="12"/>
  <c r="G23" i="12"/>
  <c r="G22" i="12"/>
  <c r="G21" i="12"/>
  <c r="G20" i="12"/>
  <c r="G19" i="12"/>
  <c r="G18" i="12"/>
  <c r="G16" i="12"/>
  <c r="G15" i="12"/>
  <c r="G14" i="12"/>
  <c r="G13" i="12"/>
  <c r="G12" i="12"/>
  <c r="G11" i="12"/>
  <c r="F24" i="12"/>
  <c r="G31" i="12" l="1"/>
  <c r="K25" i="12" s="1"/>
  <c r="G24" i="12"/>
  <c r="K18" i="12" s="1"/>
  <c r="G17" i="12"/>
  <c r="K11" i="12" s="1"/>
  <c r="D4" i="3" l="1"/>
  <c r="D5" i="3"/>
  <c r="D6" i="3"/>
  <c r="D7" i="3"/>
  <c r="D8" i="3"/>
  <c r="D9" i="3"/>
  <c r="D10" i="3"/>
  <c r="D11" i="3"/>
  <c r="D12" i="3"/>
  <c r="D13" i="3"/>
  <c r="D14" i="3"/>
  <c r="D15" i="3"/>
  <c r="D16" i="3"/>
  <c r="P8" i="6" l="1"/>
  <c r="T12" i="6"/>
  <c r="T15" i="6"/>
  <c r="J8" i="6"/>
  <c r="G9" i="6"/>
  <c r="T9" i="6" s="1"/>
  <c r="T13" i="6"/>
  <c r="G17" i="6"/>
  <c r="G18" i="6"/>
  <c r="S18" i="6"/>
  <c r="M19" i="6"/>
  <c r="G20" i="6"/>
  <c r="S20" i="6"/>
  <c r="M21" i="6"/>
  <c r="G22" i="6"/>
  <c r="S22" i="6"/>
  <c r="S8" i="6"/>
  <c r="J18" i="6"/>
  <c r="P19" i="6"/>
  <c r="J20" i="6"/>
  <c r="P21" i="6"/>
  <c r="J22" i="6"/>
  <c r="M8" i="6"/>
  <c r="J17" i="6"/>
  <c r="T14" i="6"/>
  <c r="T16" i="6"/>
  <c r="M18" i="6"/>
  <c r="G19" i="6"/>
  <c r="S19" i="6"/>
  <c r="M20" i="6"/>
  <c r="G21" i="6"/>
  <c r="S21" i="6"/>
  <c r="M22" i="6"/>
  <c r="G8" i="6"/>
  <c r="P18" i="6"/>
  <c r="J19" i="6"/>
  <c r="P20" i="6"/>
  <c r="J21" i="6"/>
  <c r="P22" i="6"/>
  <c r="E9" i="3"/>
  <c r="E10" i="3"/>
  <c r="E11" i="3"/>
  <c r="E12" i="3"/>
  <c r="E13" i="3"/>
  <c r="E14" i="3"/>
  <c r="E15" i="3"/>
  <c r="E16" i="3"/>
  <c r="T19" i="6" l="1"/>
  <c r="T21" i="6"/>
  <c r="T8" i="6"/>
  <c r="T20" i="6"/>
  <c r="T22" i="6"/>
  <c r="T17" i="6"/>
  <c r="T18" i="6"/>
  <c r="E4" i="3"/>
  <c r="E5" i="3"/>
  <c r="E6" i="3"/>
  <c r="E7" i="3"/>
  <c r="E8" i="3"/>
  <c r="E2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585FA7-9A93-4310-8B61-3C4897ED854E}" keepAlive="1" name="Requête - TARIFS PAILLET" description="Connexion à la requête « TARIFS PAILLET » dans le classeur." type="5" refreshedVersion="6" background="1" saveData="1">
    <dbPr connection="Provider=Microsoft.Mashup.OleDb.1;Data Source=$Workbook$;Location=TARIFS PAILLET;Extended Properties=&quot;&quot;" command="SELECT * FROM [TARIFS PAILLET]"/>
  </connection>
</connections>
</file>

<file path=xl/sharedStrings.xml><?xml version="1.0" encoding="utf-8"?>
<sst xmlns="http://schemas.openxmlformats.org/spreadsheetml/2006/main" count="101" uniqueCount="73">
  <si>
    <t>Date</t>
  </si>
  <si>
    <t>Client</t>
  </si>
  <si>
    <t>Qté</t>
  </si>
  <si>
    <t>alerte saisie</t>
  </si>
  <si>
    <t>Total</t>
  </si>
  <si>
    <t>Action</t>
  </si>
  <si>
    <t>Produits 1</t>
  </si>
  <si>
    <t>Produits 2</t>
  </si>
  <si>
    <t>Produits 3</t>
  </si>
  <si>
    <t>Mois</t>
  </si>
  <si>
    <t>Tarifs</t>
  </si>
  <si>
    <t>Dégustation</t>
  </si>
  <si>
    <t>Cadeau</t>
  </si>
  <si>
    <t>Vente</t>
  </si>
  <si>
    <t>Casse</t>
  </si>
  <si>
    <t>Vol</t>
  </si>
  <si>
    <t>CB</t>
  </si>
  <si>
    <t>Chèque</t>
  </si>
  <si>
    <t>Espèces</t>
  </si>
  <si>
    <t>Produit</t>
  </si>
  <si>
    <t>Tarif</t>
  </si>
  <si>
    <t>Tarif de base</t>
  </si>
  <si>
    <t>Désignation avec tarif</t>
  </si>
  <si>
    <t>Colonne1</t>
  </si>
  <si>
    <t>A.O.C. Côtes de Bourg Rouge 1995</t>
  </si>
  <si>
    <t>A.O.C. Côtes de Bourg Rouge 2007</t>
  </si>
  <si>
    <t>A.O.C. Côtes de Bourg Rouge 2012</t>
  </si>
  <si>
    <t>A.O.C  Côtes de Bourg Rouge 2014</t>
  </si>
  <si>
    <t>Bordeaux Blanc 2015</t>
  </si>
  <si>
    <t>Bordeaux Blanc 2016</t>
  </si>
  <si>
    <t>Bordeaux Rosé 2015</t>
  </si>
  <si>
    <t>Bordeaux Rosé 2017</t>
  </si>
  <si>
    <t xml:space="preserve">Bag in Box Bordeaux 5L  Rouge 2016 </t>
  </si>
  <si>
    <t>Produits 4</t>
  </si>
  <si>
    <t>Produits 5</t>
  </si>
  <si>
    <t>Observations</t>
  </si>
  <si>
    <t xml:space="preserve">A.O.C  Côtes de Bourg Rouge 2014 à 7 € </t>
  </si>
  <si>
    <t xml:space="preserve">A.O.C. Côtes de Bourg Rouge 1995 à 25 € </t>
  </si>
  <si>
    <t xml:space="preserve">A.O.C. Côtes de Bourg Rouge 2007 à 5 € </t>
  </si>
  <si>
    <t xml:space="preserve">Bag in Box Bordeaux 5L  Rouge 2016  à 20 € </t>
  </si>
  <si>
    <t>Montant</t>
  </si>
  <si>
    <t>Qté de bouteille ou litre</t>
  </si>
  <si>
    <t>Somme reçue en CB</t>
  </si>
  <si>
    <t>Somme reçue en chèque</t>
  </si>
  <si>
    <t>Somme reçue en espèces</t>
  </si>
  <si>
    <t>Contrôle</t>
  </si>
  <si>
    <t xml:space="preserve">Produits </t>
  </si>
  <si>
    <t>18/10/2018</t>
  </si>
  <si>
    <t>Fin</t>
  </si>
  <si>
    <t>Valider</t>
  </si>
  <si>
    <t>Aujourd'hui nous sommes le</t>
  </si>
  <si>
    <t>Total Global</t>
  </si>
  <si>
    <t>19/10/2018</t>
  </si>
  <si>
    <t>22/10/2018</t>
  </si>
  <si>
    <t>QG</t>
  </si>
  <si>
    <t>24/10/2018</t>
  </si>
  <si>
    <t>26/10/2018</t>
  </si>
  <si>
    <t>Rouge  2003(Fût de Chêne)</t>
  </si>
  <si>
    <t>Rouge 2005</t>
  </si>
  <si>
    <t>Rouge  2005(Fût de Chêne)</t>
  </si>
  <si>
    <t>Clos MG Rouge 2014</t>
  </si>
  <si>
    <t xml:space="preserve">A.O.C. Côtes de Bourg Rouge 1995 à 1 € </t>
  </si>
  <si>
    <t xml:space="preserve">A.O.C. Côtes de Bourg Rouge 2012 à 6 € </t>
  </si>
  <si>
    <t xml:space="preserve">Bag in Box Bordeaux 5L  Rouge 2016  à 13 € </t>
  </si>
  <si>
    <t xml:space="preserve">Bordeaux Blanc 2015 à 8 € </t>
  </si>
  <si>
    <t xml:space="preserve">Bordeaux Blanc 2016 à 9 € </t>
  </si>
  <si>
    <t xml:space="preserve">Bordeaux Rosé 2015 à 10 € </t>
  </si>
  <si>
    <t xml:space="preserve">Bordeaux Rosé 2017 à 11 € </t>
  </si>
  <si>
    <t xml:space="preserve">Clos MG Rouge 2014 à 12 € </t>
  </si>
  <si>
    <t xml:space="preserve">Rouge  2003(Fût de Chêne) à 2 € </t>
  </si>
  <si>
    <t xml:space="preserve">Rouge  2005(Fût de Chêne) à 4 € </t>
  </si>
  <si>
    <t xml:space="preserve">Rouge 2005 à 3 € </t>
  </si>
  <si>
    <t>trdy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</si>
</sst>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/mm/yy;@"/>
    <numFmt numFmtId="165" formatCode="mmmm"/>
    <numFmt numFmtId="166" formatCode="_-* #,##0.00\ [$€-40C]_-;\-* #,##0.00\ [$€-40C]_-;_-* &quot;-&quot;??\ [$€-40C]_-;_-@_-"/>
  </numFmts>
  <fonts count="18" x14ac:knownFonts="1">
    <font>
      <sz val="11"/>
      <color theme="1"/>
      <name val="Corbel"/>
      <family val="2"/>
      <scheme val="minor"/>
    </font>
    <font>
      <sz val="11"/>
      <color theme="1"/>
      <name val="Corbel"/>
      <family val="2"/>
      <scheme val="minor"/>
    </font>
    <font>
      <b/>
      <sz val="11"/>
      <color theme="1"/>
      <name val="Arial"/>
      <family val="2"/>
    </font>
    <font>
      <sz val="11"/>
      <color theme="4" tint="-0.249977111117893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b/>
      <u/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u/>
      <sz val="18"/>
      <color theme="1"/>
      <name val="Arial"/>
      <family val="2"/>
    </font>
    <font>
      <sz val="14"/>
      <color theme="1" tint="0.499984740745262"/>
      <name val="Arial"/>
      <family val="2"/>
    </font>
    <font>
      <sz val="11"/>
      <color rgb="FF66FF33"/>
      <name val="Arial Black"/>
      <family val="2"/>
    </font>
    <font>
      <b/>
      <i/>
      <sz val="14"/>
      <color rgb="FF66FF33"/>
      <name val="Arial Black"/>
      <family val="2"/>
    </font>
    <font>
      <b/>
      <i/>
      <sz val="11"/>
      <color rgb="FF66FF33"/>
      <name val="Arial Black"/>
      <family val="2"/>
    </font>
    <font>
      <b/>
      <sz val="11"/>
      <color rgb="FF66FF33"/>
      <name val="Arial Black"/>
      <family val="2"/>
    </font>
    <font>
      <b/>
      <sz val="14"/>
      <color rgb="FF66FF33"/>
      <name val="Arial Black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1"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/>
    <xf numFmtId="0" fontId="0" fillId="2" borderId="1" xfId="0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165" fontId="3" fillId="6" borderId="0" xfId="0" applyNumberFormat="1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164" fontId="4" fillId="6" borderId="0" xfId="0" applyNumberFormat="1" applyFont="1" applyFill="1" applyAlignment="1">
      <alignment horizontal="center" vertical="center"/>
    </xf>
    <xf numFmtId="44" fontId="4" fillId="6" borderId="0" xfId="1" applyFont="1" applyFill="1" applyAlignment="1">
      <alignment horizontal="center" vertical="center"/>
    </xf>
    <xf numFmtId="0" fontId="0" fillId="0" borderId="0" xfId="0" applyNumberFormat="1"/>
    <xf numFmtId="14" fontId="4" fillId="6" borderId="0" xfId="0" applyNumberFormat="1" applyFont="1" applyFill="1" applyAlignment="1">
      <alignment horizontal="center" vertical="center"/>
    </xf>
    <xf numFmtId="0" fontId="6" fillId="0" borderId="0" xfId="0" applyFont="1" applyAlignment="1">
      <alignment vertical="center" wrapText="1"/>
    </xf>
    <xf numFmtId="8" fontId="6" fillId="0" borderId="0" xfId="0" applyNumberFormat="1" applyFont="1" applyAlignment="1">
      <alignment horizontal="right" vertical="center" wrapText="1"/>
    </xf>
    <xf numFmtId="8" fontId="7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4" fillId="2" borderId="0" xfId="0" applyFont="1" applyFill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5" fontId="4" fillId="2" borderId="0" xfId="0" applyNumberFormat="1" applyFont="1" applyFill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 wrapText="1"/>
    </xf>
    <xf numFmtId="44" fontId="4" fillId="2" borderId="0" xfId="1" applyFont="1" applyFill="1" applyAlignment="1">
      <alignment horizontal="center" vertical="center" wrapText="1"/>
    </xf>
    <xf numFmtId="166" fontId="6" fillId="0" borderId="0" xfId="0" applyNumberFormat="1" applyFont="1" applyAlignment="1">
      <alignment horizontal="right" vertical="center" wrapText="1"/>
    </xf>
    <xf numFmtId="44" fontId="9" fillId="9" borderId="0" xfId="0" applyNumberFormat="1" applyFont="1" applyFill="1"/>
    <xf numFmtId="0" fontId="10" fillId="8" borderId="0" xfId="0" applyFont="1" applyFill="1"/>
    <xf numFmtId="0" fontId="10" fillId="0" borderId="0" xfId="0" applyFont="1"/>
    <xf numFmtId="0" fontId="10" fillId="8" borderId="0" xfId="0" applyFont="1" applyFill="1" applyAlignment="1"/>
    <xf numFmtId="0" fontId="10" fillId="8" borderId="0" xfId="0" applyFont="1" applyFill="1" applyAlignment="1">
      <alignment horizontal="center"/>
    </xf>
    <xf numFmtId="0" fontId="10" fillId="8" borderId="9" xfId="0" applyFont="1" applyFill="1" applyBorder="1"/>
    <xf numFmtId="14" fontId="10" fillId="0" borderId="0" xfId="0" applyNumberFormat="1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center"/>
      <protection locked="0"/>
    </xf>
    <xf numFmtId="44" fontId="10" fillId="9" borderId="0" xfId="1" applyFont="1" applyFill="1" applyProtection="1">
      <protection locked="0"/>
    </xf>
    <xf numFmtId="0" fontId="10" fillId="0" borderId="7" xfId="0" applyFont="1" applyBorder="1"/>
    <xf numFmtId="0" fontId="10" fillId="0" borderId="10" xfId="0" applyFont="1" applyBorder="1"/>
    <xf numFmtId="44" fontId="10" fillId="0" borderId="0" xfId="1" applyFont="1" applyFill="1" applyAlignment="1" applyProtection="1">
      <alignment horizontal="center"/>
    </xf>
    <xf numFmtId="0" fontId="4" fillId="2" borderId="0" xfId="0" applyFont="1" applyFill="1" applyAlignment="1" applyProtection="1">
      <alignment horizontal="center" vertical="center"/>
    </xf>
    <xf numFmtId="166" fontId="4" fillId="2" borderId="0" xfId="0" applyNumberFormat="1" applyFont="1" applyFill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vertical="center" wrapText="1"/>
    </xf>
    <xf numFmtId="165" fontId="4" fillId="2" borderId="0" xfId="0" applyNumberFormat="1" applyFont="1" applyFill="1" applyAlignment="1" applyProtection="1">
      <alignment horizontal="center" vertical="center" wrapText="1"/>
    </xf>
    <xf numFmtId="164" fontId="4" fillId="2" borderId="0" xfId="0" applyNumberFormat="1" applyFont="1" applyFill="1" applyAlignment="1" applyProtection="1">
      <alignment horizontal="center" vertical="center" wrapText="1"/>
    </xf>
    <xf numFmtId="0" fontId="4" fillId="10" borderId="0" xfId="0" applyFont="1" applyFill="1" applyAlignment="1" applyProtection="1">
      <alignment horizontal="center" vertical="center"/>
    </xf>
    <xf numFmtId="0" fontId="4" fillId="10" borderId="0" xfId="0" applyFont="1" applyFill="1" applyAlignment="1">
      <alignment horizontal="center" vertical="center"/>
    </xf>
    <xf numFmtId="44" fontId="4" fillId="10" borderId="0" xfId="1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2" fillId="9" borderId="0" xfId="0" applyFont="1" applyFill="1" applyAlignment="1" applyProtection="1">
      <alignment horizontal="center"/>
      <protection locked="0"/>
    </xf>
    <xf numFmtId="0" fontId="10" fillId="8" borderId="0" xfId="0" applyFont="1" applyFill="1" applyAlignment="1">
      <alignment horizontal="center"/>
    </xf>
    <xf numFmtId="0" fontId="10" fillId="9" borderId="0" xfId="0" applyFont="1" applyFill="1" applyAlignment="1">
      <alignment horizontal="center"/>
    </xf>
    <xf numFmtId="0" fontId="11" fillId="8" borderId="0" xfId="0" applyFont="1" applyFill="1" applyAlignment="1">
      <alignment horizontal="center"/>
    </xf>
    <xf numFmtId="0" fontId="10" fillId="0" borderId="0" xfId="0" applyFont="1" applyFill="1" applyAlignment="1" applyProtection="1">
      <alignment horizontal="center"/>
      <protection locked="0"/>
    </xf>
    <xf numFmtId="0" fontId="8" fillId="8" borderId="0" xfId="0" applyFont="1" applyFill="1" applyAlignment="1">
      <alignment horizontal="center"/>
    </xf>
    <xf numFmtId="44" fontId="10" fillId="9" borderId="0" xfId="1" applyFont="1" applyFill="1" applyAlignment="1" applyProtection="1">
      <alignment horizontal="center"/>
      <protection locked="0"/>
    </xf>
    <xf numFmtId="2" fontId="13" fillId="11" borderId="11" xfId="0" applyNumberFormat="1" applyFont="1" applyFill="1" applyBorder="1"/>
    <xf numFmtId="2" fontId="14" fillId="11" borderId="11" xfId="0" applyNumberFormat="1" applyFont="1" applyFill="1" applyBorder="1" applyAlignment="1">
      <alignment horizontal="right"/>
    </xf>
    <xf numFmtId="14" fontId="14" fillId="11" borderId="11" xfId="0" applyNumberFormat="1" applyFont="1" applyFill="1" applyBorder="1"/>
    <xf numFmtId="14" fontId="15" fillId="11" borderId="11" xfId="0" applyNumberFormat="1" applyFont="1" applyFill="1" applyBorder="1" applyAlignment="1"/>
    <xf numFmtId="2" fontId="15" fillId="11" borderId="11" xfId="0" applyNumberFormat="1" applyFont="1" applyFill="1" applyBorder="1" applyAlignment="1"/>
    <xf numFmtId="2" fontId="13" fillId="11" borderId="11" xfId="0" applyNumberFormat="1" applyFont="1" applyFill="1" applyBorder="1" applyAlignment="1"/>
    <xf numFmtId="14" fontId="15" fillId="11" borderId="11" xfId="0" applyNumberFormat="1" applyFont="1" applyFill="1" applyBorder="1" applyAlignment="1">
      <alignment horizontal="center"/>
    </xf>
    <xf numFmtId="14" fontId="15" fillId="11" borderId="11" xfId="0" applyNumberFormat="1" applyFont="1" applyFill="1" applyBorder="1"/>
    <xf numFmtId="0" fontId="16" fillId="11" borderId="11" xfId="0" applyFont="1" applyFill="1" applyBorder="1" applyAlignment="1">
      <alignment horizontal="center" vertical="center" wrapText="1"/>
    </xf>
    <xf numFmtId="2" fontId="17" fillId="11" borderId="11" xfId="0" applyNumberFormat="1" applyFont="1" applyFill="1" applyBorder="1" applyAlignment="1" applyProtection="1">
      <alignment horizontal="center" vertical="center"/>
    </xf>
    <xf numFmtId="165" fontId="13" fillId="11" borderId="11" xfId="0" applyNumberFormat="1" applyFont="1" applyFill="1" applyBorder="1" applyAlignment="1" applyProtection="1">
      <alignment horizontal="center" vertical="center"/>
    </xf>
    <xf numFmtId="14" fontId="16" fillId="11" borderId="11" xfId="0" applyNumberFormat="1" applyFont="1" applyFill="1" applyBorder="1" applyAlignment="1" applyProtection="1">
      <alignment horizontal="center" vertical="center"/>
    </xf>
    <xf numFmtId="0" fontId="13" fillId="11" borderId="11" xfId="0" applyFont="1" applyFill="1" applyBorder="1" applyAlignment="1" applyProtection="1">
      <alignment horizontal="center" vertical="center"/>
    </xf>
    <xf numFmtId="0" fontId="13" fillId="11" borderId="11" xfId="0" applyFont="1" applyFill="1" applyBorder="1" applyAlignment="1" applyProtection="1">
      <alignment horizontal="left" vertical="center"/>
    </xf>
    <xf numFmtId="0" fontId="13" fillId="11" borderId="11" xfId="0" applyFont="1" applyFill="1" applyBorder="1" applyAlignment="1" applyProtection="1">
      <alignment horizontal="center" vertical="center"/>
    </xf>
    <xf numFmtId="44" fontId="13" fillId="11" borderId="11" xfId="1" applyFont="1" applyFill="1" applyBorder="1" applyAlignment="1" applyProtection="1">
      <alignment horizontal="center" vertical="center"/>
    </xf>
    <xf numFmtId="44" fontId="13" fillId="11" borderId="11" xfId="1" applyFont="1" applyFill="1" applyBorder="1" applyAlignment="1" applyProtection="1">
      <alignment horizontal="center" vertical="center"/>
    </xf>
    <xf numFmtId="0" fontId="13" fillId="11" borderId="11" xfId="0" applyNumberFormat="1" applyFont="1" applyFill="1" applyBorder="1" applyAlignment="1" applyProtection="1">
      <alignment horizontal="center" vertical="center" wrapText="1"/>
    </xf>
    <xf numFmtId="0" fontId="17" fillId="11" borderId="11" xfId="0" applyFont="1" applyFill="1" applyBorder="1" applyAlignment="1">
      <alignment horizontal="center" vertical="center"/>
    </xf>
    <xf numFmtId="0" fontId="16" fillId="11" borderId="11" xfId="0" applyFont="1" applyFill="1" applyBorder="1" applyAlignment="1" applyProtection="1">
      <alignment horizontal="center" vertical="center"/>
    </xf>
    <xf numFmtId="0" fontId="17" fillId="11" borderId="11" xfId="0" applyFont="1" applyFill="1" applyBorder="1" applyAlignment="1">
      <alignment vertical="center"/>
    </xf>
    <xf numFmtId="2" fontId="13" fillId="11" borderId="11" xfId="0" applyNumberFormat="1" applyFont="1" applyFill="1" applyBorder="1" applyAlignment="1" applyProtection="1">
      <alignment horizontal="left"/>
    </xf>
    <xf numFmtId="2" fontId="13" fillId="11" borderId="11" xfId="0" applyNumberFormat="1" applyFont="1" applyFill="1" applyBorder="1" applyProtection="1"/>
    <xf numFmtId="44" fontId="13" fillId="11" borderId="11" xfId="1" applyFont="1" applyFill="1" applyBorder="1" applyProtection="1"/>
    <xf numFmtId="2" fontId="13" fillId="11" borderId="11" xfId="0" applyNumberFormat="1" applyFont="1" applyFill="1" applyBorder="1" applyAlignment="1" applyProtection="1">
      <alignment horizontal="center"/>
    </xf>
    <xf numFmtId="1" fontId="13" fillId="11" borderId="11" xfId="0" applyNumberFormat="1" applyFont="1" applyFill="1" applyBorder="1" applyAlignment="1" applyProtection="1">
      <alignment horizontal="center"/>
    </xf>
    <xf numFmtId="2" fontId="17" fillId="11" borderId="11" xfId="0" applyNumberFormat="1" applyFont="1" applyFill="1" applyBorder="1" applyAlignment="1" applyProtection="1">
      <alignment horizontal="center" vertical="center"/>
      <protection locked="0"/>
    </xf>
    <xf numFmtId="165" fontId="13" fillId="11" borderId="11" xfId="0" applyNumberFormat="1" applyFont="1" applyFill="1" applyBorder="1" applyAlignment="1" applyProtection="1">
      <alignment horizontal="center" vertical="center"/>
      <protection locked="0"/>
    </xf>
    <xf numFmtId="14" fontId="16" fillId="11" borderId="11" xfId="0" applyNumberFormat="1" applyFont="1" applyFill="1" applyBorder="1" applyAlignment="1" applyProtection="1">
      <alignment horizontal="center" vertical="center"/>
      <protection locked="0"/>
    </xf>
    <xf numFmtId="0" fontId="13" fillId="11" borderId="11" xfId="0" applyFont="1" applyFill="1" applyBorder="1" applyAlignment="1" applyProtection="1">
      <alignment horizontal="left" vertical="center"/>
      <protection locked="0"/>
    </xf>
    <xf numFmtId="0" fontId="13" fillId="11" borderId="11" xfId="0" applyFont="1" applyFill="1" applyBorder="1" applyAlignment="1" applyProtection="1">
      <alignment horizontal="center" vertical="center"/>
      <protection locked="0"/>
    </xf>
    <xf numFmtId="166" fontId="13" fillId="11" borderId="11" xfId="0" applyNumberFormat="1" applyFont="1" applyFill="1" applyBorder="1" applyAlignment="1" applyProtection="1">
      <alignment horizontal="center" vertical="center"/>
      <protection locked="0"/>
    </xf>
    <xf numFmtId="0" fontId="13" fillId="11" borderId="11" xfId="0" applyFont="1" applyFill="1" applyBorder="1" applyAlignment="1" applyProtection="1">
      <alignment horizontal="center" vertical="center"/>
      <protection locked="0"/>
    </xf>
    <xf numFmtId="44" fontId="13" fillId="11" borderId="11" xfId="0" applyNumberFormat="1" applyFont="1" applyFill="1" applyBorder="1" applyAlignment="1">
      <alignment horizontal="center" vertical="center" wrapText="1"/>
    </xf>
    <xf numFmtId="0" fontId="13" fillId="11" borderId="11" xfId="0" applyFont="1" applyFill="1" applyBorder="1" applyAlignment="1">
      <alignment horizontal="center" vertical="center"/>
    </xf>
    <xf numFmtId="0" fontId="16" fillId="11" borderId="11" xfId="0" applyFont="1" applyFill="1" applyBorder="1" applyAlignment="1" applyProtection="1">
      <alignment horizontal="center" vertical="center"/>
      <protection locked="0"/>
    </xf>
    <xf numFmtId="44" fontId="13" fillId="11" borderId="11" xfId="1" applyFont="1" applyFill="1" applyBorder="1" applyAlignment="1" applyProtection="1">
      <alignment horizontal="center" vertical="center"/>
      <protection locked="0"/>
    </xf>
    <xf numFmtId="0" fontId="13" fillId="11" borderId="11" xfId="0" applyFont="1" applyFill="1" applyBorder="1" applyAlignment="1">
      <alignment horizontal="center" vertical="center" wrapText="1"/>
    </xf>
    <xf numFmtId="2" fontId="13" fillId="11" borderId="11" xfId="0" applyNumberFormat="1" applyFont="1" applyFill="1" applyBorder="1" applyAlignment="1" applyProtection="1">
      <alignment horizontal="left"/>
      <protection locked="0"/>
    </xf>
    <xf numFmtId="2" fontId="13" fillId="11" borderId="11" xfId="0" applyNumberFormat="1" applyFont="1" applyFill="1" applyBorder="1" applyProtection="1">
      <protection locked="0"/>
    </xf>
    <xf numFmtId="44" fontId="13" fillId="11" borderId="11" xfId="1" applyFont="1" applyFill="1" applyBorder="1" applyProtection="1">
      <protection locked="0"/>
    </xf>
    <xf numFmtId="2" fontId="13" fillId="11" borderId="11" xfId="0" applyNumberFormat="1" applyFont="1" applyFill="1" applyBorder="1" applyAlignment="1" applyProtection="1">
      <alignment horizontal="center"/>
      <protection locked="0"/>
    </xf>
    <xf numFmtId="2" fontId="17" fillId="11" borderId="11" xfId="0" applyNumberFormat="1" applyFont="1" applyFill="1" applyBorder="1" applyAlignment="1">
      <alignment horizontal="center" vertical="center"/>
    </xf>
    <xf numFmtId="165" fontId="13" fillId="11" borderId="11" xfId="0" applyNumberFormat="1" applyFont="1" applyFill="1" applyBorder="1" applyAlignment="1">
      <alignment horizontal="center" vertical="center"/>
    </xf>
    <xf numFmtId="14" fontId="16" fillId="11" borderId="11" xfId="0" applyNumberFormat="1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left" vertical="center"/>
    </xf>
    <xf numFmtId="0" fontId="13" fillId="11" borderId="11" xfId="0" applyFont="1" applyFill="1" applyBorder="1" applyAlignment="1">
      <alignment horizontal="center" vertical="center"/>
    </xf>
    <xf numFmtId="166" fontId="13" fillId="11" borderId="11" xfId="0" applyNumberFormat="1" applyFont="1" applyFill="1" applyBorder="1" applyAlignment="1">
      <alignment horizontal="center" vertical="center"/>
    </xf>
    <xf numFmtId="0" fontId="16" fillId="11" borderId="11" xfId="0" applyFont="1" applyFill="1" applyBorder="1" applyAlignment="1">
      <alignment horizontal="center" vertical="center"/>
    </xf>
    <xf numFmtId="44" fontId="13" fillId="11" borderId="11" xfId="1" applyFont="1" applyFill="1" applyBorder="1" applyAlignment="1">
      <alignment horizontal="center" vertical="center"/>
    </xf>
    <xf numFmtId="2" fontId="13" fillId="11" borderId="11" xfId="0" applyNumberFormat="1" applyFont="1" applyFill="1" applyBorder="1" applyAlignment="1">
      <alignment horizontal="left"/>
    </xf>
    <xf numFmtId="44" fontId="13" fillId="11" borderId="11" xfId="1" applyFont="1" applyFill="1" applyBorder="1"/>
  </cellXfs>
  <cellStyles count="2">
    <cellStyle name="Monétaire" xfId="1" builtinId="4"/>
    <cellStyle name="Normal" xfId="0" builtinId="0"/>
  </cellStyles>
  <dxfs count="19">
    <dxf>
      <numFmt numFmtId="0" formatCode="General"/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family val="2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family val="2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family val="2"/>
        <scheme val="none"/>
      </font>
      <numFmt numFmtId="165" formatCode="mmmm"/>
      <fill>
        <patternFill patternType="solid">
          <fgColor indexed="64"/>
          <bgColor rgb="FF00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family val="2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family val="2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family val="2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6" formatCode="_-* #,##0.00\ [$€-40C]_-;\-* #,##0.00\ [$€-40C]_-;_-* &quot;-&quot;??\ [$€-40C]_-;_-@_-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border outline="0">
        <left style="thin">
          <color theme="0"/>
        </left>
        <right style="thin">
          <color theme="0"/>
        </right>
        <top style="thick">
          <color theme="0"/>
        </top>
        <bottom style="thick">
          <color theme="0"/>
        </bottom>
      </border>
    </dxf>
    <dxf>
      <border outline="0">
        <bottom style="thick">
          <color theme="0"/>
        </bottom>
      </border>
    </dxf>
    <dxf>
      <border outline="0">
        <left style="thin">
          <color theme="0"/>
        </left>
        <right style="thin">
          <color theme="0"/>
        </right>
        <top style="thick">
          <color theme="0"/>
        </top>
        <bottom style="thick">
          <color theme="0"/>
        </bottom>
      </border>
    </dxf>
    <dxf>
      <border outline="0">
        <bottom style="thick">
          <color theme="0"/>
        </bottom>
      </border>
    </dxf>
  </dxfs>
  <tableStyles count="0" defaultTableStyle="TableStyleMedium2" defaultPivotStyle="PivotStyleLight16"/>
  <colors>
    <mruColors>
      <color rgb="FF00FF00"/>
      <color rgb="FF66FF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9524</xdr:colOff>
      <xdr:row>4</xdr:row>
      <xdr:rowOff>104775</xdr:rowOff>
    </xdr:from>
    <xdr:to>
      <xdr:col>13</xdr:col>
      <xdr:colOff>1914524</xdr:colOff>
      <xdr:row>5</xdr:row>
      <xdr:rowOff>323850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809999" y="828675"/>
          <a:ext cx="14106525" cy="409575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Arial" panose="020B0604020202020204" pitchFamily="34" charset="0"/>
              <a:cs typeface="Arial" panose="020B0604020202020204" pitchFamily="34" charset="0"/>
            </a:rPr>
            <a:t>P</a:t>
          </a:r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 R O D U I T S</a:t>
          </a:r>
        </a:p>
        <a:p>
          <a:pPr algn="l"/>
          <a:endParaRPr lang="fr-FR" sz="1100"/>
        </a:p>
      </xdr:txBody>
    </xdr:sp>
    <xdr:clientData fPrintsWithSheet="0"/>
  </xdr:twoCellAnchor>
  <xdr:twoCellAnchor>
    <xdr:from>
      <xdr:col>20</xdr:col>
      <xdr:colOff>28575</xdr:colOff>
      <xdr:row>4</xdr:row>
      <xdr:rowOff>95250</xdr:rowOff>
    </xdr:from>
    <xdr:to>
      <xdr:col>23</xdr:col>
      <xdr:colOff>828675</xdr:colOff>
      <xdr:row>6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1077575" y="819150"/>
          <a:ext cx="3676650" cy="428625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Arial" panose="020B0604020202020204" pitchFamily="34" charset="0"/>
              <a:cs typeface="Arial" panose="020B0604020202020204" pitchFamily="34" charset="0"/>
            </a:rPr>
            <a:t>R E G L E M E N T S</a:t>
          </a:r>
          <a:endParaRPr lang="fr-FR" sz="1600" b="1" baseline="0"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8</xdr:col>
      <xdr:colOff>419100</xdr:colOff>
      <xdr:row>0</xdr:row>
      <xdr:rowOff>66676</xdr:rowOff>
    </xdr:from>
    <xdr:to>
      <xdr:col>10</xdr:col>
      <xdr:colOff>1552575</xdr:colOff>
      <xdr:row>4</xdr:row>
      <xdr:rowOff>19050</xdr:rowOff>
    </xdr:to>
    <xdr:sp macro="[0]!OuvertureFormulaire" textlink="">
      <xdr:nvSpPr>
        <xdr:cNvPr id="5" name="Rectangle : avec coins arrondis en diagona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924800" y="66676"/>
          <a:ext cx="2676525" cy="676274"/>
        </a:xfrm>
        <a:prstGeom prst="round2Diag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Nouvelle Action Stock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2F7C0C1-3680-483C-90B2-CBFDA65A3594}" autoFormatId="16" applyNumberFormats="0" applyBorderFormats="0" applyFontFormats="0" applyPatternFormats="0" applyAlignmentFormats="0" applyWidthHeightFormats="0">
  <queryTableRefresh nextId="3">
    <queryTableFields count="2">
      <queryTableField id="1" name="Tarifs" tableColumnId="1"/>
      <queryTableField id="2" name="Colonne1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089C0FE-95EB-44C4-98AA-A299BF0A1D33}" name="Tableau7" displayName="Tableau7" ref="B10:B31" totalsRowShown="0" headerRowDxfId="6" dataDxfId="10" headerRowBorderDxfId="18" tableBorderDxfId="17">
  <autoFilter ref="B10:B31" xr:uid="{32F8F416-6F96-4FB3-A76B-FBC238906807}"/>
  <tableColumns count="1">
    <tableColumn id="1" xr3:uid="{3BFACD03-3CAE-4647-9942-46EE8EBEC268}" name="Mois" dataDxfId="7">
      <calculatedColumnFormula>B10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3A0606F-DC16-43B5-B322-98F4EE6DDBCD}" name="Tableau8" displayName="Tableau8" ref="E10:E31" totalsRowShown="0" headerRowDxfId="9" dataDxfId="8" headerRowBorderDxfId="16" tableBorderDxfId="15">
  <autoFilter ref="E10:E31" xr:uid="{CF93BAEF-F296-4169-858B-2A9644F584E0}"/>
  <tableColumns count="1">
    <tableColumn id="1" xr3:uid="{AD339DC3-B8C4-413A-B318-61CEA20B02EC}" name="Produits 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FA42CA-3BE2-46A2-8D54-32E56F4BC2D5}" name="TARIFS_PAILLET" displayName="TARIFS_PAILLET" ref="A1:B14" tableType="queryTable" totalsRowShown="0">
  <autoFilter ref="A1:B14" xr:uid="{B49067B5-B05B-4D9A-AB6C-8BBB9A111EE0}"/>
  <tableColumns count="2">
    <tableColumn id="1" xr3:uid="{33F6EEE1-0FD0-4EF9-B2E2-91F66CE7E948}" uniqueName="1" name="Tarifs" queryTableFieldId="1" dataDxfId="0"/>
    <tableColumn id="2" xr3:uid="{F38B7EAC-F6E5-4274-BA8F-303030EE1F38}" uniqueName="2" name="Colonne1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27CBD2-4D7E-4EB1-8A3B-45070D85B1EE}" name="Tableau2" displayName="Tableau2" ref="D3:E16" totalsRowShown="0">
  <autoFilter ref="D3:E16" xr:uid="{0045B368-4FF9-4769-9987-4553D1FCFDEE}"/>
  <tableColumns count="2">
    <tableColumn id="1" xr3:uid="{22478B29-F713-47FA-8706-379BF9B86141}" name="Tarifs" dataDxfId="14">
      <calculatedColumnFormula>A4&amp;" à "&amp;B4&amp;" € "</calculatedColumnFormula>
    </tableColumn>
    <tableColumn id="2" xr3:uid="{A35295B7-E237-41C6-BEF5-AF201D3CB4F5}" name="Colonne1" dataDxfId="13">
      <calculatedColumnFormula>Tarif[[#This Row],[Tarif]]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1F9631F-8505-4F5C-9411-AC864B5E4912}" name="Tarif" displayName="Tarif" ref="A3:B16" totalsRowShown="0">
  <autoFilter ref="A3:B16" xr:uid="{BEB62740-0C2F-42C0-947F-E66FAD3AC2F4}"/>
  <tableColumns count="2">
    <tableColumn id="1" xr3:uid="{C61609F6-393C-4EEC-85FC-7C58498685B2}" name="Produit" dataDxfId="12"/>
    <tableColumn id="2" xr3:uid="{AD2AFCC4-1E44-4527-9637-78A4A5E0FA56}" name="Tarif" dataDxfId="11" dataCellStyle="Monétai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23B402-A253-45CA-85D1-B6762FBAC73C}" name="ListeActions" displayName="ListeActions" ref="A2:A8" totalsRowShown="0">
  <autoFilter ref="A2:A8" xr:uid="{8DD75FE8-50E1-4A85-A0F3-E97509793957}"/>
  <tableColumns count="1">
    <tableColumn id="1" xr3:uid="{8541F684-F849-47F1-835C-5A5A9C18F58A}" name="Action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À bandes">
      <a:maj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45379-2D73-4751-B3F0-F0C2510FBEBD}">
  <sheetPr codeName="Feuil1"/>
  <dimension ref="A8:M27"/>
  <sheetViews>
    <sheetView topLeftCell="A16" workbookViewId="0">
      <selection activeCell="F39" sqref="F39"/>
    </sheetView>
  </sheetViews>
  <sheetFormatPr baseColWidth="10" defaultRowHeight="15" x14ac:dyDescent="0.25"/>
  <cols>
    <col min="1" max="16384" width="11" style="1"/>
  </cols>
  <sheetData>
    <row r="8" spans="1:13" x14ac:dyDescent="0.25">
      <c r="A8" s="2"/>
    </row>
    <row r="9" spans="1:13" x14ac:dyDescent="0.25">
      <c r="A9" s="3"/>
      <c r="B9" s="3"/>
    </row>
    <row r="11" spans="1:13" x14ac:dyDescent="0.25">
      <c r="H11" s="6"/>
      <c r="M11" s="6"/>
    </row>
    <row r="12" spans="1:13" ht="15.75" thickBot="1" x14ac:dyDescent="0.3">
      <c r="B12" s="5"/>
      <c r="C12" s="5"/>
      <c r="D12" s="5"/>
      <c r="E12" s="5"/>
      <c r="F12" s="5"/>
      <c r="G12" s="5"/>
    </row>
    <row r="13" spans="1:13" x14ac:dyDescent="0.25">
      <c r="A13" s="2"/>
      <c r="B13" s="4"/>
      <c r="C13" s="4"/>
      <c r="D13" s="4"/>
      <c r="E13" s="4"/>
      <c r="F13" s="7"/>
      <c r="G13" s="8"/>
    </row>
    <row r="14" spans="1:13" x14ac:dyDescent="0.25">
      <c r="A14" s="2"/>
      <c r="B14" s="4"/>
      <c r="C14" s="4"/>
      <c r="D14" s="4"/>
      <c r="E14" s="4"/>
      <c r="F14" s="9"/>
      <c r="G14" s="10"/>
    </row>
    <row r="15" spans="1:13" x14ac:dyDescent="0.25">
      <c r="A15" s="2"/>
      <c r="B15" s="4"/>
      <c r="C15" s="4"/>
      <c r="D15" s="4"/>
      <c r="E15" s="4"/>
      <c r="F15" s="9"/>
      <c r="G15" s="10"/>
    </row>
    <row r="16" spans="1:13" x14ac:dyDescent="0.25">
      <c r="A16" s="2"/>
      <c r="B16" s="4"/>
      <c r="C16" s="4"/>
      <c r="D16" s="4"/>
      <c r="E16" s="4"/>
      <c r="F16" s="9"/>
      <c r="G16" s="10"/>
    </row>
    <row r="17" spans="1:7" x14ac:dyDescent="0.25">
      <c r="A17" s="2"/>
      <c r="B17" s="4"/>
      <c r="C17" s="4"/>
      <c r="D17" s="4"/>
      <c r="E17" s="4"/>
      <c r="F17" s="9"/>
      <c r="G17" s="10"/>
    </row>
    <row r="18" spans="1:7" x14ac:dyDescent="0.25">
      <c r="A18" s="2"/>
      <c r="B18" s="4"/>
      <c r="C18" s="4"/>
      <c r="D18" s="4"/>
      <c r="E18" s="4"/>
      <c r="F18" s="9"/>
      <c r="G18" s="10"/>
    </row>
    <row r="19" spans="1:7" x14ac:dyDescent="0.25">
      <c r="A19" s="2"/>
      <c r="B19" s="4"/>
      <c r="C19" s="4"/>
      <c r="D19" s="4"/>
      <c r="E19" s="4"/>
      <c r="F19" s="9"/>
      <c r="G19" s="10"/>
    </row>
    <row r="20" spans="1:7" x14ac:dyDescent="0.25">
      <c r="A20" s="2"/>
      <c r="B20" s="4"/>
      <c r="C20" s="4"/>
      <c r="D20" s="4"/>
      <c r="E20" s="4"/>
      <c r="F20" s="9"/>
      <c r="G20" s="10"/>
    </row>
    <row r="21" spans="1:7" x14ac:dyDescent="0.25">
      <c r="A21" s="2"/>
      <c r="B21" s="4"/>
      <c r="C21" s="4"/>
      <c r="D21" s="4"/>
      <c r="E21" s="4"/>
      <c r="F21" s="9"/>
      <c r="G21" s="10"/>
    </row>
    <row r="22" spans="1:7" x14ac:dyDescent="0.25">
      <c r="A22" s="2"/>
      <c r="B22" s="4"/>
      <c r="C22" s="4"/>
      <c r="D22" s="4"/>
      <c r="E22" s="4"/>
      <c r="F22" s="9"/>
      <c r="G22" s="10"/>
    </row>
    <row r="23" spans="1:7" ht="15.75" thickBot="1" x14ac:dyDescent="0.3">
      <c r="A23" s="2"/>
      <c r="B23" s="4"/>
      <c r="C23" s="4"/>
      <c r="D23" s="4"/>
      <c r="E23" s="4"/>
      <c r="F23" s="11"/>
      <c r="G23" s="12"/>
    </row>
    <row r="24" spans="1:7" x14ac:dyDescent="0.25">
      <c r="A24" s="2"/>
      <c r="B24" s="4"/>
      <c r="C24" s="4"/>
    </row>
    <row r="27" spans="1:7" x14ac:dyDescent="0.25">
      <c r="D2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EB6AF-78A1-499A-A067-710AFDAE5C16}">
  <sheetPr codeName="Feuil2"/>
  <dimension ref="A2:N1075"/>
  <sheetViews>
    <sheetView workbookViewId="0">
      <selection activeCell="D15" sqref="D15"/>
    </sheetView>
  </sheetViews>
  <sheetFormatPr baseColWidth="10" defaultRowHeight="14.25" x14ac:dyDescent="0.25"/>
  <cols>
    <col min="1" max="1" width="11" style="17"/>
    <col min="2" max="2" width="0" style="17" hidden="1" customWidth="1"/>
    <col min="3" max="3" width="7.875" style="17" customWidth="1"/>
    <col min="4" max="4" width="28.375" style="17" customWidth="1"/>
    <col min="5" max="5" width="20.75" style="17" customWidth="1"/>
    <col min="6" max="12" width="11" style="17"/>
    <col min="13" max="13" width="14" style="17" customWidth="1"/>
    <col min="14" max="14" width="11" style="17"/>
    <col min="15" max="15" width="12.75" style="17" customWidth="1"/>
    <col min="16" max="16384" width="11" style="17"/>
  </cols>
  <sheetData>
    <row r="2" spans="1:14" x14ac:dyDescent="0.25">
      <c r="E2" s="21"/>
    </row>
    <row r="5" spans="1:14" s="13" customFormat="1" ht="15" x14ac:dyDescent="0.25"/>
    <row r="6" spans="1:14" s="13" customFormat="1" ht="26.25" customHeight="1" x14ac:dyDescent="0.25">
      <c r="E6" s="60"/>
      <c r="F6" s="60"/>
      <c r="G6" s="60"/>
      <c r="H6" s="60"/>
      <c r="I6" s="60"/>
      <c r="J6" s="60"/>
      <c r="K6" s="60"/>
    </row>
    <row r="7" spans="1:14" ht="22.5" customHeight="1" x14ac:dyDescent="0.25">
      <c r="A7" s="14"/>
      <c r="B7" s="16"/>
      <c r="C7" s="18"/>
      <c r="L7" s="19"/>
      <c r="N7" s="19"/>
    </row>
    <row r="8" spans="1:14" ht="22.5" customHeight="1" x14ac:dyDescent="0.25"/>
    <row r="9" spans="1:14" ht="22.5" customHeight="1" x14ac:dyDescent="0.25"/>
    <row r="10" spans="1:14" ht="22.5" customHeight="1" x14ac:dyDescent="0.25"/>
    <row r="11" spans="1:14" ht="22.5" customHeight="1" x14ac:dyDescent="0.25"/>
    <row r="12" spans="1:14" ht="22.5" customHeight="1" x14ac:dyDescent="0.25"/>
    <row r="13" spans="1:14" ht="22.5" customHeight="1" x14ac:dyDescent="0.25"/>
    <row r="14" spans="1:14" ht="22.5" customHeight="1" x14ac:dyDescent="0.25"/>
    <row r="15" spans="1:14" ht="22.5" customHeight="1" x14ac:dyDescent="0.25"/>
    <row r="16" spans="1:14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  <row r="497" ht="22.5" customHeight="1" x14ac:dyDescent="0.25"/>
    <row r="498" ht="22.5" customHeight="1" x14ac:dyDescent="0.25"/>
    <row r="499" ht="22.5" customHeight="1" x14ac:dyDescent="0.25"/>
    <row r="500" ht="22.5" customHeight="1" x14ac:dyDescent="0.25"/>
    <row r="501" ht="22.5" customHeight="1" x14ac:dyDescent="0.25"/>
    <row r="502" ht="22.5" customHeight="1" x14ac:dyDescent="0.25"/>
    <row r="503" ht="22.5" customHeight="1" x14ac:dyDescent="0.25"/>
    <row r="504" ht="22.5" customHeight="1" x14ac:dyDescent="0.25"/>
    <row r="505" ht="22.5" customHeight="1" x14ac:dyDescent="0.25"/>
    <row r="506" ht="22.5" customHeight="1" x14ac:dyDescent="0.25"/>
    <row r="507" ht="22.5" customHeight="1" x14ac:dyDescent="0.25"/>
    <row r="508" ht="22.5" customHeight="1" x14ac:dyDescent="0.25"/>
    <row r="509" ht="22.5" customHeight="1" x14ac:dyDescent="0.25"/>
    <row r="510" ht="22.5" customHeight="1" x14ac:dyDescent="0.25"/>
    <row r="511" ht="22.5" customHeight="1" x14ac:dyDescent="0.25"/>
    <row r="512" ht="22.5" customHeight="1" x14ac:dyDescent="0.25"/>
    <row r="513" ht="22.5" customHeight="1" x14ac:dyDescent="0.25"/>
    <row r="514" ht="22.5" customHeight="1" x14ac:dyDescent="0.25"/>
    <row r="515" ht="22.5" customHeight="1" x14ac:dyDescent="0.25"/>
    <row r="516" ht="22.5" customHeight="1" x14ac:dyDescent="0.25"/>
    <row r="517" ht="22.5" customHeight="1" x14ac:dyDescent="0.25"/>
    <row r="518" ht="22.5" customHeight="1" x14ac:dyDescent="0.25"/>
    <row r="519" ht="22.5" customHeight="1" x14ac:dyDescent="0.25"/>
    <row r="520" ht="22.5" customHeight="1" x14ac:dyDescent="0.25"/>
    <row r="521" ht="22.5" customHeight="1" x14ac:dyDescent="0.25"/>
    <row r="522" ht="22.5" customHeight="1" x14ac:dyDescent="0.25"/>
    <row r="523" ht="22.5" customHeight="1" x14ac:dyDescent="0.25"/>
    <row r="524" ht="22.5" customHeight="1" x14ac:dyDescent="0.25"/>
    <row r="525" ht="22.5" customHeight="1" x14ac:dyDescent="0.25"/>
    <row r="526" ht="22.5" customHeight="1" x14ac:dyDescent="0.25"/>
    <row r="527" ht="22.5" customHeight="1" x14ac:dyDescent="0.25"/>
    <row r="528" ht="22.5" customHeight="1" x14ac:dyDescent="0.25"/>
    <row r="529" ht="22.5" customHeight="1" x14ac:dyDescent="0.25"/>
    <row r="530" ht="22.5" customHeight="1" x14ac:dyDescent="0.25"/>
    <row r="531" ht="22.5" customHeight="1" x14ac:dyDescent="0.25"/>
    <row r="532" ht="22.5" customHeight="1" x14ac:dyDescent="0.25"/>
    <row r="533" ht="22.5" customHeight="1" x14ac:dyDescent="0.25"/>
    <row r="534" ht="22.5" customHeight="1" x14ac:dyDescent="0.25"/>
    <row r="535" ht="22.5" customHeight="1" x14ac:dyDescent="0.25"/>
    <row r="536" ht="22.5" customHeight="1" x14ac:dyDescent="0.25"/>
    <row r="537" ht="22.5" customHeight="1" x14ac:dyDescent="0.25"/>
    <row r="538" ht="22.5" customHeight="1" x14ac:dyDescent="0.25"/>
    <row r="539" ht="22.5" customHeight="1" x14ac:dyDescent="0.25"/>
    <row r="540" ht="22.5" customHeight="1" x14ac:dyDescent="0.25"/>
    <row r="541" ht="22.5" customHeight="1" x14ac:dyDescent="0.25"/>
    <row r="542" ht="22.5" customHeight="1" x14ac:dyDescent="0.25"/>
    <row r="543" ht="22.5" customHeight="1" x14ac:dyDescent="0.25"/>
    <row r="544" ht="22.5" customHeight="1" x14ac:dyDescent="0.25"/>
    <row r="545" ht="22.5" customHeight="1" x14ac:dyDescent="0.25"/>
    <row r="546" ht="22.5" customHeight="1" x14ac:dyDescent="0.25"/>
    <row r="547" ht="22.5" customHeight="1" x14ac:dyDescent="0.25"/>
    <row r="548" ht="22.5" customHeight="1" x14ac:dyDescent="0.25"/>
    <row r="549" ht="22.5" customHeight="1" x14ac:dyDescent="0.25"/>
    <row r="550" ht="22.5" customHeight="1" x14ac:dyDescent="0.25"/>
    <row r="551" ht="22.5" customHeight="1" x14ac:dyDescent="0.25"/>
    <row r="552" ht="22.5" customHeight="1" x14ac:dyDescent="0.25"/>
    <row r="553" ht="22.5" customHeight="1" x14ac:dyDescent="0.25"/>
    <row r="554" ht="22.5" customHeight="1" x14ac:dyDescent="0.25"/>
    <row r="555" ht="22.5" customHeight="1" x14ac:dyDescent="0.25"/>
    <row r="556" ht="22.5" customHeight="1" x14ac:dyDescent="0.25"/>
    <row r="557" ht="22.5" customHeight="1" x14ac:dyDescent="0.25"/>
    <row r="558" ht="22.5" customHeight="1" x14ac:dyDescent="0.25"/>
    <row r="559" ht="22.5" customHeight="1" x14ac:dyDescent="0.25"/>
    <row r="560" ht="22.5" customHeight="1" x14ac:dyDescent="0.25"/>
    <row r="561" ht="22.5" customHeight="1" x14ac:dyDescent="0.25"/>
    <row r="562" ht="22.5" customHeight="1" x14ac:dyDescent="0.25"/>
    <row r="563" ht="22.5" customHeight="1" x14ac:dyDescent="0.25"/>
    <row r="564" ht="22.5" customHeight="1" x14ac:dyDescent="0.25"/>
    <row r="565" ht="22.5" customHeight="1" x14ac:dyDescent="0.25"/>
    <row r="566" ht="22.5" customHeight="1" x14ac:dyDescent="0.25"/>
    <row r="567" ht="22.5" customHeight="1" x14ac:dyDescent="0.25"/>
    <row r="568" ht="22.5" customHeight="1" x14ac:dyDescent="0.25"/>
    <row r="569" ht="22.5" customHeight="1" x14ac:dyDescent="0.25"/>
    <row r="570" ht="22.5" customHeight="1" x14ac:dyDescent="0.25"/>
    <row r="571" ht="22.5" customHeight="1" x14ac:dyDescent="0.25"/>
    <row r="572" ht="22.5" customHeight="1" x14ac:dyDescent="0.25"/>
    <row r="573" ht="22.5" customHeight="1" x14ac:dyDescent="0.25"/>
    <row r="574" ht="22.5" customHeight="1" x14ac:dyDescent="0.25"/>
    <row r="575" ht="22.5" customHeight="1" x14ac:dyDescent="0.25"/>
    <row r="576" ht="22.5" customHeight="1" x14ac:dyDescent="0.25"/>
    <row r="577" ht="22.5" customHeight="1" x14ac:dyDescent="0.25"/>
    <row r="578" ht="22.5" customHeight="1" x14ac:dyDescent="0.25"/>
    <row r="579" ht="22.5" customHeight="1" x14ac:dyDescent="0.25"/>
    <row r="580" ht="22.5" customHeight="1" x14ac:dyDescent="0.25"/>
    <row r="581" ht="22.5" customHeight="1" x14ac:dyDescent="0.25"/>
    <row r="582" ht="22.5" customHeight="1" x14ac:dyDescent="0.25"/>
    <row r="583" ht="22.5" customHeight="1" x14ac:dyDescent="0.25"/>
    <row r="584" ht="22.5" customHeight="1" x14ac:dyDescent="0.25"/>
    <row r="585" ht="22.5" customHeight="1" x14ac:dyDescent="0.25"/>
    <row r="586" ht="22.5" customHeight="1" x14ac:dyDescent="0.25"/>
    <row r="587" ht="22.5" customHeight="1" x14ac:dyDescent="0.25"/>
    <row r="588" ht="22.5" customHeight="1" x14ac:dyDescent="0.25"/>
    <row r="589" ht="22.5" customHeight="1" x14ac:dyDescent="0.25"/>
    <row r="590" ht="22.5" customHeight="1" x14ac:dyDescent="0.25"/>
    <row r="591" ht="22.5" customHeight="1" x14ac:dyDescent="0.25"/>
    <row r="592" ht="22.5" customHeight="1" x14ac:dyDescent="0.25"/>
    <row r="593" ht="22.5" customHeight="1" x14ac:dyDescent="0.25"/>
    <row r="594" ht="22.5" customHeight="1" x14ac:dyDescent="0.25"/>
    <row r="595" ht="22.5" customHeight="1" x14ac:dyDescent="0.25"/>
    <row r="596" ht="22.5" customHeight="1" x14ac:dyDescent="0.25"/>
    <row r="597" ht="22.5" customHeight="1" x14ac:dyDescent="0.25"/>
    <row r="598" ht="22.5" customHeight="1" x14ac:dyDescent="0.25"/>
    <row r="599" ht="22.5" customHeight="1" x14ac:dyDescent="0.25"/>
    <row r="600" ht="22.5" customHeight="1" x14ac:dyDescent="0.25"/>
    <row r="601" ht="22.5" customHeight="1" x14ac:dyDescent="0.25"/>
    <row r="602" ht="22.5" customHeight="1" x14ac:dyDescent="0.25"/>
    <row r="603" ht="22.5" customHeight="1" x14ac:dyDescent="0.25"/>
    <row r="604" ht="22.5" customHeight="1" x14ac:dyDescent="0.25"/>
    <row r="605" ht="22.5" customHeight="1" x14ac:dyDescent="0.25"/>
    <row r="606" ht="22.5" customHeight="1" x14ac:dyDescent="0.25"/>
    <row r="607" ht="22.5" customHeight="1" x14ac:dyDescent="0.25"/>
    <row r="608" ht="22.5" customHeight="1" x14ac:dyDescent="0.25"/>
    <row r="609" ht="22.5" customHeight="1" x14ac:dyDescent="0.25"/>
    <row r="610" ht="22.5" customHeight="1" x14ac:dyDescent="0.25"/>
    <row r="611" ht="22.5" customHeight="1" x14ac:dyDescent="0.25"/>
    <row r="612" ht="22.5" customHeight="1" x14ac:dyDescent="0.25"/>
    <row r="613" ht="22.5" customHeight="1" x14ac:dyDescent="0.25"/>
    <row r="614" ht="22.5" customHeight="1" x14ac:dyDescent="0.25"/>
    <row r="615" ht="22.5" customHeight="1" x14ac:dyDescent="0.25"/>
    <row r="616" ht="22.5" customHeight="1" x14ac:dyDescent="0.25"/>
    <row r="617" ht="22.5" customHeight="1" x14ac:dyDescent="0.25"/>
    <row r="618" ht="22.5" customHeight="1" x14ac:dyDescent="0.25"/>
    <row r="619" ht="22.5" customHeight="1" x14ac:dyDescent="0.25"/>
    <row r="620" ht="22.5" customHeight="1" x14ac:dyDescent="0.25"/>
    <row r="621" ht="22.5" customHeight="1" x14ac:dyDescent="0.25"/>
    <row r="622" ht="22.5" customHeight="1" x14ac:dyDescent="0.25"/>
    <row r="623" ht="22.5" customHeight="1" x14ac:dyDescent="0.25"/>
    <row r="624" ht="22.5" customHeight="1" x14ac:dyDescent="0.25"/>
    <row r="625" ht="22.5" customHeight="1" x14ac:dyDescent="0.25"/>
    <row r="626" ht="22.5" customHeight="1" x14ac:dyDescent="0.25"/>
    <row r="627" ht="22.5" customHeight="1" x14ac:dyDescent="0.25"/>
    <row r="628" ht="22.5" customHeight="1" x14ac:dyDescent="0.25"/>
    <row r="629" ht="22.5" customHeight="1" x14ac:dyDescent="0.25"/>
    <row r="630" ht="22.5" customHeight="1" x14ac:dyDescent="0.25"/>
    <row r="631" ht="22.5" customHeight="1" x14ac:dyDescent="0.25"/>
    <row r="632" ht="22.5" customHeight="1" x14ac:dyDescent="0.25"/>
    <row r="633" ht="22.5" customHeight="1" x14ac:dyDescent="0.25"/>
    <row r="634" ht="22.5" customHeight="1" x14ac:dyDescent="0.25"/>
    <row r="635" ht="22.5" customHeight="1" x14ac:dyDescent="0.25"/>
    <row r="636" ht="22.5" customHeight="1" x14ac:dyDescent="0.25"/>
    <row r="637" ht="22.5" customHeight="1" x14ac:dyDescent="0.25"/>
    <row r="638" ht="22.5" customHeight="1" x14ac:dyDescent="0.25"/>
    <row r="639" ht="22.5" customHeight="1" x14ac:dyDescent="0.25"/>
    <row r="640" ht="22.5" customHeight="1" x14ac:dyDescent="0.25"/>
    <row r="641" ht="22.5" customHeight="1" x14ac:dyDescent="0.25"/>
    <row r="642" ht="22.5" customHeight="1" x14ac:dyDescent="0.25"/>
    <row r="643" ht="22.5" customHeight="1" x14ac:dyDescent="0.25"/>
    <row r="644" ht="22.5" customHeight="1" x14ac:dyDescent="0.25"/>
    <row r="645" ht="22.5" customHeight="1" x14ac:dyDescent="0.25"/>
    <row r="646" ht="22.5" customHeight="1" x14ac:dyDescent="0.25"/>
    <row r="647" ht="22.5" customHeight="1" x14ac:dyDescent="0.25"/>
    <row r="648" ht="22.5" customHeight="1" x14ac:dyDescent="0.25"/>
    <row r="649" ht="22.5" customHeight="1" x14ac:dyDescent="0.25"/>
    <row r="650" ht="22.5" customHeight="1" x14ac:dyDescent="0.25"/>
    <row r="651" ht="22.5" customHeight="1" x14ac:dyDescent="0.25"/>
    <row r="652" ht="22.5" customHeight="1" x14ac:dyDescent="0.25"/>
    <row r="653" ht="22.5" customHeight="1" x14ac:dyDescent="0.25"/>
    <row r="654" ht="22.5" customHeight="1" x14ac:dyDescent="0.25"/>
    <row r="655" ht="22.5" customHeight="1" x14ac:dyDescent="0.25"/>
    <row r="656" ht="22.5" customHeight="1" x14ac:dyDescent="0.25"/>
    <row r="657" ht="22.5" customHeight="1" x14ac:dyDescent="0.25"/>
    <row r="658" ht="22.5" customHeight="1" x14ac:dyDescent="0.25"/>
    <row r="659" ht="22.5" customHeight="1" x14ac:dyDescent="0.25"/>
    <row r="660" ht="22.5" customHeight="1" x14ac:dyDescent="0.25"/>
    <row r="661" ht="22.5" customHeight="1" x14ac:dyDescent="0.25"/>
    <row r="662" ht="22.5" customHeight="1" x14ac:dyDescent="0.25"/>
    <row r="663" ht="22.5" customHeight="1" x14ac:dyDescent="0.25"/>
    <row r="664" ht="22.5" customHeight="1" x14ac:dyDescent="0.25"/>
    <row r="665" ht="22.5" customHeight="1" x14ac:dyDescent="0.25"/>
    <row r="666" ht="22.5" customHeight="1" x14ac:dyDescent="0.25"/>
    <row r="667" ht="22.5" customHeight="1" x14ac:dyDescent="0.25"/>
    <row r="668" ht="22.5" customHeight="1" x14ac:dyDescent="0.25"/>
    <row r="669" ht="22.5" customHeight="1" x14ac:dyDescent="0.25"/>
    <row r="670" ht="22.5" customHeight="1" x14ac:dyDescent="0.25"/>
    <row r="671" ht="22.5" customHeight="1" x14ac:dyDescent="0.25"/>
    <row r="672" ht="22.5" customHeight="1" x14ac:dyDescent="0.25"/>
    <row r="673" ht="22.5" customHeight="1" x14ac:dyDescent="0.25"/>
    <row r="674" ht="22.5" customHeight="1" x14ac:dyDescent="0.25"/>
    <row r="675" ht="22.5" customHeight="1" x14ac:dyDescent="0.25"/>
    <row r="676" ht="22.5" customHeight="1" x14ac:dyDescent="0.25"/>
    <row r="677" ht="22.5" customHeight="1" x14ac:dyDescent="0.25"/>
    <row r="678" ht="22.5" customHeight="1" x14ac:dyDescent="0.25"/>
    <row r="679" ht="22.5" customHeight="1" x14ac:dyDescent="0.25"/>
    <row r="680" ht="22.5" customHeight="1" x14ac:dyDescent="0.25"/>
    <row r="681" ht="22.5" customHeight="1" x14ac:dyDescent="0.25"/>
    <row r="682" ht="22.5" customHeight="1" x14ac:dyDescent="0.25"/>
    <row r="683" ht="22.5" customHeight="1" x14ac:dyDescent="0.25"/>
    <row r="684" ht="22.5" customHeight="1" x14ac:dyDescent="0.25"/>
    <row r="685" ht="22.5" customHeight="1" x14ac:dyDescent="0.25"/>
    <row r="686" ht="22.5" customHeight="1" x14ac:dyDescent="0.25"/>
    <row r="687" ht="22.5" customHeight="1" x14ac:dyDescent="0.25"/>
    <row r="688" ht="22.5" customHeight="1" x14ac:dyDescent="0.25"/>
    <row r="689" ht="22.5" customHeight="1" x14ac:dyDescent="0.25"/>
    <row r="690" ht="22.5" customHeight="1" x14ac:dyDescent="0.25"/>
    <row r="691" ht="22.5" customHeight="1" x14ac:dyDescent="0.25"/>
    <row r="692" ht="22.5" customHeight="1" x14ac:dyDescent="0.25"/>
    <row r="693" ht="22.5" customHeight="1" x14ac:dyDescent="0.25"/>
    <row r="694" ht="22.5" customHeight="1" x14ac:dyDescent="0.25"/>
    <row r="695" ht="22.5" customHeight="1" x14ac:dyDescent="0.25"/>
    <row r="696" ht="22.5" customHeight="1" x14ac:dyDescent="0.25"/>
    <row r="697" ht="22.5" customHeight="1" x14ac:dyDescent="0.25"/>
    <row r="698" ht="22.5" customHeight="1" x14ac:dyDescent="0.25"/>
    <row r="699" ht="22.5" customHeight="1" x14ac:dyDescent="0.25"/>
    <row r="700" ht="22.5" customHeight="1" x14ac:dyDescent="0.25"/>
    <row r="701" ht="22.5" customHeight="1" x14ac:dyDescent="0.25"/>
    <row r="702" ht="22.5" customHeight="1" x14ac:dyDescent="0.25"/>
    <row r="703" ht="22.5" customHeight="1" x14ac:dyDescent="0.25"/>
    <row r="704" ht="22.5" customHeight="1" x14ac:dyDescent="0.25"/>
    <row r="705" ht="22.5" customHeight="1" x14ac:dyDescent="0.25"/>
    <row r="706" ht="22.5" customHeight="1" x14ac:dyDescent="0.25"/>
    <row r="707" ht="22.5" customHeight="1" x14ac:dyDescent="0.25"/>
    <row r="708" ht="22.5" customHeight="1" x14ac:dyDescent="0.25"/>
    <row r="709" ht="22.5" customHeight="1" x14ac:dyDescent="0.25"/>
    <row r="710" ht="22.5" customHeight="1" x14ac:dyDescent="0.25"/>
    <row r="711" ht="22.5" customHeight="1" x14ac:dyDescent="0.25"/>
    <row r="712" ht="22.5" customHeight="1" x14ac:dyDescent="0.25"/>
    <row r="713" ht="22.5" customHeight="1" x14ac:dyDescent="0.25"/>
    <row r="714" ht="22.5" customHeight="1" x14ac:dyDescent="0.25"/>
    <row r="715" ht="22.5" customHeight="1" x14ac:dyDescent="0.25"/>
    <row r="716" ht="22.5" customHeight="1" x14ac:dyDescent="0.25"/>
    <row r="717" ht="22.5" customHeight="1" x14ac:dyDescent="0.25"/>
    <row r="718" ht="22.5" customHeight="1" x14ac:dyDescent="0.25"/>
    <row r="719" ht="22.5" customHeight="1" x14ac:dyDescent="0.25"/>
    <row r="720" ht="22.5" customHeight="1" x14ac:dyDescent="0.25"/>
    <row r="721" ht="22.5" customHeight="1" x14ac:dyDescent="0.25"/>
    <row r="722" ht="22.5" customHeight="1" x14ac:dyDescent="0.25"/>
    <row r="723" ht="22.5" customHeight="1" x14ac:dyDescent="0.25"/>
    <row r="724" ht="22.5" customHeight="1" x14ac:dyDescent="0.25"/>
    <row r="725" ht="22.5" customHeight="1" x14ac:dyDescent="0.25"/>
    <row r="726" ht="22.5" customHeight="1" x14ac:dyDescent="0.25"/>
    <row r="727" ht="22.5" customHeight="1" x14ac:dyDescent="0.25"/>
    <row r="728" ht="22.5" customHeight="1" x14ac:dyDescent="0.25"/>
    <row r="729" ht="22.5" customHeight="1" x14ac:dyDescent="0.25"/>
    <row r="730" ht="22.5" customHeight="1" x14ac:dyDescent="0.25"/>
    <row r="731" ht="22.5" customHeight="1" x14ac:dyDescent="0.25"/>
    <row r="732" ht="22.5" customHeight="1" x14ac:dyDescent="0.25"/>
    <row r="733" ht="22.5" customHeight="1" x14ac:dyDescent="0.25"/>
    <row r="734" ht="22.5" customHeight="1" x14ac:dyDescent="0.25"/>
    <row r="735" ht="22.5" customHeight="1" x14ac:dyDescent="0.25"/>
    <row r="736" ht="22.5" customHeight="1" x14ac:dyDescent="0.25"/>
    <row r="737" ht="22.5" customHeight="1" x14ac:dyDescent="0.25"/>
    <row r="738" ht="22.5" customHeight="1" x14ac:dyDescent="0.25"/>
    <row r="739" ht="22.5" customHeight="1" x14ac:dyDescent="0.25"/>
    <row r="740" ht="22.5" customHeight="1" x14ac:dyDescent="0.25"/>
    <row r="741" ht="22.5" customHeight="1" x14ac:dyDescent="0.25"/>
    <row r="742" ht="22.5" customHeight="1" x14ac:dyDescent="0.25"/>
    <row r="743" ht="22.5" customHeight="1" x14ac:dyDescent="0.25"/>
    <row r="744" ht="22.5" customHeight="1" x14ac:dyDescent="0.25"/>
    <row r="745" ht="22.5" customHeight="1" x14ac:dyDescent="0.25"/>
    <row r="746" ht="22.5" customHeight="1" x14ac:dyDescent="0.25"/>
    <row r="747" ht="22.5" customHeight="1" x14ac:dyDescent="0.25"/>
    <row r="748" ht="22.5" customHeight="1" x14ac:dyDescent="0.25"/>
    <row r="749" ht="22.5" customHeight="1" x14ac:dyDescent="0.25"/>
    <row r="750" ht="22.5" customHeight="1" x14ac:dyDescent="0.25"/>
    <row r="751" ht="22.5" customHeight="1" x14ac:dyDescent="0.25"/>
    <row r="752" ht="22.5" customHeight="1" x14ac:dyDescent="0.25"/>
    <row r="753" ht="22.5" customHeight="1" x14ac:dyDescent="0.25"/>
    <row r="754" ht="22.5" customHeight="1" x14ac:dyDescent="0.25"/>
    <row r="755" ht="22.5" customHeight="1" x14ac:dyDescent="0.25"/>
    <row r="756" ht="22.5" customHeight="1" x14ac:dyDescent="0.25"/>
    <row r="757" ht="22.5" customHeight="1" x14ac:dyDescent="0.25"/>
    <row r="758" ht="22.5" customHeight="1" x14ac:dyDescent="0.25"/>
    <row r="759" ht="22.5" customHeight="1" x14ac:dyDescent="0.25"/>
    <row r="760" ht="22.5" customHeight="1" x14ac:dyDescent="0.25"/>
    <row r="761" ht="22.5" customHeight="1" x14ac:dyDescent="0.25"/>
    <row r="762" ht="22.5" customHeight="1" x14ac:dyDescent="0.25"/>
    <row r="763" ht="22.5" customHeight="1" x14ac:dyDescent="0.25"/>
    <row r="764" ht="22.5" customHeight="1" x14ac:dyDescent="0.25"/>
    <row r="765" ht="22.5" customHeight="1" x14ac:dyDescent="0.25"/>
    <row r="766" ht="22.5" customHeight="1" x14ac:dyDescent="0.25"/>
    <row r="767" ht="22.5" customHeight="1" x14ac:dyDescent="0.25"/>
    <row r="768" ht="22.5" customHeight="1" x14ac:dyDescent="0.25"/>
    <row r="769" ht="22.5" customHeight="1" x14ac:dyDescent="0.25"/>
    <row r="770" ht="22.5" customHeight="1" x14ac:dyDescent="0.25"/>
    <row r="771" ht="22.5" customHeight="1" x14ac:dyDescent="0.25"/>
    <row r="772" ht="22.5" customHeight="1" x14ac:dyDescent="0.25"/>
    <row r="773" ht="22.5" customHeight="1" x14ac:dyDescent="0.25"/>
    <row r="774" ht="22.5" customHeight="1" x14ac:dyDescent="0.25"/>
    <row r="775" ht="22.5" customHeight="1" x14ac:dyDescent="0.25"/>
    <row r="776" ht="22.5" customHeight="1" x14ac:dyDescent="0.25"/>
    <row r="777" ht="22.5" customHeight="1" x14ac:dyDescent="0.25"/>
    <row r="778" ht="22.5" customHeight="1" x14ac:dyDescent="0.25"/>
    <row r="779" ht="22.5" customHeight="1" x14ac:dyDescent="0.25"/>
    <row r="780" ht="22.5" customHeight="1" x14ac:dyDescent="0.25"/>
    <row r="781" ht="22.5" customHeight="1" x14ac:dyDescent="0.25"/>
    <row r="782" ht="22.5" customHeight="1" x14ac:dyDescent="0.25"/>
    <row r="783" ht="22.5" customHeight="1" x14ac:dyDescent="0.25"/>
    <row r="784" ht="22.5" customHeight="1" x14ac:dyDescent="0.25"/>
    <row r="785" ht="22.5" customHeight="1" x14ac:dyDescent="0.25"/>
    <row r="786" ht="22.5" customHeight="1" x14ac:dyDescent="0.25"/>
    <row r="787" ht="22.5" customHeight="1" x14ac:dyDescent="0.25"/>
    <row r="788" ht="22.5" customHeight="1" x14ac:dyDescent="0.25"/>
    <row r="789" ht="22.5" customHeight="1" x14ac:dyDescent="0.25"/>
    <row r="790" ht="22.5" customHeight="1" x14ac:dyDescent="0.25"/>
    <row r="791" ht="22.5" customHeight="1" x14ac:dyDescent="0.25"/>
    <row r="792" ht="22.5" customHeight="1" x14ac:dyDescent="0.25"/>
    <row r="793" ht="22.5" customHeight="1" x14ac:dyDescent="0.25"/>
    <row r="794" ht="22.5" customHeight="1" x14ac:dyDescent="0.25"/>
    <row r="795" ht="22.5" customHeight="1" x14ac:dyDescent="0.25"/>
    <row r="796" ht="22.5" customHeight="1" x14ac:dyDescent="0.25"/>
    <row r="797" ht="22.5" customHeight="1" x14ac:dyDescent="0.25"/>
    <row r="798" ht="22.5" customHeight="1" x14ac:dyDescent="0.25"/>
    <row r="799" ht="22.5" customHeight="1" x14ac:dyDescent="0.25"/>
    <row r="800" ht="22.5" customHeight="1" x14ac:dyDescent="0.25"/>
    <row r="801" ht="22.5" customHeight="1" x14ac:dyDescent="0.25"/>
    <row r="802" ht="22.5" customHeight="1" x14ac:dyDescent="0.25"/>
    <row r="803" ht="22.5" customHeight="1" x14ac:dyDescent="0.25"/>
    <row r="804" ht="22.5" customHeight="1" x14ac:dyDescent="0.25"/>
    <row r="805" ht="22.5" customHeight="1" x14ac:dyDescent="0.25"/>
    <row r="806" ht="22.5" customHeight="1" x14ac:dyDescent="0.25"/>
    <row r="807" ht="22.5" customHeight="1" x14ac:dyDescent="0.25"/>
    <row r="808" ht="22.5" customHeight="1" x14ac:dyDescent="0.25"/>
    <row r="809" ht="22.5" customHeight="1" x14ac:dyDescent="0.25"/>
    <row r="810" ht="22.5" customHeight="1" x14ac:dyDescent="0.25"/>
    <row r="811" ht="22.5" customHeight="1" x14ac:dyDescent="0.25"/>
    <row r="812" ht="22.5" customHeight="1" x14ac:dyDescent="0.25"/>
    <row r="813" ht="22.5" customHeight="1" x14ac:dyDescent="0.25"/>
    <row r="814" ht="22.5" customHeight="1" x14ac:dyDescent="0.25"/>
    <row r="815" ht="22.5" customHeight="1" x14ac:dyDescent="0.25"/>
    <row r="816" ht="22.5" customHeight="1" x14ac:dyDescent="0.25"/>
    <row r="817" ht="22.5" customHeight="1" x14ac:dyDescent="0.25"/>
    <row r="818" ht="22.5" customHeight="1" x14ac:dyDescent="0.25"/>
    <row r="819" ht="22.5" customHeight="1" x14ac:dyDescent="0.25"/>
    <row r="820" ht="22.5" customHeight="1" x14ac:dyDescent="0.25"/>
    <row r="821" ht="22.5" customHeight="1" x14ac:dyDescent="0.25"/>
    <row r="822" ht="22.5" customHeight="1" x14ac:dyDescent="0.25"/>
    <row r="823" ht="22.5" customHeight="1" x14ac:dyDescent="0.25"/>
    <row r="824" ht="22.5" customHeight="1" x14ac:dyDescent="0.25"/>
    <row r="825" ht="22.5" customHeight="1" x14ac:dyDescent="0.25"/>
    <row r="826" ht="22.5" customHeight="1" x14ac:dyDescent="0.25"/>
    <row r="827" ht="22.5" customHeight="1" x14ac:dyDescent="0.25"/>
    <row r="828" ht="22.5" customHeight="1" x14ac:dyDescent="0.25"/>
    <row r="829" ht="22.5" customHeight="1" x14ac:dyDescent="0.25"/>
    <row r="830" ht="22.5" customHeight="1" x14ac:dyDescent="0.25"/>
    <row r="831" ht="22.5" customHeight="1" x14ac:dyDescent="0.25"/>
    <row r="832" ht="22.5" customHeight="1" x14ac:dyDescent="0.25"/>
    <row r="833" ht="22.5" customHeight="1" x14ac:dyDescent="0.25"/>
    <row r="834" ht="22.5" customHeight="1" x14ac:dyDescent="0.25"/>
    <row r="835" ht="22.5" customHeight="1" x14ac:dyDescent="0.25"/>
    <row r="836" ht="22.5" customHeight="1" x14ac:dyDescent="0.25"/>
    <row r="837" ht="22.5" customHeight="1" x14ac:dyDescent="0.25"/>
    <row r="838" ht="22.5" customHeight="1" x14ac:dyDescent="0.25"/>
    <row r="839" ht="22.5" customHeight="1" x14ac:dyDescent="0.25"/>
    <row r="840" ht="22.5" customHeight="1" x14ac:dyDescent="0.25"/>
    <row r="841" ht="22.5" customHeight="1" x14ac:dyDescent="0.25"/>
    <row r="842" ht="22.5" customHeight="1" x14ac:dyDescent="0.25"/>
    <row r="843" ht="22.5" customHeight="1" x14ac:dyDescent="0.25"/>
    <row r="844" ht="22.5" customHeight="1" x14ac:dyDescent="0.25"/>
    <row r="845" ht="22.5" customHeight="1" x14ac:dyDescent="0.25"/>
    <row r="846" ht="22.5" customHeight="1" x14ac:dyDescent="0.25"/>
    <row r="847" ht="22.5" customHeight="1" x14ac:dyDescent="0.25"/>
    <row r="848" ht="22.5" customHeight="1" x14ac:dyDescent="0.25"/>
    <row r="849" ht="22.5" customHeight="1" x14ac:dyDescent="0.25"/>
    <row r="850" ht="22.5" customHeight="1" x14ac:dyDescent="0.25"/>
    <row r="851" ht="22.5" customHeight="1" x14ac:dyDescent="0.25"/>
    <row r="852" ht="22.5" customHeight="1" x14ac:dyDescent="0.25"/>
    <row r="853" ht="22.5" customHeight="1" x14ac:dyDescent="0.25"/>
    <row r="854" ht="22.5" customHeight="1" x14ac:dyDescent="0.25"/>
    <row r="855" ht="22.5" customHeight="1" x14ac:dyDescent="0.25"/>
    <row r="856" ht="22.5" customHeight="1" x14ac:dyDescent="0.25"/>
    <row r="857" ht="22.5" customHeight="1" x14ac:dyDescent="0.25"/>
    <row r="858" ht="22.5" customHeight="1" x14ac:dyDescent="0.25"/>
    <row r="859" ht="22.5" customHeight="1" x14ac:dyDescent="0.25"/>
    <row r="860" ht="22.5" customHeight="1" x14ac:dyDescent="0.25"/>
    <row r="861" ht="22.5" customHeight="1" x14ac:dyDescent="0.25"/>
    <row r="862" ht="22.5" customHeight="1" x14ac:dyDescent="0.25"/>
    <row r="863" ht="22.5" customHeight="1" x14ac:dyDescent="0.25"/>
    <row r="864" ht="22.5" customHeight="1" x14ac:dyDescent="0.25"/>
    <row r="865" ht="22.5" customHeight="1" x14ac:dyDescent="0.25"/>
    <row r="866" ht="22.5" customHeight="1" x14ac:dyDescent="0.25"/>
    <row r="867" ht="22.5" customHeight="1" x14ac:dyDescent="0.25"/>
    <row r="868" ht="22.5" customHeight="1" x14ac:dyDescent="0.25"/>
    <row r="869" ht="22.5" customHeight="1" x14ac:dyDescent="0.25"/>
    <row r="870" ht="22.5" customHeight="1" x14ac:dyDescent="0.25"/>
    <row r="871" ht="22.5" customHeight="1" x14ac:dyDescent="0.25"/>
    <row r="872" ht="22.5" customHeight="1" x14ac:dyDescent="0.25"/>
    <row r="873" ht="22.5" customHeight="1" x14ac:dyDescent="0.25"/>
    <row r="874" ht="22.5" customHeight="1" x14ac:dyDescent="0.25"/>
    <row r="875" ht="22.5" customHeight="1" x14ac:dyDescent="0.25"/>
    <row r="876" ht="22.5" customHeight="1" x14ac:dyDescent="0.25"/>
    <row r="877" ht="22.5" customHeight="1" x14ac:dyDescent="0.25"/>
    <row r="878" ht="22.5" customHeight="1" x14ac:dyDescent="0.25"/>
    <row r="879" ht="22.5" customHeight="1" x14ac:dyDescent="0.25"/>
    <row r="880" ht="22.5" customHeight="1" x14ac:dyDescent="0.25"/>
    <row r="881" ht="22.5" customHeight="1" x14ac:dyDescent="0.25"/>
    <row r="882" ht="22.5" customHeight="1" x14ac:dyDescent="0.25"/>
    <row r="883" ht="22.5" customHeight="1" x14ac:dyDescent="0.25"/>
    <row r="884" ht="22.5" customHeight="1" x14ac:dyDescent="0.25"/>
    <row r="885" ht="22.5" customHeight="1" x14ac:dyDescent="0.25"/>
    <row r="886" ht="22.5" customHeight="1" x14ac:dyDescent="0.25"/>
    <row r="887" ht="22.5" customHeight="1" x14ac:dyDescent="0.25"/>
    <row r="888" ht="22.5" customHeight="1" x14ac:dyDescent="0.25"/>
    <row r="889" ht="22.5" customHeight="1" x14ac:dyDescent="0.25"/>
    <row r="890" ht="22.5" customHeight="1" x14ac:dyDescent="0.25"/>
    <row r="891" ht="22.5" customHeight="1" x14ac:dyDescent="0.25"/>
    <row r="892" ht="22.5" customHeight="1" x14ac:dyDescent="0.25"/>
    <row r="893" ht="22.5" customHeight="1" x14ac:dyDescent="0.25"/>
    <row r="894" ht="22.5" customHeight="1" x14ac:dyDescent="0.25"/>
    <row r="895" ht="22.5" customHeight="1" x14ac:dyDescent="0.25"/>
    <row r="896" ht="22.5" customHeight="1" x14ac:dyDescent="0.25"/>
    <row r="897" ht="22.5" customHeight="1" x14ac:dyDescent="0.25"/>
    <row r="898" ht="22.5" customHeight="1" x14ac:dyDescent="0.25"/>
    <row r="899" ht="22.5" customHeight="1" x14ac:dyDescent="0.25"/>
    <row r="900" ht="22.5" customHeight="1" x14ac:dyDescent="0.25"/>
    <row r="901" ht="22.5" customHeight="1" x14ac:dyDescent="0.25"/>
    <row r="902" ht="22.5" customHeight="1" x14ac:dyDescent="0.25"/>
    <row r="903" ht="22.5" customHeight="1" x14ac:dyDescent="0.25"/>
    <row r="904" ht="22.5" customHeight="1" x14ac:dyDescent="0.25"/>
    <row r="905" ht="22.5" customHeight="1" x14ac:dyDescent="0.25"/>
    <row r="906" ht="22.5" customHeight="1" x14ac:dyDescent="0.25"/>
    <row r="907" ht="22.5" customHeight="1" x14ac:dyDescent="0.25"/>
    <row r="908" ht="22.5" customHeight="1" x14ac:dyDescent="0.25"/>
    <row r="909" ht="22.5" customHeight="1" x14ac:dyDescent="0.25"/>
    <row r="910" ht="22.5" customHeight="1" x14ac:dyDescent="0.25"/>
    <row r="911" ht="22.5" customHeight="1" x14ac:dyDescent="0.25"/>
    <row r="912" ht="22.5" customHeight="1" x14ac:dyDescent="0.25"/>
    <row r="913" ht="22.5" customHeight="1" x14ac:dyDescent="0.25"/>
    <row r="914" ht="22.5" customHeight="1" x14ac:dyDescent="0.25"/>
    <row r="915" ht="22.5" customHeight="1" x14ac:dyDescent="0.25"/>
    <row r="916" ht="22.5" customHeight="1" x14ac:dyDescent="0.25"/>
    <row r="917" ht="22.5" customHeight="1" x14ac:dyDescent="0.25"/>
    <row r="918" ht="22.5" customHeight="1" x14ac:dyDescent="0.25"/>
    <row r="919" ht="22.5" customHeight="1" x14ac:dyDescent="0.25"/>
    <row r="920" ht="22.5" customHeight="1" x14ac:dyDescent="0.25"/>
    <row r="921" ht="22.5" customHeight="1" x14ac:dyDescent="0.25"/>
    <row r="922" ht="22.5" customHeight="1" x14ac:dyDescent="0.25"/>
    <row r="923" ht="22.5" customHeight="1" x14ac:dyDescent="0.25"/>
    <row r="924" ht="22.5" customHeight="1" x14ac:dyDescent="0.25"/>
    <row r="925" ht="22.5" customHeight="1" x14ac:dyDescent="0.25"/>
    <row r="926" ht="22.5" customHeight="1" x14ac:dyDescent="0.25"/>
    <row r="927" ht="22.5" customHeight="1" x14ac:dyDescent="0.25"/>
    <row r="928" ht="22.5" customHeight="1" x14ac:dyDescent="0.25"/>
    <row r="929" ht="22.5" customHeight="1" x14ac:dyDescent="0.25"/>
    <row r="930" ht="22.5" customHeight="1" x14ac:dyDescent="0.25"/>
    <row r="931" ht="22.5" customHeight="1" x14ac:dyDescent="0.25"/>
    <row r="932" ht="22.5" customHeight="1" x14ac:dyDescent="0.25"/>
    <row r="933" ht="22.5" customHeight="1" x14ac:dyDescent="0.25"/>
    <row r="934" ht="22.5" customHeight="1" x14ac:dyDescent="0.25"/>
    <row r="935" ht="22.5" customHeight="1" x14ac:dyDescent="0.25"/>
    <row r="936" ht="22.5" customHeight="1" x14ac:dyDescent="0.25"/>
    <row r="937" ht="22.5" customHeight="1" x14ac:dyDescent="0.25"/>
    <row r="938" ht="22.5" customHeight="1" x14ac:dyDescent="0.25"/>
    <row r="939" ht="22.5" customHeight="1" x14ac:dyDescent="0.25"/>
    <row r="940" ht="22.5" customHeight="1" x14ac:dyDescent="0.25"/>
    <row r="941" ht="22.5" customHeight="1" x14ac:dyDescent="0.25"/>
    <row r="942" ht="22.5" customHeight="1" x14ac:dyDescent="0.25"/>
    <row r="943" ht="22.5" customHeight="1" x14ac:dyDescent="0.25"/>
    <row r="944" ht="22.5" customHeight="1" x14ac:dyDescent="0.25"/>
    <row r="945" ht="22.5" customHeight="1" x14ac:dyDescent="0.25"/>
    <row r="946" ht="22.5" customHeight="1" x14ac:dyDescent="0.25"/>
    <row r="947" ht="22.5" customHeight="1" x14ac:dyDescent="0.25"/>
    <row r="948" ht="22.5" customHeight="1" x14ac:dyDescent="0.25"/>
    <row r="949" ht="22.5" customHeight="1" x14ac:dyDescent="0.25"/>
    <row r="950" ht="22.5" customHeight="1" x14ac:dyDescent="0.25"/>
    <row r="951" ht="22.5" customHeight="1" x14ac:dyDescent="0.25"/>
    <row r="952" ht="22.5" customHeight="1" x14ac:dyDescent="0.25"/>
    <row r="953" ht="22.5" customHeight="1" x14ac:dyDescent="0.25"/>
    <row r="954" ht="22.5" customHeight="1" x14ac:dyDescent="0.25"/>
    <row r="955" ht="22.5" customHeight="1" x14ac:dyDescent="0.25"/>
    <row r="956" ht="22.5" customHeight="1" x14ac:dyDescent="0.25"/>
    <row r="957" ht="22.5" customHeight="1" x14ac:dyDescent="0.25"/>
    <row r="958" ht="22.5" customHeight="1" x14ac:dyDescent="0.25"/>
    <row r="959" ht="22.5" customHeight="1" x14ac:dyDescent="0.25"/>
    <row r="960" ht="22.5" customHeight="1" x14ac:dyDescent="0.25"/>
    <row r="961" ht="22.5" customHeight="1" x14ac:dyDescent="0.25"/>
    <row r="962" ht="22.5" customHeight="1" x14ac:dyDescent="0.25"/>
    <row r="963" ht="22.5" customHeight="1" x14ac:dyDescent="0.25"/>
    <row r="964" ht="22.5" customHeight="1" x14ac:dyDescent="0.25"/>
    <row r="965" ht="22.5" customHeight="1" x14ac:dyDescent="0.25"/>
    <row r="966" ht="22.5" customHeight="1" x14ac:dyDescent="0.25"/>
    <row r="967" ht="22.5" customHeight="1" x14ac:dyDescent="0.25"/>
    <row r="968" ht="22.5" customHeight="1" x14ac:dyDescent="0.25"/>
    <row r="969" ht="22.5" customHeight="1" x14ac:dyDescent="0.25"/>
    <row r="970" ht="22.5" customHeight="1" x14ac:dyDescent="0.25"/>
    <row r="971" ht="22.5" customHeight="1" x14ac:dyDescent="0.25"/>
    <row r="972" ht="22.5" customHeight="1" x14ac:dyDescent="0.25"/>
    <row r="973" ht="22.5" customHeight="1" x14ac:dyDescent="0.25"/>
    <row r="974" ht="22.5" customHeight="1" x14ac:dyDescent="0.25"/>
    <row r="975" ht="22.5" customHeight="1" x14ac:dyDescent="0.25"/>
    <row r="976" ht="22.5" customHeight="1" x14ac:dyDescent="0.25"/>
    <row r="977" ht="22.5" customHeight="1" x14ac:dyDescent="0.25"/>
    <row r="978" ht="22.5" customHeight="1" x14ac:dyDescent="0.25"/>
    <row r="979" ht="22.5" customHeight="1" x14ac:dyDescent="0.25"/>
    <row r="980" ht="22.5" customHeight="1" x14ac:dyDescent="0.25"/>
    <row r="981" ht="22.5" customHeight="1" x14ac:dyDescent="0.25"/>
    <row r="982" ht="22.5" customHeight="1" x14ac:dyDescent="0.25"/>
    <row r="983" ht="22.5" customHeight="1" x14ac:dyDescent="0.25"/>
    <row r="984" ht="22.5" customHeight="1" x14ac:dyDescent="0.25"/>
    <row r="985" ht="22.5" customHeight="1" x14ac:dyDescent="0.25"/>
    <row r="986" ht="22.5" customHeight="1" x14ac:dyDescent="0.25"/>
    <row r="987" ht="22.5" customHeight="1" x14ac:dyDescent="0.25"/>
    <row r="988" ht="22.5" customHeight="1" x14ac:dyDescent="0.25"/>
    <row r="989" ht="22.5" customHeight="1" x14ac:dyDescent="0.25"/>
    <row r="990" ht="22.5" customHeight="1" x14ac:dyDescent="0.25"/>
    <row r="991" ht="22.5" customHeight="1" x14ac:dyDescent="0.25"/>
    <row r="992" ht="22.5" customHeight="1" x14ac:dyDescent="0.25"/>
    <row r="993" ht="22.5" customHeight="1" x14ac:dyDescent="0.25"/>
    <row r="994" ht="22.5" customHeight="1" x14ac:dyDescent="0.25"/>
    <row r="995" ht="22.5" customHeight="1" x14ac:dyDescent="0.25"/>
    <row r="996" ht="22.5" customHeight="1" x14ac:dyDescent="0.25"/>
    <row r="997" ht="22.5" customHeight="1" x14ac:dyDescent="0.25"/>
    <row r="998" ht="22.5" customHeight="1" x14ac:dyDescent="0.25"/>
    <row r="999" ht="22.5" customHeight="1" x14ac:dyDescent="0.25"/>
    <row r="1000" ht="22.5" customHeight="1" x14ac:dyDescent="0.25"/>
    <row r="1001" ht="22.5" customHeight="1" x14ac:dyDescent="0.25"/>
    <row r="1002" ht="22.5" customHeight="1" x14ac:dyDescent="0.25"/>
    <row r="1003" ht="22.5" customHeight="1" x14ac:dyDescent="0.25"/>
    <row r="1004" ht="22.5" customHeight="1" x14ac:dyDescent="0.25"/>
    <row r="1005" ht="22.5" customHeight="1" x14ac:dyDescent="0.25"/>
    <row r="1006" ht="22.5" customHeight="1" x14ac:dyDescent="0.25"/>
    <row r="1007" ht="22.5" customHeight="1" x14ac:dyDescent="0.25"/>
    <row r="1008" ht="22.5" customHeight="1" x14ac:dyDescent="0.25"/>
    <row r="1009" ht="22.5" customHeight="1" x14ac:dyDescent="0.25"/>
    <row r="1010" ht="22.5" customHeight="1" x14ac:dyDescent="0.25"/>
    <row r="1011" ht="22.5" customHeight="1" x14ac:dyDescent="0.25"/>
    <row r="1012" ht="22.5" customHeight="1" x14ac:dyDescent="0.25"/>
    <row r="1013" ht="22.5" customHeight="1" x14ac:dyDescent="0.25"/>
    <row r="1014" ht="22.5" customHeight="1" x14ac:dyDescent="0.25"/>
    <row r="1015" ht="22.5" customHeight="1" x14ac:dyDescent="0.25"/>
    <row r="1016" ht="22.5" customHeight="1" x14ac:dyDescent="0.25"/>
    <row r="1017" ht="22.5" customHeight="1" x14ac:dyDescent="0.25"/>
    <row r="1018" ht="22.5" customHeight="1" x14ac:dyDescent="0.25"/>
    <row r="1019" ht="22.5" customHeight="1" x14ac:dyDescent="0.25"/>
    <row r="1020" ht="22.5" customHeight="1" x14ac:dyDescent="0.25"/>
    <row r="1021" ht="22.5" customHeight="1" x14ac:dyDescent="0.25"/>
    <row r="1022" ht="22.5" customHeight="1" x14ac:dyDescent="0.25"/>
    <row r="1023" ht="22.5" customHeight="1" x14ac:dyDescent="0.25"/>
    <row r="1024" ht="22.5" customHeight="1" x14ac:dyDescent="0.25"/>
    <row r="1025" ht="22.5" customHeight="1" x14ac:dyDescent="0.25"/>
    <row r="1026" ht="22.5" customHeight="1" x14ac:dyDescent="0.25"/>
    <row r="1027" ht="22.5" customHeight="1" x14ac:dyDescent="0.25"/>
    <row r="1028" ht="22.5" customHeight="1" x14ac:dyDescent="0.25"/>
    <row r="1029" ht="22.5" customHeight="1" x14ac:dyDescent="0.25"/>
    <row r="1030" ht="22.5" customHeight="1" x14ac:dyDescent="0.25"/>
    <row r="1031" ht="22.5" customHeight="1" x14ac:dyDescent="0.25"/>
    <row r="1032" ht="22.5" customHeight="1" x14ac:dyDescent="0.25"/>
    <row r="1033" ht="22.5" customHeight="1" x14ac:dyDescent="0.25"/>
    <row r="1034" ht="22.5" customHeight="1" x14ac:dyDescent="0.25"/>
    <row r="1035" ht="22.5" customHeight="1" x14ac:dyDescent="0.25"/>
    <row r="1036" ht="22.5" customHeight="1" x14ac:dyDescent="0.25"/>
    <row r="1037" ht="22.5" customHeight="1" x14ac:dyDescent="0.25"/>
    <row r="1038" ht="22.5" customHeight="1" x14ac:dyDescent="0.25"/>
    <row r="1039" ht="22.5" customHeight="1" x14ac:dyDescent="0.25"/>
    <row r="1040" ht="22.5" customHeight="1" x14ac:dyDescent="0.25"/>
    <row r="1041" ht="22.5" customHeight="1" x14ac:dyDescent="0.25"/>
    <row r="1042" ht="22.5" customHeight="1" x14ac:dyDescent="0.25"/>
    <row r="1043" ht="22.5" customHeight="1" x14ac:dyDescent="0.25"/>
    <row r="1044" ht="22.5" customHeight="1" x14ac:dyDescent="0.25"/>
    <row r="1045" ht="22.5" customHeight="1" x14ac:dyDescent="0.25"/>
    <row r="1046" ht="22.5" customHeight="1" x14ac:dyDescent="0.25"/>
    <row r="1047" ht="22.5" customHeight="1" x14ac:dyDescent="0.25"/>
    <row r="1048" ht="22.5" customHeight="1" x14ac:dyDescent="0.25"/>
    <row r="1049" ht="22.5" customHeight="1" x14ac:dyDescent="0.25"/>
    <row r="1050" ht="22.5" customHeight="1" x14ac:dyDescent="0.25"/>
    <row r="1051" ht="22.5" customHeight="1" x14ac:dyDescent="0.25"/>
    <row r="1052" ht="22.5" customHeight="1" x14ac:dyDescent="0.25"/>
    <row r="1053" ht="22.5" customHeight="1" x14ac:dyDescent="0.25"/>
    <row r="1054" ht="22.5" customHeight="1" x14ac:dyDescent="0.25"/>
    <row r="1055" ht="22.5" customHeight="1" x14ac:dyDescent="0.25"/>
    <row r="1056" ht="22.5" customHeight="1" x14ac:dyDescent="0.25"/>
    <row r="1057" ht="22.5" customHeight="1" x14ac:dyDescent="0.25"/>
    <row r="1058" ht="22.5" customHeight="1" x14ac:dyDescent="0.25"/>
    <row r="1059" ht="22.5" customHeight="1" x14ac:dyDescent="0.25"/>
    <row r="1060" ht="22.5" customHeight="1" x14ac:dyDescent="0.25"/>
    <row r="1061" ht="22.5" customHeight="1" x14ac:dyDescent="0.25"/>
    <row r="1062" ht="22.5" customHeight="1" x14ac:dyDescent="0.25"/>
    <row r="1063" ht="22.5" customHeight="1" x14ac:dyDescent="0.25"/>
    <row r="1064" ht="22.5" customHeight="1" x14ac:dyDescent="0.25"/>
    <row r="1065" ht="22.5" customHeight="1" x14ac:dyDescent="0.25"/>
    <row r="1066" ht="22.5" customHeight="1" x14ac:dyDescent="0.25"/>
    <row r="1067" ht="22.5" customHeight="1" x14ac:dyDescent="0.25"/>
    <row r="1068" ht="22.5" customHeight="1" x14ac:dyDescent="0.25"/>
    <row r="1069" ht="22.5" customHeight="1" x14ac:dyDescent="0.25"/>
    <row r="1070" ht="22.5" customHeight="1" x14ac:dyDescent="0.25"/>
    <row r="1071" ht="22.5" customHeight="1" x14ac:dyDescent="0.25"/>
    <row r="1072" ht="22.5" customHeight="1" x14ac:dyDescent="0.25"/>
    <row r="1073" ht="22.5" customHeight="1" x14ac:dyDescent="0.25"/>
    <row r="1074" ht="22.5" customHeight="1" x14ac:dyDescent="0.25"/>
    <row r="1075" ht="22.5" customHeight="1" x14ac:dyDescent="0.25"/>
  </sheetData>
  <mergeCells count="1">
    <mergeCell ref="E6:K6"/>
  </mergeCells>
  <dataValidations count="2">
    <dataValidation type="list" allowBlank="1" showInputMessage="1" showErrorMessage="1" sqref="A7" xr:uid="{B31BE341-E413-4DFF-B04A-F90CE02AEE98}">
      <formula1>"  -  ,Dégustation,Cadeau,Casse,Vente"</formula1>
    </dataValidation>
    <dataValidation type="list" allowBlank="1" showInputMessage="1" showErrorMessage="1" sqref="M7 O7" xr:uid="{42F69ED8-B010-4125-81D4-D8978B54E8B1}">
      <formula1>" - ,chèque,especes,CB,en attente"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4D3E2D5-92AD-4C18-B117-8FC492E19B82}">
          <x14:formula1>
            <xm:f>'tarifs suite à PQY'!$A$2:$A$14</xm:f>
          </x14:formula1>
          <xm:sqref>E7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8680A-11E7-485A-BCC4-E64191F2DDBC}">
  <sheetPr codeName="Feuil6">
    <tabColor rgb="FF00B0F0"/>
  </sheetPr>
  <dimension ref="A2:Z1076"/>
  <sheetViews>
    <sheetView tabSelected="1" workbookViewId="0">
      <selection activeCell="H12" sqref="H12"/>
    </sheetView>
  </sheetViews>
  <sheetFormatPr baseColWidth="10" defaultRowHeight="14.25" x14ac:dyDescent="0.25"/>
  <cols>
    <col min="1" max="1" width="11" style="27"/>
    <col min="2" max="2" width="0" style="27" hidden="1" customWidth="1"/>
    <col min="3" max="3" width="10.5" style="27" customWidth="1"/>
    <col min="4" max="4" width="28.375" style="27" customWidth="1"/>
    <col min="5" max="5" width="24.5" style="27" customWidth="1"/>
    <col min="6" max="6" width="7.625" style="27" customWidth="1"/>
    <col min="7" max="7" width="13.125" style="27" customWidth="1"/>
    <col min="8" max="8" width="39.75" style="27" customWidth="1"/>
    <col min="9" max="10" width="10.125" style="27" customWidth="1"/>
    <col min="11" max="11" width="37.125" style="27" customWidth="1"/>
    <col min="12" max="12" width="7.625" style="27" customWidth="1"/>
    <col min="13" max="13" width="10.125" style="27" customWidth="1"/>
    <col min="14" max="14" width="30" style="27" customWidth="1"/>
    <col min="15" max="16" width="7.625" style="27" customWidth="1"/>
    <col min="17" max="17" width="26.375" style="27" customWidth="1"/>
    <col min="18" max="18" width="7.625" style="27" customWidth="1"/>
    <col min="19" max="19" width="9.375" style="27" customWidth="1"/>
    <col min="20" max="20" width="11" style="27"/>
    <col min="21" max="21" width="14" style="27" customWidth="1"/>
    <col min="22" max="22" width="11" style="27"/>
    <col min="23" max="23" width="12.75" style="27" customWidth="1"/>
    <col min="24" max="24" width="11" style="27"/>
    <col min="25" max="25" width="15.875" style="27" customWidth="1"/>
    <col min="26" max="16384" width="11" style="27"/>
  </cols>
  <sheetData>
    <row r="2" spans="1:26" x14ac:dyDescent="0.25">
      <c r="E2" s="28">
        <f ca="1">TODAY()</f>
        <v>43399</v>
      </c>
      <c r="K2" s="28"/>
    </row>
    <row r="5" spans="1:26" s="29" customFormat="1" ht="15" x14ac:dyDescent="0.25"/>
    <row r="6" spans="1:26" s="29" customFormat="1" ht="26.25" customHeight="1" x14ac:dyDescent="0.25"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30"/>
    </row>
    <row r="7" spans="1:26" s="31" customFormat="1" ht="42" customHeight="1" x14ac:dyDescent="0.25">
      <c r="A7" s="32" t="s">
        <v>0</v>
      </c>
      <c r="B7" s="32" t="s">
        <v>9</v>
      </c>
      <c r="C7" s="32" t="s">
        <v>5</v>
      </c>
      <c r="D7" s="32" t="s">
        <v>1</v>
      </c>
      <c r="E7" s="32" t="s">
        <v>6</v>
      </c>
      <c r="F7" s="32" t="s">
        <v>2</v>
      </c>
      <c r="G7" s="32" t="s">
        <v>4</v>
      </c>
      <c r="H7" s="15" t="s">
        <v>7</v>
      </c>
      <c r="I7" s="15" t="s">
        <v>2</v>
      </c>
      <c r="J7" s="15" t="s">
        <v>4</v>
      </c>
      <c r="K7" s="32" t="s">
        <v>8</v>
      </c>
      <c r="L7" s="32" t="s">
        <v>2</v>
      </c>
      <c r="M7" s="32" t="s">
        <v>4</v>
      </c>
      <c r="N7" s="15" t="s">
        <v>33</v>
      </c>
      <c r="O7" s="15" t="s">
        <v>2</v>
      </c>
      <c r="P7" s="15" t="s">
        <v>4</v>
      </c>
      <c r="Q7" s="32" t="s">
        <v>34</v>
      </c>
      <c r="R7" s="32" t="s">
        <v>2</v>
      </c>
      <c r="S7" s="32" t="s">
        <v>4</v>
      </c>
      <c r="T7" s="32" t="s">
        <v>51</v>
      </c>
      <c r="U7" s="32" t="s">
        <v>16</v>
      </c>
      <c r="V7" s="32" t="s">
        <v>17</v>
      </c>
      <c r="W7" s="32" t="s">
        <v>18</v>
      </c>
      <c r="X7" s="32" t="s">
        <v>4</v>
      </c>
      <c r="Y7" s="32" t="s">
        <v>35</v>
      </c>
      <c r="Z7" s="32" t="s">
        <v>3</v>
      </c>
    </row>
    <row r="8" spans="1:26" s="33" customFormat="1" ht="15" hidden="1" customHeight="1" x14ac:dyDescent="0.25">
      <c r="A8" s="33" t="s">
        <v>56</v>
      </c>
      <c r="B8" s="34"/>
      <c r="C8" s="35" t="s">
        <v>13</v>
      </c>
      <c r="D8" s="33" t="s">
        <v>54</v>
      </c>
      <c r="E8" s="33" t="s">
        <v>39</v>
      </c>
      <c r="F8" s="33">
        <v>2</v>
      </c>
      <c r="G8" s="36" t="str">
        <f>IFERROR((VLOOKUP(E8,Tableau2[],2,FALSE))*F8,"")</f>
        <v/>
      </c>
      <c r="H8" s="36" t="s">
        <v>37</v>
      </c>
      <c r="I8" s="36">
        <v>1</v>
      </c>
      <c r="J8" s="36" t="str">
        <f>IFERROR((VLOOKUP(H8,Tableau2[],2,FALSE))*I8,"")</f>
        <v/>
      </c>
      <c r="K8" s="33" t="s">
        <v>38</v>
      </c>
      <c r="L8" s="33">
        <v>1</v>
      </c>
      <c r="M8" s="36">
        <f>IFERROR((VLOOKUP(K8,Tableau2[],2,FALSE))*L8,"")</f>
        <v>5</v>
      </c>
      <c r="N8" s="33" t="s">
        <v>37</v>
      </c>
      <c r="O8" s="33">
        <v>1</v>
      </c>
      <c r="P8" s="36" t="str">
        <f>IFERROR((VLOOKUP(N8,Tableau2[],2,FALSE))*O8,"")</f>
        <v/>
      </c>
      <c r="Q8" s="33" t="s">
        <v>36</v>
      </c>
      <c r="R8" s="33">
        <v>1</v>
      </c>
      <c r="S8" s="36">
        <f>IFERROR((VLOOKUP(Q8,Tableau2[],2,FALSE))*R8,"")</f>
        <v>7</v>
      </c>
      <c r="T8" s="37" t="e">
        <f>S8+P8+M8+J8+G8</f>
        <v>#VALUE!</v>
      </c>
      <c r="V8" s="37"/>
      <c r="X8" s="33" t="str">
        <f>IF(U8+V8+W8&lt;&gt;0,U8+V8+W8,"")</f>
        <v/>
      </c>
    </row>
    <row r="9" spans="1:26" ht="29.25" customHeight="1" x14ac:dyDescent="0.25">
      <c r="A9" s="27" t="s">
        <v>47</v>
      </c>
      <c r="C9" s="27" t="s">
        <v>13</v>
      </c>
      <c r="D9" s="27" t="s">
        <v>72</v>
      </c>
      <c r="E9" s="27" t="s">
        <v>36</v>
      </c>
      <c r="F9" s="27">
        <v>1</v>
      </c>
      <c r="G9" s="36">
        <f>IF(C9="vente",IFERROR((VLOOKUP(E9,Tableau2[],2,FALSE))*F9,""),"")</f>
        <v>7</v>
      </c>
      <c r="J9" s="36">
        <v>0</v>
      </c>
      <c r="M9" s="36">
        <v>0</v>
      </c>
      <c r="P9" s="36">
        <v>0</v>
      </c>
      <c r="S9" s="36">
        <v>0</v>
      </c>
      <c r="T9" s="37">
        <f>IFERROR(S9+P9+G9+J9+M9,"")</f>
        <v>7</v>
      </c>
      <c r="X9" s="33" t="str">
        <f>IF(U9+V9+W9&lt;&gt;0,U9+V9+W9,"")</f>
        <v/>
      </c>
    </row>
    <row r="10" spans="1:26" ht="29.25" customHeight="1" x14ac:dyDescent="0.25">
      <c r="A10" s="33" t="s">
        <v>47</v>
      </c>
      <c r="B10" s="34"/>
      <c r="C10" s="35"/>
      <c r="D10" s="33"/>
      <c r="E10" s="33"/>
      <c r="F10" s="33"/>
      <c r="G10" s="36">
        <f>IF(C10="vente",IFERROR((VLOOKUP(E10,Tableau2[],2,FALSE))*F10,""),C10)</f>
        <v>0</v>
      </c>
      <c r="H10" s="36"/>
      <c r="I10" s="36"/>
      <c r="J10" s="36">
        <v>0</v>
      </c>
      <c r="K10" s="33"/>
      <c r="L10" s="33"/>
      <c r="M10" s="36">
        <v>0</v>
      </c>
      <c r="P10" s="36">
        <v>0</v>
      </c>
      <c r="S10" s="36">
        <v>0</v>
      </c>
      <c r="T10" s="37">
        <f t="shared" ref="T10:T22" si="0">IFERROR(S10+P10+G10+J10+M10,"")</f>
        <v>0</v>
      </c>
      <c r="U10" s="33"/>
      <c r="V10" s="37"/>
      <c r="W10" s="33"/>
      <c r="X10" s="33" t="str">
        <f>IF(U10+V10+W10&lt;&gt;0,U10+V10+W10,"")</f>
        <v/>
      </c>
      <c r="Y10" s="33"/>
      <c r="Z10" s="33"/>
    </row>
    <row r="11" spans="1:26" ht="29.25" customHeight="1" x14ac:dyDescent="0.25">
      <c r="A11" s="51" t="s">
        <v>52</v>
      </c>
      <c r="B11" s="51"/>
      <c r="C11" s="51"/>
      <c r="D11" s="51"/>
      <c r="E11" s="51"/>
      <c r="F11" s="51"/>
      <c r="G11" s="52">
        <f>IF(C11="vente",IFERROR((VLOOKUP(E11,Tableau2[],2,FALSE))*F11,""),C11)</f>
        <v>0</v>
      </c>
      <c r="H11" s="51"/>
      <c r="I11" s="51"/>
      <c r="J11" s="36">
        <v>0</v>
      </c>
      <c r="K11" s="51"/>
      <c r="L11" s="51"/>
      <c r="M11" s="36">
        <v>0</v>
      </c>
      <c r="P11" s="36">
        <v>0</v>
      </c>
      <c r="S11" s="36">
        <v>0</v>
      </c>
      <c r="T11" s="37">
        <f t="shared" si="0"/>
        <v>0</v>
      </c>
      <c r="X11" s="33" t="str">
        <f t="shared" ref="X11:X22" si="1">IF(U11+V11+W11&lt;&gt;0,U11+V11+W11,"")</f>
        <v/>
      </c>
    </row>
    <row r="12" spans="1:26" ht="29.25" customHeight="1" x14ac:dyDescent="0.25">
      <c r="A12" s="53" t="s">
        <v>52</v>
      </c>
      <c r="B12" s="54"/>
      <c r="C12" s="55"/>
      <c r="D12" s="53"/>
      <c r="E12" s="53"/>
      <c r="F12" s="53"/>
      <c r="G12" s="52">
        <f>IF(C12="vente",IFERROR((VLOOKUP(E12,Tableau2[],2,FALSE))*F12,""),C12)</f>
        <v>0</v>
      </c>
      <c r="H12" s="52"/>
      <c r="I12" s="52"/>
      <c r="J12" s="36">
        <v>0</v>
      </c>
      <c r="K12" s="53"/>
      <c r="L12" s="53"/>
      <c r="M12" s="36">
        <v>0</v>
      </c>
      <c r="P12" s="36">
        <v>0</v>
      </c>
      <c r="S12" s="36">
        <v>0</v>
      </c>
      <c r="T12" s="37">
        <f t="shared" si="0"/>
        <v>0</v>
      </c>
      <c r="U12" s="33"/>
      <c r="V12" s="37"/>
      <c r="W12" s="33"/>
      <c r="X12" s="33" t="str">
        <f t="shared" si="1"/>
        <v/>
      </c>
      <c r="Y12" s="33"/>
      <c r="Z12" s="33"/>
    </row>
    <row r="13" spans="1:26" ht="29.25" customHeight="1" x14ac:dyDescent="0.25">
      <c r="A13" s="51" t="s">
        <v>52</v>
      </c>
      <c r="B13" s="51"/>
      <c r="C13" s="51"/>
      <c r="D13" s="51"/>
      <c r="E13" s="51"/>
      <c r="F13" s="51"/>
      <c r="G13" s="52">
        <f>IF(C13="vente",IFERROR((VLOOKUP(E13,Tableau2[],2,FALSE))*F13,""),C13)</f>
        <v>0</v>
      </c>
      <c r="H13" s="51"/>
      <c r="I13" s="51"/>
      <c r="J13" s="36">
        <v>0</v>
      </c>
      <c r="K13" s="51"/>
      <c r="L13" s="51"/>
      <c r="M13" s="36">
        <v>0</v>
      </c>
      <c r="P13" s="36">
        <v>0</v>
      </c>
      <c r="S13" s="36">
        <v>0</v>
      </c>
      <c r="T13" s="37">
        <f t="shared" si="0"/>
        <v>0</v>
      </c>
      <c r="X13" s="33" t="str">
        <f t="shared" si="1"/>
        <v/>
      </c>
    </row>
    <row r="14" spans="1:26" ht="29.25" customHeight="1" x14ac:dyDescent="0.25">
      <c r="A14" s="53" t="s">
        <v>53</v>
      </c>
      <c r="B14" s="54"/>
      <c r="C14" s="55"/>
      <c r="D14" s="53"/>
      <c r="E14" s="53"/>
      <c r="F14" s="53"/>
      <c r="G14" s="52">
        <f>IF(C14="vente",IFERROR((VLOOKUP(E14,Tableau2[],2,FALSE))*F14,""),C14)</f>
        <v>0</v>
      </c>
      <c r="H14" s="52"/>
      <c r="I14" s="52"/>
      <c r="J14" s="36">
        <v>0</v>
      </c>
      <c r="K14" s="53"/>
      <c r="L14" s="53"/>
      <c r="M14" s="36">
        <v>0</v>
      </c>
      <c r="P14" s="36">
        <v>0</v>
      </c>
      <c r="S14" s="36">
        <v>0</v>
      </c>
      <c r="T14" s="37">
        <f t="shared" si="0"/>
        <v>0</v>
      </c>
      <c r="U14" s="33"/>
      <c r="V14" s="37"/>
      <c r="W14" s="33"/>
      <c r="X14" s="33" t="str">
        <f t="shared" si="1"/>
        <v/>
      </c>
      <c r="Y14" s="33"/>
      <c r="Z14" s="33"/>
    </row>
    <row r="15" spans="1:26" s="57" customFormat="1" ht="29.25" customHeight="1" x14ac:dyDescent="0.25">
      <c r="A15" s="56" t="s">
        <v>55</v>
      </c>
      <c r="B15" s="56"/>
      <c r="C15" s="56"/>
      <c r="D15" s="56"/>
      <c r="E15" s="56"/>
      <c r="F15" s="56"/>
      <c r="G15" s="52">
        <f>IF(C15="vente",IFERROR((VLOOKUP(E15,Tableau2[],2,FALSE))*F15,""),C15)</f>
        <v>0</v>
      </c>
      <c r="H15" s="56"/>
      <c r="I15" s="56"/>
      <c r="J15" s="36">
        <v>0</v>
      </c>
      <c r="K15" s="56"/>
      <c r="L15" s="56"/>
      <c r="M15" s="36">
        <v>0</v>
      </c>
      <c r="N15" s="27"/>
      <c r="O15" s="27"/>
      <c r="P15" s="36">
        <v>0</v>
      </c>
      <c r="Q15" s="27"/>
      <c r="R15" s="27"/>
      <c r="S15" s="36">
        <v>0</v>
      </c>
      <c r="T15" s="58">
        <f t="shared" si="0"/>
        <v>0</v>
      </c>
      <c r="X15" s="59" t="str">
        <f t="shared" si="1"/>
        <v/>
      </c>
    </row>
    <row r="16" spans="1:26" ht="29.25" customHeight="1" x14ac:dyDescent="0.25">
      <c r="A16" s="53" t="s">
        <v>55</v>
      </c>
      <c r="B16" s="54"/>
      <c r="C16" s="55"/>
      <c r="D16" s="53"/>
      <c r="E16" s="53"/>
      <c r="F16" s="53"/>
      <c r="G16" s="52">
        <f>IF(C16="vente",IFERROR((VLOOKUP(E16,Tableau2[],2,FALSE))*F16,""),C16)</f>
        <v>0</v>
      </c>
      <c r="H16" s="52"/>
      <c r="I16" s="52"/>
      <c r="J16" s="36">
        <v>0</v>
      </c>
      <c r="K16" s="53"/>
      <c r="L16" s="53"/>
      <c r="M16" s="36">
        <v>0</v>
      </c>
      <c r="P16" s="36">
        <v>0</v>
      </c>
      <c r="S16" s="36">
        <v>0</v>
      </c>
      <c r="T16" s="37">
        <f t="shared" si="0"/>
        <v>0</v>
      </c>
      <c r="U16" s="33"/>
      <c r="V16" s="37"/>
      <c r="W16" s="33"/>
      <c r="X16" s="33" t="str">
        <f t="shared" si="1"/>
        <v/>
      </c>
      <c r="Y16" s="33"/>
      <c r="Z16" s="33"/>
    </row>
    <row r="17" spans="1:26" ht="29.25" customHeight="1" x14ac:dyDescent="0.25">
      <c r="A17" s="51"/>
      <c r="B17" s="51"/>
      <c r="C17" s="51"/>
      <c r="D17" s="51"/>
      <c r="E17" s="51"/>
      <c r="F17" s="51"/>
      <c r="G17" s="52" t="str">
        <f>IFERROR((VLOOKUP(E17,Tableau2[],2,FALSE))*F17,"")</f>
        <v/>
      </c>
      <c r="H17" s="51"/>
      <c r="I17" s="51"/>
      <c r="J17" s="52" t="str">
        <f>IFERROR((VLOOKUP(H17,Tableau2[],2,FALSE))*I17,"")</f>
        <v/>
      </c>
      <c r="K17" s="51"/>
      <c r="L17" s="51"/>
      <c r="M17" s="36">
        <v>0</v>
      </c>
      <c r="P17" s="36">
        <v>0</v>
      </c>
      <c r="S17" s="36">
        <v>0</v>
      </c>
      <c r="T17" s="37" t="str">
        <f t="shared" si="0"/>
        <v/>
      </c>
      <c r="X17" s="33" t="str">
        <f t="shared" si="1"/>
        <v/>
      </c>
    </row>
    <row r="18" spans="1:26" ht="29.25" customHeight="1" x14ac:dyDescent="0.25">
      <c r="A18" s="33"/>
      <c r="B18" s="34"/>
      <c r="C18" s="35"/>
      <c r="D18" s="33"/>
      <c r="E18" s="33"/>
      <c r="F18" s="33"/>
      <c r="G18" s="36" t="str">
        <f>IFERROR((VLOOKUP(E18,Tableau2[],2,FALSE))*F18,"")</f>
        <v/>
      </c>
      <c r="H18" s="36"/>
      <c r="I18" s="36"/>
      <c r="J18" s="36" t="str">
        <f>IFERROR((VLOOKUP(H18,Tableau2[],2,FALSE))*I18,"")</f>
        <v/>
      </c>
      <c r="K18" s="33"/>
      <c r="L18" s="33"/>
      <c r="M18" s="36" t="str">
        <f>IFERROR((VLOOKUP(K18,Tableau2[],2,FALSE))*L18,"")</f>
        <v/>
      </c>
      <c r="N18" s="33"/>
      <c r="O18" s="33"/>
      <c r="P18" s="36" t="str">
        <f>IFERROR((VLOOKUP(N18,Tableau2[],2,FALSE))*O18,"")</f>
        <v/>
      </c>
      <c r="Q18" s="33"/>
      <c r="R18" s="33"/>
      <c r="S18" s="36" t="str">
        <f>IFERROR((VLOOKUP(Q18,Tableau2[],2,FALSE))*R18,"")</f>
        <v/>
      </c>
      <c r="T18" s="37" t="str">
        <f t="shared" si="0"/>
        <v/>
      </c>
      <c r="U18" s="33"/>
      <c r="V18" s="37"/>
      <c r="W18" s="33"/>
      <c r="X18" s="33" t="str">
        <f t="shared" si="1"/>
        <v/>
      </c>
      <c r="Y18" s="33"/>
      <c r="Z18" s="33"/>
    </row>
    <row r="19" spans="1:26" ht="22.5" customHeight="1" x14ac:dyDescent="0.25">
      <c r="G19" s="36" t="str">
        <f>IFERROR((VLOOKUP(E19,Tableau2[],2,FALSE))*F19,"")</f>
        <v/>
      </c>
      <c r="J19" s="36" t="str">
        <f>IFERROR((VLOOKUP(H19,Tableau2[],2,FALSE))*I19,"")</f>
        <v/>
      </c>
      <c r="M19" s="36" t="str">
        <f>IFERROR((VLOOKUP(K19,Tableau2[],2,FALSE))*L19,"")</f>
        <v/>
      </c>
      <c r="P19" s="36" t="str">
        <f>IFERROR((VLOOKUP(N19,Tableau2[],2,FALSE))*O19,"")</f>
        <v/>
      </c>
      <c r="S19" s="36" t="str">
        <f>IFERROR((VLOOKUP(Q19,Tableau2[],2,FALSE))*R19,"")</f>
        <v/>
      </c>
      <c r="T19" s="37" t="str">
        <f t="shared" si="0"/>
        <v/>
      </c>
      <c r="X19" s="33" t="str">
        <f t="shared" si="1"/>
        <v/>
      </c>
    </row>
    <row r="20" spans="1:26" ht="22.5" customHeight="1" x14ac:dyDescent="0.25">
      <c r="A20" s="33"/>
      <c r="B20" s="34"/>
      <c r="C20" s="35"/>
      <c r="D20" s="33"/>
      <c r="E20" s="33"/>
      <c r="F20" s="33"/>
      <c r="G20" s="36" t="str">
        <f>IFERROR((VLOOKUP(E20,Tableau2[],2,FALSE))*F20,"")</f>
        <v/>
      </c>
      <c r="H20" s="36"/>
      <c r="I20" s="36"/>
      <c r="J20" s="36" t="str">
        <f>IFERROR((VLOOKUP(H20,Tableau2[],2,FALSE))*I20,"")</f>
        <v/>
      </c>
      <c r="K20" s="33"/>
      <c r="L20" s="33"/>
      <c r="M20" s="36" t="str">
        <f>IFERROR((VLOOKUP(K20,Tableau2[],2,FALSE))*L20,"")</f>
        <v/>
      </c>
      <c r="N20" s="33"/>
      <c r="O20" s="33"/>
      <c r="P20" s="36" t="str">
        <f>IFERROR((VLOOKUP(N20,Tableau2[],2,FALSE))*O20,"")</f>
        <v/>
      </c>
      <c r="Q20" s="33"/>
      <c r="R20" s="33"/>
      <c r="S20" s="36" t="str">
        <f>IFERROR((VLOOKUP(Q20,Tableau2[],2,FALSE))*R20,"")</f>
        <v/>
      </c>
      <c r="T20" s="37" t="str">
        <f t="shared" si="0"/>
        <v/>
      </c>
      <c r="U20" s="33"/>
      <c r="V20" s="37"/>
      <c r="W20" s="33"/>
      <c r="X20" s="33" t="str">
        <f t="shared" si="1"/>
        <v/>
      </c>
      <c r="Y20" s="33"/>
      <c r="Z20" s="33"/>
    </row>
    <row r="21" spans="1:26" ht="22.5" customHeight="1" x14ac:dyDescent="0.25">
      <c r="G21" s="36" t="str">
        <f>IFERROR((VLOOKUP(E21,Tableau2[],2,FALSE))*F21,"")</f>
        <v/>
      </c>
      <c r="J21" s="36" t="str">
        <f>IFERROR((VLOOKUP(H21,Tableau2[],2,FALSE))*I21,"")</f>
        <v/>
      </c>
      <c r="M21" s="36" t="str">
        <f>IFERROR((VLOOKUP(K21,Tableau2[],2,FALSE))*L21,"")</f>
        <v/>
      </c>
      <c r="P21" s="36" t="str">
        <f>IFERROR((VLOOKUP(N21,Tableau2[],2,FALSE))*O21,"")</f>
        <v/>
      </c>
      <c r="S21" s="36" t="str">
        <f>IFERROR((VLOOKUP(Q21,Tableau2[],2,FALSE))*R21,"")</f>
        <v/>
      </c>
      <c r="T21" s="37" t="str">
        <f t="shared" si="0"/>
        <v/>
      </c>
      <c r="X21" s="33" t="str">
        <f t="shared" si="1"/>
        <v/>
      </c>
    </row>
    <row r="22" spans="1:26" ht="22.5" customHeight="1" x14ac:dyDescent="0.25">
      <c r="A22" s="33"/>
      <c r="B22" s="34"/>
      <c r="C22" s="35"/>
      <c r="D22" s="33"/>
      <c r="E22" s="33"/>
      <c r="F22" s="33"/>
      <c r="G22" s="36" t="str">
        <f>IFERROR((VLOOKUP(E22,Tableau2[],2,FALSE))*F22,"")</f>
        <v/>
      </c>
      <c r="H22" s="36"/>
      <c r="I22" s="36"/>
      <c r="J22" s="36" t="str">
        <f>IFERROR((VLOOKUP(H22,Tableau2[],2,FALSE))*I22,"")</f>
        <v/>
      </c>
      <c r="K22" s="33"/>
      <c r="L22" s="33"/>
      <c r="M22" s="36" t="str">
        <f>IFERROR((VLOOKUP(K22,Tableau2[],2,FALSE))*L22,"")</f>
        <v/>
      </c>
      <c r="N22" s="33"/>
      <c r="O22" s="33"/>
      <c r="P22" s="36" t="str">
        <f>IFERROR((VLOOKUP(N22,Tableau2[],2,FALSE))*O22,"")</f>
        <v/>
      </c>
      <c r="Q22" s="33"/>
      <c r="R22" s="33"/>
      <c r="S22" s="36" t="str">
        <f>IFERROR((VLOOKUP(Q22,Tableau2[],2,FALSE))*R22,"")</f>
        <v/>
      </c>
      <c r="T22" s="37" t="str">
        <f t="shared" si="0"/>
        <v/>
      </c>
      <c r="U22" s="33"/>
      <c r="V22" s="37"/>
      <c r="W22" s="33"/>
      <c r="X22" s="33" t="str">
        <f t="shared" si="1"/>
        <v/>
      </c>
      <c r="Y22" s="33"/>
      <c r="Z22" s="33"/>
    </row>
    <row r="23" spans="1:26" ht="22.5" customHeight="1" x14ac:dyDescent="0.25">
      <c r="X23" s="33" t="str">
        <f>IF(U23+V23+W23&lt;&gt;0,U23+V23+W23,"")</f>
        <v/>
      </c>
    </row>
    <row r="24" spans="1:26" ht="22.5" customHeight="1" x14ac:dyDescent="0.25">
      <c r="X24" s="33" t="str">
        <f>IF(U24+V24+W24&lt;&gt;0,U24+V24+W24,"")</f>
        <v/>
      </c>
    </row>
    <row r="25" spans="1:26" ht="22.5" customHeight="1" x14ac:dyDescent="0.25"/>
    <row r="26" spans="1:26" ht="22.5" customHeight="1" x14ac:dyDescent="0.25"/>
    <row r="27" spans="1:26" ht="22.5" customHeight="1" x14ac:dyDescent="0.25"/>
    <row r="28" spans="1:26" ht="22.5" customHeight="1" x14ac:dyDescent="0.25"/>
    <row r="29" spans="1:26" ht="22.5" customHeight="1" x14ac:dyDescent="0.25"/>
    <row r="30" spans="1:26" ht="22.5" customHeight="1" x14ac:dyDescent="0.25"/>
    <row r="31" spans="1:26" ht="22.5" customHeight="1" x14ac:dyDescent="0.25"/>
    <row r="32" spans="1:26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  <row r="497" ht="22.5" customHeight="1" x14ac:dyDescent="0.25"/>
    <row r="498" ht="22.5" customHeight="1" x14ac:dyDescent="0.25"/>
    <row r="499" ht="22.5" customHeight="1" x14ac:dyDescent="0.25"/>
    <row r="500" ht="22.5" customHeight="1" x14ac:dyDescent="0.25"/>
    <row r="501" ht="22.5" customHeight="1" x14ac:dyDescent="0.25"/>
    <row r="502" ht="22.5" customHeight="1" x14ac:dyDescent="0.25"/>
    <row r="503" ht="22.5" customHeight="1" x14ac:dyDescent="0.25"/>
    <row r="504" ht="22.5" customHeight="1" x14ac:dyDescent="0.25"/>
    <row r="505" ht="22.5" customHeight="1" x14ac:dyDescent="0.25"/>
    <row r="506" ht="22.5" customHeight="1" x14ac:dyDescent="0.25"/>
    <row r="507" ht="22.5" customHeight="1" x14ac:dyDescent="0.25"/>
    <row r="508" ht="22.5" customHeight="1" x14ac:dyDescent="0.25"/>
    <row r="509" ht="22.5" customHeight="1" x14ac:dyDescent="0.25"/>
    <row r="510" ht="22.5" customHeight="1" x14ac:dyDescent="0.25"/>
    <row r="511" ht="22.5" customHeight="1" x14ac:dyDescent="0.25"/>
    <row r="512" ht="22.5" customHeight="1" x14ac:dyDescent="0.25"/>
    <row r="513" ht="22.5" customHeight="1" x14ac:dyDescent="0.25"/>
    <row r="514" ht="22.5" customHeight="1" x14ac:dyDescent="0.25"/>
    <row r="515" ht="22.5" customHeight="1" x14ac:dyDescent="0.25"/>
    <row r="516" ht="22.5" customHeight="1" x14ac:dyDescent="0.25"/>
    <row r="517" ht="22.5" customHeight="1" x14ac:dyDescent="0.25"/>
    <row r="518" ht="22.5" customHeight="1" x14ac:dyDescent="0.25"/>
    <row r="519" ht="22.5" customHeight="1" x14ac:dyDescent="0.25"/>
    <row r="520" ht="22.5" customHeight="1" x14ac:dyDescent="0.25"/>
    <row r="521" ht="22.5" customHeight="1" x14ac:dyDescent="0.25"/>
    <row r="522" ht="22.5" customHeight="1" x14ac:dyDescent="0.25"/>
    <row r="523" ht="22.5" customHeight="1" x14ac:dyDescent="0.25"/>
    <row r="524" ht="22.5" customHeight="1" x14ac:dyDescent="0.25"/>
    <row r="525" ht="22.5" customHeight="1" x14ac:dyDescent="0.25"/>
    <row r="526" ht="22.5" customHeight="1" x14ac:dyDescent="0.25"/>
    <row r="527" ht="22.5" customHeight="1" x14ac:dyDescent="0.25"/>
    <row r="528" ht="22.5" customHeight="1" x14ac:dyDescent="0.25"/>
    <row r="529" ht="22.5" customHeight="1" x14ac:dyDescent="0.25"/>
    <row r="530" ht="22.5" customHeight="1" x14ac:dyDescent="0.25"/>
    <row r="531" ht="22.5" customHeight="1" x14ac:dyDescent="0.25"/>
    <row r="532" ht="22.5" customHeight="1" x14ac:dyDescent="0.25"/>
    <row r="533" ht="22.5" customHeight="1" x14ac:dyDescent="0.25"/>
    <row r="534" ht="22.5" customHeight="1" x14ac:dyDescent="0.25"/>
    <row r="535" ht="22.5" customHeight="1" x14ac:dyDescent="0.25"/>
    <row r="536" ht="22.5" customHeight="1" x14ac:dyDescent="0.25"/>
    <row r="537" ht="22.5" customHeight="1" x14ac:dyDescent="0.25"/>
    <row r="538" ht="22.5" customHeight="1" x14ac:dyDescent="0.25"/>
    <row r="539" ht="22.5" customHeight="1" x14ac:dyDescent="0.25"/>
    <row r="540" ht="22.5" customHeight="1" x14ac:dyDescent="0.25"/>
    <row r="541" ht="22.5" customHeight="1" x14ac:dyDescent="0.25"/>
    <row r="542" ht="22.5" customHeight="1" x14ac:dyDescent="0.25"/>
    <row r="543" ht="22.5" customHeight="1" x14ac:dyDescent="0.25"/>
    <row r="544" ht="22.5" customHeight="1" x14ac:dyDescent="0.25"/>
    <row r="545" ht="22.5" customHeight="1" x14ac:dyDescent="0.25"/>
    <row r="546" ht="22.5" customHeight="1" x14ac:dyDescent="0.25"/>
    <row r="547" ht="22.5" customHeight="1" x14ac:dyDescent="0.25"/>
    <row r="548" ht="22.5" customHeight="1" x14ac:dyDescent="0.25"/>
    <row r="549" ht="22.5" customHeight="1" x14ac:dyDescent="0.25"/>
    <row r="550" ht="22.5" customHeight="1" x14ac:dyDescent="0.25"/>
    <row r="551" ht="22.5" customHeight="1" x14ac:dyDescent="0.25"/>
    <row r="552" ht="22.5" customHeight="1" x14ac:dyDescent="0.25"/>
    <row r="553" ht="22.5" customHeight="1" x14ac:dyDescent="0.25"/>
    <row r="554" ht="22.5" customHeight="1" x14ac:dyDescent="0.25"/>
    <row r="555" ht="22.5" customHeight="1" x14ac:dyDescent="0.25"/>
    <row r="556" ht="22.5" customHeight="1" x14ac:dyDescent="0.25"/>
    <row r="557" ht="22.5" customHeight="1" x14ac:dyDescent="0.25"/>
    <row r="558" ht="22.5" customHeight="1" x14ac:dyDescent="0.25"/>
    <row r="559" ht="22.5" customHeight="1" x14ac:dyDescent="0.25"/>
    <row r="560" ht="22.5" customHeight="1" x14ac:dyDescent="0.25"/>
    <row r="561" ht="22.5" customHeight="1" x14ac:dyDescent="0.25"/>
    <row r="562" ht="22.5" customHeight="1" x14ac:dyDescent="0.25"/>
    <row r="563" ht="22.5" customHeight="1" x14ac:dyDescent="0.25"/>
    <row r="564" ht="22.5" customHeight="1" x14ac:dyDescent="0.25"/>
    <row r="565" ht="22.5" customHeight="1" x14ac:dyDescent="0.25"/>
    <row r="566" ht="22.5" customHeight="1" x14ac:dyDescent="0.25"/>
    <row r="567" ht="22.5" customHeight="1" x14ac:dyDescent="0.25"/>
    <row r="568" ht="22.5" customHeight="1" x14ac:dyDescent="0.25"/>
    <row r="569" ht="22.5" customHeight="1" x14ac:dyDescent="0.25"/>
    <row r="570" ht="22.5" customHeight="1" x14ac:dyDescent="0.25"/>
    <row r="571" ht="22.5" customHeight="1" x14ac:dyDescent="0.25"/>
    <row r="572" ht="22.5" customHeight="1" x14ac:dyDescent="0.25"/>
    <row r="573" ht="22.5" customHeight="1" x14ac:dyDescent="0.25"/>
    <row r="574" ht="22.5" customHeight="1" x14ac:dyDescent="0.25"/>
    <row r="575" ht="22.5" customHeight="1" x14ac:dyDescent="0.25"/>
    <row r="576" ht="22.5" customHeight="1" x14ac:dyDescent="0.25"/>
    <row r="577" ht="22.5" customHeight="1" x14ac:dyDescent="0.25"/>
    <row r="578" ht="22.5" customHeight="1" x14ac:dyDescent="0.25"/>
    <row r="579" ht="22.5" customHeight="1" x14ac:dyDescent="0.25"/>
    <row r="580" ht="22.5" customHeight="1" x14ac:dyDescent="0.25"/>
    <row r="581" ht="22.5" customHeight="1" x14ac:dyDescent="0.25"/>
    <row r="582" ht="22.5" customHeight="1" x14ac:dyDescent="0.25"/>
    <row r="583" ht="22.5" customHeight="1" x14ac:dyDescent="0.25"/>
    <row r="584" ht="22.5" customHeight="1" x14ac:dyDescent="0.25"/>
    <row r="585" ht="22.5" customHeight="1" x14ac:dyDescent="0.25"/>
    <row r="586" ht="22.5" customHeight="1" x14ac:dyDescent="0.25"/>
    <row r="587" ht="22.5" customHeight="1" x14ac:dyDescent="0.25"/>
    <row r="588" ht="22.5" customHeight="1" x14ac:dyDescent="0.25"/>
    <row r="589" ht="22.5" customHeight="1" x14ac:dyDescent="0.25"/>
    <row r="590" ht="22.5" customHeight="1" x14ac:dyDescent="0.25"/>
    <row r="591" ht="22.5" customHeight="1" x14ac:dyDescent="0.25"/>
    <row r="592" ht="22.5" customHeight="1" x14ac:dyDescent="0.25"/>
    <row r="593" ht="22.5" customHeight="1" x14ac:dyDescent="0.25"/>
    <row r="594" ht="22.5" customHeight="1" x14ac:dyDescent="0.25"/>
    <row r="595" ht="22.5" customHeight="1" x14ac:dyDescent="0.25"/>
    <row r="596" ht="22.5" customHeight="1" x14ac:dyDescent="0.25"/>
    <row r="597" ht="22.5" customHeight="1" x14ac:dyDescent="0.25"/>
    <row r="598" ht="22.5" customHeight="1" x14ac:dyDescent="0.25"/>
    <row r="599" ht="22.5" customHeight="1" x14ac:dyDescent="0.25"/>
    <row r="600" ht="22.5" customHeight="1" x14ac:dyDescent="0.25"/>
    <row r="601" ht="22.5" customHeight="1" x14ac:dyDescent="0.25"/>
    <row r="602" ht="22.5" customHeight="1" x14ac:dyDescent="0.25"/>
    <row r="603" ht="22.5" customHeight="1" x14ac:dyDescent="0.25"/>
    <row r="604" ht="22.5" customHeight="1" x14ac:dyDescent="0.25"/>
    <row r="605" ht="22.5" customHeight="1" x14ac:dyDescent="0.25"/>
    <row r="606" ht="22.5" customHeight="1" x14ac:dyDescent="0.25"/>
    <row r="607" ht="22.5" customHeight="1" x14ac:dyDescent="0.25"/>
    <row r="608" ht="22.5" customHeight="1" x14ac:dyDescent="0.25"/>
    <row r="609" ht="22.5" customHeight="1" x14ac:dyDescent="0.25"/>
    <row r="610" ht="22.5" customHeight="1" x14ac:dyDescent="0.25"/>
    <row r="611" ht="22.5" customHeight="1" x14ac:dyDescent="0.25"/>
    <row r="612" ht="22.5" customHeight="1" x14ac:dyDescent="0.25"/>
    <row r="613" ht="22.5" customHeight="1" x14ac:dyDescent="0.25"/>
    <row r="614" ht="22.5" customHeight="1" x14ac:dyDescent="0.25"/>
    <row r="615" ht="22.5" customHeight="1" x14ac:dyDescent="0.25"/>
    <row r="616" ht="22.5" customHeight="1" x14ac:dyDescent="0.25"/>
    <row r="617" ht="22.5" customHeight="1" x14ac:dyDescent="0.25"/>
    <row r="618" ht="22.5" customHeight="1" x14ac:dyDescent="0.25"/>
    <row r="619" ht="22.5" customHeight="1" x14ac:dyDescent="0.25"/>
    <row r="620" ht="22.5" customHeight="1" x14ac:dyDescent="0.25"/>
    <row r="621" ht="22.5" customHeight="1" x14ac:dyDescent="0.25"/>
    <row r="622" ht="22.5" customHeight="1" x14ac:dyDescent="0.25"/>
    <row r="623" ht="22.5" customHeight="1" x14ac:dyDescent="0.25"/>
    <row r="624" ht="22.5" customHeight="1" x14ac:dyDescent="0.25"/>
    <row r="625" ht="22.5" customHeight="1" x14ac:dyDescent="0.25"/>
    <row r="626" ht="22.5" customHeight="1" x14ac:dyDescent="0.25"/>
    <row r="627" ht="22.5" customHeight="1" x14ac:dyDescent="0.25"/>
    <row r="628" ht="22.5" customHeight="1" x14ac:dyDescent="0.25"/>
    <row r="629" ht="22.5" customHeight="1" x14ac:dyDescent="0.25"/>
    <row r="630" ht="22.5" customHeight="1" x14ac:dyDescent="0.25"/>
    <row r="631" ht="22.5" customHeight="1" x14ac:dyDescent="0.25"/>
    <row r="632" ht="22.5" customHeight="1" x14ac:dyDescent="0.25"/>
    <row r="633" ht="22.5" customHeight="1" x14ac:dyDescent="0.25"/>
    <row r="634" ht="22.5" customHeight="1" x14ac:dyDescent="0.25"/>
    <row r="635" ht="22.5" customHeight="1" x14ac:dyDescent="0.25"/>
    <row r="636" ht="22.5" customHeight="1" x14ac:dyDescent="0.25"/>
    <row r="637" ht="22.5" customHeight="1" x14ac:dyDescent="0.25"/>
    <row r="638" ht="22.5" customHeight="1" x14ac:dyDescent="0.25"/>
    <row r="639" ht="22.5" customHeight="1" x14ac:dyDescent="0.25"/>
    <row r="640" ht="22.5" customHeight="1" x14ac:dyDescent="0.25"/>
    <row r="641" ht="22.5" customHeight="1" x14ac:dyDescent="0.25"/>
    <row r="642" ht="22.5" customHeight="1" x14ac:dyDescent="0.25"/>
    <row r="643" ht="22.5" customHeight="1" x14ac:dyDescent="0.25"/>
    <row r="644" ht="22.5" customHeight="1" x14ac:dyDescent="0.25"/>
    <row r="645" ht="22.5" customHeight="1" x14ac:dyDescent="0.25"/>
    <row r="646" ht="22.5" customHeight="1" x14ac:dyDescent="0.25"/>
    <row r="647" ht="22.5" customHeight="1" x14ac:dyDescent="0.25"/>
    <row r="648" ht="22.5" customHeight="1" x14ac:dyDescent="0.25"/>
    <row r="649" ht="22.5" customHeight="1" x14ac:dyDescent="0.25"/>
    <row r="650" ht="22.5" customHeight="1" x14ac:dyDescent="0.25"/>
    <row r="651" ht="22.5" customHeight="1" x14ac:dyDescent="0.25"/>
    <row r="652" ht="22.5" customHeight="1" x14ac:dyDescent="0.25"/>
    <row r="653" ht="22.5" customHeight="1" x14ac:dyDescent="0.25"/>
    <row r="654" ht="22.5" customHeight="1" x14ac:dyDescent="0.25"/>
    <row r="655" ht="22.5" customHeight="1" x14ac:dyDescent="0.25"/>
    <row r="656" ht="22.5" customHeight="1" x14ac:dyDescent="0.25"/>
    <row r="657" ht="22.5" customHeight="1" x14ac:dyDescent="0.25"/>
    <row r="658" ht="22.5" customHeight="1" x14ac:dyDescent="0.25"/>
    <row r="659" ht="22.5" customHeight="1" x14ac:dyDescent="0.25"/>
    <row r="660" ht="22.5" customHeight="1" x14ac:dyDescent="0.25"/>
    <row r="661" ht="22.5" customHeight="1" x14ac:dyDescent="0.25"/>
    <row r="662" ht="22.5" customHeight="1" x14ac:dyDescent="0.25"/>
    <row r="663" ht="22.5" customHeight="1" x14ac:dyDescent="0.25"/>
    <row r="664" ht="22.5" customHeight="1" x14ac:dyDescent="0.25"/>
    <row r="665" ht="22.5" customHeight="1" x14ac:dyDescent="0.25"/>
    <row r="666" ht="22.5" customHeight="1" x14ac:dyDescent="0.25"/>
    <row r="667" ht="22.5" customHeight="1" x14ac:dyDescent="0.25"/>
    <row r="668" ht="22.5" customHeight="1" x14ac:dyDescent="0.25"/>
    <row r="669" ht="22.5" customHeight="1" x14ac:dyDescent="0.25"/>
    <row r="670" ht="22.5" customHeight="1" x14ac:dyDescent="0.25"/>
    <row r="671" ht="22.5" customHeight="1" x14ac:dyDescent="0.25"/>
    <row r="672" ht="22.5" customHeight="1" x14ac:dyDescent="0.25"/>
    <row r="673" ht="22.5" customHeight="1" x14ac:dyDescent="0.25"/>
    <row r="674" ht="22.5" customHeight="1" x14ac:dyDescent="0.25"/>
    <row r="675" ht="22.5" customHeight="1" x14ac:dyDescent="0.25"/>
    <row r="676" ht="22.5" customHeight="1" x14ac:dyDescent="0.25"/>
    <row r="677" ht="22.5" customHeight="1" x14ac:dyDescent="0.25"/>
    <row r="678" ht="22.5" customHeight="1" x14ac:dyDescent="0.25"/>
    <row r="679" ht="22.5" customHeight="1" x14ac:dyDescent="0.25"/>
    <row r="680" ht="22.5" customHeight="1" x14ac:dyDescent="0.25"/>
    <row r="681" ht="22.5" customHeight="1" x14ac:dyDescent="0.25"/>
    <row r="682" ht="22.5" customHeight="1" x14ac:dyDescent="0.25"/>
    <row r="683" ht="22.5" customHeight="1" x14ac:dyDescent="0.25"/>
    <row r="684" ht="22.5" customHeight="1" x14ac:dyDescent="0.25"/>
    <row r="685" ht="22.5" customHeight="1" x14ac:dyDescent="0.25"/>
    <row r="686" ht="22.5" customHeight="1" x14ac:dyDescent="0.25"/>
    <row r="687" ht="22.5" customHeight="1" x14ac:dyDescent="0.25"/>
    <row r="688" ht="22.5" customHeight="1" x14ac:dyDescent="0.25"/>
    <row r="689" ht="22.5" customHeight="1" x14ac:dyDescent="0.25"/>
    <row r="690" ht="22.5" customHeight="1" x14ac:dyDescent="0.25"/>
    <row r="691" ht="22.5" customHeight="1" x14ac:dyDescent="0.25"/>
    <row r="692" ht="22.5" customHeight="1" x14ac:dyDescent="0.25"/>
    <row r="693" ht="22.5" customHeight="1" x14ac:dyDescent="0.25"/>
    <row r="694" ht="22.5" customHeight="1" x14ac:dyDescent="0.25"/>
    <row r="695" ht="22.5" customHeight="1" x14ac:dyDescent="0.25"/>
    <row r="696" ht="22.5" customHeight="1" x14ac:dyDescent="0.25"/>
    <row r="697" ht="22.5" customHeight="1" x14ac:dyDescent="0.25"/>
    <row r="698" ht="22.5" customHeight="1" x14ac:dyDescent="0.25"/>
    <row r="699" ht="22.5" customHeight="1" x14ac:dyDescent="0.25"/>
    <row r="700" ht="22.5" customHeight="1" x14ac:dyDescent="0.25"/>
    <row r="701" ht="22.5" customHeight="1" x14ac:dyDescent="0.25"/>
    <row r="702" ht="22.5" customHeight="1" x14ac:dyDescent="0.25"/>
    <row r="703" ht="22.5" customHeight="1" x14ac:dyDescent="0.25"/>
    <row r="704" ht="22.5" customHeight="1" x14ac:dyDescent="0.25"/>
    <row r="705" ht="22.5" customHeight="1" x14ac:dyDescent="0.25"/>
    <row r="706" ht="22.5" customHeight="1" x14ac:dyDescent="0.25"/>
    <row r="707" ht="22.5" customHeight="1" x14ac:dyDescent="0.25"/>
    <row r="708" ht="22.5" customHeight="1" x14ac:dyDescent="0.25"/>
    <row r="709" ht="22.5" customHeight="1" x14ac:dyDescent="0.25"/>
    <row r="710" ht="22.5" customHeight="1" x14ac:dyDescent="0.25"/>
    <row r="711" ht="22.5" customHeight="1" x14ac:dyDescent="0.25"/>
    <row r="712" ht="22.5" customHeight="1" x14ac:dyDescent="0.25"/>
    <row r="713" ht="22.5" customHeight="1" x14ac:dyDescent="0.25"/>
    <row r="714" ht="22.5" customHeight="1" x14ac:dyDescent="0.25"/>
    <row r="715" ht="22.5" customHeight="1" x14ac:dyDescent="0.25"/>
    <row r="716" ht="22.5" customHeight="1" x14ac:dyDescent="0.25"/>
    <row r="717" ht="22.5" customHeight="1" x14ac:dyDescent="0.25"/>
    <row r="718" ht="22.5" customHeight="1" x14ac:dyDescent="0.25"/>
    <row r="719" ht="22.5" customHeight="1" x14ac:dyDescent="0.25"/>
    <row r="720" ht="22.5" customHeight="1" x14ac:dyDescent="0.25"/>
    <row r="721" ht="22.5" customHeight="1" x14ac:dyDescent="0.25"/>
    <row r="722" ht="22.5" customHeight="1" x14ac:dyDescent="0.25"/>
    <row r="723" ht="22.5" customHeight="1" x14ac:dyDescent="0.25"/>
    <row r="724" ht="22.5" customHeight="1" x14ac:dyDescent="0.25"/>
    <row r="725" ht="22.5" customHeight="1" x14ac:dyDescent="0.25"/>
    <row r="726" ht="22.5" customHeight="1" x14ac:dyDescent="0.25"/>
    <row r="727" ht="22.5" customHeight="1" x14ac:dyDescent="0.25"/>
    <row r="728" ht="22.5" customHeight="1" x14ac:dyDescent="0.25"/>
    <row r="729" ht="22.5" customHeight="1" x14ac:dyDescent="0.25"/>
    <row r="730" ht="22.5" customHeight="1" x14ac:dyDescent="0.25"/>
    <row r="731" ht="22.5" customHeight="1" x14ac:dyDescent="0.25"/>
    <row r="732" ht="22.5" customHeight="1" x14ac:dyDescent="0.25"/>
    <row r="733" ht="22.5" customHeight="1" x14ac:dyDescent="0.25"/>
    <row r="734" ht="22.5" customHeight="1" x14ac:dyDescent="0.25"/>
    <row r="735" ht="22.5" customHeight="1" x14ac:dyDescent="0.25"/>
    <row r="736" ht="22.5" customHeight="1" x14ac:dyDescent="0.25"/>
    <row r="737" ht="22.5" customHeight="1" x14ac:dyDescent="0.25"/>
    <row r="738" ht="22.5" customHeight="1" x14ac:dyDescent="0.25"/>
    <row r="739" ht="22.5" customHeight="1" x14ac:dyDescent="0.25"/>
    <row r="740" ht="22.5" customHeight="1" x14ac:dyDescent="0.25"/>
    <row r="741" ht="22.5" customHeight="1" x14ac:dyDescent="0.25"/>
    <row r="742" ht="22.5" customHeight="1" x14ac:dyDescent="0.25"/>
    <row r="743" ht="22.5" customHeight="1" x14ac:dyDescent="0.25"/>
    <row r="744" ht="22.5" customHeight="1" x14ac:dyDescent="0.25"/>
    <row r="745" ht="22.5" customHeight="1" x14ac:dyDescent="0.25"/>
    <row r="746" ht="22.5" customHeight="1" x14ac:dyDescent="0.25"/>
    <row r="747" ht="22.5" customHeight="1" x14ac:dyDescent="0.25"/>
    <row r="748" ht="22.5" customHeight="1" x14ac:dyDescent="0.25"/>
    <row r="749" ht="22.5" customHeight="1" x14ac:dyDescent="0.25"/>
    <row r="750" ht="22.5" customHeight="1" x14ac:dyDescent="0.25"/>
    <row r="751" ht="22.5" customHeight="1" x14ac:dyDescent="0.25"/>
    <row r="752" ht="22.5" customHeight="1" x14ac:dyDescent="0.25"/>
    <row r="753" ht="22.5" customHeight="1" x14ac:dyDescent="0.25"/>
    <row r="754" ht="22.5" customHeight="1" x14ac:dyDescent="0.25"/>
    <row r="755" ht="22.5" customHeight="1" x14ac:dyDescent="0.25"/>
    <row r="756" ht="22.5" customHeight="1" x14ac:dyDescent="0.25"/>
    <row r="757" ht="22.5" customHeight="1" x14ac:dyDescent="0.25"/>
    <row r="758" ht="22.5" customHeight="1" x14ac:dyDescent="0.25"/>
    <row r="759" ht="22.5" customHeight="1" x14ac:dyDescent="0.25"/>
    <row r="760" ht="22.5" customHeight="1" x14ac:dyDescent="0.25"/>
    <row r="761" ht="22.5" customHeight="1" x14ac:dyDescent="0.25"/>
    <row r="762" ht="22.5" customHeight="1" x14ac:dyDescent="0.25"/>
    <row r="763" ht="22.5" customHeight="1" x14ac:dyDescent="0.25"/>
    <row r="764" ht="22.5" customHeight="1" x14ac:dyDescent="0.25"/>
    <row r="765" ht="22.5" customHeight="1" x14ac:dyDescent="0.25"/>
    <row r="766" ht="22.5" customHeight="1" x14ac:dyDescent="0.25"/>
    <row r="767" ht="22.5" customHeight="1" x14ac:dyDescent="0.25"/>
    <row r="768" ht="22.5" customHeight="1" x14ac:dyDescent="0.25"/>
    <row r="769" ht="22.5" customHeight="1" x14ac:dyDescent="0.25"/>
    <row r="770" ht="22.5" customHeight="1" x14ac:dyDescent="0.25"/>
    <row r="771" ht="22.5" customHeight="1" x14ac:dyDescent="0.25"/>
    <row r="772" ht="22.5" customHeight="1" x14ac:dyDescent="0.25"/>
    <row r="773" ht="22.5" customHeight="1" x14ac:dyDescent="0.25"/>
    <row r="774" ht="22.5" customHeight="1" x14ac:dyDescent="0.25"/>
    <row r="775" ht="22.5" customHeight="1" x14ac:dyDescent="0.25"/>
    <row r="776" ht="22.5" customHeight="1" x14ac:dyDescent="0.25"/>
    <row r="777" ht="22.5" customHeight="1" x14ac:dyDescent="0.25"/>
    <row r="778" ht="22.5" customHeight="1" x14ac:dyDescent="0.25"/>
    <row r="779" ht="22.5" customHeight="1" x14ac:dyDescent="0.25"/>
    <row r="780" ht="22.5" customHeight="1" x14ac:dyDescent="0.25"/>
    <row r="781" ht="22.5" customHeight="1" x14ac:dyDescent="0.25"/>
    <row r="782" ht="22.5" customHeight="1" x14ac:dyDescent="0.25"/>
    <row r="783" ht="22.5" customHeight="1" x14ac:dyDescent="0.25"/>
    <row r="784" ht="22.5" customHeight="1" x14ac:dyDescent="0.25"/>
    <row r="785" ht="22.5" customHeight="1" x14ac:dyDescent="0.25"/>
    <row r="786" ht="22.5" customHeight="1" x14ac:dyDescent="0.25"/>
    <row r="787" ht="22.5" customHeight="1" x14ac:dyDescent="0.25"/>
    <row r="788" ht="22.5" customHeight="1" x14ac:dyDescent="0.25"/>
    <row r="789" ht="22.5" customHeight="1" x14ac:dyDescent="0.25"/>
    <row r="790" ht="22.5" customHeight="1" x14ac:dyDescent="0.25"/>
    <row r="791" ht="22.5" customHeight="1" x14ac:dyDescent="0.25"/>
    <row r="792" ht="22.5" customHeight="1" x14ac:dyDescent="0.25"/>
    <row r="793" ht="22.5" customHeight="1" x14ac:dyDescent="0.25"/>
    <row r="794" ht="22.5" customHeight="1" x14ac:dyDescent="0.25"/>
    <row r="795" ht="22.5" customHeight="1" x14ac:dyDescent="0.25"/>
    <row r="796" ht="22.5" customHeight="1" x14ac:dyDescent="0.25"/>
    <row r="797" ht="22.5" customHeight="1" x14ac:dyDescent="0.25"/>
    <row r="798" ht="22.5" customHeight="1" x14ac:dyDescent="0.25"/>
    <row r="799" ht="22.5" customHeight="1" x14ac:dyDescent="0.25"/>
    <row r="800" ht="22.5" customHeight="1" x14ac:dyDescent="0.25"/>
    <row r="801" ht="22.5" customHeight="1" x14ac:dyDescent="0.25"/>
    <row r="802" ht="22.5" customHeight="1" x14ac:dyDescent="0.25"/>
    <row r="803" ht="22.5" customHeight="1" x14ac:dyDescent="0.25"/>
    <row r="804" ht="22.5" customHeight="1" x14ac:dyDescent="0.25"/>
    <row r="805" ht="22.5" customHeight="1" x14ac:dyDescent="0.25"/>
    <row r="806" ht="22.5" customHeight="1" x14ac:dyDescent="0.25"/>
    <row r="807" ht="22.5" customHeight="1" x14ac:dyDescent="0.25"/>
    <row r="808" ht="22.5" customHeight="1" x14ac:dyDescent="0.25"/>
    <row r="809" ht="22.5" customHeight="1" x14ac:dyDescent="0.25"/>
    <row r="810" ht="22.5" customHeight="1" x14ac:dyDescent="0.25"/>
    <row r="811" ht="22.5" customHeight="1" x14ac:dyDescent="0.25"/>
    <row r="812" ht="22.5" customHeight="1" x14ac:dyDescent="0.25"/>
    <row r="813" ht="22.5" customHeight="1" x14ac:dyDescent="0.25"/>
    <row r="814" ht="22.5" customHeight="1" x14ac:dyDescent="0.25"/>
    <row r="815" ht="22.5" customHeight="1" x14ac:dyDescent="0.25"/>
    <row r="816" ht="22.5" customHeight="1" x14ac:dyDescent="0.25"/>
    <row r="817" ht="22.5" customHeight="1" x14ac:dyDescent="0.25"/>
    <row r="818" ht="22.5" customHeight="1" x14ac:dyDescent="0.25"/>
    <row r="819" ht="22.5" customHeight="1" x14ac:dyDescent="0.25"/>
    <row r="820" ht="22.5" customHeight="1" x14ac:dyDescent="0.25"/>
    <row r="821" ht="22.5" customHeight="1" x14ac:dyDescent="0.25"/>
    <row r="822" ht="22.5" customHeight="1" x14ac:dyDescent="0.25"/>
    <row r="823" ht="22.5" customHeight="1" x14ac:dyDescent="0.25"/>
    <row r="824" ht="22.5" customHeight="1" x14ac:dyDescent="0.25"/>
    <row r="825" ht="22.5" customHeight="1" x14ac:dyDescent="0.25"/>
    <row r="826" ht="22.5" customHeight="1" x14ac:dyDescent="0.25"/>
    <row r="827" ht="22.5" customHeight="1" x14ac:dyDescent="0.25"/>
    <row r="828" ht="22.5" customHeight="1" x14ac:dyDescent="0.25"/>
    <row r="829" ht="22.5" customHeight="1" x14ac:dyDescent="0.25"/>
    <row r="830" ht="22.5" customHeight="1" x14ac:dyDescent="0.25"/>
    <row r="831" ht="22.5" customHeight="1" x14ac:dyDescent="0.25"/>
    <row r="832" ht="22.5" customHeight="1" x14ac:dyDescent="0.25"/>
    <row r="833" ht="22.5" customHeight="1" x14ac:dyDescent="0.25"/>
    <row r="834" ht="22.5" customHeight="1" x14ac:dyDescent="0.25"/>
    <row r="835" ht="22.5" customHeight="1" x14ac:dyDescent="0.25"/>
    <row r="836" ht="22.5" customHeight="1" x14ac:dyDescent="0.25"/>
    <row r="837" ht="22.5" customHeight="1" x14ac:dyDescent="0.25"/>
    <row r="838" ht="22.5" customHeight="1" x14ac:dyDescent="0.25"/>
    <row r="839" ht="22.5" customHeight="1" x14ac:dyDescent="0.25"/>
    <row r="840" ht="22.5" customHeight="1" x14ac:dyDescent="0.25"/>
    <row r="841" ht="22.5" customHeight="1" x14ac:dyDescent="0.25"/>
    <row r="842" ht="22.5" customHeight="1" x14ac:dyDescent="0.25"/>
    <row r="843" ht="22.5" customHeight="1" x14ac:dyDescent="0.25"/>
    <row r="844" ht="22.5" customHeight="1" x14ac:dyDescent="0.25"/>
    <row r="845" ht="22.5" customHeight="1" x14ac:dyDescent="0.25"/>
    <row r="846" ht="22.5" customHeight="1" x14ac:dyDescent="0.25"/>
    <row r="847" ht="22.5" customHeight="1" x14ac:dyDescent="0.25"/>
    <row r="848" ht="22.5" customHeight="1" x14ac:dyDescent="0.25"/>
    <row r="849" ht="22.5" customHeight="1" x14ac:dyDescent="0.25"/>
    <row r="850" ht="22.5" customHeight="1" x14ac:dyDescent="0.25"/>
    <row r="851" ht="22.5" customHeight="1" x14ac:dyDescent="0.25"/>
    <row r="852" ht="22.5" customHeight="1" x14ac:dyDescent="0.25"/>
    <row r="853" ht="22.5" customHeight="1" x14ac:dyDescent="0.25"/>
    <row r="854" ht="22.5" customHeight="1" x14ac:dyDescent="0.25"/>
    <row r="855" ht="22.5" customHeight="1" x14ac:dyDescent="0.25"/>
    <row r="856" ht="22.5" customHeight="1" x14ac:dyDescent="0.25"/>
    <row r="857" ht="22.5" customHeight="1" x14ac:dyDescent="0.25"/>
    <row r="858" ht="22.5" customHeight="1" x14ac:dyDescent="0.25"/>
    <row r="859" ht="22.5" customHeight="1" x14ac:dyDescent="0.25"/>
    <row r="860" ht="22.5" customHeight="1" x14ac:dyDescent="0.25"/>
    <row r="861" ht="22.5" customHeight="1" x14ac:dyDescent="0.25"/>
    <row r="862" ht="22.5" customHeight="1" x14ac:dyDescent="0.25"/>
    <row r="863" ht="22.5" customHeight="1" x14ac:dyDescent="0.25"/>
    <row r="864" ht="22.5" customHeight="1" x14ac:dyDescent="0.25"/>
    <row r="865" ht="22.5" customHeight="1" x14ac:dyDescent="0.25"/>
    <row r="866" ht="22.5" customHeight="1" x14ac:dyDescent="0.25"/>
    <row r="867" ht="22.5" customHeight="1" x14ac:dyDescent="0.25"/>
    <row r="868" ht="22.5" customHeight="1" x14ac:dyDescent="0.25"/>
    <row r="869" ht="22.5" customHeight="1" x14ac:dyDescent="0.25"/>
    <row r="870" ht="22.5" customHeight="1" x14ac:dyDescent="0.25"/>
    <row r="871" ht="22.5" customHeight="1" x14ac:dyDescent="0.25"/>
    <row r="872" ht="22.5" customHeight="1" x14ac:dyDescent="0.25"/>
    <row r="873" ht="22.5" customHeight="1" x14ac:dyDescent="0.25"/>
    <row r="874" ht="22.5" customHeight="1" x14ac:dyDescent="0.25"/>
    <row r="875" ht="22.5" customHeight="1" x14ac:dyDescent="0.25"/>
    <row r="876" ht="22.5" customHeight="1" x14ac:dyDescent="0.25"/>
    <row r="877" ht="22.5" customHeight="1" x14ac:dyDescent="0.25"/>
    <row r="878" ht="22.5" customHeight="1" x14ac:dyDescent="0.25"/>
    <row r="879" ht="22.5" customHeight="1" x14ac:dyDescent="0.25"/>
    <row r="880" ht="22.5" customHeight="1" x14ac:dyDescent="0.25"/>
    <row r="881" ht="22.5" customHeight="1" x14ac:dyDescent="0.25"/>
    <row r="882" ht="22.5" customHeight="1" x14ac:dyDescent="0.25"/>
    <row r="883" ht="22.5" customHeight="1" x14ac:dyDescent="0.25"/>
    <row r="884" ht="22.5" customHeight="1" x14ac:dyDescent="0.25"/>
    <row r="885" ht="22.5" customHeight="1" x14ac:dyDescent="0.25"/>
    <row r="886" ht="22.5" customHeight="1" x14ac:dyDescent="0.25"/>
    <row r="887" ht="22.5" customHeight="1" x14ac:dyDescent="0.25"/>
    <row r="888" ht="22.5" customHeight="1" x14ac:dyDescent="0.25"/>
    <row r="889" ht="22.5" customHeight="1" x14ac:dyDescent="0.25"/>
    <row r="890" ht="22.5" customHeight="1" x14ac:dyDescent="0.25"/>
    <row r="891" ht="22.5" customHeight="1" x14ac:dyDescent="0.25"/>
    <row r="892" ht="22.5" customHeight="1" x14ac:dyDescent="0.25"/>
    <row r="893" ht="22.5" customHeight="1" x14ac:dyDescent="0.25"/>
    <row r="894" ht="22.5" customHeight="1" x14ac:dyDescent="0.25"/>
    <row r="895" ht="22.5" customHeight="1" x14ac:dyDescent="0.25"/>
    <row r="896" ht="22.5" customHeight="1" x14ac:dyDescent="0.25"/>
    <row r="897" ht="22.5" customHeight="1" x14ac:dyDescent="0.25"/>
    <row r="898" ht="22.5" customHeight="1" x14ac:dyDescent="0.25"/>
    <row r="899" ht="22.5" customHeight="1" x14ac:dyDescent="0.25"/>
    <row r="900" ht="22.5" customHeight="1" x14ac:dyDescent="0.25"/>
    <row r="901" ht="22.5" customHeight="1" x14ac:dyDescent="0.25"/>
    <row r="902" ht="22.5" customHeight="1" x14ac:dyDescent="0.25"/>
    <row r="903" ht="22.5" customHeight="1" x14ac:dyDescent="0.25"/>
    <row r="904" ht="22.5" customHeight="1" x14ac:dyDescent="0.25"/>
    <row r="905" ht="22.5" customHeight="1" x14ac:dyDescent="0.25"/>
    <row r="906" ht="22.5" customHeight="1" x14ac:dyDescent="0.25"/>
    <row r="907" ht="22.5" customHeight="1" x14ac:dyDescent="0.25"/>
    <row r="908" ht="22.5" customHeight="1" x14ac:dyDescent="0.25"/>
    <row r="909" ht="22.5" customHeight="1" x14ac:dyDescent="0.25"/>
    <row r="910" ht="22.5" customHeight="1" x14ac:dyDescent="0.25"/>
    <row r="911" ht="22.5" customHeight="1" x14ac:dyDescent="0.25"/>
    <row r="912" ht="22.5" customHeight="1" x14ac:dyDescent="0.25"/>
    <row r="913" ht="22.5" customHeight="1" x14ac:dyDescent="0.25"/>
    <row r="914" ht="22.5" customHeight="1" x14ac:dyDescent="0.25"/>
    <row r="915" ht="22.5" customHeight="1" x14ac:dyDescent="0.25"/>
    <row r="916" ht="22.5" customHeight="1" x14ac:dyDescent="0.25"/>
    <row r="917" ht="22.5" customHeight="1" x14ac:dyDescent="0.25"/>
    <row r="918" ht="22.5" customHeight="1" x14ac:dyDescent="0.25"/>
    <row r="919" ht="22.5" customHeight="1" x14ac:dyDescent="0.25"/>
    <row r="920" ht="22.5" customHeight="1" x14ac:dyDescent="0.25"/>
    <row r="921" ht="22.5" customHeight="1" x14ac:dyDescent="0.25"/>
    <row r="922" ht="22.5" customHeight="1" x14ac:dyDescent="0.25"/>
    <row r="923" ht="22.5" customHeight="1" x14ac:dyDescent="0.25"/>
    <row r="924" ht="22.5" customHeight="1" x14ac:dyDescent="0.25"/>
    <row r="925" ht="22.5" customHeight="1" x14ac:dyDescent="0.25"/>
    <row r="926" ht="22.5" customHeight="1" x14ac:dyDescent="0.25"/>
    <row r="927" ht="22.5" customHeight="1" x14ac:dyDescent="0.25"/>
    <row r="928" ht="22.5" customHeight="1" x14ac:dyDescent="0.25"/>
    <row r="929" ht="22.5" customHeight="1" x14ac:dyDescent="0.25"/>
    <row r="930" ht="22.5" customHeight="1" x14ac:dyDescent="0.25"/>
    <row r="931" ht="22.5" customHeight="1" x14ac:dyDescent="0.25"/>
    <row r="932" ht="22.5" customHeight="1" x14ac:dyDescent="0.25"/>
    <row r="933" ht="22.5" customHeight="1" x14ac:dyDescent="0.25"/>
    <row r="934" ht="22.5" customHeight="1" x14ac:dyDescent="0.25"/>
    <row r="935" ht="22.5" customHeight="1" x14ac:dyDescent="0.25"/>
    <row r="936" ht="22.5" customHeight="1" x14ac:dyDescent="0.25"/>
    <row r="937" ht="22.5" customHeight="1" x14ac:dyDescent="0.25"/>
    <row r="938" ht="22.5" customHeight="1" x14ac:dyDescent="0.25"/>
    <row r="939" ht="22.5" customHeight="1" x14ac:dyDescent="0.25"/>
    <row r="940" ht="22.5" customHeight="1" x14ac:dyDescent="0.25"/>
    <row r="941" ht="22.5" customHeight="1" x14ac:dyDescent="0.25"/>
    <row r="942" ht="22.5" customHeight="1" x14ac:dyDescent="0.25"/>
    <row r="943" ht="22.5" customHeight="1" x14ac:dyDescent="0.25"/>
    <row r="944" ht="22.5" customHeight="1" x14ac:dyDescent="0.25"/>
    <row r="945" ht="22.5" customHeight="1" x14ac:dyDescent="0.25"/>
    <row r="946" ht="22.5" customHeight="1" x14ac:dyDescent="0.25"/>
    <row r="947" ht="22.5" customHeight="1" x14ac:dyDescent="0.25"/>
    <row r="948" ht="22.5" customHeight="1" x14ac:dyDescent="0.25"/>
    <row r="949" ht="22.5" customHeight="1" x14ac:dyDescent="0.25"/>
    <row r="950" ht="22.5" customHeight="1" x14ac:dyDescent="0.25"/>
    <row r="951" ht="22.5" customHeight="1" x14ac:dyDescent="0.25"/>
    <row r="952" ht="22.5" customHeight="1" x14ac:dyDescent="0.25"/>
    <row r="953" ht="22.5" customHeight="1" x14ac:dyDescent="0.25"/>
    <row r="954" ht="22.5" customHeight="1" x14ac:dyDescent="0.25"/>
    <row r="955" ht="22.5" customHeight="1" x14ac:dyDescent="0.25"/>
    <row r="956" ht="22.5" customHeight="1" x14ac:dyDescent="0.25"/>
    <row r="957" ht="22.5" customHeight="1" x14ac:dyDescent="0.25"/>
    <row r="958" ht="22.5" customHeight="1" x14ac:dyDescent="0.25"/>
    <row r="959" ht="22.5" customHeight="1" x14ac:dyDescent="0.25"/>
    <row r="960" ht="22.5" customHeight="1" x14ac:dyDescent="0.25"/>
    <row r="961" ht="22.5" customHeight="1" x14ac:dyDescent="0.25"/>
    <row r="962" ht="22.5" customHeight="1" x14ac:dyDescent="0.25"/>
    <row r="963" ht="22.5" customHeight="1" x14ac:dyDescent="0.25"/>
    <row r="964" ht="22.5" customHeight="1" x14ac:dyDescent="0.25"/>
    <row r="965" ht="22.5" customHeight="1" x14ac:dyDescent="0.25"/>
    <row r="966" ht="22.5" customHeight="1" x14ac:dyDescent="0.25"/>
    <row r="967" ht="22.5" customHeight="1" x14ac:dyDescent="0.25"/>
    <row r="968" ht="22.5" customHeight="1" x14ac:dyDescent="0.25"/>
    <row r="969" ht="22.5" customHeight="1" x14ac:dyDescent="0.25"/>
    <row r="970" ht="22.5" customHeight="1" x14ac:dyDescent="0.25"/>
    <row r="971" ht="22.5" customHeight="1" x14ac:dyDescent="0.25"/>
    <row r="972" ht="22.5" customHeight="1" x14ac:dyDescent="0.25"/>
    <row r="973" ht="22.5" customHeight="1" x14ac:dyDescent="0.25"/>
    <row r="974" ht="22.5" customHeight="1" x14ac:dyDescent="0.25"/>
    <row r="975" ht="22.5" customHeight="1" x14ac:dyDescent="0.25"/>
    <row r="976" ht="22.5" customHeight="1" x14ac:dyDescent="0.25"/>
    <row r="977" ht="22.5" customHeight="1" x14ac:dyDescent="0.25"/>
    <row r="978" ht="22.5" customHeight="1" x14ac:dyDescent="0.25"/>
    <row r="979" ht="22.5" customHeight="1" x14ac:dyDescent="0.25"/>
    <row r="980" ht="22.5" customHeight="1" x14ac:dyDescent="0.25"/>
    <row r="981" ht="22.5" customHeight="1" x14ac:dyDescent="0.25"/>
    <row r="982" ht="22.5" customHeight="1" x14ac:dyDescent="0.25"/>
    <row r="983" ht="22.5" customHeight="1" x14ac:dyDescent="0.25"/>
    <row r="984" ht="22.5" customHeight="1" x14ac:dyDescent="0.25"/>
    <row r="985" ht="22.5" customHeight="1" x14ac:dyDescent="0.25"/>
    <row r="986" ht="22.5" customHeight="1" x14ac:dyDescent="0.25"/>
    <row r="987" ht="22.5" customHeight="1" x14ac:dyDescent="0.25"/>
    <row r="988" ht="22.5" customHeight="1" x14ac:dyDescent="0.25"/>
    <row r="989" ht="22.5" customHeight="1" x14ac:dyDescent="0.25"/>
    <row r="990" ht="22.5" customHeight="1" x14ac:dyDescent="0.25"/>
    <row r="991" ht="22.5" customHeight="1" x14ac:dyDescent="0.25"/>
    <row r="992" ht="22.5" customHeight="1" x14ac:dyDescent="0.25"/>
    <row r="993" ht="22.5" customHeight="1" x14ac:dyDescent="0.25"/>
    <row r="994" ht="22.5" customHeight="1" x14ac:dyDescent="0.25"/>
    <row r="995" ht="22.5" customHeight="1" x14ac:dyDescent="0.25"/>
    <row r="996" ht="22.5" customHeight="1" x14ac:dyDescent="0.25"/>
    <row r="997" ht="22.5" customHeight="1" x14ac:dyDescent="0.25"/>
    <row r="998" ht="22.5" customHeight="1" x14ac:dyDescent="0.25"/>
    <row r="999" ht="22.5" customHeight="1" x14ac:dyDescent="0.25"/>
    <row r="1000" ht="22.5" customHeight="1" x14ac:dyDescent="0.25"/>
    <row r="1001" ht="22.5" customHeight="1" x14ac:dyDescent="0.25"/>
    <row r="1002" ht="22.5" customHeight="1" x14ac:dyDescent="0.25"/>
    <row r="1003" ht="22.5" customHeight="1" x14ac:dyDescent="0.25"/>
    <row r="1004" ht="22.5" customHeight="1" x14ac:dyDescent="0.25"/>
    <row r="1005" ht="22.5" customHeight="1" x14ac:dyDescent="0.25"/>
    <row r="1006" ht="22.5" customHeight="1" x14ac:dyDescent="0.25"/>
    <row r="1007" ht="22.5" customHeight="1" x14ac:dyDescent="0.25"/>
    <row r="1008" ht="22.5" customHeight="1" x14ac:dyDescent="0.25"/>
    <row r="1009" ht="22.5" customHeight="1" x14ac:dyDescent="0.25"/>
    <row r="1010" ht="22.5" customHeight="1" x14ac:dyDescent="0.25"/>
    <row r="1011" ht="22.5" customHeight="1" x14ac:dyDescent="0.25"/>
    <row r="1012" ht="22.5" customHeight="1" x14ac:dyDescent="0.25"/>
    <row r="1013" ht="22.5" customHeight="1" x14ac:dyDescent="0.25"/>
    <row r="1014" ht="22.5" customHeight="1" x14ac:dyDescent="0.25"/>
    <row r="1015" ht="22.5" customHeight="1" x14ac:dyDescent="0.25"/>
    <row r="1016" ht="22.5" customHeight="1" x14ac:dyDescent="0.25"/>
    <row r="1017" ht="22.5" customHeight="1" x14ac:dyDescent="0.25"/>
    <row r="1018" ht="22.5" customHeight="1" x14ac:dyDescent="0.25"/>
    <row r="1019" ht="22.5" customHeight="1" x14ac:dyDescent="0.25"/>
    <row r="1020" ht="22.5" customHeight="1" x14ac:dyDescent="0.25"/>
    <row r="1021" ht="22.5" customHeight="1" x14ac:dyDescent="0.25"/>
    <row r="1022" ht="22.5" customHeight="1" x14ac:dyDescent="0.25"/>
    <row r="1023" ht="22.5" customHeight="1" x14ac:dyDescent="0.25"/>
    <row r="1024" ht="22.5" customHeight="1" x14ac:dyDescent="0.25"/>
    <row r="1025" ht="22.5" customHeight="1" x14ac:dyDescent="0.25"/>
    <row r="1026" ht="22.5" customHeight="1" x14ac:dyDescent="0.25"/>
    <row r="1027" ht="22.5" customHeight="1" x14ac:dyDescent="0.25"/>
    <row r="1028" ht="22.5" customHeight="1" x14ac:dyDescent="0.25"/>
    <row r="1029" ht="22.5" customHeight="1" x14ac:dyDescent="0.25"/>
    <row r="1030" ht="22.5" customHeight="1" x14ac:dyDescent="0.25"/>
    <row r="1031" ht="22.5" customHeight="1" x14ac:dyDescent="0.25"/>
    <row r="1032" ht="22.5" customHeight="1" x14ac:dyDescent="0.25"/>
    <row r="1033" ht="22.5" customHeight="1" x14ac:dyDescent="0.25"/>
    <row r="1034" ht="22.5" customHeight="1" x14ac:dyDescent="0.25"/>
    <row r="1035" ht="22.5" customHeight="1" x14ac:dyDescent="0.25"/>
    <row r="1036" ht="22.5" customHeight="1" x14ac:dyDescent="0.25"/>
    <row r="1037" ht="22.5" customHeight="1" x14ac:dyDescent="0.25"/>
    <row r="1038" ht="22.5" customHeight="1" x14ac:dyDescent="0.25"/>
    <row r="1039" ht="22.5" customHeight="1" x14ac:dyDescent="0.25"/>
    <row r="1040" ht="22.5" customHeight="1" x14ac:dyDescent="0.25"/>
    <row r="1041" ht="22.5" customHeight="1" x14ac:dyDescent="0.25"/>
    <row r="1042" ht="22.5" customHeight="1" x14ac:dyDescent="0.25"/>
    <row r="1043" ht="22.5" customHeight="1" x14ac:dyDescent="0.25"/>
    <row r="1044" ht="22.5" customHeight="1" x14ac:dyDescent="0.25"/>
    <row r="1045" ht="22.5" customHeight="1" x14ac:dyDescent="0.25"/>
    <row r="1046" ht="22.5" customHeight="1" x14ac:dyDescent="0.25"/>
    <row r="1047" ht="22.5" customHeight="1" x14ac:dyDescent="0.25"/>
    <row r="1048" ht="22.5" customHeight="1" x14ac:dyDescent="0.25"/>
    <row r="1049" ht="22.5" customHeight="1" x14ac:dyDescent="0.25"/>
    <row r="1050" ht="22.5" customHeight="1" x14ac:dyDescent="0.25"/>
    <row r="1051" ht="22.5" customHeight="1" x14ac:dyDescent="0.25"/>
    <row r="1052" ht="22.5" customHeight="1" x14ac:dyDescent="0.25"/>
    <row r="1053" ht="22.5" customHeight="1" x14ac:dyDescent="0.25"/>
    <row r="1054" ht="22.5" customHeight="1" x14ac:dyDescent="0.25"/>
    <row r="1055" ht="22.5" customHeight="1" x14ac:dyDescent="0.25"/>
    <row r="1056" ht="22.5" customHeight="1" x14ac:dyDescent="0.25"/>
    <row r="1057" ht="22.5" customHeight="1" x14ac:dyDescent="0.25"/>
    <row r="1058" ht="22.5" customHeight="1" x14ac:dyDescent="0.25"/>
    <row r="1059" ht="22.5" customHeight="1" x14ac:dyDescent="0.25"/>
    <row r="1060" ht="22.5" customHeight="1" x14ac:dyDescent="0.25"/>
    <row r="1061" ht="22.5" customHeight="1" x14ac:dyDescent="0.25"/>
    <row r="1062" ht="22.5" customHeight="1" x14ac:dyDescent="0.25"/>
    <row r="1063" ht="22.5" customHeight="1" x14ac:dyDescent="0.25"/>
    <row r="1064" ht="22.5" customHeight="1" x14ac:dyDescent="0.25"/>
    <row r="1065" ht="22.5" customHeight="1" x14ac:dyDescent="0.25"/>
    <row r="1066" ht="22.5" customHeight="1" x14ac:dyDescent="0.25"/>
    <row r="1067" ht="22.5" customHeight="1" x14ac:dyDescent="0.25"/>
    <row r="1068" ht="22.5" customHeight="1" x14ac:dyDescent="0.25"/>
    <row r="1069" ht="22.5" customHeight="1" x14ac:dyDescent="0.25"/>
    <row r="1070" ht="22.5" customHeight="1" x14ac:dyDescent="0.25"/>
    <row r="1071" ht="22.5" customHeight="1" x14ac:dyDescent="0.25"/>
    <row r="1072" ht="22.5" customHeight="1" x14ac:dyDescent="0.25"/>
    <row r="1073" ht="22.5" customHeight="1" x14ac:dyDescent="0.25"/>
    <row r="1074" ht="22.5" customHeight="1" x14ac:dyDescent="0.25"/>
    <row r="1075" ht="22.5" customHeight="1" x14ac:dyDescent="0.25"/>
    <row r="1076" ht="22.5" customHeight="1" x14ac:dyDescent="0.25"/>
  </sheetData>
  <sheetProtection selectLockedCells="1"/>
  <mergeCells count="1">
    <mergeCell ref="E6:R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59502-AE45-4671-98B8-CF12FFD6B17F}">
  <sheetPr codeName="Feuil8"/>
  <dimension ref="A1:M31"/>
  <sheetViews>
    <sheetView zoomScale="91" zoomScaleNormal="91" workbookViewId="0">
      <pane ySplit="10" topLeftCell="A77" activePane="bottomLeft" state="frozen"/>
      <selection pane="bottomLeft" activeCell="E86" sqref="E86"/>
    </sheetView>
  </sheetViews>
  <sheetFormatPr baseColWidth="10" defaultRowHeight="18.75" x14ac:dyDescent="0.4"/>
  <cols>
    <col min="1" max="1" width="16.25" style="69" customWidth="1"/>
    <col min="2" max="2" width="11.125" style="69" hidden="1" customWidth="1"/>
    <col min="3" max="3" width="13.125" style="69" bestFit="1" customWidth="1"/>
    <col min="4" max="4" width="23.5" style="69" customWidth="1"/>
    <col min="5" max="5" width="51.375" style="69" customWidth="1"/>
    <col min="6" max="6" width="16.625" style="69" bestFit="1" customWidth="1"/>
    <col min="7" max="7" width="11.125" style="69" bestFit="1" customWidth="1"/>
    <col min="8" max="10" width="11" style="69"/>
    <col min="11" max="11" width="12.375" style="69" customWidth="1"/>
    <col min="12" max="12" width="15.375" style="69" customWidth="1"/>
    <col min="13" max="13" width="13.25" style="69" customWidth="1"/>
    <col min="14" max="16384" width="11" style="69"/>
  </cols>
  <sheetData>
    <row r="1" spans="1:13" ht="27.75" customHeight="1" x14ac:dyDescent="0.45">
      <c r="E1" s="70"/>
      <c r="F1" s="71"/>
    </row>
    <row r="7" spans="1:13" ht="22.5" customHeight="1" x14ac:dyDescent="0.4">
      <c r="A7" s="72" t="s">
        <v>50</v>
      </c>
      <c r="B7" s="73"/>
      <c r="C7" s="73"/>
      <c r="D7" s="74"/>
    </row>
    <row r="8" spans="1:13" x14ac:dyDescent="0.4">
      <c r="A8" s="75">
        <v>43391</v>
      </c>
      <c r="B8" s="75"/>
      <c r="C8" s="75"/>
      <c r="D8" s="76"/>
    </row>
    <row r="10" spans="1:13" ht="56.25" x14ac:dyDescent="0.4">
      <c r="A10" s="77" t="s">
        <v>5</v>
      </c>
      <c r="B10" s="77" t="s">
        <v>9</v>
      </c>
      <c r="C10" s="77" t="s">
        <v>0</v>
      </c>
      <c r="D10" s="77" t="s">
        <v>1</v>
      </c>
      <c r="E10" s="77" t="s">
        <v>46</v>
      </c>
      <c r="F10" s="77" t="s">
        <v>41</v>
      </c>
      <c r="G10" s="77" t="s">
        <v>40</v>
      </c>
      <c r="H10" s="77" t="s">
        <v>42</v>
      </c>
      <c r="I10" s="77" t="s">
        <v>43</v>
      </c>
      <c r="J10" s="77" t="s">
        <v>44</v>
      </c>
      <c r="K10" s="77" t="s">
        <v>45</v>
      </c>
      <c r="L10" s="77" t="s">
        <v>35</v>
      </c>
      <c r="M10" s="77" t="s">
        <v>48</v>
      </c>
    </row>
    <row r="11" spans="1:13" x14ac:dyDescent="0.4">
      <c r="A11" s="78"/>
      <c r="B11" s="79"/>
      <c r="C11" s="80"/>
      <c r="D11" s="81"/>
      <c r="E11" s="82"/>
      <c r="F11" s="83"/>
      <c r="G11" s="84" t="str">
        <f>IFERROR(VLOOKUP(E11,'tarifs suite à PQY'!A:B,2,FALSE)*F11,"")</f>
        <v/>
      </c>
      <c r="H11" s="85"/>
      <c r="I11" s="85"/>
      <c r="J11" s="85"/>
      <c r="K11" s="86" t="str">
        <f>IF(G17-H11-I11-J11&lt;&gt;0,"Attention il manque "&amp;G17-H11-I11-J1&amp;"€","Règlement OK")</f>
        <v>Règlement OK</v>
      </c>
      <c r="L11" s="81"/>
      <c r="M11" s="87" t="s">
        <v>49</v>
      </c>
    </row>
    <row r="12" spans="1:13" x14ac:dyDescent="0.4">
      <c r="A12" s="78"/>
      <c r="B12" s="79"/>
      <c r="C12" s="88"/>
      <c r="D12" s="81"/>
      <c r="E12" s="82"/>
      <c r="F12" s="83"/>
      <c r="G12" s="84" t="str">
        <f>IFERROR(VLOOKUP(E12,'tarifs suite à PQY'!A:B,2,FALSE)*F12,"")</f>
        <v/>
      </c>
      <c r="H12" s="85"/>
      <c r="I12" s="85"/>
      <c r="J12" s="85"/>
      <c r="K12" s="86"/>
      <c r="L12" s="81"/>
      <c r="M12" s="87"/>
    </row>
    <row r="13" spans="1:13" x14ac:dyDescent="0.4">
      <c r="A13" s="78"/>
      <c r="B13" s="79"/>
      <c r="C13" s="88"/>
      <c r="D13" s="81"/>
      <c r="E13" s="82"/>
      <c r="F13" s="83"/>
      <c r="G13" s="84" t="str">
        <f>IFERROR(VLOOKUP(E13,'tarifs suite à PQY'!A:B,2,FALSE)*F13,"")</f>
        <v/>
      </c>
      <c r="H13" s="85"/>
      <c r="I13" s="85"/>
      <c r="J13" s="85"/>
      <c r="K13" s="86"/>
      <c r="L13" s="81"/>
      <c r="M13" s="87"/>
    </row>
    <row r="14" spans="1:13" ht="22.5" x14ac:dyDescent="0.4">
      <c r="A14" s="78"/>
      <c r="B14" s="79"/>
      <c r="C14" s="88"/>
      <c r="D14" s="81"/>
      <c r="E14" s="82"/>
      <c r="F14" s="83"/>
      <c r="G14" s="84" t="str">
        <f>IFERROR(VLOOKUP(E14,'tarifs suite à PQY'!A:B,2,FALSE)*F14,"")</f>
        <v/>
      </c>
      <c r="H14" s="85"/>
      <c r="I14" s="85"/>
      <c r="J14" s="85"/>
      <c r="K14" s="86"/>
      <c r="L14" s="81"/>
      <c r="M14" s="89"/>
    </row>
    <row r="15" spans="1:13" x14ac:dyDescent="0.4">
      <c r="A15" s="78"/>
      <c r="B15" s="79"/>
      <c r="C15" s="88"/>
      <c r="D15" s="81"/>
      <c r="E15" s="82"/>
      <c r="F15" s="83"/>
      <c r="G15" s="84" t="str">
        <f>IFERROR(VLOOKUP(E15,'tarifs suite à PQY'!A:B,2,FALSE)*F15,"")</f>
        <v/>
      </c>
      <c r="H15" s="85"/>
      <c r="I15" s="85"/>
      <c r="J15" s="85"/>
      <c r="K15" s="86"/>
      <c r="L15" s="81"/>
      <c r="M15" s="87"/>
    </row>
    <row r="16" spans="1:13" x14ac:dyDescent="0.4">
      <c r="A16" s="78"/>
      <c r="B16" s="79"/>
      <c r="C16" s="88"/>
      <c r="D16" s="81"/>
      <c r="E16" s="90"/>
      <c r="F16" s="91"/>
      <c r="G16" s="92" t="str">
        <f>IFERROR(VLOOKUP(E16,'tarifs suite à PQY'!A:B,2,FALSE)*F16,"")</f>
        <v/>
      </c>
      <c r="H16" s="85"/>
      <c r="I16" s="85"/>
      <c r="J16" s="85"/>
      <c r="K16" s="86"/>
      <c r="L16" s="81"/>
      <c r="M16" s="87"/>
    </row>
    <row r="17" spans="1:13" x14ac:dyDescent="0.4">
      <c r="A17" s="78"/>
      <c r="B17" s="79"/>
      <c r="C17" s="88"/>
      <c r="D17" s="81"/>
      <c r="E17" s="93"/>
      <c r="F17" s="94"/>
      <c r="G17" s="92">
        <f>SUM(G11:G16)</f>
        <v>0</v>
      </c>
      <c r="H17" s="85"/>
      <c r="I17" s="85"/>
      <c r="J17" s="85"/>
      <c r="K17" s="86"/>
      <c r="L17" s="81"/>
      <c r="M17" s="87"/>
    </row>
    <row r="18" spans="1:13" ht="19.5" customHeight="1" x14ac:dyDescent="0.4">
      <c r="A18" s="95"/>
      <c r="B18" s="96"/>
      <c r="C18" s="97"/>
      <c r="D18" s="97"/>
      <c r="E18" s="98"/>
      <c r="F18" s="99"/>
      <c r="G18" s="100" t="str">
        <f>IFERROR(VLOOKUP(E18,'tarifs suite à PQY'!A:B,2,FALSE)*F18,"")</f>
        <v/>
      </c>
      <c r="H18" s="101"/>
      <c r="I18" s="101"/>
      <c r="J18" s="101"/>
      <c r="K18" s="102" t="str">
        <f>IF(G24-H18-I18-J18&lt;&gt;0,"Attention il manque "&amp;G24-H18-I18-J8,H18+I18+J18-G24)&amp;"€"</f>
        <v>0€</v>
      </c>
      <c r="L18" s="101"/>
      <c r="M18" s="103"/>
    </row>
    <row r="19" spans="1:13" ht="18.75" customHeight="1" x14ac:dyDescent="0.4">
      <c r="A19" s="95"/>
      <c r="B19" s="96"/>
      <c r="C19" s="104"/>
      <c r="D19" s="104"/>
      <c r="E19" s="98"/>
      <c r="F19" s="99"/>
      <c r="G19" s="105" t="str">
        <f>IFERROR(VLOOKUP(E19,'tarifs suite à PQY'!A:B,2,FALSE)*F19,"")</f>
        <v/>
      </c>
      <c r="H19" s="101"/>
      <c r="I19" s="101"/>
      <c r="J19" s="101"/>
      <c r="K19" s="106"/>
      <c r="L19" s="101"/>
      <c r="M19" s="103"/>
    </row>
    <row r="20" spans="1:13" ht="18.75" customHeight="1" x14ac:dyDescent="0.4">
      <c r="A20" s="95"/>
      <c r="B20" s="96"/>
      <c r="C20" s="104"/>
      <c r="D20" s="104"/>
      <c r="E20" s="98"/>
      <c r="F20" s="99"/>
      <c r="G20" s="105" t="str">
        <f>IFERROR(VLOOKUP(E20,'tarifs suite à PQY'!A:B,2,FALSE)*F20,"")</f>
        <v/>
      </c>
      <c r="H20" s="101"/>
      <c r="I20" s="101"/>
      <c r="J20" s="101"/>
      <c r="K20" s="106"/>
      <c r="L20" s="101"/>
      <c r="M20" s="103"/>
    </row>
    <row r="21" spans="1:13" ht="18.75" customHeight="1" x14ac:dyDescent="0.4">
      <c r="A21" s="95"/>
      <c r="B21" s="96"/>
      <c r="C21" s="104"/>
      <c r="D21" s="104"/>
      <c r="E21" s="98"/>
      <c r="F21" s="99"/>
      <c r="G21" s="105" t="str">
        <f>IFERROR(VLOOKUP(E21,'tarifs suite à PQY'!A:B,2,FALSE)*F21,"")</f>
        <v/>
      </c>
      <c r="H21" s="101"/>
      <c r="I21" s="101"/>
      <c r="J21" s="101"/>
      <c r="K21" s="106"/>
      <c r="L21" s="101"/>
      <c r="M21" s="103"/>
    </row>
    <row r="22" spans="1:13" ht="18.75" customHeight="1" x14ac:dyDescent="0.4">
      <c r="A22" s="95"/>
      <c r="B22" s="96"/>
      <c r="C22" s="104"/>
      <c r="D22" s="104"/>
      <c r="E22" s="98"/>
      <c r="F22" s="99"/>
      <c r="G22" s="105" t="str">
        <f>IFERROR(VLOOKUP(E22,'tarifs suite à PQY'!A:B,2,FALSE)*F22,"")</f>
        <v/>
      </c>
      <c r="H22" s="101"/>
      <c r="I22" s="101"/>
      <c r="J22" s="101"/>
      <c r="K22" s="106"/>
      <c r="L22" s="101"/>
      <c r="M22" s="103"/>
    </row>
    <row r="23" spans="1:13" ht="19.5" customHeight="1" x14ac:dyDescent="0.4">
      <c r="A23" s="95"/>
      <c r="B23" s="96"/>
      <c r="C23" s="104"/>
      <c r="D23" s="104"/>
      <c r="E23" s="107"/>
      <c r="F23" s="108"/>
      <c r="G23" s="109" t="str">
        <f>IFERROR(VLOOKUP(E23,'tarifs suite à PQY'!A:B,2,FALSE)*F23,"")</f>
        <v/>
      </c>
      <c r="H23" s="101"/>
      <c r="I23" s="101"/>
      <c r="J23" s="101"/>
      <c r="K23" s="106"/>
      <c r="L23" s="101"/>
      <c r="M23" s="103"/>
    </row>
    <row r="24" spans="1:13" ht="20.25" customHeight="1" x14ac:dyDescent="0.4">
      <c r="A24" s="95"/>
      <c r="B24" s="96"/>
      <c r="C24" s="104"/>
      <c r="D24" s="104"/>
      <c r="E24" s="110"/>
      <c r="F24" s="108">
        <f>SUM(F18:F23)</f>
        <v>0</v>
      </c>
      <c r="G24" s="109">
        <f>SUM(G18:G23)</f>
        <v>0</v>
      </c>
      <c r="H24" s="101"/>
      <c r="I24" s="101"/>
      <c r="J24" s="101"/>
      <c r="K24" s="106"/>
      <c r="L24" s="101"/>
      <c r="M24" s="103"/>
    </row>
    <row r="25" spans="1:13" ht="19.5" customHeight="1" x14ac:dyDescent="0.4">
      <c r="A25" s="111"/>
      <c r="B25" s="112"/>
      <c r="C25" s="113"/>
      <c r="D25" s="113"/>
      <c r="E25" s="114"/>
      <c r="F25" s="115"/>
      <c r="G25" s="116" t="str">
        <f>IFERROR(VLOOKUP(E25,'tarifs suite à PQY'!A:B,2,FALSE)*F25,"")</f>
        <v/>
      </c>
      <c r="H25" s="103"/>
      <c r="I25" s="103"/>
      <c r="J25" s="103"/>
      <c r="K25" s="103" t="str">
        <f>IF(J25+I25+H25-G31=0,"Saisie ok","Le montant du règlement n'est pas égal au montant dû")</f>
        <v>Saisie ok</v>
      </c>
      <c r="L25" s="103"/>
      <c r="M25" s="103"/>
    </row>
    <row r="26" spans="1:13" ht="18.75" customHeight="1" x14ac:dyDescent="0.4">
      <c r="A26" s="111"/>
      <c r="B26" s="112"/>
      <c r="C26" s="117"/>
      <c r="D26" s="117"/>
      <c r="E26" s="114"/>
      <c r="F26" s="115"/>
      <c r="G26" s="118" t="str">
        <f>IFERROR(VLOOKUP(E26,'tarifs suite à PQY'!A:B,2,FALSE)*F26,"")</f>
        <v/>
      </c>
      <c r="H26" s="103"/>
      <c r="I26" s="103"/>
      <c r="J26" s="103"/>
      <c r="K26" s="103"/>
      <c r="L26" s="103"/>
      <c r="M26" s="103"/>
    </row>
    <row r="27" spans="1:13" ht="18.75" customHeight="1" x14ac:dyDescent="0.4">
      <c r="A27" s="111"/>
      <c r="B27" s="112"/>
      <c r="C27" s="117"/>
      <c r="D27" s="117"/>
      <c r="E27" s="114"/>
      <c r="F27" s="115"/>
      <c r="G27" s="118" t="str">
        <f>IFERROR(VLOOKUP(E27,'tarifs suite à PQY'!A:B,2,FALSE)*F27,"")</f>
        <v/>
      </c>
      <c r="H27" s="103"/>
      <c r="I27" s="103"/>
      <c r="J27" s="103"/>
      <c r="K27" s="103"/>
      <c r="L27" s="103"/>
      <c r="M27" s="103"/>
    </row>
    <row r="28" spans="1:13" ht="18.75" customHeight="1" x14ac:dyDescent="0.4">
      <c r="A28" s="111"/>
      <c r="B28" s="112"/>
      <c r="C28" s="117"/>
      <c r="D28" s="117"/>
      <c r="E28" s="114"/>
      <c r="F28" s="115"/>
      <c r="G28" s="118" t="str">
        <f>IFERROR(VLOOKUP(E28,'tarifs suite à PQY'!A:B,2,FALSE)*F28,"")</f>
        <v/>
      </c>
      <c r="H28" s="103"/>
      <c r="I28" s="103"/>
      <c r="J28" s="103"/>
      <c r="K28" s="103"/>
      <c r="L28" s="103"/>
      <c r="M28" s="103"/>
    </row>
    <row r="29" spans="1:13" ht="18.75" customHeight="1" x14ac:dyDescent="0.4">
      <c r="A29" s="111"/>
      <c r="B29" s="112"/>
      <c r="C29" s="117"/>
      <c r="D29" s="117"/>
      <c r="E29" s="114"/>
      <c r="F29" s="115"/>
      <c r="G29" s="118" t="str">
        <f>IFERROR(VLOOKUP(E29,'tarifs suite à PQY'!A:B,2,FALSE)*F29,"")</f>
        <v/>
      </c>
      <c r="H29" s="103"/>
      <c r="I29" s="103"/>
      <c r="J29" s="103"/>
      <c r="K29" s="103"/>
      <c r="L29" s="103"/>
      <c r="M29" s="103"/>
    </row>
    <row r="30" spans="1:13" ht="19.5" customHeight="1" x14ac:dyDescent="0.4">
      <c r="A30" s="111"/>
      <c r="B30" s="112"/>
      <c r="C30" s="117"/>
      <c r="D30" s="117"/>
      <c r="E30" s="119"/>
      <c r="G30" s="120" t="str">
        <f>IFERROR(VLOOKUP(E30,'tarifs suite à PQY'!A:B,2,FALSE)*F30,"")</f>
        <v/>
      </c>
      <c r="H30" s="103"/>
      <c r="I30" s="103"/>
      <c r="J30" s="103"/>
      <c r="K30" s="103"/>
      <c r="L30" s="103"/>
      <c r="M30" s="103"/>
    </row>
    <row r="31" spans="1:13" ht="20.25" customHeight="1" x14ac:dyDescent="0.4">
      <c r="A31" s="111"/>
      <c r="B31" s="112"/>
      <c r="C31" s="117"/>
      <c r="D31" s="117"/>
      <c r="E31" s="110" t="s">
        <v>4</v>
      </c>
      <c r="F31" s="69">
        <f>SUM(F25:F30)</f>
        <v>0</v>
      </c>
      <c r="G31" s="120">
        <f>SUM(G25:G30)</f>
        <v>0</v>
      </c>
      <c r="H31" s="103"/>
      <c r="I31" s="103"/>
      <c r="J31" s="103"/>
      <c r="K31" s="103"/>
      <c r="L31" s="103"/>
      <c r="M31" s="103"/>
    </row>
  </sheetData>
  <sheetProtection selectLockedCells="1"/>
  <mergeCells count="29">
    <mergeCell ref="M18:M24"/>
    <mergeCell ref="M25:M31"/>
    <mergeCell ref="K18:K24"/>
    <mergeCell ref="L18:L24"/>
    <mergeCell ref="M11:M13"/>
    <mergeCell ref="M15:M17"/>
    <mergeCell ref="J25:J31"/>
    <mergeCell ref="K25:K31"/>
    <mergeCell ref="L25:L31"/>
    <mergeCell ref="A18:A24"/>
    <mergeCell ref="C18:C24"/>
    <mergeCell ref="D18:D24"/>
    <mergeCell ref="H18:H24"/>
    <mergeCell ref="I18:I24"/>
    <mergeCell ref="J18:J24"/>
    <mergeCell ref="A25:A31"/>
    <mergeCell ref="C25:C31"/>
    <mergeCell ref="D25:D31"/>
    <mergeCell ref="H25:H31"/>
    <mergeCell ref="I25:I31"/>
    <mergeCell ref="A8:C8"/>
    <mergeCell ref="A11:A17"/>
    <mergeCell ref="C11:C17"/>
    <mergeCell ref="D11:D17"/>
    <mergeCell ref="L11:L17"/>
    <mergeCell ref="J11:J17"/>
    <mergeCell ref="H11:H17"/>
    <mergeCell ref="I11:I17"/>
    <mergeCell ref="K11:K17"/>
  </mergeCells>
  <conditionalFormatting sqref="L18:L24">
    <cfRule type="expression" dxfId="4" priority="12">
      <formula>"j9+i9+h9-g15=0"</formula>
    </cfRule>
  </conditionalFormatting>
  <conditionalFormatting sqref="L25:L31">
    <cfRule type="expression" dxfId="3" priority="10">
      <formula>"j9+i9+h9-g15=0"</formula>
    </cfRule>
  </conditionalFormatting>
  <conditionalFormatting sqref="K11:K17">
    <cfRule type="notContainsText" dxfId="2" priority="1" operator="notContains" text="Règlement ok">
      <formula>ISERROR(SEARCH("Règlement ok",K11))</formula>
    </cfRule>
  </conditionalFormatting>
  <dataValidations count="1">
    <dataValidation type="list" allowBlank="1" showInputMessage="1" showErrorMessage="1" sqref="A11:A31" xr:uid="{740E1A79-ED71-445F-9539-686682CB363A}">
      <formula1>"-  ,Dégustation,Cadeau,Casse,Vente,Consommation perso"</formula1>
    </dataValidation>
  </dataValidation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A18CF8E-01D6-406F-8D53-6BACE15D6574}">
          <x14:formula1>
            <xm:f>'tarifs suite à PQY'!$A$2:$A$14</xm:f>
          </x14:formula1>
          <xm:sqref>E11:E16 E18:E23 E25:E30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B3A3C-79B8-4D43-BF95-24331215FC5C}">
  <sheetPr codeName="Feuil7"/>
  <dimension ref="A1:BB809"/>
  <sheetViews>
    <sheetView topLeftCell="A13" workbookViewId="0">
      <selection activeCell="E29" sqref="E29"/>
    </sheetView>
  </sheetViews>
  <sheetFormatPr baseColWidth="10" defaultRowHeight="18" x14ac:dyDescent="0.25"/>
  <cols>
    <col min="1" max="1" width="3.5" style="41" customWidth="1"/>
    <col min="2" max="2" width="5.375" style="41" customWidth="1"/>
    <col min="3" max="3" width="23.5" style="41" customWidth="1"/>
    <col min="4" max="4" width="15.625" style="41" customWidth="1"/>
    <col min="5" max="5" width="35.5" style="41" customWidth="1"/>
    <col min="6" max="6" width="10.125" style="41" customWidth="1"/>
    <col min="7" max="7" width="15.375" style="41" customWidth="1"/>
    <col min="8" max="8" width="7" style="41" customWidth="1"/>
    <col min="9" max="9" width="10.125" style="41" customWidth="1"/>
    <col min="10" max="10" width="11" style="41"/>
    <col min="11" max="11" width="14.125" style="41" customWidth="1"/>
    <col min="12" max="12" width="4.625" style="41" customWidth="1"/>
    <col min="13" max="54" width="11" style="48"/>
    <col min="55" max="16384" width="11" style="41"/>
  </cols>
  <sheetData>
    <row r="1" spans="1:12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40.5" customHeight="1" x14ac:dyDescent="0.35">
      <c r="A2" s="48"/>
      <c r="B2" s="40"/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12" ht="48" customHeight="1" x14ac:dyDescent="0.25">
      <c r="A3" s="48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x14ac:dyDescent="0.25">
      <c r="A4" s="48"/>
      <c r="B4" s="40"/>
      <c r="C4" s="40"/>
      <c r="D4" s="45"/>
      <c r="E4" s="40"/>
      <c r="F4" s="40"/>
      <c r="G4" s="40"/>
      <c r="H4" s="66"/>
      <c r="I4" s="66"/>
      <c r="J4" s="66"/>
      <c r="K4" s="42"/>
      <c r="L4" s="40"/>
    </row>
    <row r="5" spans="1:12" x14ac:dyDescent="0.25">
      <c r="A5" s="48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x14ac:dyDescent="0.25">
      <c r="A6" s="48"/>
      <c r="B6" s="40"/>
      <c r="C6" s="40"/>
      <c r="D6" s="46"/>
      <c r="E6" s="40"/>
      <c r="F6" s="40"/>
      <c r="G6" s="40"/>
      <c r="H6" s="40"/>
      <c r="I6" s="40"/>
      <c r="J6" s="40"/>
      <c r="K6" s="40"/>
      <c r="L6" s="40"/>
    </row>
    <row r="7" spans="1:12" x14ac:dyDescent="0.25">
      <c r="A7" s="48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</row>
    <row r="8" spans="1:12" x14ac:dyDescent="0.25">
      <c r="A8" s="48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x14ac:dyDescent="0.25">
      <c r="A9" s="48"/>
      <c r="B9" s="40"/>
      <c r="C9" s="40"/>
      <c r="D9" s="66"/>
      <c r="E9" s="66"/>
      <c r="F9" s="40"/>
      <c r="G9" s="40"/>
      <c r="H9" s="46"/>
      <c r="I9" s="40"/>
      <c r="J9" s="40"/>
      <c r="K9" s="50"/>
      <c r="L9" s="40"/>
    </row>
    <row r="10" spans="1:12" x14ac:dyDescent="0.25">
      <c r="A10" s="48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x14ac:dyDescent="0.25">
      <c r="A11" s="48"/>
      <c r="B11" s="40"/>
      <c r="C11" s="40"/>
      <c r="D11" s="66"/>
      <c r="E11" s="66"/>
      <c r="F11" s="40"/>
      <c r="G11" s="40"/>
      <c r="H11" s="46"/>
      <c r="I11" s="40"/>
      <c r="J11" s="40"/>
      <c r="K11" s="50"/>
      <c r="L11" s="40"/>
    </row>
    <row r="12" spans="1:12" x14ac:dyDescent="0.25">
      <c r="A12" s="48"/>
      <c r="B12" s="40"/>
      <c r="C12" s="40"/>
      <c r="D12" s="43"/>
      <c r="E12" s="40"/>
      <c r="F12" s="40"/>
      <c r="G12" s="40"/>
      <c r="H12" s="40"/>
      <c r="I12" s="40"/>
      <c r="J12" s="40"/>
      <c r="K12" s="40"/>
      <c r="L12" s="40"/>
    </row>
    <row r="13" spans="1:12" x14ac:dyDescent="0.25">
      <c r="A13" s="48"/>
      <c r="B13" s="40"/>
      <c r="C13" s="40"/>
      <c r="D13" s="66"/>
      <c r="E13" s="66"/>
      <c r="F13" s="40"/>
      <c r="G13" s="40"/>
      <c r="H13" s="46"/>
      <c r="I13" s="40"/>
      <c r="J13" s="40"/>
      <c r="K13" s="50"/>
      <c r="L13" s="40"/>
    </row>
    <row r="14" spans="1:12" x14ac:dyDescent="0.25">
      <c r="A14" s="48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</row>
    <row r="15" spans="1:12" x14ac:dyDescent="0.25">
      <c r="A15" s="48"/>
      <c r="B15" s="40"/>
      <c r="C15" s="40"/>
      <c r="D15" s="66"/>
      <c r="E15" s="66"/>
      <c r="F15" s="40"/>
      <c r="G15" s="40"/>
      <c r="H15" s="46"/>
      <c r="I15" s="40"/>
      <c r="J15" s="40"/>
      <c r="K15" s="50"/>
      <c r="L15" s="40"/>
    </row>
    <row r="16" spans="1:12" x14ac:dyDescent="0.25">
      <c r="A16" s="48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54" x14ac:dyDescent="0.25">
      <c r="A17" s="48"/>
      <c r="B17" s="40"/>
      <c r="C17" s="40"/>
      <c r="D17" s="66"/>
      <c r="E17" s="66"/>
      <c r="F17" s="40"/>
      <c r="G17" s="40"/>
      <c r="H17" s="46"/>
      <c r="I17" s="40"/>
      <c r="J17" s="40"/>
      <c r="K17" s="50"/>
      <c r="L17" s="40"/>
    </row>
    <row r="18" spans="1:54" x14ac:dyDescent="0.25">
      <c r="A18" s="48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54" x14ac:dyDescent="0.25">
      <c r="A19" s="48"/>
      <c r="B19" s="40"/>
      <c r="C19" s="40"/>
      <c r="D19" s="66"/>
      <c r="E19" s="66"/>
      <c r="F19" s="40"/>
      <c r="G19" s="40"/>
      <c r="H19" s="46"/>
      <c r="I19" s="40"/>
      <c r="J19" s="40"/>
      <c r="K19" s="50"/>
      <c r="L19" s="40"/>
    </row>
    <row r="20" spans="1:54" ht="18.75" thickBot="1" x14ac:dyDescent="0.3">
      <c r="A20" s="48"/>
      <c r="B20" s="40"/>
      <c r="C20" s="40"/>
      <c r="D20" s="40"/>
      <c r="E20" s="40"/>
      <c r="F20" s="40"/>
      <c r="G20" s="40"/>
      <c r="H20" s="40"/>
      <c r="I20" s="40"/>
      <c r="J20" s="40"/>
      <c r="K20" s="44"/>
      <c r="L20" s="40"/>
    </row>
    <row r="21" spans="1:54" ht="18.75" thickTop="1" x14ac:dyDescent="0.25">
      <c r="A21" s="48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54" ht="15" customHeight="1" x14ac:dyDescent="0.25">
      <c r="A22" s="48"/>
      <c r="B22" s="40"/>
      <c r="C22" s="40"/>
      <c r="D22" s="40"/>
      <c r="E22" s="40"/>
      <c r="F22" s="40"/>
      <c r="G22" s="40"/>
      <c r="H22" s="40"/>
      <c r="I22" s="67"/>
      <c r="J22" s="67"/>
      <c r="K22" s="39"/>
      <c r="L22" s="40"/>
    </row>
    <row r="23" spans="1:54" x14ac:dyDescent="0.25">
      <c r="A23" s="48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</row>
    <row r="24" spans="1:54" x14ac:dyDescent="0.25">
      <c r="A24" s="4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54" x14ac:dyDescent="0.25">
      <c r="A25" s="48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54" x14ac:dyDescent="0.25">
      <c r="A26" s="48"/>
      <c r="B26" s="40"/>
      <c r="C26" s="40"/>
      <c r="D26" s="47"/>
      <c r="E26" s="40"/>
      <c r="F26" s="63"/>
      <c r="G26" s="63"/>
      <c r="H26" s="68"/>
      <c r="I26" s="68"/>
      <c r="J26" s="40"/>
      <c r="K26" s="40"/>
      <c r="L26" s="40"/>
    </row>
    <row r="27" spans="1:54" x14ac:dyDescent="0.25">
      <c r="A27" s="48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54" x14ac:dyDescent="0.25">
      <c r="A28" s="48"/>
      <c r="B28" s="40"/>
      <c r="C28" s="40"/>
      <c r="D28" s="47"/>
      <c r="E28" s="40"/>
      <c r="F28" s="63"/>
      <c r="G28" s="63"/>
      <c r="H28" s="64"/>
      <c r="I28" s="64"/>
      <c r="J28" s="64"/>
      <c r="K28" s="40"/>
      <c r="L28" s="40"/>
    </row>
    <row r="29" spans="1:54" x14ac:dyDescent="0.25">
      <c r="A29" s="48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</row>
    <row r="30" spans="1:54" x14ac:dyDescent="0.25">
      <c r="A30" s="48"/>
      <c r="B30" s="40"/>
      <c r="C30" s="40"/>
      <c r="D30" s="62"/>
      <c r="E30" s="62"/>
      <c r="F30" s="62"/>
      <c r="G30" s="62"/>
      <c r="H30" s="62"/>
      <c r="I30" s="62"/>
      <c r="J30" s="62"/>
      <c r="K30" s="40"/>
      <c r="L30" s="40"/>
    </row>
    <row r="31" spans="1:54" ht="36.75" customHeight="1" x14ac:dyDescent="0.25">
      <c r="A31" s="48"/>
      <c r="B31" s="40"/>
      <c r="C31" s="40"/>
      <c r="D31" s="62"/>
      <c r="E31" s="62"/>
      <c r="F31" s="62"/>
      <c r="G31" s="62"/>
      <c r="H31" s="62"/>
      <c r="I31" s="62"/>
      <c r="J31" s="62"/>
      <c r="K31" s="40"/>
      <c r="L31" s="40"/>
    </row>
    <row r="32" spans="1:54" x14ac:dyDescent="0.25">
      <c r="A32" s="48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</row>
    <row r="33" s="48" customFormat="1" x14ac:dyDescent="0.25"/>
    <row r="34" s="48" customFormat="1" x14ac:dyDescent="0.25"/>
    <row r="35" s="48" customFormat="1" x14ac:dyDescent="0.25"/>
    <row r="36" s="48" customFormat="1" x14ac:dyDescent="0.25"/>
    <row r="37" s="48" customFormat="1" x14ac:dyDescent="0.25"/>
    <row r="38" s="48" customFormat="1" x14ac:dyDescent="0.25"/>
    <row r="39" s="48" customFormat="1" x14ac:dyDescent="0.25"/>
    <row r="40" s="48" customFormat="1" x14ac:dyDescent="0.25"/>
    <row r="41" s="48" customFormat="1" x14ac:dyDescent="0.25"/>
    <row r="42" s="48" customFormat="1" x14ac:dyDescent="0.25"/>
    <row r="43" s="48" customFormat="1" x14ac:dyDescent="0.25"/>
    <row r="44" s="48" customFormat="1" x14ac:dyDescent="0.25"/>
    <row r="45" s="48" customFormat="1" x14ac:dyDescent="0.25"/>
    <row r="46" s="48" customFormat="1" x14ac:dyDescent="0.25"/>
    <row r="47" s="48" customFormat="1" x14ac:dyDescent="0.25"/>
    <row r="48" s="48" customFormat="1" x14ac:dyDescent="0.25"/>
    <row r="49" s="48" customFormat="1" x14ac:dyDescent="0.25"/>
    <row r="50" s="48" customFormat="1" x14ac:dyDescent="0.25"/>
    <row r="51" s="48" customFormat="1" x14ac:dyDescent="0.25"/>
    <row r="52" s="48" customFormat="1" x14ac:dyDescent="0.25"/>
    <row r="53" s="48" customFormat="1" x14ac:dyDescent="0.25"/>
    <row r="54" s="48" customFormat="1" x14ac:dyDescent="0.25"/>
    <row r="55" s="48" customFormat="1" x14ac:dyDescent="0.25"/>
    <row r="56" s="48" customFormat="1" x14ac:dyDescent="0.25"/>
    <row r="57" s="48" customFormat="1" x14ac:dyDescent="0.25"/>
    <row r="58" s="48" customFormat="1" x14ac:dyDescent="0.25"/>
    <row r="59" s="48" customFormat="1" x14ac:dyDescent="0.25"/>
    <row r="60" s="48" customFormat="1" x14ac:dyDescent="0.25"/>
    <row r="61" s="48" customFormat="1" x14ac:dyDescent="0.25"/>
    <row r="62" s="48" customFormat="1" x14ac:dyDescent="0.25"/>
    <row r="63" s="48" customFormat="1" x14ac:dyDescent="0.25"/>
    <row r="64" s="48" customFormat="1" x14ac:dyDescent="0.25"/>
    <row r="65" s="48" customFormat="1" x14ac:dyDescent="0.25"/>
    <row r="66" s="48" customFormat="1" x14ac:dyDescent="0.25"/>
    <row r="67" s="48" customFormat="1" x14ac:dyDescent="0.25"/>
    <row r="68" s="48" customFormat="1" x14ac:dyDescent="0.25"/>
    <row r="69" s="48" customFormat="1" x14ac:dyDescent="0.25"/>
    <row r="70" s="48" customFormat="1" x14ac:dyDescent="0.25"/>
    <row r="71" s="48" customFormat="1" x14ac:dyDescent="0.25"/>
    <row r="72" s="48" customFormat="1" x14ac:dyDescent="0.25"/>
    <row r="73" s="48" customFormat="1" x14ac:dyDescent="0.25"/>
    <row r="74" s="48" customFormat="1" x14ac:dyDescent="0.25"/>
    <row r="75" s="48" customFormat="1" x14ac:dyDescent="0.25"/>
    <row r="76" s="48" customFormat="1" x14ac:dyDescent="0.25"/>
    <row r="77" s="48" customFormat="1" x14ac:dyDescent="0.25"/>
    <row r="78" s="48" customFormat="1" x14ac:dyDescent="0.25"/>
    <row r="79" s="48" customFormat="1" x14ac:dyDescent="0.25"/>
    <row r="80" s="48" customFormat="1" x14ac:dyDescent="0.25"/>
    <row r="81" s="48" customFormat="1" x14ac:dyDescent="0.25"/>
    <row r="82" s="48" customFormat="1" x14ac:dyDescent="0.25"/>
    <row r="83" s="48" customFormat="1" x14ac:dyDescent="0.25"/>
    <row r="84" s="48" customFormat="1" x14ac:dyDescent="0.25"/>
    <row r="85" s="48" customFormat="1" x14ac:dyDescent="0.25"/>
    <row r="86" s="48" customFormat="1" x14ac:dyDescent="0.25"/>
    <row r="87" s="48" customFormat="1" x14ac:dyDescent="0.25"/>
    <row r="88" s="48" customFormat="1" x14ac:dyDescent="0.25"/>
    <row r="89" s="48" customFormat="1" x14ac:dyDescent="0.25"/>
    <row r="90" s="48" customFormat="1" x14ac:dyDescent="0.25"/>
    <row r="91" s="48" customFormat="1" x14ac:dyDescent="0.25"/>
    <row r="92" s="48" customFormat="1" x14ac:dyDescent="0.25"/>
    <row r="93" s="48" customFormat="1" x14ac:dyDescent="0.25"/>
    <row r="94" s="48" customFormat="1" x14ac:dyDescent="0.25"/>
    <row r="95" s="48" customFormat="1" x14ac:dyDescent="0.25"/>
    <row r="96" s="48" customFormat="1" x14ac:dyDescent="0.25"/>
    <row r="97" s="48" customFormat="1" x14ac:dyDescent="0.25"/>
    <row r="98" s="48" customFormat="1" x14ac:dyDescent="0.25"/>
    <row r="99" s="48" customFormat="1" x14ac:dyDescent="0.25"/>
    <row r="100" s="48" customFormat="1" x14ac:dyDescent="0.25"/>
    <row r="101" s="48" customFormat="1" x14ac:dyDescent="0.25"/>
    <row r="102" s="48" customFormat="1" x14ac:dyDescent="0.25"/>
    <row r="103" s="48" customFormat="1" x14ac:dyDescent="0.25"/>
    <row r="104" s="48" customFormat="1" x14ac:dyDescent="0.25"/>
    <row r="105" s="48" customFormat="1" x14ac:dyDescent="0.25"/>
    <row r="106" s="48" customFormat="1" x14ac:dyDescent="0.25"/>
    <row r="107" s="48" customFormat="1" x14ac:dyDescent="0.25"/>
    <row r="108" s="48" customFormat="1" x14ac:dyDescent="0.25"/>
    <row r="109" s="48" customFormat="1" x14ac:dyDescent="0.25"/>
    <row r="110" s="48" customFormat="1" x14ac:dyDescent="0.25"/>
    <row r="111" s="48" customFormat="1" x14ac:dyDescent="0.25"/>
    <row r="112" s="48" customFormat="1" x14ac:dyDescent="0.25"/>
    <row r="113" s="48" customFormat="1" x14ac:dyDescent="0.25"/>
    <row r="114" s="48" customFormat="1" x14ac:dyDescent="0.25"/>
    <row r="115" s="48" customFormat="1" x14ac:dyDescent="0.25"/>
    <row r="116" s="48" customFormat="1" x14ac:dyDescent="0.25"/>
    <row r="117" s="48" customFormat="1" x14ac:dyDescent="0.25"/>
    <row r="118" s="48" customFormat="1" x14ac:dyDescent="0.25"/>
    <row r="119" s="48" customFormat="1" x14ac:dyDescent="0.25"/>
    <row r="120" s="48" customFormat="1" x14ac:dyDescent="0.25"/>
    <row r="121" s="48" customFormat="1" x14ac:dyDescent="0.25"/>
    <row r="122" s="48" customFormat="1" x14ac:dyDescent="0.25"/>
    <row r="123" s="48" customFormat="1" x14ac:dyDescent="0.25"/>
    <row r="124" s="48" customFormat="1" x14ac:dyDescent="0.25"/>
    <row r="125" s="48" customFormat="1" x14ac:dyDescent="0.25"/>
    <row r="126" s="48" customFormat="1" x14ac:dyDescent="0.25"/>
    <row r="127" s="48" customFormat="1" x14ac:dyDescent="0.25"/>
    <row r="128" s="48" customFormat="1" x14ac:dyDescent="0.25"/>
    <row r="129" s="48" customFormat="1" x14ac:dyDescent="0.25"/>
    <row r="130" s="48" customFormat="1" x14ac:dyDescent="0.25"/>
    <row r="131" s="48" customFormat="1" x14ac:dyDescent="0.25"/>
    <row r="132" s="48" customFormat="1" x14ac:dyDescent="0.25"/>
    <row r="133" s="48" customFormat="1" x14ac:dyDescent="0.25"/>
    <row r="134" s="48" customFormat="1" x14ac:dyDescent="0.25"/>
    <row r="135" s="48" customFormat="1" x14ac:dyDescent="0.25"/>
    <row r="136" s="48" customFormat="1" x14ac:dyDescent="0.25"/>
    <row r="137" s="48" customFormat="1" x14ac:dyDescent="0.25"/>
    <row r="138" s="48" customFormat="1" x14ac:dyDescent="0.25"/>
    <row r="139" s="48" customFormat="1" x14ac:dyDescent="0.25"/>
    <row r="140" s="48" customFormat="1" x14ac:dyDescent="0.25"/>
    <row r="141" s="48" customFormat="1" x14ac:dyDescent="0.25"/>
    <row r="142" s="48" customFormat="1" x14ac:dyDescent="0.25"/>
    <row r="143" s="48" customFormat="1" x14ac:dyDescent="0.25"/>
    <row r="144" s="48" customFormat="1" x14ac:dyDescent="0.25"/>
    <row r="145" s="48" customFormat="1" x14ac:dyDescent="0.25"/>
    <row r="146" s="48" customFormat="1" x14ac:dyDescent="0.25"/>
    <row r="147" s="48" customFormat="1" x14ac:dyDescent="0.25"/>
    <row r="148" s="48" customFormat="1" x14ac:dyDescent="0.25"/>
    <row r="149" s="48" customFormat="1" x14ac:dyDescent="0.25"/>
    <row r="150" s="48" customFormat="1" x14ac:dyDescent="0.25"/>
    <row r="151" s="48" customFormat="1" x14ac:dyDescent="0.25"/>
    <row r="152" s="48" customFormat="1" x14ac:dyDescent="0.25"/>
    <row r="153" s="48" customFormat="1" x14ac:dyDescent="0.25"/>
    <row r="154" s="48" customFormat="1" x14ac:dyDescent="0.25"/>
    <row r="155" s="48" customFormat="1" x14ac:dyDescent="0.25"/>
    <row r="156" s="48" customFormat="1" x14ac:dyDescent="0.25"/>
    <row r="157" s="48" customFormat="1" x14ac:dyDescent="0.25"/>
    <row r="158" s="48" customFormat="1" x14ac:dyDescent="0.25"/>
    <row r="159" s="48" customFormat="1" x14ac:dyDescent="0.25"/>
    <row r="160" s="48" customFormat="1" x14ac:dyDescent="0.25"/>
    <row r="161" s="48" customFormat="1" x14ac:dyDescent="0.25"/>
    <row r="162" s="48" customFormat="1" x14ac:dyDescent="0.25"/>
    <row r="163" s="48" customFormat="1" x14ac:dyDescent="0.25"/>
    <row r="164" s="48" customFormat="1" x14ac:dyDescent="0.25"/>
    <row r="165" s="48" customFormat="1" x14ac:dyDescent="0.25"/>
    <row r="166" s="48" customFormat="1" x14ac:dyDescent="0.25"/>
    <row r="167" s="48" customFormat="1" x14ac:dyDescent="0.25"/>
    <row r="168" s="48" customFormat="1" x14ac:dyDescent="0.25"/>
    <row r="169" s="48" customFormat="1" x14ac:dyDescent="0.25"/>
    <row r="170" s="48" customFormat="1" x14ac:dyDescent="0.25"/>
    <row r="171" s="48" customFormat="1" x14ac:dyDescent="0.25"/>
    <row r="172" s="48" customFormat="1" x14ac:dyDescent="0.25"/>
    <row r="173" s="48" customFormat="1" x14ac:dyDescent="0.25"/>
    <row r="174" s="48" customFormat="1" x14ac:dyDescent="0.25"/>
    <row r="175" s="48" customFormat="1" x14ac:dyDescent="0.25"/>
    <row r="176" s="48" customFormat="1" x14ac:dyDescent="0.25"/>
    <row r="177" s="48" customFormat="1" x14ac:dyDescent="0.25"/>
    <row r="178" s="48" customFormat="1" x14ac:dyDescent="0.25"/>
    <row r="179" s="48" customFormat="1" x14ac:dyDescent="0.25"/>
    <row r="180" s="48" customFormat="1" x14ac:dyDescent="0.25"/>
    <row r="181" s="48" customFormat="1" x14ac:dyDescent="0.25"/>
    <row r="182" s="48" customFormat="1" x14ac:dyDescent="0.25"/>
    <row r="183" s="48" customFormat="1" x14ac:dyDescent="0.25"/>
    <row r="184" s="48" customFormat="1" x14ac:dyDescent="0.25"/>
    <row r="185" s="48" customFormat="1" x14ac:dyDescent="0.25"/>
    <row r="186" s="48" customFormat="1" x14ac:dyDescent="0.25"/>
    <row r="187" s="48" customFormat="1" x14ac:dyDescent="0.25"/>
    <row r="188" s="48" customFormat="1" x14ac:dyDescent="0.25"/>
    <row r="189" s="48" customFormat="1" x14ac:dyDescent="0.25"/>
    <row r="190" s="48" customFormat="1" x14ac:dyDescent="0.25"/>
    <row r="191" s="48" customFormat="1" x14ac:dyDescent="0.25"/>
    <row r="192" s="48" customFormat="1" x14ac:dyDescent="0.25"/>
    <row r="193" s="48" customFormat="1" x14ac:dyDescent="0.25"/>
    <row r="194" s="48" customFormat="1" x14ac:dyDescent="0.25"/>
    <row r="195" s="48" customFormat="1" x14ac:dyDescent="0.25"/>
    <row r="196" s="48" customFormat="1" x14ac:dyDescent="0.25"/>
    <row r="197" s="48" customFormat="1" x14ac:dyDescent="0.25"/>
    <row r="198" s="48" customFormat="1" x14ac:dyDescent="0.25"/>
    <row r="199" s="48" customFormat="1" x14ac:dyDescent="0.25"/>
    <row r="200" s="48" customFormat="1" x14ac:dyDescent="0.25"/>
    <row r="201" s="48" customFormat="1" x14ac:dyDescent="0.25"/>
    <row r="202" s="48" customFormat="1" x14ac:dyDescent="0.25"/>
    <row r="203" s="48" customFormat="1" x14ac:dyDescent="0.25"/>
    <row r="204" s="48" customFormat="1" x14ac:dyDescent="0.25"/>
    <row r="205" s="48" customFormat="1" x14ac:dyDescent="0.25"/>
    <row r="206" s="48" customFormat="1" x14ac:dyDescent="0.25"/>
    <row r="207" s="48" customFormat="1" x14ac:dyDescent="0.25"/>
    <row r="208" s="48" customFormat="1" x14ac:dyDescent="0.25"/>
    <row r="209" s="48" customFormat="1" x14ac:dyDescent="0.25"/>
    <row r="210" s="48" customFormat="1" x14ac:dyDescent="0.25"/>
    <row r="211" s="48" customFormat="1" x14ac:dyDescent="0.25"/>
    <row r="212" s="48" customFormat="1" x14ac:dyDescent="0.25"/>
    <row r="213" s="48" customFormat="1" x14ac:dyDescent="0.25"/>
    <row r="214" s="48" customFormat="1" x14ac:dyDescent="0.25"/>
    <row r="215" s="48" customFormat="1" x14ac:dyDescent="0.25"/>
    <row r="216" s="48" customFormat="1" x14ac:dyDescent="0.25"/>
    <row r="217" s="48" customFormat="1" x14ac:dyDescent="0.25"/>
    <row r="218" s="48" customFormat="1" x14ac:dyDescent="0.25"/>
    <row r="219" s="48" customFormat="1" x14ac:dyDescent="0.25"/>
    <row r="220" s="48" customFormat="1" x14ac:dyDescent="0.25"/>
    <row r="221" s="48" customFormat="1" x14ac:dyDescent="0.25"/>
    <row r="222" s="48" customFormat="1" x14ac:dyDescent="0.25"/>
    <row r="223" s="48" customFormat="1" x14ac:dyDescent="0.25"/>
    <row r="224" s="48" customFormat="1" x14ac:dyDescent="0.25"/>
    <row r="225" s="48" customFormat="1" x14ac:dyDescent="0.25"/>
    <row r="226" s="48" customFormat="1" x14ac:dyDescent="0.25"/>
    <row r="227" s="48" customFormat="1" x14ac:dyDescent="0.25"/>
    <row r="228" s="48" customFormat="1" x14ac:dyDescent="0.25"/>
    <row r="229" s="48" customFormat="1" x14ac:dyDescent="0.25"/>
    <row r="230" s="48" customFormat="1" x14ac:dyDescent="0.25"/>
    <row r="231" s="48" customFormat="1" x14ac:dyDescent="0.25"/>
    <row r="232" s="48" customFormat="1" x14ac:dyDescent="0.25"/>
    <row r="233" s="48" customFormat="1" x14ac:dyDescent="0.25"/>
    <row r="234" s="48" customFormat="1" x14ac:dyDescent="0.25"/>
    <row r="235" s="48" customFormat="1" x14ac:dyDescent="0.25"/>
    <row r="236" s="48" customFormat="1" x14ac:dyDescent="0.25"/>
    <row r="237" s="48" customFormat="1" x14ac:dyDescent="0.25"/>
    <row r="238" s="48" customFormat="1" x14ac:dyDescent="0.25"/>
    <row r="239" s="48" customFormat="1" x14ac:dyDescent="0.25"/>
    <row r="240" s="48" customFormat="1" x14ac:dyDescent="0.25"/>
    <row r="241" s="48" customFormat="1" x14ac:dyDescent="0.25"/>
    <row r="242" s="48" customFormat="1" x14ac:dyDescent="0.25"/>
    <row r="243" s="48" customFormat="1" x14ac:dyDescent="0.25"/>
    <row r="244" s="48" customFormat="1" x14ac:dyDescent="0.25"/>
    <row r="245" s="48" customFormat="1" x14ac:dyDescent="0.25"/>
    <row r="246" s="48" customFormat="1" x14ac:dyDescent="0.25"/>
    <row r="247" s="48" customFormat="1" x14ac:dyDescent="0.25"/>
    <row r="248" s="48" customFormat="1" x14ac:dyDescent="0.25"/>
    <row r="249" s="48" customFormat="1" x14ac:dyDescent="0.25"/>
    <row r="250" s="48" customFormat="1" x14ac:dyDescent="0.25"/>
    <row r="251" s="48" customFormat="1" x14ac:dyDescent="0.25"/>
    <row r="252" s="48" customFormat="1" x14ac:dyDescent="0.25"/>
    <row r="253" s="48" customFormat="1" x14ac:dyDescent="0.25"/>
    <row r="254" s="48" customFormat="1" x14ac:dyDescent="0.25"/>
    <row r="255" s="48" customFormat="1" x14ac:dyDescent="0.25"/>
    <row r="256" s="48" customFormat="1" x14ac:dyDescent="0.25"/>
    <row r="257" s="48" customFormat="1" x14ac:dyDescent="0.25"/>
    <row r="258" s="48" customFormat="1" x14ac:dyDescent="0.25"/>
    <row r="259" s="48" customFormat="1" x14ac:dyDescent="0.25"/>
    <row r="260" s="48" customFormat="1" x14ac:dyDescent="0.25"/>
    <row r="261" s="48" customFormat="1" x14ac:dyDescent="0.25"/>
    <row r="262" s="48" customFormat="1" x14ac:dyDescent="0.25"/>
    <row r="263" s="48" customFormat="1" x14ac:dyDescent="0.25"/>
    <row r="264" s="48" customFormat="1" x14ac:dyDescent="0.25"/>
    <row r="265" s="48" customFormat="1" x14ac:dyDescent="0.25"/>
    <row r="266" s="48" customFormat="1" x14ac:dyDescent="0.25"/>
    <row r="267" s="48" customFormat="1" x14ac:dyDescent="0.25"/>
    <row r="268" s="48" customFormat="1" x14ac:dyDescent="0.25"/>
    <row r="269" s="48" customFormat="1" x14ac:dyDescent="0.25"/>
    <row r="270" s="48" customFormat="1" x14ac:dyDescent="0.25"/>
    <row r="271" s="48" customFormat="1" x14ac:dyDescent="0.25"/>
    <row r="272" s="48" customFormat="1" x14ac:dyDescent="0.25"/>
    <row r="273" s="48" customFormat="1" x14ac:dyDescent="0.25"/>
    <row r="274" s="48" customFormat="1" x14ac:dyDescent="0.25"/>
    <row r="275" s="48" customFormat="1" x14ac:dyDescent="0.25"/>
    <row r="276" s="48" customFormat="1" x14ac:dyDescent="0.25"/>
    <row r="277" s="48" customFormat="1" x14ac:dyDescent="0.25"/>
    <row r="278" s="48" customFormat="1" x14ac:dyDescent="0.25"/>
    <row r="279" s="48" customFormat="1" x14ac:dyDescent="0.25"/>
    <row r="280" s="48" customFormat="1" x14ac:dyDescent="0.25"/>
    <row r="281" s="48" customFormat="1" x14ac:dyDescent="0.25"/>
    <row r="282" s="48" customFormat="1" x14ac:dyDescent="0.25"/>
    <row r="283" s="48" customFormat="1" x14ac:dyDescent="0.25"/>
    <row r="284" s="48" customFormat="1" x14ac:dyDescent="0.25"/>
    <row r="285" s="48" customFormat="1" x14ac:dyDescent="0.25"/>
    <row r="286" s="48" customFormat="1" x14ac:dyDescent="0.25"/>
    <row r="287" s="48" customFormat="1" x14ac:dyDescent="0.25"/>
    <row r="288" s="48" customFormat="1" x14ac:dyDescent="0.25"/>
    <row r="289" s="48" customFormat="1" x14ac:dyDescent="0.25"/>
    <row r="290" s="48" customFormat="1" x14ac:dyDescent="0.25"/>
    <row r="291" s="48" customFormat="1" x14ac:dyDescent="0.25"/>
    <row r="292" s="48" customFormat="1" x14ac:dyDescent="0.25"/>
    <row r="293" s="48" customFormat="1" x14ac:dyDescent="0.25"/>
    <row r="294" s="48" customFormat="1" x14ac:dyDescent="0.25"/>
    <row r="295" s="48" customFormat="1" x14ac:dyDescent="0.25"/>
    <row r="296" s="48" customFormat="1" x14ac:dyDescent="0.25"/>
    <row r="297" s="48" customFormat="1" x14ac:dyDescent="0.25"/>
    <row r="298" s="48" customFormat="1" x14ac:dyDescent="0.25"/>
    <row r="299" s="48" customFormat="1" x14ac:dyDescent="0.25"/>
    <row r="300" s="48" customFormat="1" x14ac:dyDescent="0.25"/>
    <row r="301" s="48" customFormat="1" x14ac:dyDescent="0.25"/>
    <row r="302" s="48" customFormat="1" x14ac:dyDescent="0.25"/>
    <row r="303" s="48" customFormat="1" x14ac:dyDescent="0.25"/>
    <row r="304" s="48" customFormat="1" x14ac:dyDescent="0.25"/>
    <row r="305" s="48" customFormat="1" x14ac:dyDescent="0.25"/>
    <row r="306" s="48" customFormat="1" x14ac:dyDescent="0.25"/>
    <row r="307" s="48" customFormat="1" x14ac:dyDescent="0.25"/>
    <row r="308" s="48" customFormat="1" x14ac:dyDescent="0.25"/>
    <row r="309" s="48" customFormat="1" x14ac:dyDescent="0.25"/>
    <row r="310" s="48" customFormat="1" x14ac:dyDescent="0.25"/>
    <row r="311" s="48" customFormat="1" x14ac:dyDescent="0.25"/>
    <row r="312" s="48" customFormat="1" x14ac:dyDescent="0.25"/>
    <row r="313" s="48" customFormat="1" x14ac:dyDescent="0.25"/>
    <row r="314" s="48" customFormat="1" x14ac:dyDescent="0.25"/>
    <row r="315" s="48" customFormat="1" x14ac:dyDescent="0.25"/>
    <row r="316" s="48" customFormat="1" x14ac:dyDescent="0.25"/>
    <row r="317" s="48" customFormat="1" x14ac:dyDescent="0.25"/>
    <row r="318" s="48" customFormat="1" x14ac:dyDescent="0.25"/>
    <row r="319" s="48" customFormat="1" x14ac:dyDescent="0.25"/>
    <row r="320" s="48" customFormat="1" x14ac:dyDescent="0.25"/>
    <row r="321" s="48" customFormat="1" x14ac:dyDescent="0.25"/>
    <row r="322" s="48" customFormat="1" x14ac:dyDescent="0.25"/>
    <row r="323" s="48" customFormat="1" x14ac:dyDescent="0.25"/>
    <row r="324" s="48" customFormat="1" x14ac:dyDescent="0.25"/>
    <row r="325" s="48" customFormat="1" x14ac:dyDescent="0.25"/>
    <row r="326" s="48" customFormat="1" x14ac:dyDescent="0.25"/>
    <row r="327" s="48" customFormat="1" x14ac:dyDescent="0.25"/>
    <row r="328" s="48" customFormat="1" x14ac:dyDescent="0.25"/>
    <row r="329" s="48" customFormat="1" x14ac:dyDescent="0.25"/>
    <row r="330" s="48" customFormat="1" x14ac:dyDescent="0.25"/>
    <row r="331" s="48" customFormat="1" x14ac:dyDescent="0.25"/>
    <row r="332" s="48" customFormat="1" x14ac:dyDescent="0.25"/>
    <row r="333" s="48" customFormat="1" x14ac:dyDescent="0.25"/>
    <row r="334" s="48" customFormat="1" x14ac:dyDescent="0.25"/>
    <row r="335" s="48" customFormat="1" x14ac:dyDescent="0.25"/>
    <row r="336" s="48" customFormat="1" x14ac:dyDescent="0.25"/>
    <row r="337" s="48" customFormat="1" x14ac:dyDescent="0.25"/>
    <row r="338" s="48" customFormat="1" x14ac:dyDescent="0.25"/>
    <row r="339" s="48" customFormat="1" x14ac:dyDescent="0.25"/>
    <row r="340" s="48" customFormat="1" x14ac:dyDescent="0.25"/>
    <row r="341" s="48" customFormat="1" x14ac:dyDescent="0.25"/>
    <row r="342" s="48" customFormat="1" x14ac:dyDescent="0.25"/>
    <row r="343" s="48" customFormat="1" x14ac:dyDescent="0.25"/>
    <row r="344" s="48" customFormat="1" x14ac:dyDescent="0.25"/>
    <row r="345" s="48" customFormat="1" x14ac:dyDescent="0.25"/>
    <row r="346" s="48" customFormat="1" x14ac:dyDescent="0.25"/>
    <row r="347" s="48" customFormat="1" x14ac:dyDescent="0.25"/>
    <row r="348" s="48" customFormat="1" x14ac:dyDescent="0.25"/>
    <row r="349" s="48" customFormat="1" x14ac:dyDescent="0.25"/>
    <row r="350" s="48" customFormat="1" x14ac:dyDescent="0.25"/>
    <row r="351" s="48" customFormat="1" x14ac:dyDescent="0.25"/>
    <row r="352" s="48" customFormat="1" x14ac:dyDescent="0.25"/>
    <row r="353" s="48" customFormat="1" x14ac:dyDescent="0.25"/>
    <row r="354" s="48" customFormat="1" x14ac:dyDescent="0.25"/>
    <row r="355" s="48" customFormat="1" x14ac:dyDescent="0.25"/>
    <row r="356" s="48" customFormat="1" x14ac:dyDescent="0.25"/>
    <row r="357" s="48" customFormat="1" x14ac:dyDescent="0.25"/>
    <row r="358" s="48" customFormat="1" x14ac:dyDescent="0.25"/>
    <row r="359" s="48" customFormat="1" x14ac:dyDescent="0.25"/>
    <row r="360" s="48" customFormat="1" x14ac:dyDescent="0.25"/>
    <row r="361" s="48" customFormat="1" x14ac:dyDescent="0.25"/>
    <row r="362" s="48" customFormat="1" x14ac:dyDescent="0.25"/>
    <row r="363" s="48" customFormat="1" x14ac:dyDescent="0.25"/>
    <row r="364" s="48" customFormat="1" x14ac:dyDescent="0.25"/>
    <row r="365" s="48" customFormat="1" x14ac:dyDescent="0.25"/>
    <row r="366" s="48" customFormat="1" x14ac:dyDescent="0.25"/>
    <row r="367" s="48" customFormat="1" x14ac:dyDescent="0.25"/>
    <row r="368" s="48" customFormat="1" x14ac:dyDescent="0.25"/>
    <row r="369" s="48" customFormat="1" x14ac:dyDescent="0.25"/>
    <row r="370" s="48" customFormat="1" x14ac:dyDescent="0.25"/>
    <row r="371" s="48" customFormat="1" x14ac:dyDescent="0.25"/>
    <row r="372" s="48" customFormat="1" x14ac:dyDescent="0.25"/>
    <row r="373" s="48" customFormat="1" x14ac:dyDescent="0.25"/>
    <row r="374" s="48" customFormat="1" x14ac:dyDescent="0.25"/>
    <row r="375" s="48" customFormat="1" x14ac:dyDescent="0.25"/>
    <row r="376" s="48" customFormat="1" x14ac:dyDescent="0.25"/>
    <row r="377" s="48" customFormat="1" x14ac:dyDescent="0.25"/>
    <row r="378" s="48" customFormat="1" x14ac:dyDescent="0.25"/>
    <row r="379" s="48" customFormat="1" x14ac:dyDescent="0.25"/>
    <row r="380" s="48" customFormat="1" x14ac:dyDescent="0.25"/>
    <row r="381" s="48" customFormat="1" x14ac:dyDescent="0.25"/>
    <row r="382" s="48" customFormat="1" x14ac:dyDescent="0.25"/>
    <row r="383" s="48" customFormat="1" x14ac:dyDescent="0.25"/>
    <row r="384" s="48" customFormat="1" x14ac:dyDescent="0.25"/>
    <row r="385" s="48" customFormat="1" x14ac:dyDescent="0.25"/>
    <row r="386" s="48" customFormat="1" x14ac:dyDescent="0.25"/>
    <row r="387" s="48" customFormat="1" x14ac:dyDescent="0.25"/>
    <row r="388" s="48" customFormat="1" x14ac:dyDescent="0.25"/>
    <row r="389" s="48" customFormat="1" x14ac:dyDescent="0.25"/>
    <row r="390" s="48" customFormat="1" x14ac:dyDescent="0.25"/>
    <row r="391" s="48" customFormat="1" x14ac:dyDescent="0.25"/>
    <row r="392" s="48" customFormat="1" x14ac:dyDescent="0.25"/>
    <row r="393" s="48" customFormat="1" x14ac:dyDescent="0.25"/>
    <row r="394" s="48" customFormat="1" x14ac:dyDescent="0.25"/>
    <row r="395" s="48" customFormat="1" x14ac:dyDescent="0.25"/>
    <row r="396" s="48" customFormat="1" x14ac:dyDescent="0.25"/>
    <row r="397" s="48" customFormat="1" x14ac:dyDescent="0.25"/>
    <row r="398" s="48" customFormat="1" x14ac:dyDescent="0.25"/>
    <row r="399" s="48" customFormat="1" x14ac:dyDescent="0.25"/>
    <row r="400" s="48" customFormat="1" x14ac:dyDescent="0.25"/>
    <row r="401" s="48" customFormat="1" x14ac:dyDescent="0.25"/>
    <row r="402" s="48" customFormat="1" x14ac:dyDescent="0.25"/>
    <row r="403" s="48" customFormat="1" x14ac:dyDescent="0.25"/>
    <row r="404" s="48" customFormat="1" x14ac:dyDescent="0.25"/>
    <row r="405" s="48" customFormat="1" x14ac:dyDescent="0.25"/>
    <row r="406" s="48" customFormat="1" x14ac:dyDescent="0.25"/>
    <row r="407" s="48" customFormat="1" x14ac:dyDescent="0.25"/>
    <row r="408" s="48" customFormat="1" x14ac:dyDescent="0.25"/>
    <row r="409" s="48" customFormat="1" x14ac:dyDescent="0.25"/>
    <row r="410" s="48" customFormat="1" x14ac:dyDescent="0.25"/>
    <row r="411" s="48" customFormat="1" x14ac:dyDescent="0.25"/>
    <row r="412" s="48" customFormat="1" x14ac:dyDescent="0.25"/>
    <row r="413" s="48" customFormat="1" x14ac:dyDescent="0.25"/>
    <row r="414" s="48" customFormat="1" x14ac:dyDescent="0.25"/>
    <row r="415" s="48" customFormat="1" x14ac:dyDescent="0.25"/>
    <row r="416" s="48" customFormat="1" x14ac:dyDescent="0.25"/>
    <row r="417" s="48" customFormat="1" x14ac:dyDescent="0.25"/>
    <row r="418" s="48" customFormat="1" x14ac:dyDescent="0.25"/>
    <row r="419" s="48" customFormat="1" x14ac:dyDescent="0.25"/>
    <row r="420" s="48" customFormat="1" x14ac:dyDescent="0.25"/>
    <row r="421" s="48" customFormat="1" x14ac:dyDescent="0.25"/>
    <row r="422" s="48" customFormat="1" x14ac:dyDescent="0.25"/>
    <row r="423" s="48" customFormat="1" x14ac:dyDescent="0.25"/>
    <row r="424" s="48" customFormat="1" x14ac:dyDescent="0.25"/>
    <row r="425" s="48" customFormat="1" x14ac:dyDescent="0.25"/>
    <row r="426" s="48" customFormat="1" x14ac:dyDescent="0.25"/>
    <row r="427" s="48" customFormat="1" x14ac:dyDescent="0.25"/>
    <row r="428" s="48" customFormat="1" x14ac:dyDescent="0.25"/>
    <row r="429" s="48" customFormat="1" x14ac:dyDescent="0.25"/>
    <row r="430" s="48" customFormat="1" x14ac:dyDescent="0.25"/>
    <row r="431" s="48" customFormat="1" x14ac:dyDescent="0.25"/>
    <row r="432" s="48" customFormat="1" x14ac:dyDescent="0.25"/>
    <row r="433" s="48" customFormat="1" x14ac:dyDescent="0.25"/>
    <row r="434" s="48" customFormat="1" x14ac:dyDescent="0.25"/>
    <row r="435" s="48" customFormat="1" x14ac:dyDescent="0.25"/>
    <row r="436" s="48" customFormat="1" x14ac:dyDescent="0.25"/>
    <row r="437" s="48" customFormat="1" x14ac:dyDescent="0.25"/>
    <row r="438" s="48" customFormat="1" x14ac:dyDescent="0.25"/>
    <row r="439" s="48" customFormat="1" x14ac:dyDescent="0.25"/>
    <row r="440" s="48" customFormat="1" x14ac:dyDescent="0.25"/>
    <row r="441" s="48" customFormat="1" x14ac:dyDescent="0.25"/>
    <row r="442" s="48" customFormat="1" x14ac:dyDescent="0.25"/>
    <row r="443" s="48" customFormat="1" x14ac:dyDescent="0.25"/>
    <row r="444" s="48" customFormat="1" x14ac:dyDescent="0.25"/>
    <row r="445" s="48" customFormat="1" x14ac:dyDescent="0.25"/>
    <row r="446" s="48" customFormat="1" x14ac:dyDescent="0.25"/>
    <row r="447" s="48" customFormat="1" x14ac:dyDescent="0.25"/>
    <row r="448" s="48" customFormat="1" x14ac:dyDescent="0.25"/>
    <row r="449" s="48" customFormat="1" x14ac:dyDescent="0.25"/>
    <row r="450" s="48" customFormat="1" x14ac:dyDescent="0.25"/>
    <row r="451" s="48" customFormat="1" x14ac:dyDescent="0.25"/>
    <row r="452" s="48" customFormat="1" x14ac:dyDescent="0.25"/>
    <row r="453" s="48" customFormat="1" x14ac:dyDescent="0.25"/>
    <row r="454" s="48" customFormat="1" x14ac:dyDescent="0.25"/>
    <row r="455" s="48" customFormat="1" x14ac:dyDescent="0.25"/>
    <row r="456" s="48" customFormat="1" x14ac:dyDescent="0.25"/>
    <row r="457" s="48" customFormat="1" x14ac:dyDescent="0.25"/>
    <row r="458" s="48" customFormat="1" x14ac:dyDescent="0.25"/>
    <row r="459" s="48" customFormat="1" x14ac:dyDescent="0.25"/>
    <row r="460" s="48" customFormat="1" x14ac:dyDescent="0.25"/>
    <row r="461" s="48" customFormat="1" x14ac:dyDescent="0.25"/>
    <row r="462" s="48" customFormat="1" x14ac:dyDescent="0.25"/>
    <row r="463" s="48" customFormat="1" x14ac:dyDescent="0.25"/>
    <row r="464" s="48" customFormat="1" x14ac:dyDescent="0.25"/>
    <row r="465" s="48" customFormat="1" x14ac:dyDescent="0.25"/>
    <row r="466" s="48" customFormat="1" x14ac:dyDescent="0.25"/>
    <row r="467" s="48" customFormat="1" x14ac:dyDescent="0.25"/>
    <row r="468" s="48" customFormat="1" x14ac:dyDescent="0.25"/>
    <row r="469" s="48" customFormat="1" x14ac:dyDescent="0.25"/>
    <row r="470" s="48" customFormat="1" x14ac:dyDescent="0.25"/>
    <row r="471" s="48" customFormat="1" x14ac:dyDescent="0.25"/>
    <row r="472" s="48" customFormat="1" x14ac:dyDescent="0.25"/>
    <row r="473" s="48" customFormat="1" x14ac:dyDescent="0.25"/>
    <row r="474" s="48" customFormat="1" x14ac:dyDescent="0.25"/>
    <row r="475" s="48" customFormat="1" x14ac:dyDescent="0.25"/>
    <row r="476" s="48" customFormat="1" x14ac:dyDescent="0.25"/>
    <row r="477" s="48" customFormat="1" x14ac:dyDescent="0.25"/>
    <row r="478" s="48" customFormat="1" x14ac:dyDescent="0.25"/>
    <row r="479" s="48" customFormat="1" x14ac:dyDescent="0.25"/>
    <row r="480" s="48" customFormat="1" x14ac:dyDescent="0.25"/>
    <row r="481" s="48" customFormat="1" x14ac:dyDescent="0.25"/>
    <row r="482" s="48" customFormat="1" x14ac:dyDescent="0.25"/>
    <row r="483" s="48" customFormat="1" x14ac:dyDescent="0.25"/>
    <row r="484" s="48" customFormat="1" x14ac:dyDescent="0.25"/>
    <row r="485" s="48" customFormat="1" x14ac:dyDescent="0.25"/>
    <row r="486" s="48" customFormat="1" x14ac:dyDescent="0.25"/>
    <row r="487" s="48" customFormat="1" x14ac:dyDescent="0.25"/>
    <row r="488" s="48" customFormat="1" x14ac:dyDescent="0.25"/>
    <row r="489" s="48" customFormat="1" x14ac:dyDescent="0.25"/>
    <row r="490" s="48" customFormat="1" x14ac:dyDescent="0.25"/>
    <row r="491" s="48" customFormat="1" x14ac:dyDescent="0.25"/>
    <row r="492" s="48" customFormat="1" x14ac:dyDescent="0.25"/>
    <row r="493" s="48" customFormat="1" x14ac:dyDescent="0.25"/>
    <row r="494" s="48" customFormat="1" x14ac:dyDescent="0.25"/>
    <row r="495" s="48" customFormat="1" x14ac:dyDescent="0.25"/>
    <row r="496" s="48" customFormat="1" x14ac:dyDescent="0.25"/>
    <row r="497" s="48" customFormat="1" x14ac:dyDescent="0.25"/>
    <row r="498" s="48" customFormat="1" x14ac:dyDescent="0.25"/>
    <row r="499" s="48" customFormat="1" x14ac:dyDescent="0.25"/>
    <row r="500" s="48" customFormat="1" x14ac:dyDescent="0.25"/>
    <row r="501" s="48" customFormat="1" x14ac:dyDescent="0.25"/>
    <row r="502" s="48" customFormat="1" x14ac:dyDescent="0.25"/>
    <row r="503" s="48" customFormat="1" x14ac:dyDescent="0.25"/>
    <row r="504" s="48" customFormat="1" x14ac:dyDescent="0.25"/>
    <row r="505" s="48" customFormat="1" x14ac:dyDescent="0.25"/>
    <row r="506" s="48" customFormat="1" x14ac:dyDescent="0.25"/>
    <row r="507" s="48" customFormat="1" x14ac:dyDescent="0.25"/>
    <row r="508" s="48" customFormat="1" x14ac:dyDescent="0.25"/>
    <row r="509" s="48" customFormat="1" x14ac:dyDescent="0.25"/>
    <row r="510" s="48" customFormat="1" x14ac:dyDescent="0.25"/>
    <row r="511" s="48" customFormat="1" x14ac:dyDescent="0.25"/>
    <row r="512" s="48" customFormat="1" x14ac:dyDescent="0.25"/>
    <row r="513" s="48" customFormat="1" x14ac:dyDescent="0.25"/>
    <row r="514" s="48" customFormat="1" x14ac:dyDescent="0.25"/>
    <row r="515" s="48" customFormat="1" x14ac:dyDescent="0.25"/>
    <row r="516" s="48" customFormat="1" x14ac:dyDescent="0.25"/>
    <row r="517" s="48" customFormat="1" x14ac:dyDescent="0.25"/>
    <row r="518" s="48" customFormat="1" x14ac:dyDescent="0.25"/>
    <row r="519" s="48" customFormat="1" x14ac:dyDescent="0.25"/>
    <row r="520" s="48" customFormat="1" x14ac:dyDescent="0.25"/>
    <row r="521" s="48" customFormat="1" x14ac:dyDescent="0.25"/>
    <row r="522" s="48" customFormat="1" x14ac:dyDescent="0.25"/>
    <row r="523" s="48" customFormat="1" x14ac:dyDescent="0.25"/>
    <row r="524" s="48" customFormat="1" x14ac:dyDescent="0.25"/>
    <row r="525" s="48" customFormat="1" x14ac:dyDescent="0.25"/>
    <row r="526" s="48" customFormat="1" x14ac:dyDescent="0.25"/>
    <row r="527" s="48" customFormat="1" x14ac:dyDescent="0.25"/>
    <row r="528" s="48" customFormat="1" x14ac:dyDescent="0.25"/>
    <row r="529" s="48" customFormat="1" x14ac:dyDescent="0.25"/>
    <row r="530" s="48" customFormat="1" x14ac:dyDescent="0.25"/>
    <row r="531" s="48" customFormat="1" x14ac:dyDescent="0.25"/>
    <row r="532" s="48" customFormat="1" x14ac:dyDescent="0.25"/>
    <row r="533" s="48" customFormat="1" x14ac:dyDescent="0.25"/>
    <row r="534" s="48" customFormat="1" x14ac:dyDescent="0.25"/>
    <row r="535" s="48" customFormat="1" x14ac:dyDescent="0.25"/>
    <row r="536" s="48" customFormat="1" x14ac:dyDescent="0.25"/>
    <row r="537" s="48" customFormat="1" x14ac:dyDescent="0.25"/>
    <row r="538" s="48" customFormat="1" x14ac:dyDescent="0.25"/>
    <row r="539" s="48" customFormat="1" x14ac:dyDescent="0.25"/>
    <row r="540" s="48" customFormat="1" x14ac:dyDescent="0.25"/>
    <row r="541" s="48" customFormat="1" x14ac:dyDescent="0.25"/>
    <row r="542" s="48" customFormat="1" x14ac:dyDescent="0.25"/>
    <row r="543" s="48" customFormat="1" x14ac:dyDescent="0.25"/>
    <row r="544" s="48" customFormat="1" x14ac:dyDescent="0.25"/>
    <row r="545" s="48" customFormat="1" x14ac:dyDescent="0.25"/>
    <row r="546" s="48" customFormat="1" x14ac:dyDescent="0.25"/>
    <row r="547" s="48" customFormat="1" x14ac:dyDescent="0.25"/>
    <row r="548" s="48" customFormat="1" x14ac:dyDescent="0.25"/>
    <row r="549" s="48" customFormat="1" x14ac:dyDescent="0.25"/>
    <row r="550" s="48" customFormat="1" x14ac:dyDescent="0.25"/>
    <row r="551" s="48" customFormat="1" x14ac:dyDescent="0.25"/>
    <row r="552" s="48" customFormat="1" x14ac:dyDescent="0.25"/>
    <row r="553" s="48" customFormat="1" x14ac:dyDescent="0.25"/>
    <row r="554" s="48" customFormat="1" x14ac:dyDescent="0.25"/>
    <row r="555" s="48" customFormat="1" x14ac:dyDescent="0.25"/>
    <row r="556" s="48" customFormat="1" x14ac:dyDescent="0.25"/>
    <row r="557" s="48" customFormat="1" x14ac:dyDescent="0.25"/>
    <row r="558" s="48" customFormat="1" x14ac:dyDescent="0.25"/>
    <row r="559" s="48" customFormat="1" x14ac:dyDescent="0.25"/>
    <row r="560" s="48" customFormat="1" x14ac:dyDescent="0.25"/>
    <row r="561" s="48" customFormat="1" x14ac:dyDescent="0.25"/>
    <row r="562" s="48" customFormat="1" x14ac:dyDescent="0.25"/>
    <row r="563" s="48" customFormat="1" x14ac:dyDescent="0.25"/>
    <row r="564" s="48" customFormat="1" x14ac:dyDescent="0.25"/>
    <row r="565" s="48" customFormat="1" x14ac:dyDescent="0.25"/>
    <row r="566" s="48" customFormat="1" x14ac:dyDescent="0.25"/>
    <row r="567" s="48" customFormat="1" x14ac:dyDescent="0.25"/>
    <row r="568" s="48" customFormat="1" x14ac:dyDescent="0.25"/>
    <row r="569" s="48" customFormat="1" x14ac:dyDescent="0.25"/>
    <row r="570" s="48" customFormat="1" x14ac:dyDescent="0.25"/>
    <row r="571" s="48" customFormat="1" x14ac:dyDescent="0.25"/>
    <row r="572" s="48" customFormat="1" x14ac:dyDescent="0.25"/>
    <row r="573" s="48" customFormat="1" x14ac:dyDescent="0.25"/>
    <row r="574" s="48" customFormat="1" x14ac:dyDescent="0.25"/>
    <row r="575" s="48" customFormat="1" x14ac:dyDescent="0.25"/>
    <row r="576" s="48" customFormat="1" x14ac:dyDescent="0.25"/>
    <row r="577" s="48" customFormat="1" x14ac:dyDescent="0.25"/>
    <row r="578" s="48" customFormat="1" x14ac:dyDescent="0.25"/>
    <row r="579" s="48" customFormat="1" x14ac:dyDescent="0.25"/>
    <row r="580" s="48" customFormat="1" x14ac:dyDescent="0.25"/>
    <row r="581" s="48" customFormat="1" x14ac:dyDescent="0.25"/>
    <row r="582" s="48" customFormat="1" x14ac:dyDescent="0.25"/>
    <row r="583" s="48" customFormat="1" x14ac:dyDescent="0.25"/>
    <row r="584" s="48" customFormat="1" x14ac:dyDescent="0.25"/>
    <row r="585" s="48" customFormat="1" x14ac:dyDescent="0.25"/>
    <row r="586" s="48" customFormat="1" x14ac:dyDescent="0.25"/>
    <row r="587" s="48" customFormat="1" x14ac:dyDescent="0.25"/>
    <row r="588" s="48" customFormat="1" x14ac:dyDescent="0.25"/>
    <row r="589" s="48" customFormat="1" x14ac:dyDescent="0.25"/>
    <row r="590" s="48" customFormat="1" x14ac:dyDescent="0.25"/>
    <row r="591" s="48" customFormat="1" x14ac:dyDescent="0.25"/>
    <row r="592" s="48" customFormat="1" x14ac:dyDescent="0.25"/>
    <row r="593" s="48" customFormat="1" x14ac:dyDescent="0.25"/>
    <row r="594" s="48" customFormat="1" x14ac:dyDescent="0.25"/>
    <row r="595" s="48" customFormat="1" x14ac:dyDescent="0.25"/>
    <row r="596" s="48" customFormat="1" x14ac:dyDescent="0.25"/>
    <row r="597" s="48" customFormat="1" x14ac:dyDescent="0.25"/>
    <row r="598" s="48" customFormat="1" x14ac:dyDescent="0.25"/>
    <row r="599" s="48" customFormat="1" x14ac:dyDescent="0.25"/>
    <row r="600" s="48" customFormat="1" x14ac:dyDescent="0.25"/>
    <row r="601" s="48" customFormat="1" x14ac:dyDescent="0.25"/>
    <row r="602" s="48" customFormat="1" x14ac:dyDescent="0.25"/>
    <row r="603" s="48" customFormat="1" x14ac:dyDescent="0.25"/>
    <row r="604" s="48" customFormat="1" x14ac:dyDescent="0.25"/>
    <row r="605" s="48" customFormat="1" x14ac:dyDescent="0.25"/>
    <row r="606" s="48" customFormat="1" x14ac:dyDescent="0.25"/>
    <row r="607" s="48" customFormat="1" x14ac:dyDescent="0.25"/>
    <row r="608" s="48" customFormat="1" x14ac:dyDescent="0.25"/>
    <row r="609" s="48" customFormat="1" x14ac:dyDescent="0.25"/>
    <row r="610" s="48" customFormat="1" x14ac:dyDescent="0.25"/>
    <row r="611" s="48" customFormat="1" x14ac:dyDescent="0.25"/>
    <row r="612" s="48" customFormat="1" x14ac:dyDescent="0.25"/>
    <row r="613" s="48" customFormat="1" x14ac:dyDescent="0.25"/>
    <row r="614" s="48" customFormat="1" x14ac:dyDescent="0.25"/>
    <row r="615" s="48" customFormat="1" x14ac:dyDescent="0.25"/>
    <row r="616" s="48" customFormat="1" x14ac:dyDescent="0.25"/>
    <row r="617" s="48" customFormat="1" x14ac:dyDescent="0.25"/>
    <row r="618" s="48" customFormat="1" x14ac:dyDescent="0.25"/>
    <row r="619" s="48" customFormat="1" x14ac:dyDescent="0.25"/>
    <row r="620" s="48" customFormat="1" x14ac:dyDescent="0.25"/>
    <row r="621" s="48" customFormat="1" x14ac:dyDescent="0.25"/>
    <row r="622" s="48" customFormat="1" x14ac:dyDescent="0.25"/>
    <row r="623" s="48" customFormat="1" x14ac:dyDescent="0.25"/>
    <row r="624" s="48" customFormat="1" x14ac:dyDescent="0.25"/>
    <row r="625" s="48" customFormat="1" x14ac:dyDescent="0.25"/>
    <row r="626" s="48" customFormat="1" x14ac:dyDescent="0.25"/>
    <row r="627" s="48" customFormat="1" x14ac:dyDescent="0.25"/>
    <row r="628" s="48" customFormat="1" x14ac:dyDescent="0.25"/>
    <row r="629" s="48" customFormat="1" x14ac:dyDescent="0.25"/>
    <row r="630" s="48" customFormat="1" x14ac:dyDescent="0.25"/>
    <row r="631" s="48" customFormat="1" x14ac:dyDescent="0.25"/>
    <row r="632" s="48" customFormat="1" x14ac:dyDescent="0.25"/>
    <row r="633" s="48" customFormat="1" x14ac:dyDescent="0.25"/>
    <row r="634" s="48" customFormat="1" x14ac:dyDescent="0.25"/>
    <row r="635" s="48" customFormat="1" x14ac:dyDescent="0.25"/>
    <row r="636" s="48" customFormat="1" x14ac:dyDescent="0.25"/>
    <row r="637" s="48" customFormat="1" x14ac:dyDescent="0.25"/>
    <row r="638" s="48" customFormat="1" x14ac:dyDescent="0.25"/>
    <row r="639" s="48" customFormat="1" x14ac:dyDescent="0.25"/>
    <row r="640" s="48" customFormat="1" x14ac:dyDescent="0.25"/>
    <row r="641" s="48" customFormat="1" x14ac:dyDescent="0.25"/>
    <row r="642" s="48" customFormat="1" x14ac:dyDescent="0.25"/>
    <row r="643" s="48" customFormat="1" x14ac:dyDescent="0.25"/>
    <row r="644" s="48" customFormat="1" x14ac:dyDescent="0.25"/>
    <row r="645" s="48" customFormat="1" x14ac:dyDescent="0.25"/>
    <row r="646" s="48" customFormat="1" x14ac:dyDescent="0.25"/>
    <row r="647" s="48" customFormat="1" x14ac:dyDescent="0.25"/>
    <row r="648" s="48" customFormat="1" x14ac:dyDescent="0.25"/>
    <row r="649" s="48" customFormat="1" x14ac:dyDescent="0.25"/>
    <row r="650" s="48" customFormat="1" x14ac:dyDescent="0.25"/>
    <row r="651" s="48" customFormat="1" x14ac:dyDescent="0.25"/>
    <row r="652" s="48" customFormat="1" x14ac:dyDescent="0.25"/>
    <row r="653" s="48" customFormat="1" x14ac:dyDescent="0.25"/>
    <row r="654" s="48" customFormat="1" x14ac:dyDescent="0.25"/>
    <row r="655" s="48" customFormat="1" x14ac:dyDescent="0.25"/>
    <row r="656" s="48" customFormat="1" x14ac:dyDescent="0.25"/>
    <row r="657" s="48" customFormat="1" x14ac:dyDescent="0.25"/>
    <row r="658" s="48" customFormat="1" x14ac:dyDescent="0.25"/>
    <row r="659" s="48" customFormat="1" x14ac:dyDescent="0.25"/>
    <row r="660" s="48" customFormat="1" x14ac:dyDescent="0.25"/>
    <row r="661" s="48" customFormat="1" x14ac:dyDescent="0.25"/>
    <row r="662" s="48" customFormat="1" x14ac:dyDescent="0.25"/>
    <row r="663" s="48" customFormat="1" x14ac:dyDescent="0.25"/>
    <row r="664" s="48" customFormat="1" x14ac:dyDescent="0.25"/>
    <row r="665" s="48" customFormat="1" x14ac:dyDescent="0.25"/>
    <row r="666" s="48" customFormat="1" x14ac:dyDescent="0.25"/>
    <row r="667" s="48" customFormat="1" x14ac:dyDescent="0.25"/>
    <row r="668" s="48" customFormat="1" x14ac:dyDescent="0.25"/>
    <row r="669" s="48" customFormat="1" x14ac:dyDescent="0.25"/>
    <row r="670" s="48" customFormat="1" x14ac:dyDescent="0.25"/>
    <row r="671" s="48" customFormat="1" x14ac:dyDescent="0.25"/>
    <row r="672" s="48" customFormat="1" x14ac:dyDescent="0.25"/>
    <row r="673" s="48" customFormat="1" x14ac:dyDescent="0.25"/>
    <row r="674" s="48" customFormat="1" x14ac:dyDescent="0.25"/>
    <row r="675" s="48" customFormat="1" x14ac:dyDescent="0.25"/>
    <row r="676" s="48" customFormat="1" x14ac:dyDescent="0.25"/>
    <row r="677" s="48" customFormat="1" x14ac:dyDescent="0.25"/>
    <row r="678" s="48" customFormat="1" x14ac:dyDescent="0.25"/>
    <row r="679" s="48" customFormat="1" x14ac:dyDescent="0.25"/>
    <row r="680" s="48" customFormat="1" x14ac:dyDescent="0.25"/>
    <row r="681" s="48" customFormat="1" x14ac:dyDescent="0.25"/>
    <row r="682" s="48" customFormat="1" x14ac:dyDescent="0.25"/>
    <row r="683" s="48" customFormat="1" x14ac:dyDescent="0.25"/>
    <row r="684" s="48" customFormat="1" x14ac:dyDescent="0.25"/>
    <row r="685" s="48" customFormat="1" x14ac:dyDescent="0.25"/>
    <row r="686" s="48" customFormat="1" x14ac:dyDescent="0.25"/>
    <row r="687" s="48" customFormat="1" x14ac:dyDescent="0.25"/>
    <row r="688" s="48" customFormat="1" x14ac:dyDescent="0.25"/>
    <row r="689" s="48" customFormat="1" x14ac:dyDescent="0.25"/>
    <row r="690" s="48" customFormat="1" x14ac:dyDescent="0.25"/>
    <row r="691" s="48" customFormat="1" x14ac:dyDescent="0.25"/>
    <row r="692" s="48" customFormat="1" x14ac:dyDescent="0.25"/>
    <row r="693" s="48" customFormat="1" x14ac:dyDescent="0.25"/>
    <row r="694" s="48" customFormat="1" x14ac:dyDescent="0.25"/>
    <row r="695" s="48" customFormat="1" x14ac:dyDescent="0.25"/>
    <row r="696" s="48" customFormat="1" x14ac:dyDescent="0.25"/>
    <row r="697" s="48" customFormat="1" x14ac:dyDescent="0.25"/>
    <row r="698" s="48" customFormat="1" x14ac:dyDescent="0.25"/>
    <row r="699" s="48" customFormat="1" x14ac:dyDescent="0.25"/>
    <row r="700" s="48" customFormat="1" x14ac:dyDescent="0.25"/>
    <row r="701" s="48" customFormat="1" x14ac:dyDescent="0.25"/>
    <row r="702" s="48" customFormat="1" x14ac:dyDescent="0.25"/>
    <row r="703" s="48" customFormat="1" x14ac:dyDescent="0.25"/>
    <row r="704" s="48" customFormat="1" x14ac:dyDescent="0.25"/>
    <row r="705" s="48" customFormat="1" x14ac:dyDescent="0.25"/>
    <row r="706" s="48" customFormat="1" x14ac:dyDescent="0.25"/>
    <row r="707" s="48" customFormat="1" x14ac:dyDescent="0.25"/>
    <row r="708" s="48" customFormat="1" x14ac:dyDescent="0.25"/>
    <row r="709" s="48" customFormat="1" x14ac:dyDescent="0.25"/>
    <row r="710" s="48" customFormat="1" x14ac:dyDescent="0.25"/>
    <row r="711" s="48" customFormat="1" x14ac:dyDescent="0.25"/>
    <row r="712" s="48" customFormat="1" x14ac:dyDescent="0.25"/>
    <row r="713" s="48" customFormat="1" x14ac:dyDescent="0.25"/>
    <row r="714" s="48" customFormat="1" x14ac:dyDescent="0.25"/>
    <row r="715" s="48" customFormat="1" x14ac:dyDescent="0.25"/>
    <row r="716" s="48" customFormat="1" x14ac:dyDescent="0.25"/>
    <row r="717" s="48" customFormat="1" x14ac:dyDescent="0.25"/>
    <row r="718" s="48" customFormat="1" x14ac:dyDescent="0.25"/>
    <row r="719" s="48" customFormat="1" x14ac:dyDescent="0.25"/>
    <row r="720" s="48" customFormat="1" x14ac:dyDescent="0.25"/>
    <row r="721" s="48" customFormat="1" x14ac:dyDescent="0.25"/>
    <row r="722" s="48" customFormat="1" x14ac:dyDescent="0.25"/>
    <row r="723" s="48" customFormat="1" x14ac:dyDescent="0.25"/>
    <row r="724" s="48" customFormat="1" x14ac:dyDescent="0.25"/>
    <row r="725" s="48" customFormat="1" x14ac:dyDescent="0.25"/>
    <row r="726" s="48" customFormat="1" x14ac:dyDescent="0.25"/>
    <row r="727" s="48" customFormat="1" x14ac:dyDescent="0.25"/>
    <row r="728" s="48" customFormat="1" x14ac:dyDescent="0.25"/>
    <row r="729" s="48" customFormat="1" x14ac:dyDescent="0.25"/>
    <row r="730" s="48" customFormat="1" x14ac:dyDescent="0.25"/>
    <row r="731" s="48" customFormat="1" x14ac:dyDescent="0.25"/>
    <row r="732" s="48" customFormat="1" x14ac:dyDescent="0.25"/>
    <row r="733" s="48" customFormat="1" x14ac:dyDescent="0.25"/>
    <row r="734" s="48" customFormat="1" x14ac:dyDescent="0.25"/>
    <row r="735" s="48" customFormat="1" x14ac:dyDescent="0.25"/>
    <row r="736" s="48" customFormat="1" x14ac:dyDescent="0.25"/>
    <row r="737" s="48" customFormat="1" x14ac:dyDescent="0.25"/>
    <row r="738" s="48" customFormat="1" x14ac:dyDescent="0.25"/>
    <row r="739" s="48" customFormat="1" x14ac:dyDescent="0.25"/>
    <row r="740" s="48" customFormat="1" x14ac:dyDescent="0.25"/>
    <row r="741" s="48" customFormat="1" x14ac:dyDescent="0.25"/>
    <row r="742" s="48" customFormat="1" x14ac:dyDescent="0.25"/>
    <row r="743" s="48" customFormat="1" x14ac:dyDescent="0.25"/>
    <row r="744" s="48" customFormat="1" x14ac:dyDescent="0.25"/>
    <row r="745" s="48" customFormat="1" x14ac:dyDescent="0.25"/>
    <row r="746" s="48" customFormat="1" x14ac:dyDescent="0.25"/>
    <row r="747" s="48" customFormat="1" x14ac:dyDescent="0.25"/>
    <row r="748" s="48" customFormat="1" x14ac:dyDescent="0.25"/>
    <row r="749" s="48" customFormat="1" x14ac:dyDescent="0.25"/>
    <row r="750" s="48" customFormat="1" x14ac:dyDescent="0.25"/>
    <row r="751" s="48" customFormat="1" x14ac:dyDescent="0.25"/>
    <row r="752" s="48" customFormat="1" x14ac:dyDescent="0.25"/>
    <row r="753" s="48" customFormat="1" x14ac:dyDescent="0.25"/>
    <row r="754" s="48" customFormat="1" x14ac:dyDescent="0.25"/>
    <row r="755" s="48" customFormat="1" x14ac:dyDescent="0.25"/>
    <row r="756" s="48" customFormat="1" x14ac:dyDescent="0.25"/>
    <row r="757" s="48" customFormat="1" x14ac:dyDescent="0.25"/>
    <row r="758" s="48" customFormat="1" x14ac:dyDescent="0.25"/>
    <row r="759" s="48" customFormat="1" x14ac:dyDescent="0.25"/>
    <row r="760" s="48" customFormat="1" x14ac:dyDescent="0.25"/>
    <row r="761" s="48" customFormat="1" x14ac:dyDescent="0.25"/>
    <row r="762" s="48" customFormat="1" x14ac:dyDescent="0.25"/>
    <row r="763" s="48" customFormat="1" x14ac:dyDescent="0.25"/>
    <row r="764" s="48" customFormat="1" x14ac:dyDescent="0.25"/>
    <row r="765" s="48" customFormat="1" x14ac:dyDescent="0.25"/>
    <row r="766" s="48" customFormat="1" x14ac:dyDescent="0.25"/>
    <row r="767" s="48" customFormat="1" x14ac:dyDescent="0.25"/>
    <row r="768" s="48" customFormat="1" x14ac:dyDescent="0.25"/>
    <row r="769" s="48" customFormat="1" x14ac:dyDescent="0.25"/>
    <row r="770" s="48" customFormat="1" x14ac:dyDescent="0.25"/>
    <row r="771" s="48" customFormat="1" x14ac:dyDescent="0.25"/>
    <row r="772" s="48" customFormat="1" x14ac:dyDescent="0.25"/>
    <row r="773" s="48" customFormat="1" x14ac:dyDescent="0.25"/>
    <row r="774" s="48" customFormat="1" x14ac:dyDescent="0.25"/>
    <row r="775" s="48" customFormat="1" x14ac:dyDescent="0.25"/>
    <row r="776" s="48" customFormat="1" x14ac:dyDescent="0.25"/>
    <row r="777" s="48" customFormat="1" x14ac:dyDescent="0.25"/>
    <row r="778" s="48" customFormat="1" x14ac:dyDescent="0.25"/>
    <row r="779" s="48" customFormat="1" x14ac:dyDescent="0.25"/>
    <row r="780" s="48" customFormat="1" x14ac:dyDescent="0.25"/>
    <row r="781" s="48" customFormat="1" x14ac:dyDescent="0.25"/>
    <row r="782" s="48" customFormat="1" x14ac:dyDescent="0.25"/>
    <row r="783" s="48" customFormat="1" x14ac:dyDescent="0.25"/>
    <row r="784" s="48" customFormat="1" x14ac:dyDescent="0.25"/>
    <row r="785" s="48" customFormat="1" x14ac:dyDescent="0.25"/>
    <row r="786" s="48" customFormat="1" x14ac:dyDescent="0.25"/>
    <row r="787" s="48" customFormat="1" x14ac:dyDescent="0.25"/>
    <row r="788" s="48" customFormat="1" x14ac:dyDescent="0.25"/>
    <row r="789" s="48" customFormat="1" x14ac:dyDescent="0.25"/>
    <row r="790" s="48" customFormat="1" x14ac:dyDescent="0.25"/>
    <row r="791" s="48" customFormat="1" x14ac:dyDescent="0.25"/>
    <row r="792" s="48" customFormat="1" x14ac:dyDescent="0.25"/>
    <row r="793" s="48" customFormat="1" x14ac:dyDescent="0.25"/>
    <row r="794" s="48" customFormat="1" x14ac:dyDescent="0.25"/>
    <row r="795" s="48" customFormat="1" x14ac:dyDescent="0.25"/>
    <row r="796" s="48" customFormat="1" x14ac:dyDescent="0.25"/>
    <row r="797" s="48" customFormat="1" x14ac:dyDescent="0.25"/>
    <row r="798" s="48" customFormat="1" x14ac:dyDescent="0.25"/>
    <row r="799" s="48" customFormat="1" x14ac:dyDescent="0.25"/>
    <row r="800" s="48" customFormat="1" x14ac:dyDescent="0.25"/>
    <row r="801" s="48" customFormat="1" x14ac:dyDescent="0.25"/>
    <row r="802" s="48" customFormat="1" x14ac:dyDescent="0.25"/>
    <row r="803" s="48" customFormat="1" x14ac:dyDescent="0.25"/>
    <row r="804" s="48" customFormat="1" x14ac:dyDescent="0.25"/>
    <row r="805" s="48" customFormat="1" x14ac:dyDescent="0.25"/>
    <row r="806" s="48" customFormat="1" x14ac:dyDescent="0.25"/>
    <row r="807" s="48" customFormat="1" x14ac:dyDescent="0.25"/>
    <row r="808" s="48" customFormat="1" x14ac:dyDescent="0.25"/>
    <row r="809" s="48" customFormat="1" x14ac:dyDescent="0.25"/>
  </sheetData>
  <sheetProtection selectLockedCells="1"/>
  <mergeCells count="14">
    <mergeCell ref="D30:J31"/>
    <mergeCell ref="F28:G28"/>
    <mergeCell ref="H28:J28"/>
    <mergeCell ref="C2:L2"/>
    <mergeCell ref="H4:J4"/>
    <mergeCell ref="D9:E9"/>
    <mergeCell ref="D11:E11"/>
    <mergeCell ref="D13:E13"/>
    <mergeCell ref="D15:E15"/>
    <mergeCell ref="D17:E17"/>
    <mergeCell ref="D19:E19"/>
    <mergeCell ref="I22:J22"/>
    <mergeCell ref="F26:G26"/>
    <mergeCell ref="H26:I26"/>
  </mergeCells>
  <conditionalFormatting sqref="H28:J28">
    <cfRule type="expression" dxfId="1" priority="1">
      <formula>AND($K$22-$H$26-$D$26-$D$28&lt;&gt;0)</formula>
    </cfRule>
  </conditionalFormatting>
  <dataValidations count="1">
    <dataValidation type="list" allowBlank="1" showInputMessage="1" showErrorMessage="1" sqref="D6" xr:uid="{800ECB11-ECA9-4437-9E10-B9F1AF6EE2A3}">
      <formula1>" - ,Vente,Dégustation,Cadeau,Casse , Conso Perso"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4A2461-6D94-478C-948A-3F07DFA398D7}">
          <x14:formula1>
            <xm:f>'tarifs suite à PQY'!$A$2:$A$14</xm:f>
          </x14:formula1>
          <xm:sqref>D9:E9 D17:E17 D11:E11 D13:E13 D15:E15 D19:E19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47BE3-C6E4-49A8-A556-A6914036693A}">
  <sheetPr codeName="Feuil4">
    <tabColor rgb="FF00B0F0"/>
  </sheetPr>
  <dimension ref="A1:B14"/>
  <sheetViews>
    <sheetView workbookViewId="0">
      <selection activeCell="G18" sqref="G18:G19"/>
    </sheetView>
  </sheetViews>
  <sheetFormatPr baseColWidth="10" defaultRowHeight="15" x14ac:dyDescent="0.25"/>
  <cols>
    <col min="1" max="1" width="35" bestFit="1" customWidth="1"/>
    <col min="2" max="2" width="10.375" bestFit="1" customWidth="1"/>
  </cols>
  <sheetData>
    <row r="1" spans="1:2" x14ac:dyDescent="0.25">
      <c r="A1" t="s">
        <v>10</v>
      </c>
      <c r="B1" t="s">
        <v>23</v>
      </c>
    </row>
    <row r="2" spans="1:2" x14ac:dyDescent="0.25">
      <c r="A2" s="20" t="s">
        <v>36</v>
      </c>
      <c r="B2">
        <v>7</v>
      </c>
    </row>
    <row r="3" spans="1:2" x14ac:dyDescent="0.25">
      <c r="A3" s="20" t="s">
        <v>61</v>
      </c>
      <c r="B3">
        <v>1</v>
      </c>
    </row>
    <row r="4" spans="1:2" x14ac:dyDescent="0.25">
      <c r="A4" s="20" t="s">
        <v>38</v>
      </c>
      <c r="B4">
        <v>5</v>
      </c>
    </row>
    <row r="5" spans="1:2" x14ac:dyDescent="0.25">
      <c r="A5" s="20" t="s">
        <v>62</v>
      </c>
      <c r="B5">
        <v>6</v>
      </c>
    </row>
    <row r="6" spans="1:2" x14ac:dyDescent="0.25">
      <c r="A6" s="20" t="s">
        <v>63</v>
      </c>
      <c r="B6">
        <v>13</v>
      </c>
    </row>
    <row r="7" spans="1:2" x14ac:dyDescent="0.25">
      <c r="A7" s="20" t="s">
        <v>64</v>
      </c>
      <c r="B7">
        <v>8</v>
      </c>
    </row>
    <row r="8" spans="1:2" x14ac:dyDescent="0.25">
      <c r="A8" s="20" t="s">
        <v>65</v>
      </c>
      <c r="B8">
        <v>9</v>
      </c>
    </row>
    <row r="9" spans="1:2" x14ac:dyDescent="0.25">
      <c r="A9" s="20" t="s">
        <v>66</v>
      </c>
      <c r="B9">
        <v>10</v>
      </c>
    </row>
    <row r="10" spans="1:2" x14ac:dyDescent="0.25">
      <c r="A10" s="20" t="s">
        <v>67</v>
      </c>
      <c r="B10">
        <v>11</v>
      </c>
    </row>
    <row r="11" spans="1:2" x14ac:dyDescent="0.25">
      <c r="A11" s="20" t="s">
        <v>68</v>
      </c>
      <c r="B11">
        <v>12</v>
      </c>
    </row>
    <row r="12" spans="1:2" x14ac:dyDescent="0.25">
      <c r="A12" s="20" t="s">
        <v>69</v>
      </c>
      <c r="B12">
        <v>2</v>
      </c>
    </row>
    <row r="13" spans="1:2" x14ac:dyDescent="0.25">
      <c r="A13" s="20" t="s">
        <v>70</v>
      </c>
      <c r="B13">
        <v>4</v>
      </c>
    </row>
    <row r="14" spans="1:2" x14ac:dyDescent="0.25">
      <c r="A14" s="20" t="s">
        <v>71</v>
      </c>
      <c r="B14">
        <v>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AAF60-EA45-4C14-8A81-E05A05F07D9F}">
  <sheetPr codeName="Feuil3"/>
  <dimension ref="A1:L30"/>
  <sheetViews>
    <sheetView workbookViewId="0">
      <selection activeCell="I15" sqref="I15:I16"/>
    </sheetView>
  </sheetViews>
  <sheetFormatPr baseColWidth="10" defaultRowHeight="15" x14ac:dyDescent="0.25"/>
  <cols>
    <col min="1" max="1" width="29.25" customWidth="1"/>
    <col min="4" max="4" width="37.125" customWidth="1"/>
  </cols>
  <sheetData>
    <row r="1" spans="1:5" x14ac:dyDescent="0.25">
      <c r="A1" t="s">
        <v>21</v>
      </c>
      <c r="D1" t="s">
        <v>22</v>
      </c>
    </row>
    <row r="3" spans="1:5" x14ac:dyDescent="0.25">
      <c r="A3" t="s">
        <v>19</v>
      </c>
      <c r="B3" t="s">
        <v>20</v>
      </c>
      <c r="D3" t="s">
        <v>10</v>
      </c>
      <c r="E3" t="s">
        <v>23</v>
      </c>
    </row>
    <row r="4" spans="1:5" ht="18.75" customHeight="1" x14ac:dyDescent="0.25">
      <c r="A4" s="22" t="s">
        <v>24</v>
      </c>
      <c r="B4" s="38">
        <v>1</v>
      </c>
      <c r="D4" t="str">
        <f t="shared" ref="D4:D16" si="0">A4&amp;" à "&amp;B4&amp;" € "</f>
        <v xml:space="preserve">A.O.C. Côtes de Bourg Rouge 1995 à 1 € </v>
      </c>
      <c r="E4" s="20">
        <f>Tarif[[#This Row],[Tarif]]</f>
        <v>1</v>
      </c>
    </row>
    <row r="5" spans="1:5" ht="18.75" customHeight="1" x14ac:dyDescent="0.25">
      <c r="A5" s="22" t="s">
        <v>57</v>
      </c>
      <c r="B5" s="38">
        <v>2</v>
      </c>
      <c r="D5" t="str">
        <f t="shared" si="0"/>
        <v xml:space="preserve">Rouge  2003(Fût de Chêne) à 2 € </v>
      </c>
      <c r="E5" s="20">
        <f>Tarif[[#This Row],[Tarif]]</f>
        <v>2</v>
      </c>
    </row>
    <row r="6" spans="1:5" ht="18.75" customHeight="1" x14ac:dyDescent="0.25">
      <c r="A6" s="22" t="s">
        <v>58</v>
      </c>
      <c r="B6" s="38">
        <v>3</v>
      </c>
      <c r="D6" t="str">
        <f t="shared" si="0"/>
        <v xml:space="preserve">Rouge 2005 à 3 € </v>
      </c>
      <c r="E6" s="20">
        <f>Tarif[[#This Row],[Tarif]]</f>
        <v>3</v>
      </c>
    </row>
    <row r="7" spans="1:5" ht="18.75" customHeight="1" x14ac:dyDescent="0.25">
      <c r="A7" s="22" t="s">
        <v>59</v>
      </c>
      <c r="B7" s="38">
        <v>4</v>
      </c>
      <c r="D7" t="str">
        <f t="shared" si="0"/>
        <v xml:space="preserve">Rouge  2005(Fût de Chêne) à 4 € </v>
      </c>
      <c r="E7" s="20">
        <f>Tarif[[#This Row],[Tarif]]</f>
        <v>4</v>
      </c>
    </row>
    <row r="8" spans="1:5" ht="18.75" customHeight="1" x14ac:dyDescent="0.25">
      <c r="A8" s="22" t="s">
        <v>25</v>
      </c>
      <c r="B8" s="38">
        <v>5</v>
      </c>
      <c r="D8" t="str">
        <f t="shared" si="0"/>
        <v xml:space="preserve">A.O.C. Côtes de Bourg Rouge 2007 à 5 € </v>
      </c>
      <c r="E8" s="20">
        <f>Tarif[[#This Row],[Tarif]]</f>
        <v>5</v>
      </c>
    </row>
    <row r="9" spans="1:5" ht="18.75" customHeight="1" x14ac:dyDescent="0.25">
      <c r="A9" s="22" t="s">
        <v>26</v>
      </c>
      <c r="B9" s="38">
        <v>6</v>
      </c>
      <c r="D9" t="str">
        <f t="shared" si="0"/>
        <v xml:space="preserve">A.O.C. Côtes de Bourg Rouge 2012 à 6 € </v>
      </c>
      <c r="E9" s="20">
        <f>Tarif[[#This Row],[Tarif]]</f>
        <v>6</v>
      </c>
    </row>
    <row r="10" spans="1:5" ht="18.75" customHeight="1" x14ac:dyDescent="0.25">
      <c r="A10" s="22" t="s">
        <v>27</v>
      </c>
      <c r="B10" s="38">
        <v>7</v>
      </c>
      <c r="D10" t="str">
        <f t="shared" si="0"/>
        <v xml:space="preserve">A.O.C  Côtes de Bourg Rouge 2014 à 7 € </v>
      </c>
      <c r="E10" s="20">
        <f>Tarif[[#This Row],[Tarif]]</f>
        <v>7</v>
      </c>
    </row>
    <row r="11" spans="1:5" ht="18.75" customHeight="1" x14ac:dyDescent="0.25">
      <c r="A11" s="22" t="s">
        <v>28</v>
      </c>
      <c r="B11" s="38">
        <v>8</v>
      </c>
      <c r="D11" t="str">
        <f t="shared" si="0"/>
        <v xml:space="preserve">Bordeaux Blanc 2015 à 8 € </v>
      </c>
      <c r="E11" s="20">
        <f>Tarif[[#This Row],[Tarif]]</f>
        <v>8</v>
      </c>
    </row>
    <row r="12" spans="1:5" ht="18.75" customHeight="1" x14ac:dyDescent="0.25">
      <c r="A12" s="22" t="s">
        <v>29</v>
      </c>
      <c r="B12" s="38">
        <v>9</v>
      </c>
      <c r="D12" t="str">
        <f t="shared" si="0"/>
        <v xml:space="preserve">Bordeaux Blanc 2016 à 9 € </v>
      </c>
      <c r="E12" s="20">
        <f>Tarif[[#This Row],[Tarif]]</f>
        <v>9</v>
      </c>
    </row>
    <row r="13" spans="1:5" ht="18.75" customHeight="1" x14ac:dyDescent="0.25">
      <c r="A13" s="22" t="s">
        <v>30</v>
      </c>
      <c r="B13" s="38">
        <v>10</v>
      </c>
      <c r="D13" t="str">
        <f t="shared" si="0"/>
        <v xml:space="preserve">Bordeaux Rosé 2015 à 10 € </v>
      </c>
      <c r="E13" s="20">
        <f>Tarif[[#This Row],[Tarif]]</f>
        <v>10</v>
      </c>
    </row>
    <row r="14" spans="1:5" ht="18.75" customHeight="1" x14ac:dyDescent="0.25">
      <c r="A14" s="22" t="s">
        <v>31</v>
      </c>
      <c r="B14" s="38">
        <v>11</v>
      </c>
      <c r="D14" t="str">
        <f t="shared" si="0"/>
        <v xml:space="preserve">Bordeaux Rosé 2017 à 11 € </v>
      </c>
      <c r="E14" s="20">
        <f>Tarif[[#This Row],[Tarif]]</f>
        <v>11</v>
      </c>
    </row>
    <row r="15" spans="1:5" ht="18.75" customHeight="1" x14ac:dyDescent="0.25">
      <c r="A15" s="22" t="s">
        <v>60</v>
      </c>
      <c r="B15" s="38">
        <v>12</v>
      </c>
      <c r="D15" t="str">
        <f t="shared" si="0"/>
        <v xml:space="preserve">Clos MG Rouge 2014 à 12 € </v>
      </c>
      <c r="E15" s="20">
        <f>Tarif[[#This Row],[Tarif]]</f>
        <v>12</v>
      </c>
    </row>
    <row r="16" spans="1:5" ht="18.75" customHeight="1" x14ac:dyDescent="0.25">
      <c r="A16" s="22" t="s">
        <v>32</v>
      </c>
      <c r="B16" s="38">
        <v>13</v>
      </c>
      <c r="D16" t="str">
        <f t="shared" si="0"/>
        <v xml:space="preserve">Bag in Box Bordeaux 5L  Rouge 2016  à 13 € </v>
      </c>
      <c r="E16" s="20">
        <f>Tarif[[#This Row],[Tarif]]</f>
        <v>13</v>
      </c>
    </row>
    <row r="17" spans="9:12" x14ac:dyDescent="0.25">
      <c r="I17" s="22"/>
      <c r="J17" s="23"/>
      <c r="K17" s="22"/>
    </row>
    <row r="18" spans="9:12" x14ac:dyDescent="0.25">
      <c r="I18" s="22"/>
      <c r="J18" s="23"/>
      <c r="K18" s="24"/>
      <c r="L18" s="23"/>
    </row>
    <row r="19" spans="9:12" x14ac:dyDescent="0.25">
      <c r="I19" s="22"/>
      <c r="J19" s="23"/>
      <c r="K19" s="24"/>
      <c r="L19" s="23"/>
    </row>
    <row r="20" spans="9:12" x14ac:dyDescent="0.25">
      <c r="I20" s="22"/>
      <c r="J20" s="23"/>
      <c r="K20" s="24"/>
      <c r="L20" s="23"/>
    </row>
    <row r="21" spans="9:12" x14ac:dyDescent="0.25">
      <c r="I21" s="22"/>
      <c r="J21" s="23"/>
      <c r="K21" s="25"/>
    </row>
    <row r="22" spans="9:12" x14ac:dyDescent="0.25">
      <c r="I22" s="22"/>
      <c r="J22" s="23"/>
      <c r="K22" s="25"/>
    </row>
    <row r="23" spans="9:12" x14ac:dyDescent="0.25">
      <c r="I23" s="22"/>
      <c r="J23" s="23"/>
      <c r="K23" s="22"/>
    </row>
    <row r="24" spans="9:12" x14ac:dyDescent="0.25">
      <c r="I24" s="22"/>
      <c r="J24" s="26"/>
      <c r="K24" s="25"/>
    </row>
    <row r="25" spans="9:12" x14ac:dyDescent="0.25">
      <c r="I25" s="22"/>
      <c r="J25" s="23"/>
      <c r="K25" s="25"/>
    </row>
    <row r="26" spans="9:12" x14ac:dyDescent="0.25">
      <c r="I26" s="22"/>
      <c r="J26" s="23"/>
      <c r="K26" s="25"/>
    </row>
    <row r="27" spans="9:12" x14ac:dyDescent="0.25">
      <c r="I27" s="22"/>
      <c r="J27" s="23"/>
      <c r="K27" s="25"/>
    </row>
    <row r="28" spans="9:12" x14ac:dyDescent="0.25">
      <c r="I28" s="22"/>
      <c r="J28" s="23"/>
      <c r="K28" s="25"/>
    </row>
    <row r="29" spans="9:12" x14ac:dyDescent="0.25">
      <c r="I29" s="22"/>
      <c r="J29" s="23"/>
    </row>
    <row r="30" spans="9:12" x14ac:dyDescent="0.25">
      <c r="I30" s="22"/>
      <c r="J30" s="23"/>
    </row>
  </sheetData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F60B1-0CFE-4B4E-A868-44B90108E35F}">
  <sheetPr codeName="Feuil5"/>
  <dimension ref="A2:A8"/>
  <sheetViews>
    <sheetView workbookViewId="0">
      <selection activeCell="A3" sqref="A3:A8"/>
    </sheetView>
  </sheetViews>
  <sheetFormatPr baseColWidth="10" defaultRowHeight="15" x14ac:dyDescent="0.25"/>
  <sheetData>
    <row r="2" spans="1:1" x14ac:dyDescent="0.25">
      <c r="A2" t="s">
        <v>5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756FAB-8221-44EE-BB7D-A34CE5964E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vide</vt:lpstr>
      <vt:lpstr>vide1</vt:lpstr>
      <vt:lpstr>APPLICATION 2 Formulaire</vt:lpstr>
      <vt:lpstr>vide2</vt:lpstr>
      <vt:lpstr>vide3</vt:lpstr>
      <vt:lpstr>tarifs suite à PQY</vt:lpstr>
      <vt:lpstr>Tarif de base</vt:lpstr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Eureka Gestion 33</dc:creator>
  <cp:lastModifiedBy>Eureka Gestion 33</cp:lastModifiedBy>
  <cp:lastPrinted>2018-10-17T15:43:39Z</cp:lastPrinted>
  <dcterms:created xsi:type="dcterms:W3CDTF">2018-10-13T14:13:27Z</dcterms:created>
  <dcterms:modified xsi:type="dcterms:W3CDTF">2018-10-26T09:09:30Z</dcterms:modified>
</cp:coreProperties>
</file>