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irBP Biarritz 1\Desktop\"/>
    </mc:Choice>
  </mc:AlternateContent>
  <bookViews>
    <workbookView xWindow="0" yWindow="0" windowWidth="20730" windowHeight="9735" activeTab="3"/>
  </bookViews>
  <sheets>
    <sheet name="Cuve 1" sheetId="1" r:id="rId1"/>
    <sheet name="Cuve 2" sheetId="2" r:id="rId2"/>
    <sheet name="Cuve 3" sheetId="3" r:id="rId3"/>
    <sheet name="Ouverture cuve" sheetId="4" r:id="rId4"/>
  </sheets>
  <calcPr calcId="152511"/>
</workbook>
</file>

<file path=xl/calcChain.xml><?xml version="1.0" encoding="utf-8"?>
<calcChain xmlns="http://schemas.openxmlformats.org/spreadsheetml/2006/main">
  <c r="O37" i="3" l="1"/>
  <c r="A37" i="3"/>
  <c r="O37" i="2"/>
  <c r="A37" i="2"/>
  <c r="A37" i="1"/>
  <c r="P12" i="4" l="1"/>
  <c r="P14" i="4"/>
  <c r="P16" i="4"/>
  <c r="P18" i="4"/>
  <c r="P20" i="4"/>
  <c r="P22" i="4"/>
  <c r="P24" i="4"/>
  <c r="P26" i="4"/>
  <c r="P28" i="4"/>
  <c r="P30" i="4"/>
  <c r="P32" i="4"/>
  <c r="P34" i="4"/>
  <c r="P36" i="4"/>
  <c r="P10" i="4"/>
  <c r="J45" i="2" l="1"/>
  <c r="J45" i="3"/>
  <c r="J45" i="1"/>
  <c r="V30" i="4"/>
  <c r="V28" i="4"/>
  <c r="V18" i="4"/>
  <c r="V34" i="4"/>
  <c r="V24" i="4"/>
  <c r="V22" i="4"/>
  <c r="V36" i="4"/>
  <c r="V26" i="4"/>
  <c r="V16" i="4"/>
  <c r="V32" i="4"/>
  <c r="T47" i="4" l="1"/>
  <c r="N47" i="4"/>
  <c r="H47" i="4"/>
  <c r="T45" i="4"/>
  <c r="N45" i="4"/>
  <c r="T43" i="4"/>
  <c r="N43" i="4"/>
  <c r="Y36" i="4"/>
  <c r="Y34" i="4"/>
  <c r="Y32" i="4"/>
  <c r="Y30" i="4"/>
  <c r="Y28" i="4"/>
  <c r="Y26" i="4"/>
  <c r="Y24" i="4"/>
  <c r="Y22" i="4"/>
  <c r="Y18" i="4"/>
  <c r="Y16" i="4"/>
  <c r="C47" i="4"/>
  <c r="J26" i="3"/>
  <c r="Q47" i="4" s="1"/>
  <c r="H45" i="4"/>
  <c r="C45" i="4"/>
  <c r="J26" i="2"/>
  <c r="Q45" i="4" s="1"/>
  <c r="H43" i="4"/>
  <c r="C43" i="4"/>
  <c r="J26" i="1"/>
  <c r="Q43" i="4" s="1"/>
  <c r="V20" i="4"/>
  <c r="V10" i="4"/>
  <c r="V12" i="4"/>
  <c r="V14" i="4"/>
  <c r="Y20" i="4" l="1"/>
  <c r="Y10" i="4"/>
  <c r="Y14" i="4"/>
  <c r="Y12" i="4"/>
</calcChain>
</file>

<file path=xl/sharedStrings.xml><?xml version="1.0" encoding="utf-8"?>
<sst xmlns="http://schemas.openxmlformats.org/spreadsheetml/2006/main" count="77" uniqueCount="24">
  <si>
    <t>Densité à 15°</t>
  </si>
  <si>
    <t>Volume à 15°</t>
  </si>
  <si>
    <t>RECEPTION</t>
  </si>
  <si>
    <t>EN STOCK</t>
  </si>
  <si>
    <t>APRES RECEPTION</t>
  </si>
  <si>
    <t>DENSITE A 15°</t>
  </si>
  <si>
    <t>Conductivité</t>
  </si>
  <si>
    <t>CONDUCTIVITE</t>
  </si>
  <si>
    <t xml:space="preserve">Volume </t>
  </si>
  <si>
    <t>CUVE 1</t>
  </si>
  <si>
    <t>CUVE 2</t>
  </si>
  <si>
    <t>CUVE 3</t>
  </si>
  <si>
    <t>MISE EN LIVRAISON D'UNE CUVE</t>
  </si>
  <si>
    <t>Date</t>
  </si>
  <si>
    <t>Heure</t>
  </si>
  <si>
    <t>Cuve</t>
  </si>
  <si>
    <t>Volume</t>
  </si>
  <si>
    <t>T°</t>
  </si>
  <si>
    <t>MV à 15°</t>
  </si>
  <si>
    <t>MV</t>
  </si>
  <si>
    <t>ETAT DES CUVES</t>
  </si>
  <si>
    <t>Résultat</t>
  </si>
  <si>
    <t>DifférenceMV à 15°</t>
  </si>
  <si>
    <t>CALCUL DE DENSITE ET CONDUCTIVITE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</si>
</sst>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"/>
    <numFmt numFmtId="165" formatCode="0.0000000000000"/>
    <numFmt numFmtId="166" formatCode="[$-F800]dddd\,\ mmmm\ dd\,\ yyyy"/>
    <numFmt numFmtId="167" formatCode="[$-F400]h:mm:ss\ AM/PM"/>
    <numFmt numFmtId="169" formatCode="h:mm;@"/>
    <numFmt numFmtId="170" formatCode="ddd\ dd\ mmm\ yyyy"/>
    <numFmt numFmtId="173" formatCode="d/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0" xfId="0" applyFont="1"/>
    <xf numFmtId="0" fontId="0" fillId="0" borderId="0" xfId="0" applyBorder="1" applyAlignment="1"/>
    <xf numFmtId="14" fontId="0" fillId="0" borderId="0" xfId="0" applyNumberFormat="1" applyBorder="1" applyAlignment="1"/>
    <xf numFmtId="165" fontId="0" fillId="0" borderId="0" xfId="0" applyNumberFormat="1" applyAlignment="1"/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4" fillId="0" borderId="0" xfId="0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7" fontId="9" fillId="0" borderId="0" xfId="0" applyNumberFormat="1" applyFont="1" applyAlignment="1">
      <alignment vertical="center"/>
    </xf>
    <xf numFmtId="167" fontId="2" fillId="0" borderId="0" xfId="0" applyNumberFormat="1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4" fillId="0" borderId="12" xfId="0" applyNumberFormat="1" applyFont="1" applyBorder="1" applyAlignment="1" applyProtection="1">
      <alignment horizontal="center" vertical="center"/>
      <protection hidden="1"/>
    </xf>
    <xf numFmtId="1" fontId="4" fillId="0" borderId="10" xfId="0" applyNumberFormat="1" applyFont="1" applyBorder="1" applyAlignment="1" applyProtection="1">
      <alignment horizontal="center" vertical="center"/>
      <protection hidden="1"/>
    </xf>
    <xf numFmtId="1" fontId="4" fillId="0" borderId="11" xfId="0" applyNumberFormat="1" applyFont="1" applyBorder="1" applyAlignment="1" applyProtection="1">
      <alignment horizontal="center" vertical="center"/>
      <protection hidden="1"/>
    </xf>
    <xf numFmtId="1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8" xfId="0" applyNumberFormat="1" applyFont="1" applyBorder="1" applyAlignment="1" applyProtection="1">
      <alignment horizontal="center" vertical="center"/>
      <protection hidden="1"/>
    </xf>
    <xf numFmtId="1" fontId="4" fillId="0" borderId="9" xfId="0" applyNumberFormat="1" applyFont="1" applyBorder="1" applyAlignment="1" applyProtection="1">
      <alignment horizontal="center" vertical="center"/>
      <protection hidden="1"/>
    </xf>
    <xf numFmtId="170" fontId="2" fillId="0" borderId="0" xfId="0" applyNumberFormat="1" applyFont="1" applyAlignment="1" applyProtection="1">
      <alignment horizontal="center" vertical="center"/>
      <protection locked="0"/>
    </xf>
    <xf numFmtId="167" fontId="2" fillId="0" borderId="0" xfId="0" applyNumberFormat="1" applyFont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164" fontId="4" fillId="0" borderId="12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164" fontId="4" fillId="0" borderId="11" xfId="0" applyNumberFormat="1" applyFont="1" applyBorder="1" applyAlignment="1" applyProtection="1">
      <alignment horizontal="center" vertical="center"/>
      <protection hidden="1"/>
    </xf>
    <xf numFmtId="164" fontId="4" fillId="0" borderId="7" xfId="0" applyNumberFormat="1" applyFont="1" applyBorder="1" applyAlignment="1" applyProtection="1">
      <alignment horizontal="center" vertical="center"/>
      <protection hidden="1"/>
    </xf>
    <xf numFmtId="164" fontId="4" fillId="0" borderId="8" xfId="0" applyNumberFormat="1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22" xfId="0" applyNumberFormat="1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8" fillId="2" borderId="20" xfId="0" applyNumberFormat="1" applyFont="1" applyFill="1" applyBorder="1" applyAlignment="1">
      <alignment horizontal="center" vertical="center"/>
    </xf>
    <xf numFmtId="164" fontId="8" fillId="2" borderId="22" xfId="0" applyNumberFormat="1" applyFont="1" applyFill="1" applyBorder="1" applyAlignment="1">
      <alignment horizontal="center" vertical="center"/>
    </xf>
    <xf numFmtId="164" fontId="8" fillId="2" borderId="23" xfId="0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9" fontId="8" fillId="0" borderId="1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169" fontId="8" fillId="0" borderId="2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4" fontId="8" fillId="0" borderId="19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21" xfId="0" applyNumberFormat="1" applyFont="1" applyBorder="1" applyAlignment="1">
      <alignment horizontal="center" vertical="center"/>
    </xf>
    <xf numFmtId="14" fontId="8" fillId="0" borderId="22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" fontId="8" fillId="2" borderId="1" xfId="0" applyNumberFormat="1" applyFont="1" applyFill="1" applyBorder="1" applyAlignment="1" applyProtection="1">
      <alignment horizontal="center" vertical="center"/>
      <protection locked="0"/>
    </xf>
    <xf numFmtId="1" fontId="8" fillId="2" borderId="22" xfId="0" applyNumberFormat="1" applyFont="1" applyFill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1" fontId="8" fillId="0" borderId="1" xfId="0" applyNumberFormat="1" applyFont="1" applyBorder="1" applyAlignment="1" applyProtection="1">
      <alignment horizontal="center" vertical="center"/>
      <protection locked="0"/>
    </xf>
    <xf numFmtId="1" fontId="8" fillId="0" borderId="22" xfId="0" applyNumberFormat="1" applyFont="1" applyBorder="1" applyAlignment="1" applyProtection="1">
      <alignment horizontal="center" vertical="center"/>
      <protection locked="0"/>
    </xf>
    <xf numFmtId="173" fontId="8" fillId="0" borderId="19" xfId="0" applyNumberFormat="1" applyFont="1" applyBorder="1" applyAlignment="1" applyProtection="1">
      <alignment horizontal="center" vertical="center"/>
      <protection locked="0"/>
    </xf>
    <xf numFmtId="173" fontId="8" fillId="0" borderId="1" xfId="0" applyNumberFormat="1" applyFont="1" applyBorder="1" applyAlignment="1" applyProtection="1">
      <alignment horizontal="center" vertical="center"/>
      <protection locked="0"/>
    </xf>
    <xf numFmtId="173" fontId="8" fillId="0" borderId="21" xfId="0" applyNumberFormat="1" applyFont="1" applyBorder="1" applyAlignment="1" applyProtection="1">
      <alignment horizontal="center" vertical="center"/>
      <protection locked="0"/>
    </xf>
    <xf numFmtId="173" fontId="8" fillId="0" borderId="22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font>
        <b val="0"/>
        <i val="0"/>
        <strike val="0"/>
        <color theme="1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b val="0"/>
        <i val="0"/>
        <strike val="0"/>
        <u val="none"/>
        <color theme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theme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9"/>
  <sheetViews>
    <sheetView topLeftCell="A10" workbookViewId="0">
      <selection activeCell="T20" sqref="T20"/>
    </sheetView>
  </sheetViews>
  <sheetFormatPr baseColWidth="10" defaultRowHeight="15" x14ac:dyDescent="0.25"/>
  <cols>
    <col min="1" max="24" width="4" customWidth="1"/>
  </cols>
  <sheetData>
    <row r="1" spans="1:24" x14ac:dyDescent="0.25">
      <c r="A1" s="53" t="s">
        <v>23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5"/>
    </row>
    <row r="2" spans="1:24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</row>
    <row r="3" spans="1:24" x14ac:dyDescent="0.25">
      <c r="A3" s="56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</row>
    <row r="4" spans="1:24" ht="15.75" customHeight="1" thickBot="1" x14ac:dyDescent="0.3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1"/>
    </row>
    <row r="5" spans="1:24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25">
      <c r="A6" s="1"/>
      <c r="B6" s="1"/>
      <c r="C6" s="1"/>
      <c r="D6" s="1"/>
      <c r="E6" s="1"/>
      <c r="F6" s="1"/>
      <c r="G6" s="1"/>
      <c r="H6" s="1"/>
      <c r="I6" s="62" t="s">
        <v>9</v>
      </c>
      <c r="J6" s="63"/>
      <c r="K6" s="63"/>
      <c r="L6" s="63"/>
      <c r="M6" s="63"/>
      <c r="N6" s="63"/>
      <c r="O6" s="63"/>
      <c r="P6" s="64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25">
      <c r="A7" s="1"/>
      <c r="B7" s="1"/>
      <c r="C7" s="1"/>
      <c r="D7" s="1"/>
      <c r="E7" s="1"/>
      <c r="F7" s="1"/>
      <c r="G7" s="1"/>
      <c r="H7" s="1"/>
      <c r="I7" s="65"/>
      <c r="J7" s="66"/>
      <c r="K7" s="66"/>
      <c r="L7" s="66"/>
      <c r="M7" s="66"/>
      <c r="N7" s="66"/>
      <c r="O7" s="66"/>
      <c r="P7" s="67"/>
      <c r="Q7" s="1"/>
      <c r="R7" s="1"/>
      <c r="S7" s="1"/>
      <c r="T7" s="1"/>
      <c r="U7" s="1"/>
      <c r="V7" s="1"/>
      <c r="W7" s="1"/>
      <c r="X7" s="1"/>
    </row>
    <row r="8" spans="1:24" ht="15.75" customHeight="1" thickBot="1" x14ac:dyDescent="0.3">
      <c r="A8" s="1"/>
      <c r="B8" s="1"/>
      <c r="C8" s="1"/>
      <c r="D8" s="1"/>
      <c r="E8" s="1"/>
      <c r="F8" s="1"/>
      <c r="G8" s="1"/>
      <c r="H8" s="1"/>
      <c r="I8" s="68"/>
      <c r="J8" s="69"/>
      <c r="K8" s="69"/>
      <c r="L8" s="69"/>
      <c r="M8" s="69"/>
      <c r="N8" s="69"/>
      <c r="O8" s="69"/>
      <c r="P8" s="70"/>
      <c r="Q8" s="1"/>
      <c r="R8" s="1"/>
      <c r="S8" s="1"/>
      <c r="T8" s="1"/>
      <c r="U8" s="1"/>
      <c r="V8" s="1"/>
      <c r="W8" s="1"/>
      <c r="X8" s="1"/>
    </row>
    <row r="9" spans="1:24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customHeight="1" x14ac:dyDescent="0.25">
      <c r="A10" s="1"/>
      <c r="B10" s="1"/>
      <c r="C10" s="1"/>
      <c r="D10" s="1"/>
      <c r="E10" s="52" t="s">
        <v>5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1"/>
      <c r="V10" s="1"/>
      <c r="W10" s="1"/>
      <c r="X10" s="1"/>
    </row>
    <row r="11" spans="1:24" ht="15.75" customHeight="1" x14ac:dyDescent="0.25">
      <c r="A11" s="1"/>
      <c r="B11" s="1"/>
      <c r="C11" s="1"/>
      <c r="D11" s="1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1"/>
      <c r="V11" s="1"/>
      <c r="W11" s="1"/>
      <c r="X11" s="1"/>
    </row>
    <row r="12" spans="1:24" ht="15.75" customHeight="1" thickBot="1" x14ac:dyDescent="0.3"/>
    <row r="13" spans="1:24" ht="15.75" customHeight="1" x14ac:dyDescent="0.25">
      <c r="A13" s="14" t="s">
        <v>3</v>
      </c>
      <c r="B13" s="15"/>
      <c r="C13" s="15"/>
      <c r="D13" s="15"/>
      <c r="E13" s="15"/>
      <c r="F13" s="15"/>
      <c r="G13" s="15"/>
      <c r="H13" s="15"/>
      <c r="I13" s="15"/>
      <c r="J13" s="16"/>
      <c r="K13" s="2"/>
      <c r="L13" s="2"/>
      <c r="M13" s="2"/>
      <c r="N13" s="2"/>
      <c r="O13" s="14" t="s">
        <v>2</v>
      </c>
      <c r="P13" s="15"/>
      <c r="Q13" s="15"/>
      <c r="R13" s="15"/>
      <c r="S13" s="15"/>
      <c r="T13" s="15"/>
      <c r="U13" s="15"/>
      <c r="V13" s="15"/>
      <c r="W13" s="15"/>
      <c r="X13" s="16"/>
    </row>
    <row r="14" spans="1:24" ht="15.75" customHeight="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9"/>
      <c r="K14" s="2"/>
      <c r="L14" s="2"/>
      <c r="M14" s="2"/>
      <c r="N14" s="2"/>
      <c r="O14" s="17"/>
      <c r="P14" s="18"/>
      <c r="Q14" s="18"/>
      <c r="R14" s="18"/>
      <c r="S14" s="18"/>
      <c r="T14" s="18"/>
      <c r="U14" s="18"/>
      <c r="V14" s="18"/>
      <c r="W14" s="18"/>
      <c r="X14" s="19"/>
    </row>
    <row r="15" spans="1:24" ht="15.75" customHeight="1" thickBot="1" x14ac:dyDescent="0.3">
      <c r="A15" s="20"/>
      <c r="B15" s="21"/>
      <c r="C15" s="21"/>
      <c r="D15" s="21"/>
      <c r="E15" s="21"/>
      <c r="F15" s="21"/>
      <c r="G15" s="21"/>
      <c r="H15" s="21"/>
      <c r="I15" s="21"/>
      <c r="J15" s="22"/>
      <c r="K15" s="2"/>
      <c r="L15" s="2"/>
      <c r="M15" s="2"/>
      <c r="N15" s="2"/>
      <c r="O15" s="20"/>
      <c r="P15" s="21"/>
      <c r="Q15" s="21"/>
      <c r="R15" s="21"/>
      <c r="S15" s="21"/>
      <c r="T15" s="21"/>
      <c r="U15" s="21"/>
      <c r="V15" s="21"/>
      <c r="W15" s="21"/>
      <c r="X15" s="22"/>
    </row>
    <row r="16" spans="1:24" ht="15.75" customHeight="1" x14ac:dyDescent="0.25">
      <c r="A16" s="26" t="s">
        <v>8</v>
      </c>
      <c r="B16" s="27"/>
      <c r="C16" s="27"/>
      <c r="D16" s="27"/>
      <c r="E16" s="37"/>
      <c r="F16" s="27" t="s">
        <v>0</v>
      </c>
      <c r="G16" s="27"/>
      <c r="H16" s="27"/>
      <c r="I16" s="27"/>
      <c r="J16" s="28"/>
      <c r="K16" s="2"/>
      <c r="L16" s="2"/>
      <c r="M16" s="2"/>
      <c r="N16" s="2"/>
      <c r="O16" s="26" t="s">
        <v>1</v>
      </c>
      <c r="P16" s="27"/>
      <c r="Q16" s="27"/>
      <c r="R16" s="27"/>
      <c r="S16" s="37"/>
      <c r="T16" s="27" t="s">
        <v>0</v>
      </c>
      <c r="U16" s="27"/>
      <c r="V16" s="27"/>
      <c r="W16" s="27"/>
      <c r="X16" s="28"/>
    </row>
    <row r="17" spans="1:24" ht="15.75" customHeight="1" x14ac:dyDescent="0.25">
      <c r="A17" s="26"/>
      <c r="B17" s="27"/>
      <c r="C17" s="27"/>
      <c r="D17" s="27"/>
      <c r="E17" s="37"/>
      <c r="F17" s="27"/>
      <c r="G17" s="27"/>
      <c r="H17" s="27"/>
      <c r="I17" s="27"/>
      <c r="J17" s="28"/>
      <c r="K17" s="2"/>
      <c r="L17" s="2"/>
      <c r="M17" s="2"/>
      <c r="N17" s="2"/>
      <c r="O17" s="26"/>
      <c r="P17" s="27"/>
      <c r="Q17" s="27"/>
      <c r="R17" s="27"/>
      <c r="S17" s="37"/>
      <c r="T17" s="27"/>
      <c r="U17" s="27"/>
      <c r="V17" s="27"/>
      <c r="W17" s="27"/>
      <c r="X17" s="28"/>
    </row>
    <row r="18" spans="1:24" ht="15.75" customHeight="1" x14ac:dyDescent="0.25">
      <c r="A18" s="38">
        <v>10000</v>
      </c>
      <c r="B18" s="39"/>
      <c r="C18" s="39"/>
      <c r="D18" s="39"/>
      <c r="E18" s="40"/>
      <c r="F18" s="39">
        <v>0.80100000000000005</v>
      </c>
      <c r="G18" s="39"/>
      <c r="H18" s="39"/>
      <c r="I18" s="39"/>
      <c r="J18" s="44"/>
      <c r="K18" s="2"/>
      <c r="L18" s="2"/>
      <c r="M18" s="2"/>
      <c r="N18" s="2"/>
      <c r="O18" s="38">
        <v>80000</v>
      </c>
      <c r="P18" s="39"/>
      <c r="Q18" s="39"/>
      <c r="R18" s="39"/>
      <c r="S18" s="40"/>
      <c r="T18" s="39">
        <v>0.65</v>
      </c>
      <c r="U18" s="39"/>
      <c r="V18" s="39"/>
      <c r="W18" s="39"/>
      <c r="X18" s="44"/>
    </row>
    <row r="19" spans="1:24" ht="15.75" customHeight="1" thickBot="1" x14ac:dyDescent="0.3">
      <c r="A19" s="41"/>
      <c r="B19" s="42"/>
      <c r="C19" s="42"/>
      <c r="D19" s="42"/>
      <c r="E19" s="43"/>
      <c r="F19" s="42"/>
      <c r="G19" s="42"/>
      <c r="H19" s="42"/>
      <c r="I19" s="42"/>
      <c r="J19" s="45"/>
      <c r="K19" s="2"/>
      <c r="L19" s="2"/>
      <c r="M19" s="2"/>
      <c r="N19" s="2"/>
      <c r="O19" s="41"/>
      <c r="P19" s="42"/>
      <c r="Q19" s="42"/>
      <c r="R19" s="42"/>
      <c r="S19" s="43"/>
      <c r="T19" s="42"/>
      <c r="U19" s="42"/>
      <c r="V19" s="42"/>
      <c r="W19" s="42"/>
      <c r="X19" s="45"/>
    </row>
    <row r="20" spans="1:24" ht="15.75" customHeight="1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2"/>
      <c r="C21" s="2"/>
      <c r="D21" s="2"/>
      <c r="E21" s="2"/>
      <c r="F21" s="2"/>
      <c r="G21" s="2"/>
      <c r="H21" s="14" t="s">
        <v>4</v>
      </c>
      <c r="I21" s="15"/>
      <c r="J21" s="15"/>
      <c r="K21" s="15"/>
      <c r="L21" s="15"/>
      <c r="M21" s="15"/>
      <c r="N21" s="15"/>
      <c r="O21" s="15"/>
      <c r="P21" s="15"/>
      <c r="Q21" s="16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2"/>
      <c r="C22" s="2"/>
      <c r="D22" s="2"/>
      <c r="E22" s="2"/>
      <c r="F22" s="2"/>
      <c r="G22" s="2"/>
      <c r="H22" s="17"/>
      <c r="I22" s="18"/>
      <c r="J22" s="18"/>
      <c r="K22" s="18"/>
      <c r="L22" s="18"/>
      <c r="M22" s="18"/>
      <c r="N22" s="18"/>
      <c r="O22" s="18"/>
      <c r="P22" s="18"/>
      <c r="Q22" s="19"/>
      <c r="R22" s="2"/>
      <c r="S22" s="2"/>
      <c r="T22" s="2"/>
      <c r="U22" s="2"/>
      <c r="V22" s="2"/>
      <c r="W22" s="2"/>
      <c r="X22" s="2"/>
    </row>
    <row r="23" spans="1:24" ht="15.75" customHeight="1" thickBot="1" x14ac:dyDescent="0.3">
      <c r="A23" s="2"/>
      <c r="B23" s="2"/>
      <c r="C23" s="2"/>
      <c r="D23" s="2"/>
      <c r="E23" s="2"/>
      <c r="F23" s="2"/>
      <c r="G23" s="2"/>
      <c r="H23" s="20"/>
      <c r="I23" s="21"/>
      <c r="J23" s="21"/>
      <c r="K23" s="21"/>
      <c r="L23" s="21"/>
      <c r="M23" s="21"/>
      <c r="N23" s="21"/>
      <c r="O23" s="21"/>
      <c r="P23" s="21"/>
      <c r="Q23" s="2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3" t="s">
        <v>0</v>
      </c>
      <c r="K24" s="24"/>
      <c r="L24" s="24"/>
      <c r="M24" s="24"/>
      <c r="N24" s="24"/>
      <c r="O24" s="25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6"/>
      <c r="K25" s="27"/>
      <c r="L25" s="27"/>
      <c r="M25" s="27"/>
      <c r="N25" s="27"/>
      <c r="O25" s="28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46">
        <f>((A18*F18)+(O18*T18))/(A18+O18)</f>
        <v>0.6667777777777778</v>
      </c>
      <c r="K26" s="47"/>
      <c r="L26" s="47"/>
      <c r="M26" s="47"/>
      <c r="N26" s="47"/>
      <c r="O26" s="48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49"/>
      <c r="K27" s="50"/>
      <c r="L27" s="50"/>
      <c r="M27" s="50"/>
      <c r="N27" s="50"/>
      <c r="O27" s="51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/>
    <row r="29" spans="1:24" ht="15.75" customHeight="1" x14ac:dyDescent="0.25">
      <c r="A29" s="1"/>
      <c r="B29" s="1"/>
      <c r="C29" s="1"/>
      <c r="D29" s="1"/>
      <c r="E29" s="52" t="s">
        <v>7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1"/>
      <c r="V30" s="1"/>
      <c r="W30" s="1"/>
      <c r="X30" s="1"/>
    </row>
    <row r="31" spans="1:24" ht="15.75" customHeight="1" thickBot="1" x14ac:dyDescent="0.3"/>
    <row r="32" spans="1:24" ht="15.75" customHeight="1" x14ac:dyDescent="0.25">
      <c r="A32" s="14" t="s">
        <v>3</v>
      </c>
      <c r="B32" s="15"/>
      <c r="C32" s="15"/>
      <c r="D32" s="15"/>
      <c r="E32" s="15"/>
      <c r="F32" s="15"/>
      <c r="G32" s="15"/>
      <c r="H32" s="15"/>
      <c r="I32" s="15"/>
      <c r="J32" s="16"/>
      <c r="K32" s="2"/>
      <c r="L32" s="2"/>
      <c r="M32" s="2"/>
      <c r="N32" s="2"/>
      <c r="O32" s="14" t="s">
        <v>2</v>
      </c>
      <c r="P32" s="15"/>
      <c r="Q32" s="15"/>
      <c r="R32" s="15"/>
      <c r="S32" s="15"/>
      <c r="T32" s="15"/>
      <c r="U32" s="15"/>
      <c r="V32" s="15"/>
      <c r="W32" s="15"/>
      <c r="X32" s="16"/>
    </row>
    <row r="33" spans="1:24" ht="15.75" customHeight="1" x14ac:dyDescent="0.25">
      <c r="A33" s="17"/>
      <c r="B33" s="18"/>
      <c r="C33" s="18"/>
      <c r="D33" s="18"/>
      <c r="E33" s="18"/>
      <c r="F33" s="18"/>
      <c r="G33" s="18"/>
      <c r="H33" s="18"/>
      <c r="I33" s="18"/>
      <c r="J33" s="19"/>
      <c r="K33" s="2"/>
      <c r="L33" s="2"/>
      <c r="M33" s="2"/>
      <c r="N33" s="2"/>
      <c r="O33" s="17"/>
      <c r="P33" s="18"/>
      <c r="Q33" s="18"/>
      <c r="R33" s="18"/>
      <c r="S33" s="18"/>
      <c r="T33" s="18"/>
      <c r="U33" s="18"/>
      <c r="V33" s="18"/>
      <c r="W33" s="18"/>
      <c r="X33" s="19"/>
    </row>
    <row r="34" spans="1:24" ht="15.75" customHeight="1" thickBot="1" x14ac:dyDescent="0.3">
      <c r="A34" s="20"/>
      <c r="B34" s="21"/>
      <c r="C34" s="21"/>
      <c r="D34" s="21"/>
      <c r="E34" s="21"/>
      <c r="F34" s="21"/>
      <c r="G34" s="21"/>
      <c r="H34" s="21"/>
      <c r="I34" s="21"/>
      <c r="J34" s="22"/>
      <c r="K34" s="2"/>
      <c r="L34" s="2"/>
      <c r="M34" s="2"/>
      <c r="N34" s="2"/>
      <c r="O34" s="20"/>
      <c r="P34" s="21"/>
      <c r="Q34" s="21"/>
      <c r="R34" s="21"/>
      <c r="S34" s="21"/>
      <c r="T34" s="21"/>
      <c r="U34" s="21"/>
      <c r="V34" s="21"/>
      <c r="W34" s="21"/>
      <c r="X34" s="22"/>
    </row>
    <row r="35" spans="1:24" ht="15.75" customHeight="1" x14ac:dyDescent="0.25">
      <c r="A35" s="26" t="s">
        <v>8</v>
      </c>
      <c r="B35" s="27"/>
      <c r="C35" s="27"/>
      <c r="D35" s="27"/>
      <c r="E35" s="37"/>
      <c r="F35" s="27" t="s">
        <v>6</v>
      </c>
      <c r="G35" s="27"/>
      <c r="H35" s="27"/>
      <c r="I35" s="27"/>
      <c r="J35" s="28"/>
      <c r="K35" s="2"/>
      <c r="L35" s="2"/>
      <c r="M35" s="2"/>
      <c r="N35" s="2"/>
      <c r="O35" s="26" t="s">
        <v>8</v>
      </c>
      <c r="P35" s="27"/>
      <c r="Q35" s="27"/>
      <c r="R35" s="27"/>
      <c r="S35" s="37"/>
      <c r="T35" s="27" t="s">
        <v>6</v>
      </c>
      <c r="U35" s="27"/>
      <c r="V35" s="27"/>
      <c r="W35" s="27"/>
      <c r="X35" s="28"/>
    </row>
    <row r="36" spans="1:24" ht="15.75" customHeight="1" x14ac:dyDescent="0.25">
      <c r="A36" s="26"/>
      <c r="B36" s="27"/>
      <c r="C36" s="27"/>
      <c r="D36" s="27"/>
      <c r="E36" s="37"/>
      <c r="F36" s="27"/>
      <c r="G36" s="27"/>
      <c r="H36" s="27"/>
      <c r="I36" s="27"/>
      <c r="J36" s="28"/>
      <c r="K36" s="2"/>
      <c r="L36" s="2"/>
      <c r="M36" s="2"/>
      <c r="N36" s="2"/>
      <c r="O36" s="26"/>
      <c r="P36" s="27"/>
      <c r="Q36" s="27"/>
      <c r="R36" s="27"/>
      <c r="S36" s="37"/>
      <c r="T36" s="27"/>
      <c r="U36" s="27"/>
      <c r="V36" s="27"/>
      <c r="W36" s="27"/>
      <c r="X36" s="28"/>
    </row>
    <row r="37" spans="1:24" ht="15.75" customHeight="1" x14ac:dyDescent="0.25">
      <c r="A37" s="38">
        <f>A18</f>
        <v>10000</v>
      </c>
      <c r="B37" s="39"/>
      <c r="C37" s="39"/>
      <c r="D37" s="39"/>
      <c r="E37" s="40"/>
      <c r="F37" s="39">
        <v>100</v>
      </c>
      <c r="G37" s="39"/>
      <c r="H37" s="39"/>
      <c r="I37" s="39"/>
      <c r="J37" s="44"/>
      <c r="K37" s="2"/>
      <c r="L37" s="2"/>
      <c r="M37" s="2"/>
      <c r="N37" s="2"/>
      <c r="O37" s="38">
        <v>80000</v>
      </c>
      <c r="P37" s="39"/>
      <c r="Q37" s="39"/>
      <c r="R37" s="39"/>
      <c r="S37" s="40"/>
      <c r="T37" s="39">
        <v>200</v>
      </c>
      <c r="U37" s="39"/>
      <c r="V37" s="39"/>
      <c r="W37" s="39"/>
      <c r="X37" s="44"/>
    </row>
    <row r="38" spans="1:24" ht="15.75" customHeight="1" thickBot="1" x14ac:dyDescent="0.3">
      <c r="A38" s="41"/>
      <c r="B38" s="42"/>
      <c r="C38" s="42"/>
      <c r="D38" s="42"/>
      <c r="E38" s="43"/>
      <c r="F38" s="42"/>
      <c r="G38" s="42"/>
      <c r="H38" s="42"/>
      <c r="I38" s="42"/>
      <c r="J38" s="45"/>
      <c r="K38" s="2"/>
      <c r="L38" s="2"/>
      <c r="M38" s="2"/>
      <c r="N38" s="2"/>
      <c r="O38" s="41"/>
      <c r="P38" s="42"/>
      <c r="Q38" s="42"/>
      <c r="R38" s="42"/>
      <c r="S38" s="43"/>
      <c r="T38" s="42"/>
      <c r="U38" s="42"/>
      <c r="V38" s="42"/>
      <c r="W38" s="42"/>
      <c r="X38" s="45"/>
    </row>
    <row r="39" spans="1:24" ht="15.75" customHeight="1" thickBo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2"/>
      <c r="C40" s="2"/>
      <c r="D40" s="2"/>
      <c r="E40" s="2"/>
      <c r="F40" s="2"/>
      <c r="G40" s="2"/>
      <c r="H40" s="14" t="s">
        <v>4</v>
      </c>
      <c r="I40" s="15"/>
      <c r="J40" s="15"/>
      <c r="K40" s="15"/>
      <c r="L40" s="15"/>
      <c r="M40" s="15"/>
      <c r="N40" s="15"/>
      <c r="O40" s="15"/>
      <c r="P40" s="15"/>
      <c r="Q40" s="16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10"/>
      <c r="B41" s="10"/>
      <c r="C41" s="10"/>
      <c r="D41" s="10"/>
      <c r="E41" s="10"/>
      <c r="F41" s="10"/>
      <c r="G41" s="2"/>
      <c r="H41" s="17"/>
      <c r="I41" s="18"/>
      <c r="J41" s="18"/>
      <c r="K41" s="18"/>
      <c r="L41" s="18"/>
      <c r="M41" s="18"/>
      <c r="N41" s="18"/>
      <c r="O41" s="18"/>
      <c r="P41" s="18"/>
      <c r="Q41" s="19"/>
      <c r="R41" s="2"/>
      <c r="S41" s="2"/>
      <c r="T41" s="2"/>
      <c r="U41" s="2"/>
      <c r="V41" s="2"/>
      <c r="W41" s="2"/>
      <c r="X41" s="2"/>
    </row>
    <row r="42" spans="1:24" ht="15.75" customHeight="1" thickBot="1" x14ac:dyDescent="0.3">
      <c r="A42" s="10"/>
      <c r="B42" s="10"/>
      <c r="C42" s="10"/>
      <c r="D42" s="10"/>
      <c r="E42" s="10"/>
      <c r="F42" s="10"/>
      <c r="G42" s="2"/>
      <c r="H42" s="20"/>
      <c r="I42" s="21"/>
      <c r="J42" s="21"/>
      <c r="K42" s="21"/>
      <c r="L42" s="21"/>
      <c r="M42" s="21"/>
      <c r="N42" s="21"/>
      <c r="O42" s="21"/>
      <c r="P42" s="21"/>
      <c r="Q42" s="2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11"/>
      <c r="B43" s="11"/>
      <c r="C43" s="11"/>
      <c r="D43" s="11"/>
      <c r="E43" s="11"/>
      <c r="F43" s="11"/>
      <c r="G43" s="2"/>
      <c r="H43" s="2"/>
      <c r="I43" s="2"/>
      <c r="J43" s="23" t="s">
        <v>6</v>
      </c>
      <c r="K43" s="24"/>
      <c r="L43" s="24"/>
      <c r="M43" s="24"/>
      <c r="N43" s="24"/>
      <c r="O43" s="25"/>
      <c r="P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11"/>
      <c r="B44" s="11"/>
      <c r="C44" s="11"/>
      <c r="D44" s="11"/>
      <c r="E44" s="11"/>
      <c r="F44" s="11"/>
      <c r="G44" s="2"/>
      <c r="H44" s="2"/>
      <c r="I44" s="2"/>
      <c r="J44" s="26"/>
      <c r="K44" s="27"/>
      <c r="L44" s="27"/>
      <c r="M44" s="27"/>
      <c r="N44" s="27"/>
      <c r="O44" s="28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10"/>
      <c r="B45" s="10"/>
      <c r="C45" s="10"/>
      <c r="D45" s="10"/>
      <c r="E45" s="10"/>
      <c r="F45" s="10"/>
      <c r="G45" s="2"/>
      <c r="H45" s="2"/>
      <c r="I45" s="2"/>
      <c r="J45" s="29">
        <f>((A37*F37)+(O37*T37))/(A37+O37)</f>
        <v>188.88888888888889</v>
      </c>
      <c r="K45" s="30"/>
      <c r="L45" s="30"/>
      <c r="M45" s="30"/>
      <c r="N45" s="30"/>
      <c r="O45" s="31"/>
      <c r="P45" s="2"/>
      <c r="Q45" s="2"/>
      <c r="R45" s="2"/>
      <c r="S45" s="35">
        <v>42226.584988425922</v>
      </c>
      <c r="T45" s="35"/>
      <c r="U45" s="35"/>
      <c r="V45" s="35"/>
      <c r="W45" s="35"/>
      <c r="X45" s="35"/>
    </row>
    <row r="46" spans="1:24" ht="15.75" customHeight="1" thickBot="1" x14ac:dyDescent="0.3">
      <c r="A46" s="10"/>
      <c r="B46" s="10"/>
      <c r="C46" s="10"/>
      <c r="D46" s="10"/>
      <c r="E46" s="10"/>
      <c r="F46" s="10"/>
      <c r="G46" s="2"/>
      <c r="H46" s="2"/>
      <c r="I46" s="2"/>
      <c r="J46" s="32"/>
      <c r="K46" s="33"/>
      <c r="L46" s="33"/>
      <c r="M46" s="33"/>
      <c r="N46" s="33"/>
      <c r="O46" s="34"/>
      <c r="P46" s="2"/>
      <c r="Q46" s="2"/>
      <c r="R46" s="2"/>
      <c r="S46" s="35"/>
      <c r="T46" s="35"/>
      <c r="U46" s="35"/>
      <c r="V46" s="35"/>
      <c r="W46" s="35"/>
      <c r="X46" s="35"/>
    </row>
    <row r="47" spans="1:24" ht="15.75" customHeight="1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3"/>
      <c r="T47" s="13"/>
      <c r="U47" s="36">
        <v>42226.584988425922</v>
      </c>
      <c r="V47" s="36"/>
      <c r="W47" s="36"/>
      <c r="X47" s="36"/>
    </row>
    <row r="48" spans="1:24" ht="15.75" customHeight="1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3"/>
      <c r="T48" s="13"/>
      <c r="U48" s="36"/>
      <c r="V48" s="36"/>
      <c r="W48" s="36"/>
      <c r="X48" s="36"/>
    </row>
    <row r="49" ht="15.75" customHeight="1" x14ac:dyDescent="0.25"/>
  </sheetData>
  <mergeCells count="32">
    <mergeCell ref="A1:X4"/>
    <mergeCell ref="I6:P8"/>
    <mergeCell ref="E10:T11"/>
    <mergeCell ref="A13:J15"/>
    <mergeCell ref="O13:X15"/>
    <mergeCell ref="A16:E17"/>
    <mergeCell ref="F16:J17"/>
    <mergeCell ref="O16:S17"/>
    <mergeCell ref="T16:X17"/>
    <mergeCell ref="A18:E19"/>
    <mergeCell ref="F18:J19"/>
    <mergeCell ref="O18:S19"/>
    <mergeCell ref="T18:X19"/>
    <mergeCell ref="H21:Q23"/>
    <mergeCell ref="J24:O25"/>
    <mergeCell ref="J26:O27"/>
    <mergeCell ref="E29:T30"/>
    <mergeCell ref="A32:J34"/>
    <mergeCell ref="O32:X34"/>
    <mergeCell ref="A35:E36"/>
    <mergeCell ref="F35:J36"/>
    <mergeCell ref="O35:S36"/>
    <mergeCell ref="T35:X36"/>
    <mergeCell ref="A37:E38"/>
    <mergeCell ref="F37:J38"/>
    <mergeCell ref="O37:S38"/>
    <mergeCell ref="T37:X38"/>
    <mergeCell ref="H40:Q42"/>
    <mergeCell ref="J43:O44"/>
    <mergeCell ref="J45:O46"/>
    <mergeCell ref="S45:X46"/>
    <mergeCell ref="U47:X4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52"/>
  <sheetViews>
    <sheetView topLeftCell="A13" workbookViewId="0">
      <selection activeCell="T20" sqref="T20"/>
    </sheetView>
  </sheetViews>
  <sheetFormatPr baseColWidth="10" defaultRowHeight="15" x14ac:dyDescent="0.25"/>
  <cols>
    <col min="1" max="26" width="4" customWidth="1"/>
    <col min="27" max="81" width="3.5703125" customWidth="1"/>
  </cols>
  <sheetData>
    <row r="1" spans="1:24" ht="15" customHeight="1" x14ac:dyDescent="0.25">
      <c r="A1" s="53" t="s">
        <v>23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5"/>
    </row>
    <row r="2" spans="1:24" ht="15" customHeight="1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</row>
    <row r="3" spans="1:24" ht="15" customHeight="1" x14ac:dyDescent="0.25">
      <c r="A3" s="56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</row>
    <row r="4" spans="1:24" ht="15.75" customHeight="1" thickBot="1" x14ac:dyDescent="0.3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1"/>
    </row>
    <row r="5" spans="1:24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25">
      <c r="A6" s="1"/>
      <c r="B6" s="1"/>
      <c r="C6" s="1"/>
      <c r="D6" s="1"/>
      <c r="E6" s="1"/>
      <c r="F6" s="1"/>
      <c r="G6" s="1"/>
      <c r="H6" s="1"/>
      <c r="I6" s="62" t="s">
        <v>10</v>
      </c>
      <c r="J6" s="63"/>
      <c r="K6" s="63"/>
      <c r="L6" s="63"/>
      <c r="M6" s="63"/>
      <c r="N6" s="63"/>
      <c r="O6" s="63"/>
      <c r="P6" s="64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25">
      <c r="A7" s="1"/>
      <c r="B7" s="1"/>
      <c r="C7" s="1"/>
      <c r="D7" s="1"/>
      <c r="E7" s="1"/>
      <c r="F7" s="1"/>
      <c r="G7" s="1"/>
      <c r="H7" s="1"/>
      <c r="I7" s="65"/>
      <c r="J7" s="66"/>
      <c r="K7" s="66"/>
      <c r="L7" s="66"/>
      <c r="M7" s="66"/>
      <c r="N7" s="66"/>
      <c r="O7" s="66"/>
      <c r="P7" s="67"/>
      <c r="Q7" s="1"/>
      <c r="R7" s="1"/>
      <c r="S7" s="1"/>
      <c r="T7" s="1"/>
      <c r="U7" s="1"/>
      <c r="V7" s="1"/>
      <c r="W7" s="1"/>
      <c r="X7" s="1"/>
    </row>
    <row r="8" spans="1:24" ht="15.75" customHeight="1" thickBot="1" x14ac:dyDescent="0.3">
      <c r="A8" s="1"/>
      <c r="B8" s="1"/>
      <c r="C8" s="1"/>
      <c r="D8" s="1"/>
      <c r="E8" s="1"/>
      <c r="F8" s="1"/>
      <c r="G8" s="1"/>
      <c r="H8" s="1"/>
      <c r="I8" s="68"/>
      <c r="J8" s="69"/>
      <c r="K8" s="69"/>
      <c r="L8" s="69"/>
      <c r="M8" s="69"/>
      <c r="N8" s="69"/>
      <c r="O8" s="69"/>
      <c r="P8" s="70"/>
      <c r="Q8" s="1"/>
      <c r="R8" s="1"/>
      <c r="S8" s="1"/>
      <c r="T8" s="1"/>
      <c r="U8" s="1"/>
      <c r="V8" s="1"/>
      <c r="W8" s="1"/>
      <c r="X8" s="1"/>
    </row>
    <row r="9" spans="1:24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customHeight="1" x14ac:dyDescent="0.25">
      <c r="A10" s="1"/>
      <c r="B10" s="1"/>
      <c r="C10" s="1"/>
      <c r="D10" s="1"/>
      <c r="E10" s="52" t="s">
        <v>5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1"/>
      <c r="V10" s="1"/>
      <c r="W10" s="1"/>
      <c r="X10" s="1"/>
    </row>
    <row r="11" spans="1:24" ht="15.75" customHeight="1" x14ac:dyDescent="0.25">
      <c r="A11" s="1"/>
      <c r="B11" s="1"/>
      <c r="C11" s="1"/>
      <c r="D11" s="1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1"/>
      <c r="V11" s="1"/>
      <c r="W11" s="1"/>
      <c r="X11" s="1"/>
    </row>
    <row r="12" spans="1:24" ht="15.75" customHeight="1" thickBot="1" x14ac:dyDescent="0.3"/>
    <row r="13" spans="1:24" ht="15.75" customHeight="1" x14ac:dyDescent="0.25">
      <c r="A13" s="14" t="s">
        <v>3</v>
      </c>
      <c r="B13" s="15"/>
      <c r="C13" s="15"/>
      <c r="D13" s="15"/>
      <c r="E13" s="15"/>
      <c r="F13" s="15"/>
      <c r="G13" s="15"/>
      <c r="H13" s="15"/>
      <c r="I13" s="15"/>
      <c r="J13" s="16"/>
      <c r="K13" s="2"/>
      <c r="L13" s="2"/>
      <c r="M13" s="2"/>
      <c r="N13" s="2"/>
      <c r="O13" s="14" t="s">
        <v>2</v>
      </c>
      <c r="P13" s="15"/>
      <c r="Q13" s="15"/>
      <c r="R13" s="15"/>
      <c r="S13" s="15"/>
      <c r="T13" s="15"/>
      <c r="U13" s="15"/>
      <c r="V13" s="15"/>
      <c r="W13" s="15"/>
      <c r="X13" s="16"/>
    </row>
    <row r="14" spans="1:24" ht="15.75" customHeight="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9"/>
      <c r="K14" s="2"/>
      <c r="L14" s="2"/>
      <c r="M14" s="2"/>
      <c r="N14" s="2"/>
      <c r="O14" s="17"/>
      <c r="P14" s="18"/>
      <c r="Q14" s="18"/>
      <c r="R14" s="18"/>
      <c r="S14" s="18"/>
      <c r="T14" s="18"/>
      <c r="U14" s="18"/>
      <c r="V14" s="18"/>
      <c r="W14" s="18"/>
      <c r="X14" s="19"/>
    </row>
    <row r="15" spans="1:24" ht="15.75" customHeight="1" thickBot="1" x14ac:dyDescent="0.3">
      <c r="A15" s="20"/>
      <c r="B15" s="21"/>
      <c r="C15" s="21"/>
      <c r="D15" s="21"/>
      <c r="E15" s="21"/>
      <c r="F15" s="21"/>
      <c r="G15" s="21"/>
      <c r="H15" s="21"/>
      <c r="I15" s="21"/>
      <c r="J15" s="22"/>
      <c r="K15" s="2"/>
      <c r="L15" s="2"/>
      <c r="M15" s="2"/>
      <c r="N15" s="2"/>
      <c r="O15" s="20"/>
      <c r="P15" s="21"/>
      <c r="Q15" s="21"/>
      <c r="R15" s="21"/>
      <c r="S15" s="21"/>
      <c r="T15" s="21"/>
      <c r="U15" s="21"/>
      <c r="V15" s="21"/>
      <c r="W15" s="21"/>
      <c r="X15" s="22"/>
    </row>
    <row r="16" spans="1:24" ht="15.75" customHeight="1" x14ac:dyDescent="0.25">
      <c r="A16" s="26" t="s">
        <v>8</v>
      </c>
      <c r="B16" s="27"/>
      <c r="C16" s="27"/>
      <c r="D16" s="27"/>
      <c r="E16" s="37"/>
      <c r="F16" s="27" t="s">
        <v>0</v>
      </c>
      <c r="G16" s="27"/>
      <c r="H16" s="27"/>
      <c r="I16" s="27"/>
      <c r="J16" s="28"/>
      <c r="K16" s="2"/>
      <c r="L16" s="2"/>
      <c r="M16" s="2"/>
      <c r="N16" s="2"/>
      <c r="O16" s="26" t="s">
        <v>1</v>
      </c>
      <c r="P16" s="27"/>
      <c r="Q16" s="27"/>
      <c r="R16" s="27"/>
      <c r="S16" s="37"/>
      <c r="T16" s="27" t="s">
        <v>0</v>
      </c>
      <c r="U16" s="27"/>
      <c r="V16" s="27"/>
      <c r="W16" s="27"/>
      <c r="X16" s="28"/>
    </row>
    <row r="17" spans="1:24" ht="15.75" customHeight="1" x14ac:dyDescent="0.25">
      <c r="A17" s="26"/>
      <c r="B17" s="27"/>
      <c r="C17" s="27"/>
      <c r="D17" s="27"/>
      <c r="E17" s="37"/>
      <c r="F17" s="27"/>
      <c r="G17" s="27"/>
      <c r="H17" s="27"/>
      <c r="I17" s="27"/>
      <c r="J17" s="28"/>
      <c r="K17" s="2"/>
      <c r="L17" s="2"/>
      <c r="M17" s="2"/>
      <c r="N17" s="2"/>
      <c r="O17" s="26"/>
      <c r="P17" s="27"/>
      <c r="Q17" s="27"/>
      <c r="R17" s="27"/>
      <c r="S17" s="37"/>
      <c r="T17" s="27"/>
      <c r="U17" s="27"/>
      <c r="V17" s="27"/>
      <c r="W17" s="27"/>
      <c r="X17" s="28"/>
    </row>
    <row r="18" spans="1:24" ht="15.75" customHeight="1" x14ac:dyDescent="0.25">
      <c r="A18" s="38">
        <v>20000</v>
      </c>
      <c r="B18" s="39"/>
      <c r="C18" s="39"/>
      <c r="D18" s="39"/>
      <c r="E18" s="40"/>
      <c r="F18" s="39">
        <v>0.80100000000000005</v>
      </c>
      <c r="G18" s="39"/>
      <c r="H18" s="39"/>
      <c r="I18" s="39"/>
      <c r="J18" s="44"/>
      <c r="K18" s="2"/>
      <c r="L18" s="2"/>
      <c r="M18" s="2"/>
      <c r="N18" s="2"/>
      <c r="O18" s="38">
        <v>60000</v>
      </c>
      <c r="P18" s="39"/>
      <c r="Q18" s="39"/>
      <c r="R18" s="39"/>
      <c r="S18" s="40"/>
      <c r="T18" s="39">
        <v>0.79</v>
      </c>
      <c r="U18" s="39"/>
      <c r="V18" s="39"/>
      <c r="W18" s="39"/>
      <c r="X18" s="44"/>
    </row>
    <row r="19" spans="1:24" ht="15.75" customHeight="1" thickBot="1" x14ac:dyDescent="0.3">
      <c r="A19" s="41"/>
      <c r="B19" s="42"/>
      <c r="C19" s="42"/>
      <c r="D19" s="42"/>
      <c r="E19" s="43"/>
      <c r="F19" s="42"/>
      <c r="G19" s="42"/>
      <c r="H19" s="42"/>
      <c r="I19" s="42"/>
      <c r="J19" s="45"/>
      <c r="K19" s="2"/>
      <c r="L19" s="2"/>
      <c r="M19" s="2"/>
      <c r="N19" s="2"/>
      <c r="O19" s="41"/>
      <c r="P19" s="42"/>
      <c r="Q19" s="42"/>
      <c r="R19" s="42"/>
      <c r="S19" s="43"/>
      <c r="T19" s="42"/>
      <c r="U19" s="42"/>
      <c r="V19" s="42"/>
      <c r="W19" s="42"/>
      <c r="X19" s="45"/>
    </row>
    <row r="20" spans="1:24" ht="15.75" customHeight="1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2"/>
      <c r="C21" s="2"/>
      <c r="D21" s="2"/>
      <c r="E21" s="2"/>
      <c r="F21" s="2"/>
      <c r="G21" s="2"/>
      <c r="H21" s="14" t="s">
        <v>4</v>
      </c>
      <c r="I21" s="15"/>
      <c r="J21" s="15"/>
      <c r="K21" s="15"/>
      <c r="L21" s="15"/>
      <c r="M21" s="15"/>
      <c r="N21" s="15"/>
      <c r="O21" s="15"/>
      <c r="P21" s="15"/>
      <c r="Q21" s="16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2"/>
      <c r="C22" s="2"/>
      <c r="D22" s="2"/>
      <c r="E22" s="2"/>
      <c r="F22" s="2"/>
      <c r="G22" s="2"/>
      <c r="H22" s="17"/>
      <c r="I22" s="18"/>
      <c r="J22" s="18"/>
      <c r="K22" s="18"/>
      <c r="L22" s="18"/>
      <c r="M22" s="18"/>
      <c r="N22" s="18"/>
      <c r="O22" s="18"/>
      <c r="P22" s="18"/>
      <c r="Q22" s="19"/>
      <c r="R22" s="2"/>
      <c r="S22" s="2"/>
      <c r="T22" s="2"/>
      <c r="U22" s="2"/>
      <c r="V22" s="2"/>
      <c r="W22" s="2"/>
      <c r="X22" s="2"/>
    </row>
    <row r="23" spans="1:24" ht="15.75" customHeight="1" thickBot="1" x14ac:dyDescent="0.3">
      <c r="A23" s="2"/>
      <c r="B23" s="2"/>
      <c r="C23" s="2"/>
      <c r="D23" s="2"/>
      <c r="E23" s="2"/>
      <c r="F23" s="2"/>
      <c r="G23" s="2"/>
      <c r="H23" s="20"/>
      <c r="I23" s="21"/>
      <c r="J23" s="21"/>
      <c r="K23" s="21"/>
      <c r="L23" s="21"/>
      <c r="M23" s="21"/>
      <c r="N23" s="21"/>
      <c r="O23" s="21"/>
      <c r="P23" s="21"/>
      <c r="Q23" s="2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3" t="s">
        <v>0</v>
      </c>
      <c r="K24" s="24"/>
      <c r="L24" s="24"/>
      <c r="M24" s="24"/>
      <c r="N24" s="24"/>
      <c r="O24" s="25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6"/>
      <c r="K25" s="27"/>
      <c r="L25" s="27"/>
      <c r="M25" s="27"/>
      <c r="N25" s="27"/>
      <c r="O25" s="28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77">
        <f>((A18*F18)+(O18*T18))/(A18+O18)</f>
        <v>0.79274999999999995</v>
      </c>
      <c r="K26" s="78"/>
      <c r="L26" s="78"/>
      <c r="M26" s="78"/>
      <c r="N26" s="78"/>
      <c r="O26" s="79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80"/>
      <c r="K27" s="81"/>
      <c r="L27" s="81"/>
      <c r="M27" s="81"/>
      <c r="N27" s="81"/>
      <c r="O27" s="82"/>
      <c r="P27" s="2"/>
      <c r="Q27" s="2"/>
      <c r="R27" s="2"/>
      <c r="S27" s="2"/>
      <c r="T27" s="2"/>
      <c r="U27" s="2"/>
      <c r="V27" s="2"/>
      <c r="W27" s="2"/>
      <c r="X27" s="2"/>
    </row>
    <row r="29" spans="1:24" ht="15.75" customHeight="1" x14ac:dyDescent="0.25">
      <c r="A29" s="1"/>
      <c r="B29" s="1"/>
      <c r="C29" s="1"/>
      <c r="D29" s="1"/>
      <c r="E29" s="52" t="s">
        <v>7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1"/>
      <c r="V30" s="1"/>
      <c r="W30" s="1"/>
      <c r="X30" s="1"/>
    </row>
    <row r="31" spans="1:24" ht="15.75" customHeight="1" thickBot="1" x14ac:dyDescent="0.3"/>
    <row r="32" spans="1:24" ht="15.75" customHeight="1" x14ac:dyDescent="0.25">
      <c r="A32" s="14" t="s">
        <v>3</v>
      </c>
      <c r="B32" s="15"/>
      <c r="C32" s="15"/>
      <c r="D32" s="15"/>
      <c r="E32" s="15"/>
      <c r="F32" s="15"/>
      <c r="G32" s="15"/>
      <c r="H32" s="15"/>
      <c r="I32" s="15"/>
      <c r="J32" s="16"/>
      <c r="K32" s="2"/>
      <c r="L32" s="2"/>
      <c r="M32" s="2"/>
      <c r="N32" s="2"/>
      <c r="O32" s="14" t="s">
        <v>2</v>
      </c>
      <c r="P32" s="15"/>
      <c r="Q32" s="15"/>
      <c r="R32" s="15"/>
      <c r="S32" s="15"/>
      <c r="T32" s="15"/>
      <c r="U32" s="15"/>
      <c r="V32" s="15"/>
      <c r="W32" s="15"/>
      <c r="X32" s="16"/>
    </row>
    <row r="33" spans="1:24" ht="15.75" customHeight="1" x14ac:dyDescent="0.25">
      <c r="A33" s="17"/>
      <c r="B33" s="18"/>
      <c r="C33" s="18"/>
      <c r="D33" s="18"/>
      <c r="E33" s="18"/>
      <c r="F33" s="18"/>
      <c r="G33" s="18"/>
      <c r="H33" s="18"/>
      <c r="I33" s="18"/>
      <c r="J33" s="19"/>
      <c r="K33" s="2"/>
      <c r="L33" s="2"/>
      <c r="M33" s="2"/>
      <c r="N33" s="2"/>
      <c r="O33" s="17"/>
      <c r="P33" s="18"/>
      <c r="Q33" s="18"/>
      <c r="R33" s="18"/>
      <c r="S33" s="18"/>
      <c r="T33" s="18"/>
      <c r="U33" s="18"/>
      <c r="V33" s="18"/>
      <c r="W33" s="18"/>
      <c r="X33" s="19"/>
    </row>
    <row r="34" spans="1:24" ht="15.75" customHeight="1" thickBot="1" x14ac:dyDescent="0.3">
      <c r="A34" s="20"/>
      <c r="B34" s="21"/>
      <c r="C34" s="21"/>
      <c r="D34" s="21"/>
      <c r="E34" s="21"/>
      <c r="F34" s="21"/>
      <c r="G34" s="21"/>
      <c r="H34" s="21"/>
      <c r="I34" s="21"/>
      <c r="J34" s="22"/>
      <c r="K34" s="2"/>
      <c r="L34" s="2"/>
      <c r="M34" s="2"/>
      <c r="N34" s="2"/>
      <c r="O34" s="20"/>
      <c r="P34" s="21"/>
      <c r="Q34" s="21"/>
      <c r="R34" s="21"/>
      <c r="S34" s="21"/>
      <c r="T34" s="21"/>
      <c r="U34" s="21"/>
      <c r="V34" s="21"/>
      <c r="W34" s="21"/>
      <c r="X34" s="22"/>
    </row>
    <row r="35" spans="1:24" ht="15.75" customHeight="1" x14ac:dyDescent="0.25">
      <c r="A35" s="26" t="s">
        <v>8</v>
      </c>
      <c r="B35" s="27"/>
      <c r="C35" s="27"/>
      <c r="D35" s="27"/>
      <c r="E35" s="37"/>
      <c r="F35" s="27" t="s">
        <v>6</v>
      </c>
      <c r="G35" s="27"/>
      <c r="H35" s="27"/>
      <c r="I35" s="27"/>
      <c r="J35" s="28"/>
      <c r="K35" s="2"/>
      <c r="L35" s="2"/>
      <c r="M35" s="2"/>
      <c r="N35" s="2"/>
      <c r="O35" s="26" t="s">
        <v>8</v>
      </c>
      <c r="P35" s="27"/>
      <c r="Q35" s="27"/>
      <c r="R35" s="27"/>
      <c r="S35" s="37"/>
      <c r="T35" s="27" t="s">
        <v>6</v>
      </c>
      <c r="U35" s="27"/>
      <c r="V35" s="27"/>
      <c r="W35" s="27"/>
      <c r="X35" s="28"/>
    </row>
    <row r="36" spans="1:24" ht="15.75" customHeight="1" x14ac:dyDescent="0.25">
      <c r="A36" s="26"/>
      <c r="B36" s="27"/>
      <c r="C36" s="27"/>
      <c r="D36" s="27"/>
      <c r="E36" s="37"/>
      <c r="F36" s="27"/>
      <c r="G36" s="27"/>
      <c r="H36" s="27"/>
      <c r="I36" s="27"/>
      <c r="J36" s="28"/>
      <c r="K36" s="2"/>
      <c r="L36" s="2"/>
      <c r="M36" s="2"/>
      <c r="N36" s="2"/>
      <c r="O36" s="26"/>
      <c r="P36" s="27"/>
      <c r="Q36" s="27"/>
      <c r="R36" s="27"/>
      <c r="S36" s="37"/>
      <c r="T36" s="27"/>
      <c r="U36" s="27"/>
      <c r="V36" s="27"/>
      <c r="W36" s="27"/>
      <c r="X36" s="28"/>
    </row>
    <row r="37" spans="1:24" ht="15.75" customHeight="1" x14ac:dyDescent="0.25">
      <c r="A37" s="38">
        <f>A18</f>
        <v>20000</v>
      </c>
      <c r="B37" s="39"/>
      <c r="C37" s="39"/>
      <c r="D37" s="39"/>
      <c r="E37" s="40"/>
      <c r="F37" s="39">
        <v>100</v>
      </c>
      <c r="G37" s="39"/>
      <c r="H37" s="39"/>
      <c r="I37" s="39"/>
      <c r="J37" s="44"/>
      <c r="K37" s="2"/>
      <c r="L37" s="2"/>
      <c r="M37" s="2"/>
      <c r="N37" s="2"/>
      <c r="O37" s="38">
        <f>O18</f>
        <v>60000</v>
      </c>
      <c r="P37" s="39"/>
      <c r="Q37" s="39"/>
      <c r="R37" s="39"/>
      <c r="S37" s="40"/>
      <c r="T37" s="39">
        <v>200</v>
      </c>
      <c r="U37" s="39"/>
      <c r="V37" s="39"/>
      <c r="W37" s="39"/>
      <c r="X37" s="44"/>
    </row>
    <row r="38" spans="1:24" ht="15.75" customHeight="1" thickBot="1" x14ac:dyDescent="0.3">
      <c r="A38" s="41"/>
      <c r="B38" s="42"/>
      <c r="C38" s="42"/>
      <c r="D38" s="42"/>
      <c r="E38" s="43"/>
      <c r="F38" s="42"/>
      <c r="G38" s="42"/>
      <c r="H38" s="42"/>
      <c r="I38" s="42"/>
      <c r="J38" s="45"/>
      <c r="K38" s="2"/>
      <c r="L38" s="2"/>
      <c r="M38" s="2"/>
      <c r="N38" s="2"/>
      <c r="O38" s="41"/>
      <c r="P38" s="42"/>
      <c r="Q38" s="42"/>
      <c r="R38" s="42"/>
      <c r="S38" s="43"/>
      <c r="T38" s="42"/>
      <c r="U38" s="42"/>
      <c r="V38" s="42"/>
      <c r="W38" s="42"/>
      <c r="X38" s="45"/>
    </row>
    <row r="39" spans="1:24" ht="15.75" customHeight="1" thickBo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2"/>
      <c r="C40" s="2"/>
      <c r="D40" s="2"/>
      <c r="E40" s="2"/>
      <c r="F40" s="2"/>
      <c r="G40" s="2"/>
      <c r="H40" s="14" t="s">
        <v>4</v>
      </c>
      <c r="I40" s="15"/>
      <c r="J40" s="15"/>
      <c r="K40" s="15"/>
      <c r="L40" s="15"/>
      <c r="M40" s="15"/>
      <c r="N40" s="15"/>
      <c r="O40" s="15"/>
      <c r="P40" s="15"/>
      <c r="Q40" s="16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10"/>
      <c r="B41" s="10"/>
      <c r="C41" s="10"/>
      <c r="D41" s="10"/>
      <c r="E41" s="10"/>
      <c r="F41" s="10"/>
      <c r="G41" s="2"/>
      <c r="H41" s="17"/>
      <c r="I41" s="18"/>
      <c r="J41" s="18"/>
      <c r="K41" s="18"/>
      <c r="L41" s="18"/>
      <c r="M41" s="18"/>
      <c r="N41" s="18"/>
      <c r="O41" s="18"/>
      <c r="P41" s="18"/>
      <c r="Q41" s="19"/>
      <c r="R41" s="2"/>
      <c r="S41" s="2"/>
      <c r="T41" s="2"/>
      <c r="U41" s="2"/>
      <c r="V41" s="2"/>
      <c r="W41" s="2"/>
      <c r="X41" s="2"/>
    </row>
    <row r="42" spans="1:24" ht="15.75" customHeight="1" thickBot="1" x14ac:dyDescent="0.3">
      <c r="A42" s="10"/>
      <c r="B42" s="10"/>
      <c r="C42" s="10"/>
      <c r="D42" s="10"/>
      <c r="E42" s="10"/>
      <c r="F42" s="10"/>
      <c r="G42" s="2"/>
      <c r="H42" s="20"/>
      <c r="I42" s="21"/>
      <c r="J42" s="21"/>
      <c r="K42" s="21"/>
      <c r="L42" s="21"/>
      <c r="M42" s="21"/>
      <c r="N42" s="21"/>
      <c r="O42" s="21"/>
      <c r="P42" s="21"/>
      <c r="Q42" s="2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11"/>
      <c r="B43" s="11"/>
      <c r="C43" s="11"/>
      <c r="D43" s="11"/>
      <c r="E43" s="11"/>
      <c r="F43" s="11"/>
      <c r="G43" s="2"/>
      <c r="H43" s="2"/>
      <c r="I43" s="2"/>
      <c r="J43" s="23" t="s">
        <v>6</v>
      </c>
      <c r="K43" s="24"/>
      <c r="L43" s="24"/>
      <c r="M43" s="24"/>
      <c r="N43" s="24"/>
      <c r="O43" s="25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11"/>
      <c r="B44" s="11"/>
      <c r="C44" s="11"/>
      <c r="D44" s="11"/>
      <c r="E44" s="11"/>
      <c r="F44" s="11"/>
      <c r="G44" s="2"/>
      <c r="H44" s="2"/>
      <c r="I44" s="2"/>
      <c r="J44" s="26"/>
      <c r="K44" s="27"/>
      <c r="L44" s="27"/>
      <c r="M44" s="27"/>
      <c r="N44" s="27"/>
      <c r="O44" s="28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10"/>
      <c r="B45" s="10"/>
      <c r="C45" s="10"/>
      <c r="D45" s="10"/>
      <c r="E45" s="10"/>
      <c r="F45" s="10"/>
      <c r="G45" s="2"/>
      <c r="H45" s="2"/>
      <c r="I45" s="2"/>
      <c r="J45" s="71">
        <f>((A37*F37)+(O37*T37))/(A37+O37)</f>
        <v>175</v>
      </c>
      <c r="K45" s="72"/>
      <c r="L45" s="72"/>
      <c r="M45" s="72"/>
      <c r="N45" s="72"/>
      <c r="O45" s="73"/>
      <c r="P45" s="2"/>
      <c r="Q45" s="2"/>
      <c r="R45" s="2"/>
      <c r="S45" s="35">
        <v>42226.625821759262</v>
      </c>
      <c r="T45" s="35"/>
      <c r="U45" s="35"/>
      <c r="V45" s="35"/>
      <c r="W45" s="35"/>
      <c r="X45" s="35"/>
    </row>
    <row r="46" spans="1:24" ht="15.75" customHeight="1" thickBot="1" x14ac:dyDescent="0.3">
      <c r="A46" s="10"/>
      <c r="B46" s="10"/>
      <c r="C46" s="10"/>
      <c r="D46" s="10"/>
      <c r="E46" s="10"/>
      <c r="F46" s="10"/>
      <c r="G46" s="2"/>
      <c r="H46" s="2"/>
      <c r="I46" s="2"/>
      <c r="J46" s="74"/>
      <c r="K46" s="75"/>
      <c r="L46" s="75"/>
      <c r="M46" s="75"/>
      <c r="N46" s="75"/>
      <c r="O46" s="76"/>
      <c r="P46" s="2"/>
      <c r="Q46" s="2"/>
      <c r="R46" s="2"/>
      <c r="S46" s="35"/>
      <c r="T46" s="35"/>
      <c r="U46" s="35"/>
      <c r="V46" s="35"/>
      <c r="W46" s="35"/>
      <c r="X46" s="35"/>
    </row>
    <row r="47" spans="1:24" ht="15" customHeight="1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3"/>
      <c r="T47" s="13"/>
      <c r="U47" s="36">
        <v>42226.625821759262</v>
      </c>
      <c r="V47" s="36"/>
      <c r="W47" s="36"/>
      <c r="X47" s="36"/>
    </row>
    <row r="48" spans="1:24" ht="15.75" customHeight="1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3"/>
      <c r="T48" s="13"/>
      <c r="U48" s="36"/>
      <c r="V48" s="36"/>
      <c r="W48" s="36"/>
      <c r="X48" s="36"/>
    </row>
    <row r="49" spans="1:24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</sheetData>
  <mergeCells count="32">
    <mergeCell ref="A1:X4"/>
    <mergeCell ref="A16:E17"/>
    <mergeCell ref="A18:E19"/>
    <mergeCell ref="F18:J19"/>
    <mergeCell ref="F16:J17"/>
    <mergeCell ref="O16:S17"/>
    <mergeCell ref="I6:P8"/>
    <mergeCell ref="O18:S19"/>
    <mergeCell ref="T16:X17"/>
    <mergeCell ref="T18:X19"/>
    <mergeCell ref="A13:J15"/>
    <mergeCell ref="O13:X15"/>
    <mergeCell ref="H21:Q23"/>
    <mergeCell ref="E10:T11"/>
    <mergeCell ref="E29:T30"/>
    <mergeCell ref="A32:J34"/>
    <mergeCell ref="O32:X34"/>
    <mergeCell ref="J26:O27"/>
    <mergeCell ref="J24:O25"/>
    <mergeCell ref="A35:E36"/>
    <mergeCell ref="F35:J36"/>
    <mergeCell ref="O35:S36"/>
    <mergeCell ref="T35:X36"/>
    <mergeCell ref="A37:E38"/>
    <mergeCell ref="F37:J38"/>
    <mergeCell ref="O37:S38"/>
    <mergeCell ref="T37:X38"/>
    <mergeCell ref="U47:X48"/>
    <mergeCell ref="S45:X46"/>
    <mergeCell ref="H40:Q42"/>
    <mergeCell ref="J43:O44"/>
    <mergeCell ref="J45:O46"/>
  </mergeCells>
  <pageMargins left="0.25" right="0.25" top="0.75" bottom="0.75" header="0.3" footer="0.3"/>
  <pageSetup paperSize="9" orientation="portrait" horizontalDpi="0" verticalDpi="0" r:id="rId1"/>
  <headerFooter>
    <oddFooter>&amp;R&amp;20&amp;D    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48"/>
  <sheetViews>
    <sheetView topLeftCell="A19" workbookViewId="0">
      <selection activeCell="T18" sqref="T18:X19"/>
    </sheetView>
  </sheetViews>
  <sheetFormatPr baseColWidth="10" defaultRowHeight="15" x14ac:dyDescent="0.25"/>
  <cols>
    <col min="1" max="24" width="4" customWidth="1"/>
  </cols>
  <sheetData>
    <row r="1" spans="1:24" ht="15" customHeight="1" x14ac:dyDescent="0.25">
      <c r="A1" s="53" t="s">
        <v>23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5"/>
    </row>
    <row r="2" spans="1:24" ht="15" customHeight="1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</row>
    <row r="3" spans="1:24" ht="15" customHeight="1" x14ac:dyDescent="0.25">
      <c r="A3" s="56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</row>
    <row r="4" spans="1:24" ht="15.75" customHeight="1" thickBot="1" x14ac:dyDescent="0.3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1"/>
    </row>
    <row r="5" spans="1:24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25">
      <c r="A6" s="1"/>
      <c r="B6" s="1"/>
      <c r="C6" s="1"/>
      <c r="D6" s="1"/>
      <c r="E6" s="1"/>
      <c r="F6" s="1"/>
      <c r="G6" s="1"/>
      <c r="H6" s="1"/>
      <c r="I6" s="62" t="s">
        <v>11</v>
      </c>
      <c r="J6" s="63"/>
      <c r="K6" s="63"/>
      <c r="L6" s="63"/>
      <c r="M6" s="63"/>
      <c r="N6" s="63"/>
      <c r="O6" s="63"/>
      <c r="P6" s="64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25">
      <c r="A7" s="1"/>
      <c r="B7" s="1"/>
      <c r="C7" s="1"/>
      <c r="D7" s="1"/>
      <c r="E7" s="1"/>
      <c r="F7" s="1"/>
      <c r="G7" s="1"/>
      <c r="H7" s="1"/>
      <c r="I7" s="65"/>
      <c r="J7" s="66"/>
      <c r="K7" s="66"/>
      <c r="L7" s="66"/>
      <c r="M7" s="66"/>
      <c r="N7" s="66"/>
      <c r="O7" s="66"/>
      <c r="P7" s="67"/>
      <c r="Q7" s="1"/>
      <c r="R7" s="1"/>
      <c r="S7" s="1"/>
      <c r="T7" s="1"/>
      <c r="U7" s="1"/>
      <c r="V7" s="1"/>
      <c r="W7" s="1"/>
      <c r="X7" s="1"/>
    </row>
    <row r="8" spans="1:24" ht="15.75" customHeight="1" thickBot="1" x14ac:dyDescent="0.3">
      <c r="A8" s="1"/>
      <c r="B8" s="1"/>
      <c r="C8" s="1"/>
      <c r="D8" s="1"/>
      <c r="E8" s="1"/>
      <c r="F8" s="1"/>
      <c r="G8" s="1"/>
      <c r="H8" s="1"/>
      <c r="I8" s="68"/>
      <c r="J8" s="69"/>
      <c r="K8" s="69"/>
      <c r="L8" s="69"/>
      <c r="M8" s="69"/>
      <c r="N8" s="69"/>
      <c r="O8" s="69"/>
      <c r="P8" s="70"/>
      <c r="Q8" s="1"/>
      <c r="R8" s="1"/>
      <c r="S8" s="1"/>
      <c r="T8" s="1"/>
      <c r="U8" s="1"/>
      <c r="V8" s="1"/>
      <c r="W8" s="1"/>
      <c r="X8" s="1"/>
    </row>
    <row r="9" spans="1:24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customHeight="1" x14ac:dyDescent="0.25">
      <c r="A10" s="1"/>
      <c r="B10" s="1"/>
      <c r="C10" s="1"/>
      <c r="D10" s="1"/>
      <c r="E10" s="52" t="s">
        <v>5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1"/>
      <c r="V10" s="1"/>
      <c r="W10" s="1"/>
      <c r="X10" s="1"/>
    </row>
    <row r="11" spans="1:24" ht="15.75" customHeight="1" x14ac:dyDescent="0.25">
      <c r="A11" s="1"/>
      <c r="B11" s="1"/>
      <c r="C11" s="1"/>
      <c r="D11" s="1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1"/>
      <c r="V11" s="1"/>
      <c r="W11" s="1"/>
      <c r="X11" s="1"/>
    </row>
    <row r="12" spans="1:24" ht="15.75" customHeight="1" thickBot="1" x14ac:dyDescent="0.3"/>
    <row r="13" spans="1:24" ht="15.75" customHeight="1" x14ac:dyDescent="0.25">
      <c r="A13" s="14" t="s">
        <v>3</v>
      </c>
      <c r="B13" s="15"/>
      <c r="C13" s="15"/>
      <c r="D13" s="15"/>
      <c r="E13" s="15"/>
      <c r="F13" s="15"/>
      <c r="G13" s="15"/>
      <c r="H13" s="15"/>
      <c r="I13" s="15"/>
      <c r="J13" s="16"/>
      <c r="K13" s="2"/>
      <c r="L13" s="2"/>
      <c r="M13" s="2"/>
      <c r="N13" s="2"/>
      <c r="O13" s="14" t="s">
        <v>2</v>
      </c>
      <c r="P13" s="15"/>
      <c r="Q13" s="15"/>
      <c r="R13" s="15"/>
      <c r="S13" s="15"/>
      <c r="T13" s="15"/>
      <c r="U13" s="15"/>
      <c r="V13" s="15"/>
      <c r="W13" s="15"/>
      <c r="X13" s="16"/>
    </row>
    <row r="14" spans="1:24" ht="15.75" customHeight="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9"/>
      <c r="K14" s="2"/>
      <c r="L14" s="2"/>
      <c r="M14" s="2"/>
      <c r="N14" s="2"/>
      <c r="O14" s="17"/>
      <c r="P14" s="18"/>
      <c r="Q14" s="18"/>
      <c r="R14" s="18"/>
      <c r="S14" s="18"/>
      <c r="T14" s="18"/>
      <c r="U14" s="18"/>
      <c r="V14" s="18"/>
      <c r="W14" s="18"/>
      <c r="X14" s="19"/>
    </row>
    <row r="15" spans="1:24" ht="15.75" customHeight="1" thickBot="1" x14ac:dyDescent="0.3">
      <c r="A15" s="20"/>
      <c r="B15" s="21"/>
      <c r="C15" s="21"/>
      <c r="D15" s="21"/>
      <c r="E15" s="21"/>
      <c r="F15" s="21"/>
      <c r="G15" s="21"/>
      <c r="H15" s="21"/>
      <c r="I15" s="21"/>
      <c r="J15" s="22"/>
      <c r="K15" s="2"/>
      <c r="L15" s="2"/>
      <c r="M15" s="2"/>
      <c r="N15" s="2"/>
      <c r="O15" s="20"/>
      <c r="P15" s="21"/>
      <c r="Q15" s="21"/>
      <c r="R15" s="21"/>
      <c r="S15" s="21"/>
      <c r="T15" s="21"/>
      <c r="U15" s="21"/>
      <c r="V15" s="21"/>
      <c r="W15" s="21"/>
      <c r="X15" s="22"/>
    </row>
    <row r="16" spans="1:24" ht="15.75" customHeight="1" x14ac:dyDescent="0.25">
      <c r="A16" s="26" t="s">
        <v>8</v>
      </c>
      <c r="B16" s="27"/>
      <c r="C16" s="27"/>
      <c r="D16" s="27"/>
      <c r="E16" s="37"/>
      <c r="F16" s="27" t="s">
        <v>0</v>
      </c>
      <c r="G16" s="27"/>
      <c r="H16" s="27"/>
      <c r="I16" s="27"/>
      <c r="J16" s="28"/>
      <c r="K16" s="2"/>
      <c r="L16" s="2"/>
      <c r="M16" s="2"/>
      <c r="N16" s="2"/>
      <c r="O16" s="26" t="s">
        <v>1</v>
      </c>
      <c r="P16" s="27"/>
      <c r="Q16" s="27"/>
      <c r="R16" s="27"/>
      <c r="S16" s="37"/>
      <c r="T16" s="27" t="s">
        <v>0</v>
      </c>
      <c r="U16" s="27"/>
      <c r="V16" s="27"/>
      <c r="W16" s="27"/>
      <c r="X16" s="28"/>
    </row>
    <row r="17" spans="1:24" ht="15.75" customHeight="1" x14ac:dyDescent="0.25">
      <c r="A17" s="26"/>
      <c r="B17" s="27"/>
      <c r="C17" s="27"/>
      <c r="D17" s="27"/>
      <c r="E17" s="37"/>
      <c r="F17" s="27"/>
      <c r="G17" s="27"/>
      <c r="H17" s="27"/>
      <c r="I17" s="27"/>
      <c r="J17" s="28"/>
      <c r="K17" s="2"/>
      <c r="L17" s="2"/>
      <c r="M17" s="2"/>
      <c r="N17" s="2"/>
      <c r="O17" s="26"/>
      <c r="P17" s="27"/>
      <c r="Q17" s="27"/>
      <c r="R17" s="27"/>
      <c r="S17" s="37"/>
      <c r="T17" s="27"/>
      <c r="U17" s="27"/>
      <c r="V17" s="27"/>
      <c r="W17" s="27"/>
      <c r="X17" s="28"/>
    </row>
    <row r="18" spans="1:24" ht="15.75" customHeight="1" x14ac:dyDescent="0.25">
      <c r="A18" s="38">
        <v>10</v>
      </c>
      <c r="B18" s="39"/>
      <c r="C18" s="39"/>
      <c r="D18" s="39"/>
      <c r="E18" s="40"/>
      <c r="F18" s="39">
        <v>0.80100000000000005</v>
      </c>
      <c r="G18" s="39"/>
      <c r="H18" s="39"/>
      <c r="I18" s="39"/>
      <c r="J18" s="44"/>
      <c r="K18" s="2"/>
      <c r="L18" s="2"/>
      <c r="M18" s="2"/>
      <c r="N18" s="2"/>
      <c r="O18" s="38">
        <v>50</v>
      </c>
      <c r="P18" s="39"/>
      <c r="Q18" s="39"/>
      <c r="R18" s="39"/>
      <c r="S18" s="40"/>
      <c r="T18" s="39">
        <v>0.79800000000000004</v>
      </c>
      <c r="U18" s="39"/>
      <c r="V18" s="39"/>
      <c r="W18" s="39"/>
      <c r="X18" s="44"/>
    </row>
    <row r="19" spans="1:24" ht="15.75" customHeight="1" thickBot="1" x14ac:dyDescent="0.3">
      <c r="A19" s="41"/>
      <c r="B19" s="42"/>
      <c r="C19" s="42"/>
      <c r="D19" s="42"/>
      <c r="E19" s="43"/>
      <c r="F19" s="42"/>
      <c r="G19" s="42"/>
      <c r="H19" s="42"/>
      <c r="I19" s="42"/>
      <c r="J19" s="45"/>
      <c r="K19" s="2"/>
      <c r="L19" s="2"/>
      <c r="M19" s="2"/>
      <c r="N19" s="2"/>
      <c r="O19" s="41"/>
      <c r="P19" s="42"/>
      <c r="Q19" s="42"/>
      <c r="R19" s="42"/>
      <c r="S19" s="43"/>
      <c r="T19" s="42"/>
      <c r="U19" s="42"/>
      <c r="V19" s="42"/>
      <c r="W19" s="42"/>
      <c r="X19" s="45"/>
    </row>
    <row r="20" spans="1:24" ht="15.75" customHeight="1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2"/>
      <c r="C21" s="2"/>
      <c r="D21" s="2"/>
      <c r="E21" s="2"/>
      <c r="F21" s="2"/>
      <c r="G21" s="2"/>
      <c r="H21" s="14" t="s">
        <v>4</v>
      </c>
      <c r="I21" s="15"/>
      <c r="J21" s="15"/>
      <c r="K21" s="15"/>
      <c r="L21" s="15"/>
      <c r="M21" s="15"/>
      <c r="N21" s="15"/>
      <c r="O21" s="15"/>
      <c r="P21" s="15"/>
      <c r="Q21" s="16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2"/>
      <c r="C22" s="2"/>
      <c r="D22" s="2"/>
      <c r="E22" s="2"/>
      <c r="F22" s="2"/>
      <c r="G22" s="2"/>
      <c r="H22" s="17"/>
      <c r="I22" s="18"/>
      <c r="J22" s="18"/>
      <c r="K22" s="18"/>
      <c r="L22" s="18"/>
      <c r="M22" s="18"/>
      <c r="N22" s="18"/>
      <c r="O22" s="18"/>
      <c r="P22" s="18"/>
      <c r="Q22" s="19"/>
      <c r="R22" s="2"/>
      <c r="S22" s="2"/>
      <c r="T22" s="2"/>
      <c r="U22" s="2"/>
      <c r="V22" s="2"/>
      <c r="W22" s="2"/>
      <c r="X22" s="2"/>
    </row>
    <row r="23" spans="1:24" ht="15.75" customHeight="1" thickBot="1" x14ac:dyDescent="0.3">
      <c r="A23" s="2"/>
      <c r="B23" s="2"/>
      <c r="C23" s="2"/>
      <c r="D23" s="2"/>
      <c r="E23" s="2"/>
      <c r="F23" s="2"/>
      <c r="G23" s="2"/>
      <c r="H23" s="20"/>
      <c r="I23" s="21"/>
      <c r="J23" s="21"/>
      <c r="K23" s="21"/>
      <c r="L23" s="21"/>
      <c r="M23" s="21"/>
      <c r="N23" s="21"/>
      <c r="O23" s="21"/>
      <c r="P23" s="21"/>
      <c r="Q23" s="2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3" t="s">
        <v>0</v>
      </c>
      <c r="K24" s="24"/>
      <c r="L24" s="24"/>
      <c r="M24" s="24"/>
      <c r="N24" s="24"/>
      <c r="O24" s="25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6"/>
      <c r="K25" s="27"/>
      <c r="L25" s="27"/>
      <c r="M25" s="27"/>
      <c r="N25" s="27"/>
      <c r="O25" s="28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77">
        <f>((A18*F18)+(O18*T18))/(A18+O18)</f>
        <v>0.7985000000000001</v>
      </c>
      <c r="K26" s="78"/>
      <c r="L26" s="78"/>
      <c r="M26" s="78"/>
      <c r="N26" s="78"/>
      <c r="O26" s="79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80"/>
      <c r="K27" s="81"/>
      <c r="L27" s="81"/>
      <c r="M27" s="81"/>
      <c r="N27" s="81"/>
      <c r="O27" s="8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/>
    <row r="29" spans="1:24" ht="15.75" customHeight="1" x14ac:dyDescent="0.25">
      <c r="A29" s="1"/>
      <c r="B29" s="1"/>
      <c r="C29" s="1"/>
      <c r="D29" s="1"/>
      <c r="E29" s="52" t="s">
        <v>7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1"/>
      <c r="V30" s="1"/>
      <c r="W30" s="1"/>
      <c r="X30" s="1"/>
    </row>
    <row r="31" spans="1:24" ht="15.75" customHeight="1" thickBot="1" x14ac:dyDescent="0.3"/>
    <row r="32" spans="1:24" ht="15.75" customHeight="1" x14ac:dyDescent="0.25">
      <c r="A32" s="14" t="s">
        <v>3</v>
      </c>
      <c r="B32" s="15"/>
      <c r="C32" s="15"/>
      <c r="D32" s="15"/>
      <c r="E32" s="15"/>
      <c r="F32" s="15"/>
      <c r="G32" s="15"/>
      <c r="H32" s="15"/>
      <c r="I32" s="15"/>
      <c r="J32" s="16"/>
      <c r="K32" s="2"/>
      <c r="L32" s="2"/>
      <c r="M32" s="2"/>
      <c r="N32" s="2"/>
      <c r="O32" s="14" t="s">
        <v>2</v>
      </c>
      <c r="P32" s="15"/>
      <c r="Q32" s="15"/>
      <c r="R32" s="15"/>
      <c r="S32" s="15"/>
      <c r="T32" s="15"/>
      <c r="U32" s="15"/>
      <c r="V32" s="15"/>
      <c r="W32" s="15"/>
      <c r="X32" s="16"/>
    </row>
    <row r="33" spans="1:24" ht="15.75" customHeight="1" x14ac:dyDescent="0.25">
      <c r="A33" s="17"/>
      <c r="B33" s="18"/>
      <c r="C33" s="18"/>
      <c r="D33" s="18"/>
      <c r="E33" s="18"/>
      <c r="F33" s="18"/>
      <c r="G33" s="18"/>
      <c r="H33" s="18"/>
      <c r="I33" s="18"/>
      <c r="J33" s="19"/>
      <c r="K33" s="2"/>
      <c r="L33" s="2"/>
      <c r="M33" s="2"/>
      <c r="N33" s="2"/>
      <c r="O33" s="17"/>
      <c r="P33" s="18"/>
      <c r="Q33" s="18"/>
      <c r="R33" s="18"/>
      <c r="S33" s="18"/>
      <c r="T33" s="18"/>
      <c r="U33" s="18"/>
      <c r="V33" s="18"/>
      <c r="W33" s="18"/>
      <c r="X33" s="19"/>
    </row>
    <row r="34" spans="1:24" ht="15.75" customHeight="1" thickBot="1" x14ac:dyDescent="0.3">
      <c r="A34" s="20"/>
      <c r="B34" s="21"/>
      <c r="C34" s="21"/>
      <c r="D34" s="21"/>
      <c r="E34" s="21"/>
      <c r="F34" s="21"/>
      <c r="G34" s="21"/>
      <c r="H34" s="21"/>
      <c r="I34" s="21"/>
      <c r="J34" s="22"/>
      <c r="K34" s="2"/>
      <c r="L34" s="2"/>
      <c r="M34" s="2"/>
      <c r="N34" s="2"/>
      <c r="O34" s="20"/>
      <c r="P34" s="21"/>
      <c r="Q34" s="21"/>
      <c r="R34" s="21"/>
      <c r="S34" s="21"/>
      <c r="T34" s="21"/>
      <c r="U34" s="21"/>
      <c r="V34" s="21"/>
      <c r="W34" s="21"/>
      <c r="X34" s="22"/>
    </row>
    <row r="35" spans="1:24" ht="15.75" customHeight="1" x14ac:dyDescent="0.25">
      <c r="A35" s="26" t="s">
        <v>8</v>
      </c>
      <c r="B35" s="27"/>
      <c r="C35" s="27"/>
      <c r="D35" s="27"/>
      <c r="E35" s="37"/>
      <c r="F35" s="27" t="s">
        <v>6</v>
      </c>
      <c r="G35" s="27"/>
      <c r="H35" s="27"/>
      <c r="I35" s="27"/>
      <c r="J35" s="28"/>
      <c r="K35" s="2"/>
      <c r="L35" s="2"/>
      <c r="M35" s="2"/>
      <c r="N35" s="2"/>
      <c r="O35" s="26" t="s">
        <v>8</v>
      </c>
      <c r="P35" s="27"/>
      <c r="Q35" s="27"/>
      <c r="R35" s="27"/>
      <c r="S35" s="37"/>
      <c r="T35" s="27" t="s">
        <v>6</v>
      </c>
      <c r="U35" s="27"/>
      <c r="V35" s="27"/>
      <c r="W35" s="27"/>
      <c r="X35" s="28"/>
    </row>
    <row r="36" spans="1:24" ht="15.75" customHeight="1" x14ac:dyDescent="0.25">
      <c r="A36" s="26"/>
      <c r="B36" s="27"/>
      <c r="C36" s="27"/>
      <c r="D36" s="27"/>
      <c r="E36" s="37"/>
      <c r="F36" s="27"/>
      <c r="G36" s="27"/>
      <c r="H36" s="27"/>
      <c r="I36" s="27"/>
      <c r="J36" s="28"/>
      <c r="K36" s="2"/>
      <c r="L36" s="2"/>
      <c r="M36" s="2"/>
      <c r="N36" s="2"/>
      <c r="O36" s="26"/>
      <c r="P36" s="27"/>
      <c r="Q36" s="27"/>
      <c r="R36" s="27"/>
      <c r="S36" s="37"/>
      <c r="T36" s="27"/>
      <c r="U36" s="27"/>
      <c r="V36" s="27"/>
      <c r="W36" s="27"/>
      <c r="X36" s="28"/>
    </row>
    <row r="37" spans="1:24" ht="15.75" customHeight="1" x14ac:dyDescent="0.25">
      <c r="A37" s="38">
        <f>A18</f>
        <v>10</v>
      </c>
      <c r="B37" s="39"/>
      <c r="C37" s="39"/>
      <c r="D37" s="39"/>
      <c r="E37" s="40"/>
      <c r="F37" s="39">
        <v>201</v>
      </c>
      <c r="G37" s="39"/>
      <c r="H37" s="39"/>
      <c r="I37" s="39"/>
      <c r="J37" s="44"/>
      <c r="K37" s="2"/>
      <c r="L37" s="2"/>
      <c r="M37" s="2"/>
      <c r="N37" s="2"/>
      <c r="O37" s="38">
        <f>O18</f>
        <v>50</v>
      </c>
      <c r="P37" s="39"/>
      <c r="Q37" s="39"/>
      <c r="R37" s="39"/>
      <c r="S37" s="40"/>
      <c r="T37" s="39">
        <v>580</v>
      </c>
      <c r="U37" s="39"/>
      <c r="V37" s="39"/>
      <c r="W37" s="39"/>
      <c r="X37" s="44"/>
    </row>
    <row r="38" spans="1:24" ht="15.75" customHeight="1" thickBot="1" x14ac:dyDescent="0.3">
      <c r="A38" s="41"/>
      <c r="B38" s="42"/>
      <c r="C38" s="42"/>
      <c r="D38" s="42"/>
      <c r="E38" s="43"/>
      <c r="F38" s="42"/>
      <c r="G38" s="42"/>
      <c r="H38" s="42"/>
      <c r="I38" s="42"/>
      <c r="J38" s="45"/>
      <c r="K38" s="2"/>
      <c r="L38" s="2"/>
      <c r="M38" s="2"/>
      <c r="N38" s="2"/>
      <c r="O38" s="41"/>
      <c r="P38" s="42"/>
      <c r="Q38" s="42"/>
      <c r="R38" s="42"/>
      <c r="S38" s="43"/>
      <c r="T38" s="42"/>
      <c r="U38" s="42"/>
      <c r="V38" s="42"/>
      <c r="W38" s="42"/>
      <c r="X38" s="45"/>
    </row>
    <row r="39" spans="1:24" ht="15.75" customHeight="1" thickBo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2"/>
      <c r="C40" s="2"/>
      <c r="D40" s="2"/>
      <c r="E40" s="2"/>
      <c r="F40" s="2"/>
      <c r="G40" s="2"/>
      <c r="H40" s="14" t="s">
        <v>4</v>
      </c>
      <c r="I40" s="15"/>
      <c r="J40" s="15"/>
      <c r="K40" s="15"/>
      <c r="L40" s="15"/>
      <c r="M40" s="15"/>
      <c r="N40" s="15"/>
      <c r="O40" s="15"/>
      <c r="P40" s="15"/>
      <c r="Q40" s="16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10"/>
      <c r="B41" s="10"/>
      <c r="C41" s="10"/>
      <c r="D41" s="10"/>
      <c r="E41" s="10"/>
      <c r="F41" s="10"/>
      <c r="G41" s="2"/>
      <c r="H41" s="17"/>
      <c r="I41" s="18"/>
      <c r="J41" s="18"/>
      <c r="K41" s="18"/>
      <c r="L41" s="18"/>
      <c r="M41" s="18"/>
      <c r="N41" s="18"/>
      <c r="O41" s="18"/>
      <c r="P41" s="18"/>
      <c r="Q41" s="19"/>
      <c r="R41" s="2"/>
      <c r="S41" s="2"/>
      <c r="T41" s="2"/>
      <c r="U41" s="2"/>
      <c r="V41" s="2"/>
      <c r="W41" s="2"/>
      <c r="X41" s="2"/>
    </row>
    <row r="42" spans="1:24" ht="15.75" customHeight="1" thickBot="1" x14ac:dyDescent="0.3">
      <c r="A42" s="10"/>
      <c r="B42" s="10"/>
      <c r="C42" s="10"/>
      <c r="D42" s="10"/>
      <c r="E42" s="10"/>
      <c r="F42" s="10"/>
      <c r="G42" s="2"/>
      <c r="H42" s="20"/>
      <c r="I42" s="21"/>
      <c r="J42" s="21"/>
      <c r="K42" s="21"/>
      <c r="L42" s="21"/>
      <c r="M42" s="21"/>
      <c r="N42" s="21"/>
      <c r="O42" s="21"/>
      <c r="P42" s="21"/>
      <c r="Q42" s="2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11"/>
      <c r="B43" s="11"/>
      <c r="C43" s="11"/>
      <c r="D43" s="11"/>
      <c r="E43" s="11"/>
      <c r="F43" s="11"/>
      <c r="G43" s="2"/>
      <c r="H43" s="2"/>
      <c r="I43" s="2"/>
      <c r="J43" s="23" t="s">
        <v>6</v>
      </c>
      <c r="K43" s="24"/>
      <c r="L43" s="24"/>
      <c r="M43" s="24"/>
      <c r="N43" s="24"/>
      <c r="O43" s="25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11"/>
      <c r="B44" s="11"/>
      <c r="C44" s="11"/>
      <c r="D44" s="11"/>
      <c r="E44" s="11"/>
      <c r="F44" s="11"/>
      <c r="G44" s="2"/>
      <c r="H44" s="2"/>
      <c r="I44" s="2"/>
      <c r="J44" s="26"/>
      <c r="K44" s="27"/>
      <c r="L44" s="27"/>
      <c r="M44" s="27"/>
      <c r="N44" s="27"/>
      <c r="O44" s="28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10"/>
      <c r="B45" s="10"/>
      <c r="C45" s="10"/>
      <c r="D45" s="10"/>
      <c r="E45" s="10"/>
      <c r="F45" s="10"/>
      <c r="G45" s="2"/>
      <c r="H45" s="2"/>
      <c r="I45" s="2"/>
      <c r="J45" s="71">
        <f>((A37*F37)+(O37*T37))/(A37+O37)</f>
        <v>516.83333333333337</v>
      </c>
      <c r="K45" s="72"/>
      <c r="L45" s="72"/>
      <c r="M45" s="72"/>
      <c r="N45" s="72"/>
      <c r="O45" s="73"/>
      <c r="P45" s="2"/>
      <c r="Q45" s="2"/>
      <c r="R45" s="2"/>
      <c r="S45" s="35">
        <v>42223.677777777775</v>
      </c>
      <c r="T45" s="35"/>
      <c r="U45" s="35"/>
      <c r="V45" s="35"/>
      <c r="W45" s="35"/>
      <c r="X45" s="35"/>
    </row>
    <row r="46" spans="1:24" ht="15.75" customHeight="1" thickBot="1" x14ac:dyDescent="0.3">
      <c r="A46" s="10"/>
      <c r="B46" s="10"/>
      <c r="C46" s="10"/>
      <c r="D46" s="10"/>
      <c r="E46" s="10"/>
      <c r="F46" s="10"/>
      <c r="G46" s="2"/>
      <c r="H46" s="2"/>
      <c r="I46" s="2"/>
      <c r="J46" s="74"/>
      <c r="K46" s="75"/>
      <c r="L46" s="75"/>
      <c r="M46" s="75"/>
      <c r="N46" s="75"/>
      <c r="O46" s="76"/>
      <c r="P46" s="2"/>
      <c r="Q46" s="2"/>
      <c r="R46" s="2"/>
      <c r="S46" s="35"/>
      <c r="T46" s="35"/>
      <c r="U46" s="35"/>
      <c r="V46" s="35"/>
      <c r="W46" s="35"/>
      <c r="X46" s="35"/>
    </row>
    <row r="47" spans="1:24" ht="15.75" customHeight="1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3"/>
      <c r="T47" s="13"/>
      <c r="U47" s="36">
        <v>42223.677777777775</v>
      </c>
      <c r="V47" s="36"/>
      <c r="W47" s="36"/>
      <c r="X47" s="36"/>
    </row>
    <row r="48" spans="1:24" ht="15.75" customHeight="1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3"/>
      <c r="T48" s="13"/>
      <c r="U48" s="36"/>
      <c r="V48" s="36"/>
      <c r="W48" s="36"/>
      <c r="X48" s="36"/>
    </row>
  </sheetData>
  <mergeCells count="32">
    <mergeCell ref="J24:O25"/>
    <mergeCell ref="A1:X4"/>
    <mergeCell ref="I6:P8"/>
    <mergeCell ref="E10:T11"/>
    <mergeCell ref="A13:J15"/>
    <mergeCell ref="O13:X15"/>
    <mergeCell ref="A16:E17"/>
    <mergeCell ref="F16:J17"/>
    <mergeCell ref="O16:S17"/>
    <mergeCell ref="T16:X17"/>
    <mergeCell ref="A18:E19"/>
    <mergeCell ref="F18:J19"/>
    <mergeCell ref="O18:S19"/>
    <mergeCell ref="T18:X19"/>
    <mergeCell ref="H21:Q23"/>
    <mergeCell ref="J26:O27"/>
    <mergeCell ref="E29:T30"/>
    <mergeCell ref="A32:J34"/>
    <mergeCell ref="O32:X34"/>
    <mergeCell ref="A35:E36"/>
    <mergeCell ref="F35:J36"/>
    <mergeCell ref="O35:S36"/>
    <mergeCell ref="T35:X36"/>
    <mergeCell ref="J45:O46"/>
    <mergeCell ref="S45:X46"/>
    <mergeCell ref="U47:X48"/>
    <mergeCell ref="A37:E38"/>
    <mergeCell ref="F37:J38"/>
    <mergeCell ref="O37:S38"/>
    <mergeCell ref="T37:X38"/>
    <mergeCell ref="H40:Q42"/>
    <mergeCell ref="J43:O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50"/>
  <sheetViews>
    <sheetView tabSelected="1" topLeftCell="A13" workbookViewId="0">
      <selection activeCell="Y36" sqref="Y36:AA37"/>
    </sheetView>
  </sheetViews>
  <sheetFormatPr baseColWidth="10" defaultRowHeight="15" x14ac:dyDescent="0.25"/>
  <cols>
    <col min="1" max="3" width="4" customWidth="1"/>
    <col min="4" max="6" width="3.28515625" customWidth="1"/>
    <col min="7" max="37" width="3.5703125" customWidth="1"/>
  </cols>
  <sheetData>
    <row r="1" spans="1:27" x14ac:dyDescent="0.25">
      <c r="A1" s="53" t="s">
        <v>12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5"/>
    </row>
    <row r="2" spans="1:27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8"/>
    </row>
    <row r="3" spans="1:27" x14ac:dyDescent="0.25">
      <c r="A3" s="56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8"/>
    </row>
    <row r="4" spans="1:27" ht="15.75" thickBot="1" x14ac:dyDescent="0.3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1"/>
    </row>
    <row r="5" spans="1:27" ht="15.75" customHeight="1" x14ac:dyDescent="0.25"/>
    <row r="6" spans="1:27" ht="15.75" customHeight="1" x14ac:dyDescent="0.25"/>
    <row r="7" spans="1:27" ht="15.75" customHeight="1" thickBot="1" x14ac:dyDescent="0.3"/>
    <row r="8" spans="1:27" ht="15.75" customHeight="1" x14ac:dyDescent="0.25">
      <c r="A8" s="109" t="s">
        <v>13</v>
      </c>
      <c r="B8" s="110"/>
      <c r="C8" s="110"/>
      <c r="D8" s="103" t="s">
        <v>15</v>
      </c>
      <c r="E8" s="104"/>
      <c r="F8" s="105"/>
      <c r="G8" s="103" t="s">
        <v>16</v>
      </c>
      <c r="H8" s="104"/>
      <c r="I8" s="105"/>
      <c r="J8" s="103" t="s">
        <v>19</v>
      </c>
      <c r="K8" s="104"/>
      <c r="L8" s="105"/>
      <c r="M8" s="103" t="s">
        <v>17</v>
      </c>
      <c r="N8" s="104"/>
      <c r="O8" s="105"/>
      <c r="P8" s="103" t="s">
        <v>18</v>
      </c>
      <c r="Q8" s="104"/>
      <c r="R8" s="105"/>
      <c r="S8" s="119" t="s">
        <v>6</v>
      </c>
      <c r="T8" s="120"/>
      <c r="U8" s="121"/>
      <c r="V8" s="113" t="s">
        <v>22</v>
      </c>
      <c r="W8" s="113"/>
      <c r="X8" s="117"/>
      <c r="Y8" s="113" t="s">
        <v>21</v>
      </c>
      <c r="Z8" s="113"/>
      <c r="AA8" s="114"/>
    </row>
    <row r="9" spans="1:27" ht="15.75" customHeight="1" x14ac:dyDescent="0.25">
      <c r="A9" s="111"/>
      <c r="B9" s="112"/>
      <c r="C9" s="112"/>
      <c r="D9" s="106"/>
      <c r="E9" s="107"/>
      <c r="F9" s="108"/>
      <c r="G9" s="106"/>
      <c r="H9" s="107"/>
      <c r="I9" s="108"/>
      <c r="J9" s="106"/>
      <c r="K9" s="107"/>
      <c r="L9" s="108"/>
      <c r="M9" s="106"/>
      <c r="N9" s="107"/>
      <c r="O9" s="108"/>
      <c r="P9" s="106"/>
      <c r="Q9" s="107"/>
      <c r="R9" s="108"/>
      <c r="S9" s="122"/>
      <c r="T9" s="123"/>
      <c r="U9" s="124"/>
      <c r="V9" s="115"/>
      <c r="W9" s="115"/>
      <c r="X9" s="118"/>
      <c r="Y9" s="115"/>
      <c r="Z9" s="115"/>
      <c r="AA9" s="116"/>
    </row>
    <row r="10" spans="1:27" ht="15.75" customHeight="1" x14ac:dyDescent="0.25">
      <c r="A10" s="142">
        <v>42226</v>
      </c>
      <c r="B10" s="143"/>
      <c r="C10" s="143"/>
      <c r="D10" s="93">
        <v>2</v>
      </c>
      <c r="E10" s="93"/>
      <c r="F10" s="93"/>
      <c r="G10" s="140">
        <v>86000</v>
      </c>
      <c r="H10" s="140"/>
      <c r="I10" s="140"/>
      <c r="J10" s="138">
        <v>0.79500000000000004</v>
      </c>
      <c r="K10" s="138"/>
      <c r="L10" s="138"/>
      <c r="M10" s="93">
        <v>25</v>
      </c>
      <c r="N10" s="93"/>
      <c r="O10" s="93"/>
      <c r="P10" s="83">
        <f>J10+(((M10-15)*0.72)/1000)</f>
        <v>0.80220000000000002</v>
      </c>
      <c r="Q10" s="83"/>
      <c r="R10" s="83"/>
      <c r="S10" s="136"/>
      <c r="T10" s="136"/>
      <c r="U10" s="136"/>
      <c r="V10" s="83">
        <f ca="1">INDIRECT("Q"&amp;41+D10*2)</f>
        <v>0.79274999999999995</v>
      </c>
      <c r="W10" s="83"/>
      <c r="X10" s="83"/>
      <c r="Y10" s="85">
        <f ca="1">V10-P10</f>
        <v>-9.4500000000000695E-3</v>
      </c>
      <c r="Z10" s="85"/>
      <c r="AA10" s="86"/>
    </row>
    <row r="11" spans="1:27" ht="15.75" customHeight="1" x14ac:dyDescent="0.25">
      <c r="A11" s="142"/>
      <c r="B11" s="143"/>
      <c r="C11" s="143"/>
      <c r="D11" s="93"/>
      <c r="E11" s="93"/>
      <c r="F11" s="93"/>
      <c r="G11" s="140"/>
      <c r="H11" s="140"/>
      <c r="I11" s="140"/>
      <c r="J11" s="138"/>
      <c r="K11" s="138"/>
      <c r="L11" s="138"/>
      <c r="M11" s="93"/>
      <c r="N11" s="93"/>
      <c r="O11" s="93"/>
      <c r="P11" s="83"/>
      <c r="Q11" s="83"/>
      <c r="R11" s="83"/>
      <c r="S11" s="136"/>
      <c r="T11" s="136"/>
      <c r="U11" s="136"/>
      <c r="V11" s="83"/>
      <c r="W11" s="83"/>
      <c r="X11" s="83"/>
      <c r="Y11" s="85"/>
      <c r="Z11" s="85"/>
      <c r="AA11" s="86"/>
    </row>
    <row r="12" spans="1:27" ht="15.75" customHeight="1" x14ac:dyDescent="0.25">
      <c r="A12" s="142">
        <v>42231</v>
      </c>
      <c r="B12" s="143"/>
      <c r="C12" s="143"/>
      <c r="D12" s="93">
        <v>2</v>
      </c>
      <c r="E12" s="93"/>
      <c r="F12" s="93"/>
      <c r="G12" s="140"/>
      <c r="H12" s="140"/>
      <c r="I12" s="140"/>
      <c r="J12" s="138"/>
      <c r="K12" s="138"/>
      <c r="L12" s="138"/>
      <c r="M12" s="93"/>
      <c r="N12" s="93"/>
      <c r="O12" s="93"/>
      <c r="P12" s="83">
        <f t="shared" ref="P12" si="0">J12+(((M12-15)*0.72)/1000)</f>
        <v>-1.0799999999999999E-2</v>
      </c>
      <c r="Q12" s="83"/>
      <c r="R12" s="83"/>
      <c r="S12" s="136"/>
      <c r="T12" s="136"/>
      <c r="U12" s="136"/>
      <c r="V12" s="83">
        <f t="shared" ref="V12" ca="1" si="1">INDIRECT("Q"&amp;41+D12*2)</f>
        <v>0.79274999999999995</v>
      </c>
      <c r="W12" s="83"/>
      <c r="X12" s="83"/>
      <c r="Y12" s="85">
        <f ca="1">V12-P12</f>
        <v>0.80354999999999999</v>
      </c>
      <c r="Z12" s="85"/>
      <c r="AA12" s="86"/>
    </row>
    <row r="13" spans="1:27" ht="15.75" customHeight="1" x14ac:dyDescent="0.25">
      <c r="A13" s="142"/>
      <c r="B13" s="143"/>
      <c r="C13" s="143"/>
      <c r="D13" s="93"/>
      <c r="E13" s="93"/>
      <c r="F13" s="93"/>
      <c r="G13" s="140"/>
      <c r="H13" s="140"/>
      <c r="I13" s="140"/>
      <c r="J13" s="138"/>
      <c r="K13" s="138"/>
      <c r="L13" s="138"/>
      <c r="M13" s="93"/>
      <c r="N13" s="93"/>
      <c r="O13" s="93"/>
      <c r="P13" s="83"/>
      <c r="Q13" s="83"/>
      <c r="R13" s="83"/>
      <c r="S13" s="136"/>
      <c r="T13" s="136"/>
      <c r="U13" s="136"/>
      <c r="V13" s="83"/>
      <c r="W13" s="83"/>
      <c r="X13" s="83"/>
      <c r="Y13" s="85"/>
      <c r="Z13" s="85"/>
      <c r="AA13" s="86"/>
    </row>
    <row r="14" spans="1:27" ht="15.75" customHeight="1" x14ac:dyDescent="0.25">
      <c r="A14" s="142"/>
      <c r="B14" s="143"/>
      <c r="C14" s="143"/>
      <c r="D14" s="93"/>
      <c r="E14" s="93"/>
      <c r="F14" s="93"/>
      <c r="G14" s="140"/>
      <c r="H14" s="140"/>
      <c r="I14" s="140"/>
      <c r="J14" s="138"/>
      <c r="K14" s="138"/>
      <c r="L14" s="138"/>
      <c r="M14" s="93"/>
      <c r="N14" s="93"/>
      <c r="O14" s="93"/>
      <c r="P14" s="83">
        <f t="shared" ref="P14" si="2">J14+(((M14-15)*0.72)/1000)</f>
        <v>-1.0799999999999999E-2</v>
      </c>
      <c r="Q14" s="83"/>
      <c r="R14" s="83"/>
      <c r="S14" s="136"/>
      <c r="T14" s="136"/>
      <c r="U14" s="136"/>
      <c r="V14" s="83" t="str">
        <f t="shared" ref="V14" ca="1" si="3">INDIRECT("Q"&amp;41+D14*2)</f>
        <v>MV à 15°</v>
      </c>
      <c r="W14" s="83"/>
      <c r="X14" s="83"/>
      <c r="Y14" s="85" t="e">
        <f ca="1">V14-P14</f>
        <v>#VALUE!</v>
      </c>
      <c r="Z14" s="85"/>
      <c r="AA14" s="86"/>
    </row>
    <row r="15" spans="1:27" ht="15.75" customHeight="1" x14ac:dyDescent="0.25">
      <c r="A15" s="142"/>
      <c r="B15" s="143"/>
      <c r="C15" s="143"/>
      <c r="D15" s="93"/>
      <c r="E15" s="93"/>
      <c r="F15" s="93"/>
      <c r="G15" s="140"/>
      <c r="H15" s="140"/>
      <c r="I15" s="140"/>
      <c r="J15" s="138"/>
      <c r="K15" s="138"/>
      <c r="L15" s="138"/>
      <c r="M15" s="93"/>
      <c r="N15" s="93"/>
      <c r="O15" s="93"/>
      <c r="P15" s="83"/>
      <c r="Q15" s="83"/>
      <c r="R15" s="83"/>
      <c r="S15" s="136"/>
      <c r="T15" s="136"/>
      <c r="U15" s="136"/>
      <c r="V15" s="83"/>
      <c r="W15" s="83"/>
      <c r="X15" s="83"/>
      <c r="Y15" s="85"/>
      <c r="Z15" s="85"/>
      <c r="AA15" s="86"/>
    </row>
    <row r="16" spans="1:27" ht="15.75" customHeight="1" x14ac:dyDescent="0.25">
      <c r="A16" s="142"/>
      <c r="B16" s="143"/>
      <c r="C16" s="143"/>
      <c r="D16" s="93"/>
      <c r="E16" s="93"/>
      <c r="F16" s="93"/>
      <c r="G16" s="140"/>
      <c r="H16" s="140"/>
      <c r="I16" s="140"/>
      <c r="J16" s="138"/>
      <c r="K16" s="138"/>
      <c r="L16" s="138"/>
      <c r="M16" s="93"/>
      <c r="N16" s="93"/>
      <c r="O16" s="93"/>
      <c r="P16" s="83">
        <f t="shared" ref="P16" si="4">J16+(((M16-15)*0.72)/1000)</f>
        <v>-1.0799999999999999E-2</v>
      </c>
      <c r="Q16" s="83"/>
      <c r="R16" s="83"/>
      <c r="S16" s="136"/>
      <c r="T16" s="136"/>
      <c r="U16" s="136"/>
      <c r="V16" s="83" t="str">
        <f t="shared" ref="V16" ca="1" si="5">INDIRECT("Q"&amp;41+D16*2)</f>
        <v>MV à 15°</v>
      </c>
      <c r="W16" s="83"/>
      <c r="X16" s="83"/>
      <c r="Y16" s="85" t="e">
        <f ca="1">V16-P16</f>
        <v>#VALUE!</v>
      </c>
      <c r="Z16" s="85"/>
      <c r="AA16" s="86"/>
    </row>
    <row r="17" spans="1:27" ht="15.75" customHeight="1" x14ac:dyDescent="0.25">
      <c r="A17" s="142"/>
      <c r="B17" s="143"/>
      <c r="C17" s="143"/>
      <c r="D17" s="93"/>
      <c r="E17" s="93"/>
      <c r="F17" s="93"/>
      <c r="G17" s="140"/>
      <c r="H17" s="140"/>
      <c r="I17" s="140"/>
      <c r="J17" s="138"/>
      <c r="K17" s="138"/>
      <c r="L17" s="138"/>
      <c r="M17" s="93"/>
      <c r="N17" s="93"/>
      <c r="O17" s="93"/>
      <c r="P17" s="83"/>
      <c r="Q17" s="83"/>
      <c r="R17" s="83"/>
      <c r="S17" s="136"/>
      <c r="T17" s="136"/>
      <c r="U17" s="136"/>
      <c r="V17" s="83"/>
      <c r="W17" s="83"/>
      <c r="X17" s="83"/>
      <c r="Y17" s="85"/>
      <c r="Z17" s="85"/>
      <c r="AA17" s="86"/>
    </row>
    <row r="18" spans="1:27" ht="15.75" customHeight="1" x14ac:dyDescent="0.25">
      <c r="A18" s="142"/>
      <c r="B18" s="143"/>
      <c r="C18" s="143"/>
      <c r="D18" s="93"/>
      <c r="E18" s="93"/>
      <c r="F18" s="93"/>
      <c r="G18" s="140"/>
      <c r="H18" s="140"/>
      <c r="I18" s="140"/>
      <c r="J18" s="138"/>
      <c r="K18" s="138"/>
      <c r="L18" s="138"/>
      <c r="M18" s="93"/>
      <c r="N18" s="93"/>
      <c r="O18" s="93"/>
      <c r="P18" s="83">
        <f t="shared" ref="P18" si="6">J18+(((M18-15)*0.72)/1000)</f>
        <v>-1.0799999999999999E-2</v>
      </c>
      <c r="Q18" s="83"/>
      <c r="R18" s="83"/>
      <c r="S18" s="136"/>
      <c r="T18" s="136"/>
      <c r="U18" s="136"/>
      <c r="V18" s="83" t="str">
        <f t="shared" ref="V18" ca="1" si="7">INDIRECT("Q"&amp;41+D18*2)</f>
        <v>MV à 15°</v>
      </c>
      <c r="W18" s="83"/>
      <c r="X18" s="83"/>
      <c r="Y18" s="85" t="e">
        <f ca="1">V18-P18</f>
        <v>#VALUE!</v>
      </c>
      <c r="Z18" s="85"/>
      <c r="AA18" s="86"/>
    </row>
    <row r="19" spans="1:27" ht="15.75" customHeight="1" x14ac:dyDescent="0.25">
      <c r="A19" s="142"/>
      <c r="B19" s="143"/>
      <c r="C19" s="143"/>
      <c r="D19" s="93"/>
      <c r="E19" s="93"/>
      <c r="F19" s="93"/>
      <c r="G19" s="140"/>
      <c r="H19" s="140"/>
      <c r="I19" s="140"/>
      <c r="J19" s="138"/>
      <c r="K19" s="138"/>
      <c r="L19" s="138"/>
      <c r="M19" s="93"/>
      <c r="N19" s="93"/>
      <c r="O19" s="93"/>
      <c r="P19" s="83"/>
      <c r="Q19" s="83"/>
      <c r="R19" s="83"/>
      <c r="S19" s="136"/>
      <c r="T19" s="136"/>
      <c r="U19" s="136"/>
      <c r="V19" s="83"/>
      <c r="W19" s="83"/>
      <c r="X19" s="83"/>
      <c r="Y19" s="85"/>
      <c r="Z19" s="85"/>
      <c r="AA19" s="86"/>
    </row>
    <row r="20" spans="1:27" ht="15.75" customHeight="1" x14ac:dyDescent="0.25">
      <c r="A20" s="142"/>
      <c r="B20" s="143"/>
      <c r="C20" s="143"/>
      <c r="D20" s="93"/>
      <c r="E20" s="93"/>
      <c r="F20" s="93"/>
      <c r="G20" s="140"/>
      <c r="H20" s="140"/>
      <c r="I20" s="140"/>
      <c r="J20" s="138"/>
      <c r="K20" s="138"/>
      <c r="L20" s="138"/>
      <c r="M20" s="93"/>
      <c r="N20" s="93"/>
      <c r="O20" s="93"/>
      <c r="P20" s="83">
        <f t="shared" ref="P20" si="8">J20+(((M20-15)*0.72)/1000)</f>
        <v>-1.0799999999999999E-2</v>
      </c>
      <c r="Q20" s="83"/>
      <c r="R20" s="83"/>
      <c r="S20" s="136"/>
      <c r="T20" s="136"/>
      <c r="U20" s="136"/>
      <c r="V20" s="83" t="str">
        <f t="shared" ref="V20" ca="1" si="9">INDIRECT("Q"&amp;41+D20*2)</f>
        <v>MV à 15°</v>
      </c>
      <c r="W20" s="83"/>
      <c r="X20" s="83"/>
      <c r="Y20" s="85" t="e">
        <f ca="1">V20-P20</f>
        <v>#VALUE!</v>
      </c>
      <c r="Z20" s="85"/>
      <c r="AA20" s="86"/>
    </row>
    <row r="21" spans="1:27" ht="15.75" customHeight="1" x14ac:dyDescent="0.25">
      <c r="A21" s="142"/>
      <c r="B21" s="143"/>
      <c r="C21" s="143"/>
      <c r="D21" s="93"/>
      <c r="E21" s="93"/>
      <c r="F21" s="93"/>
      <c r="G21" s="140"/>
      <c r="H21" s="140"/>
      <c r="I21" s="140"/>
      <c r="J21" s="138"/>
      <c r="K21" s="138"/>
      <c r="L21" s="138"/>
      <c r="M21" s="93"/>
      <c r="N21" s="93"/>
      <c r="O21" s="93"/>
      <c r="P21" s="83"/>
      <c r="Q21" s="83"/>
      <c r="R21" s="83"/>
      <c r="S21" s="136"/>
      <c r="T21" s="136"/>
      <c r="U21" s="136"/>
      <c r="V21" s="83"/>
      <c r="W21" s="83"/>
      <c r="X21" s="83"/>
      <c r="Y21" s="85"/>
      <c r="Z21" s="85"/>
      <c r="AA21" s="86"/>
    </row>
    <row r="22" spans="1:27" ht="15.75" customHeight="1" x14ac:dyDescent="0.25">
      <c r="A22" s="142"/>
      <c r="B22" s="143"/>
      <c r="C22" s="143"/>
      <c r="D22" s="93"/>
      <c r="E22" s="93"/>
      <c r="F22" s="93"/>
      <c r="G22" s="140"/>
      <c r="H22" s="140"/>
      <c r="I22" s="140"/>
      <c r="J22" s="138"/>
      <c r="K22" s="138"/>
      <c r="L22" s="138"/>
      <c r="M22" s="93"/>
      <c r="N22" s="93"/>
      <c r="O22" s="93"/>
      <c r="P22" s="83">
        <f t="shared" ref="P22" si="10">J22+(((M22-15)*0.72)/1000)</f>
        <v>-1.0799999999999999E-2</v>
      </c>
      <c r="Q22" s="83"/>
      <c r="R22" s="83"/>
      <c r="S22" s="136"/>
      <c r="T22" s="136"/>
      <c r="U22" s="136"/>
      <c r="V22" s="83" t="str">
        <f t="shared" ref="V22" ca="1" si="11">INDIRECT("Q"&amp;41+D22*2)</f>
        <v>MV à 15°</v>
      </c>
      <c r="W22" s="83"/>
      <c r="X22" s="83"/>
      <c r="Y22" s="85" t="e">
        <f ca="1">V22-P22</f>
        <v>#VALUE!</v>
      </c>
      <c r="Z22" s="85"/>
      <c r="AA22" s="86"/>
    </row>
    <row r="23" spans="1:27" ht="15.75" customHeight="1" x14ac:dyDescent="0.25">
      <c r="A23" s="142"/>
      <c r="B23" s="143"/>
      <c r="C23" s="143"/>
      <c r="D23" s="93"/>
      <c r="E23" s="93"/>
      <c r="F23" s="93"/>
      <c r="G23" s="140"/>
      <c r="H23" s="140"/>
      <c r="I23" s="140"/>
      <c r="J23" s="138"/>
      <c r="K23" s="138"/>
      <c r="L23" s="138"/>
      <c r="M23" s="93"/>
      <c r="N23" s="93"/>
      <c r="O23" s="93"/>
      <c r="P23" s="83"/>
      <c r="Q23" s="83"/>
      <c r="R23" s="83"/>
      <c r="S23" s="136"/>
      <c r="T23" s="136"/>
      <c r="U23" s="136"/>
      <c r="V23" s="83"/>
      <c r="W23" s="83"/>
      <c r="X23" s="83"/>
      <c r="Y23" s="85"/>
      <c r="Z23" s="85"/>
      <c r="AA23" s="86"/>
    </row>
    <row r="24" spans="1:27" ht="15.75" customHeight="1" x14ac:dyDescent="0.25">
      <c r="A24" s="142"/>
      <c r="B24" s="143"/>
      <c r="C24" s="143"/>
      <c r="D24" s="93"/>
      <c r="E24" s="93"/>
      <c r="F24" s="93"/>
      <c r="G24" s="140"/>
      <c r="H24" s="140"/>
      <c r="I24" s="140"/>
      <c r="J24" s="138"/>
      <c r="K24" s="138"/>
      <c r="L24" s="138"/>
      <c r="M24" s="93"/>
      <c r="N24" s="93"/>
      <c r="O24" s="93"/>
      <c r="P24" s="83">
        <f t="shared" ref="P24" si="12">J24+(((M24-15)*0.72)/1000)</f>
        <v>-1.0799999999999999E-2</v>
      </c>
      <c r="Q24" s="83"/>
      <c r="R24" s="83"/>
      <c r="S24" s="136"/>
      <c r="T24" s="136"/>
      <c r="U24" s="136"/>
      <c r="V24" s="83" t="str">
        <f t="shared" ref="V24" ca="1" si="13">INDIRECT("Q"&amp;41+D24*2)</f>
        <v>MV à 15°</v>
      </c>
      <c r="W24" s="83"/>
      <c r="X24" s="83"/>
      <c r="Y24" s="85" t="e">
        <f ca="1">V24-P24</f>
        <v>#VALUE!</v>
      </c>
      <c r="Z24" s="85"/>
      <c r="AA24" s="86"/>
    </row>
    <row r="25" spans="1:27" ht="15.75" customHeight="1" x14ac:dyDescent="0.25">
      <c r="A25" s="142"/>
      <c r="B25" s="143"/>
      <c r="C25" s="143"/>
      <c r="D25" s="93"/>
      <c r="E25" s="93"/>
      <c r="F25" s="93"/>
      <c r="G25" s="140"/>
      <c r="H25" s="140"/>
      <c r="I25" s="140"/>
      <c r="J25" s="138"/>
      <c r="K25" s="138"/>
      <c r="L25" s="138"/>
      <c r="M25" s="93"/>
      <c r="N25" s="93"/>
      <c r="O25" s="93"/>
      <c r="P25" s="83"/>
      <c r="Q25" s="83"/>
      <c r="R25" s="83"/>
      <c r="S25" s="136"/>
      <c r="T25" s="136"/>
      <c r="U25" s="136"/>
      <c r="V25" s="83"/>
      <c r="W25" s="83"/>
      <c r="X25" s="83"/>
      <c r="Y25" s="85"/>
      <c r="Z25" s="85"/>
      <c r="AA25" s="86"/>
    </row>
    <row r="26" spans="1:27" ht="15.75" customHeight="1" x14ac:dyDescent="0.25">
      <c r="A26" s="142"/>
      <c r="B26" s="143"/>
      <c r="C26" s="143"/>
      <c r="D26" s="93"/>
      <c r="E26" s="93"/>
      <c r="F26" s="93"/>
      <c r="G26" s="140"/>
      <c r="H26" s="140"/>
      <c r="I26" s="140"/>
      <c r="J26" s="138"/>
      <c r="K26" s="138"/>
      <c r="L26" s="138"/>
      <c r="M26" s="93"/>
      <c r="N26" s="93"/>
      <c r="O26" s="93"/>
      <c r="P26" s="83">
        <f t="shared" ref="P26" si="14">J26+(((M26-15)*0.72)/1000)</f>
        <v>-1.0799999999999999E-2</v>
      </c>
      <c r="Q26" s="83"/>
      <c r="R26" s="83"/>
      <c r="S26" s="136"/>
      <c r="T26" s="136"/>
      <c r="U26" s="136"/>
      <c r="V26" s="83" t="str">
        <f t="shared" ref="V26" ca="1" si="15">INDIRECT("Q"&amp;41+D26*2)</f>
        <v>MV à 15°</v>
      </c>
      <c r="W26" s="83"/>
      <c r="X26" s="83"/>
      <c r="Y26" s="85" t="e">
        <f ca="1">V26-P26</f>
        <v>#VALUE!</v>
      </c>
      <c r="Z26" s="85"/>
      <c r="AA26" s="86"/>
    </row>
    <row r="27" spans="1:27" ht="15.75" customHeight="1" x14ac:dyDescent="0.25">
      <c r="A27" s="142"/>
      <c r="B27" s="143"/>
      <c r="C27" s="143"/>
      <c r="D27" s="93"/>
      <c r="E27" s="93"/>
      <c r="F27" s="93"/>
      <c r="G27" s="140"/>
      <c r="H27" s="140"/>
      <c r="I27" s="140"/>
      <c r="J27" s="138"/>
      <c r="K27" s="138"/>
      <c r="L27" s="138"/>
      <c r="M27" s="93"/>
      <c r="N27" s="93"/>
      <c r="O27" s="93"/>
      <c r="P27" s="83"/>
      <c r="Q27" s="83"/>
      <c r="R27" s="83"/>
      <c r="S27" s="136"/>
      <c r="T27" s="136"/>
      <c r="U27" s="136"/>
      <c r="V27" s="83"/>
      <c r="W27" s="83"/>
      <c r="X27" s="83"/>
      <c r="Y27" s="85"/>
      <c r="Z27" s="85"/>
      <c r="AA27" s="86"/>
    </row>
    <row r="28" spans="1:27" ht="15.75" customHeight="1" x14ac:dyDescent="0.25">
      <c r="A28" s="142"/>
      <c r="B28" s="143"/>
      <c r="C28" s="143"/>
      <c r="D28" s="93"/>
      <c r="E28" s="93"/>
      <c r="F28" s="93"/>
      <c r="G28" s="140"/>
      <c r="H28" s="140"/>
      <c r="I28" s="140"/>
      <c r="J28" s="138"/>
      <c r="K28" s="138"/>
      <c r="L28" s="138"/>
      <c r="M28" s="93"/>
      <c r="N28" s="93"/>
      <c r="O28" s="93"/>
      <c r="P28" s="83">
        <f t="shared" ref="P28" si="16">J28+(((M28-15)*0.72)/1000)</f>
        <v>-1.0799999999999999E-2</v>
      </c>
      <c r="Q28" s="83"/>
      <c r="R28" s="83"/>
      <c r="S28" s="136"/>
      <c r="T28" s="136"/>
      <c r="U28" s="136"/>
      <c r="V28" s="83" t="str">
        <f t="shared" ref="V28" ca="1" si="17">INDIRECT("Q"&amp;41+D28*2)</f>
        <v>MV à 15°</v>
      </c>
      <c r="W28" s="83"/>
      <c r="X28" s="83"/>
      <c r="Y28" s="85" t="e">
        <f ca="1">V28-P28</f>
        <v>#VALUE!</v>
      </c>
      <c r="Z28" s="85"/>
      <c r="AA28" s="86"/>
    </row>
    <row r="29" spans="1:27" ht="15.75" customHeight="1" x14ac:dyDescent="0.25">
      <c r="A29" s="142"/>
      <c r="B29" s="143"/>
      <c r="C29" s="143"/>
      <c r="D29" s="93"/>
      <c r="E29" s="93"/>
      <c r="F29" s="93"/>
      <c r="G29" s="140"/>
      <c r="H29" s="140"/>
      <c r="I29" s="140"/>
      <c r="J29" s="138"/>
      <c r="K29" s="138"/>
      <c r="L29" s="138"/>
      <c r="M29" s="93"/>
      <c r="N29" s="93"/>
      <c r="O29" s="93"/>
      <c r="P29" s="83"/>
      <c r="Q29" s="83"/>
      <c r="R29" s="83"/>
      <c r="S29" s="136"/>
      <c r="T29" s="136"/>
      <c r="U29" s="136"/>
      <c r="V29" s="83"/>
      <c r="W29" s="83"/>
      <c r="X29" s="83"/>
      <c r="Y29" s="85"/>
      <c r="Z29" s="85"/>
      <c r="AA29" s="86"/>
    </row>
    <row r="30" spans="1:27" ht="15.75" customHeight="1" x14ac:dyDescent="0.25">
      <c r="A30" s="142"/>
      <c r="B30" s="143"/>
      <c r="C30" s="143"/>
      <c r="D30" s="93"/>
      <c r="E30" s="93"/>
      <c r="F30" s="93"/>
      <c r="G30" s="140"/>
      <c r="H30" s="140"/>
      <c r="I30" s="140"/>
      <c r="J30" s="138"/>
      <c r="K30" s="138"/>
      <c r="L30" s="138"/>
      <c r="M30" s="93"/>
      <c r="N30" s="93"/>
      <c r="O30" s="93"/>
      <c r="P30" s="83">
        <f t="shared" ref="P30" si="18">J30+(((M30-15)*0.72)/1000)</f>
        <v>-1.0799999999999999E-2</v>
      </c>
      <c r="Q30" s="83"/>
      <c r="R30" s="83"/>
      <c r="S30" s="136"/>
      <c r="T30" s="136"/>
      <c r="U30" s="136"/>
      <c r="V30" s="83" t="str">
        <f t="shared" ref="V30" ca="1" si="19">INDIRECT("Q"&amp;41+D30*2)</f>
        <v>MV à 15°</v>
      </c>
      <c r="W30" s="83"/>
      <c r="X30" s="83"/>
      <c r="Y30" s="85" t="e">
        <f ca="1">V30-P30</f>
        <v>#VALUE!</v>
      </c>
      <c r="Z30" s="85"/>
      <c r="AA30" s="86"/>
    </row>
    <row r="31" spans="1:27" ht="15.75" customHeight="1" x14ac:dyDescent="0.25">
      <c r="A31" s="142"/>
      <c r="B31" s="143"/>
      <c r="C31" s="143"/>
      <c r="D31" s="93"/>
      <c r="E31" s="93"/>
      <c r="F31" s="93"/>
      <c r="G31" s="140"/>
      <c r="H31" s="140"/>
      <c r="I31" s="140"/>
      <c r="J31" s="138"/>
      <c r="K31" s="138"/>
      <c r="L31" s="138"/>
      <c r="M31" s="93"/>
      <c r="N31" s="93"/>
      <c r="O31" s="93"/>
      <c r="P31" s="83"/>
      <c r="Q31" s="83"/>
      <c r="R31" s="83"/>
      <c r="S31" s="136"/>
      <c r="T31" s="136"/>
      <c r="U31" s="136"/>
      <c r="V31" s="83"/>
      <c r="W31" s="83"/>
      <c r="X31" s="83"/>
      <c r="Y31" s="85"/>
      <c r="Z31" s="85"/>
      <c r="AA31" s="86"/>
    </row>
    <row r="32" spans="1:27" ht="15.75" customHeight="1" x14ac:dyDescent="0.25">
      <c r="A32" s="142"/>
      <c r="B32" s="143"/>
      <c r="C32" s="143"/>
      <c r="D32" s="93"/>
      <c r="E32" s="93"/>
      <c r="F32" s="93"/>
      <c r="G32" s="140"/>
      <c r="H32" s="140"/>
      <c r="I32" s="140"/>
      <c r="J32" s="138"/>
      <c r="K32" s="138"/>
      <c r="L32" s="138"/>
      <c r="M32" s="93"/>
      <c r="N32" s="93"/>
      <c r="O32" s="93"/>
      <c r="P32" s="83">
        <f t="shared" ref="P32" si="20">J32+(((M32-15)*0.72)/1000)</f>
        <v>-1.0799999999999999E-2</v>
      </c>
      <c r="Q32" s="83"/>
      <c r="R32" s="83"/>
      <c r="S32" s="136"/>
      <c r="T32" s="136"/>
      <c r="U32" s="136"/>
      <c r="V32" s="83" t="str">
        <f t="shared" ref="V32" ca="1" si="21">INDIRECT("Q"&amp;41+D32*2)</f>
        <v>MV à 15°</v>
      </c>
      <c r="W32" s="83"/>
      <c r="X32" s="83"/>
      <c r="Y32" s="85" t="e">
        <f ca="1">V32-P32</f>
        <v>#VALUE!</v>
      </c>
      <c r="Z32" s="85"/>
      <c r="AA32" s="86"/>
    </row>
    <row r="33" spans="1:27" ht="15.75" customHeight="1" x14ac:dyDescent="0.25">
      <c r="A33" s="142"/>
      <c r="B33" s="143"/>
      <c r="C33" s="143"/>
      <c r="D33" s="93"/>
      <c r="E33" s="93"/>
      <c r="F33" s="93"/>
      <c r="G33" s="140"/>
      <c r="H33" s="140"/>
      <c r="I33" s="140"/>
      <c r="J33" s="138"/>
      <c r="K33" s="138"/>
      <c r="L33" s="138"/>
      <c r="M33" s="93"/>
      <c r="N33" s="93"/>
      <c r="O33" s="93"/>
      <c r="P33" s="83"/>
      <c r="Q33" s="83"/>
      <c r="R33" s="83"/>
      <c r="S33" s="136"/>
      <c r="T33" s="136"/>
      <c r="U33" s="136"/>
      <c r="V33" s="83"/>
      <c r="W33" s="83"/>
      <c r="X33" s="83"/>
      <c r="Y33" s="85"/>
      <c r="Z33" s="85"/>
      <c r="AA33" s="86"/>
    </row>
    <row r="34" spans="1:27" ht="15.75" customHeight="1" x14ac:dyDescent="0.25">
      <c r="A34" s="142"/>
      <c r="B34" s="143"/>
      <c r="C34" s="143"/>
      <c r="D34" s="93"/>
      <c r="E34" s="93"/>
      <c r="F34" s="93"/>
      <c r="G34" s="140"/>
      <c r="H34" s="140"/>
      <c r="I34" s="140"/>
      <c r="J34" s="138"/>
      <c r="K34" s="138"/>
      <c r="L34" s="138"/>
      <c r="M34" s="93"/>
      <c r="N34" s="93"/>
      <c r="O34" s="93"/>
      <c r="P34" s="83">
        <f t="shared" ref="P34" si="22">J34+(((M34-15)*0.72)/1000)</f>
        <v>-1.0799999999999999E-2</v>
      </c>
      <c r="Q34" s="83"/>
      <c r="R34" s="83"/>
      <c r="S34" s="136"/>
      <c r="T34" s="136"/>
      <c r="U34" s="136"/>
      <c r="V34" s="83" t="str">
        <f t="shared" ref="V34" ca="1" si="23">INDIRECT("Q"&amp;41+D34*2)</f>
        <v>MV à 15°</v>
      </c>
      <c r="W34" s="83"/>
      <c r="X34" s="83"/>
      <c r="Y34" s="85" t="e">
        <f ca="1">V34-P34</f>
        <v>#VALUE!</v>
      </c>
      <c r="Z34" s="85"/>
      <c r="AA34" s="86"/>
    </row>
    <row r="35" spans="1:27" ht="15.75" customHeight="1" x14ac:dyDescent="0.25">
      <c r="A35" s="142"/>
      <c r="B35" s="143"/>
      <c r="C35" s="143"/>
      <c r="D35" s="93"/>
      <c r="E35" s="93"/>
      <c r="F35" s="93"/>
      <c r="G35" s="140"/>
      <c r="H35" s="140"/>
      <c r="I35" s="140"/>
      <c r="J35" s="138"/>
      <c r="K35" s="138"/>
      <c r="L35" s="138"/>
      <c r="M35" s="93"/>
      <c r="N35" s="93"/>
      <c r="O35" s="93"/>
      <c r="P35" s="83"/>
      <c r="Q35" s="83"/>
      <c r="R35" s="83"/>
      <c r="S35" s="136"/>
      <c r="T35" s="136"/>
      <c r="U35" s="136"/>
      <c r="V35" s="83"/>
      <c r="W35" s="83"/>
      <c r="X35" s="83"/>
      <c r="Y35" s="85"/>
      <c r="Z35" s="85"/>
      <c r="AA35" s="86"/>
    </row>
    <row r="36" spans="1:27" ht="15.75" customHeight="1" x14ac:dyDescent="0.25">
      <c r="A36" s="142"/>
      <c r="B36" s="143"/>
      <c r="C36" s="143"/>
      <c r="D36" s="93"/>
      <c r="E36" s="93"/>
      <c r="F36" s="93"/>
      <c r="G36" s="140"/>
      <c r="H36" s="140"/>
      <c r="I36" s="140"/>
      <c r="J36" s="138"/>
      <c r="K36" s="138"/>
      <c r="L36" s="138"/>
      <c r="M36" s="93"/>
      <c r="N36" s="93"/>
      <c r="O36" s="93"/>
      <c r="P36" s="83">
        <f t="shared" ref="P36" si="24">J36+(((M36-15)*0.72)/1000)</f>
        <v>-1.0799999999999999E-2</v>
      </c>
      <c r="Q36" s="83"/>
      <c r="R36" s="83"/>
      <c r="S36" s="136"/>
      <c r="T36" s="136"/>
      <c r="U36" s="136"/>
      <c r="V36" s="83" t="str">
        <f t="shared" ref="V36" ca="1" si="25">INDIRECT("Q"&amp;41+D36*2)</f>
        <v>MV à 15°</v>
      </c>
      <c r="W36" s="83"/>
      <c r="X36" s="83"/>
      <c r="Y36" s="85" t="e">
        <f ca="1">V36-P36</f>
        <v>#VALUE!</v>
      </c>
      <c r="Z36" s="85"/>
      <c r="AA36" s="86"/>
    </row>
    <row r="37" spans="1:27" ht="15.75" customHeight="1" thickBot="1" x14ac:dyDescent="0.3">
      <c r="A37" s="144"/>
      <c r="B37" s="145"/>
      <c r="C37" s="145"/>
      <c r="D37" s="94"/>
      <c r="E37" s="94"/>
      <c r="F37" s="94"/>
      <c r="G37" s="141"/>
      <c r="H37" s="141"/>
      <c r="I37" s="141"/>
      <c r="J37" s="139"/>
      <c r="K37" s="139"/>
      <c r="L37" s="139"/>
      <c r="M37" s="94"/>
      <c r="N37" s="94"/>
      <c r="O37" s="94"/>
      <c r="P37" s="84"/>
      <c r="Q37" s="84"/>
      <c r="R37" s="84"/>
      <c r="S37" s="137"/>
      <c r="T37" s="137"/>
      <c r="U37" s="137"/>
      <c r="V37" s="84"/>
      <c r="W37" s="84"/>
      <c r="X37" s="84"/>
      <c r="Y37" s="87"/>
      <c r="Z37" s="87"/>
      <c r="AA37" s="88"/>
    </row>
    <row r="38" spans="1:27" ht="15.75" customHeight="1" thickBot="1" x14ac:dyDescent="0.3"/>
    <row r="39" spans="1:27" ht="15.75" customHeight="1" x14ac:dyDescent="0.25">
      <c r="C39" s="5"/>
      <c r="D39" s="5"/>
      <c r="E39" s="5"/>
      <c r="F39" s="5"/>
      <c r="G39" s="5"/>
      <c r="H39" s="5"/>
      <c r="I39" s="126" t="s">
        <v>20</v>
      </c>
      <c r="J39" s="127"/>
      <c r="K39" s="127"/>
      <c r="L39" s="127"/>
      <c r="M39" s="127"/>
      <c r="N39" s="127"/>
      <c r="O39" s="127"/>
      <c r="P39" s="127"/>
      <c r="Q39" s="127"/>
      <c r="R39" s="128"/>
    </row>
    <row r="40" spans="1:27" ht="15.75" customHeight="1" thickBot="1" x14ac:dyDescent="0.3">
      <c r="C40" s="5"/>
      <c r="D40" s="5"/>
      <c r="E40" s="5"/>
      <c r="F40" s="5"/>
      <c r="G40" s="5"/>
      <c r="H40" s="5"/>
      <c r="I40" s="135"/>
      <c r="J40" s="133"/>
      <c r="K40" s="133"/>
      <c r="L40" s="133"/>
      <c r="M40" s="133"/>
      <c r="N40" s="133"/>
      <c r="O40" s="133"/>
      <c r="P40" s="133"/>
      <c r="Q40" s="133"/>
      <c r="R40" s="134"/>
    </row>
    <row r="41" spans="1:27" ht="15.75" customHeight="1" x14ac:dyDescent="0.25">
      <c r="A41" s="6"/>
      <c r="B41" s="6"/>
      <c r="C41" s="89" t="s">
        <v>13</v>
      </c>
      <c r="D41" s="90"/>
      <c r="E41" s="90"/>
      <c r="F41" s="90"/>
      <c r="G41" s="90"/>
      <c r="H41" s="90" t="s">
        <v>14</v>
      </c>
      <c r="I41" s="90"/>
      <c r="J41" s="90"/>
      <c r="K41" s="90" t="s">
        <v>15</v>
      </c>
      <c r="L41" s="90"/>
      <c r="M41" s="90"/>
      <c r="N41" s="90" t="s">
        <v>16</v>
      </c>
      <c r="O41" s="90"/>
      <c r="P41" s="90"/>
      <c r="Q41" s="90" t="s">
        <v>18</v>
      </c>
      <c r="R41" s="90"/>
      <c r="S41" s="90"/>
      <c r="T41" s="90" t="s">
        <v>6</v>
      </c>
      <c r="U41" s="90"/>
      <c r="V41" s="90"/>
      <c r="W41" s="101"/>
      <c r="X41" s="7"/>
      <c r="Y41" s="8"/>
      <c r="Z41" s="8"/>
      <c r="AA41" s="8"/>
    </row>
    <row r="42" spans="1:27" ht="15.75" customHeight="1" x14ac:dyDescent="0.25">
      <c r="A42" s="6"/>
      <c r="B42" s="6"/>
      <c r="C42" s="91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102"/>
      <c r="X42" s="7"/>
      <c r="Y42" s="8"/>
      <c r="Z42" s="8"/>
      <c r="AA42" s="8"/>
    </row>
    <row r="43" spans="1:27" ht="15.75" customHeight="1" x14ac:dyDescent="0.25">
      <c r="A43" s="9"/>
      <c r="B43" s="9"/>
      <c r="C43" s="129">
        <f>'Cuve 1'!S45</f>
        <v>42226.584988425922</v>
      </c>
      <c r="D43" s="130"/>
      <c r="E43" s="130"/>
      <c r="F43" s="130"/>
      <c r="G43" s="130"/>
      <c r="H43" s="100">
        <f>'Cuve 1'!U47</f>
        <v>42226.584988425922</v>
      </c>
      <c r="I43" s="100"/>
      <c r="J43" s="100"/>
      <c r="K43" s="96">
        <v>1</v>
      </c>
      <c r="L43" s="96"/>
      <c r="M43" s="96"/>
      <c r="N43" s="96">
        <f>SUM('Cuve 1'!A18:E19,'Cuve 1'!O18:S19)</f>
        <v>90000</v>
      </c>
      <c r="O43" s="96"/>
      <c r="P43" s="96"/>
      <c r="Q43" s="83">
        <f>'Cuve 1'!J26</f>
        <v>0.6667777777777778</v>
      </c>
      <c r="R43" s="83"/>
      <c r="S43" s="83"/>
      <c r="T43" s="95">
        <f>'Cuve 1'!J45</f>
        <v>188.88888888888889</v>
      </c>
      <c r="U43" s="96"/>
      <c r="V43" s="96"/>
      <c r="W43" s="97"/>
      <c r="X43" s="9"/>
      <c r="Y43" s="9"/>
      <c r="Z43" s="9"/>
      <c r="AA43" s="9"/>
    </row>
    <row r="44" spans="1:27" ht="15.75" customHeight="1" x14ac:dyDescent="0.25">
      <c r="A44" s="9"/>
      <c r="B44" s="9"/>
      <c r="C44" s="129"/>
      <c r="D44" s="130"/>
      <c r="E44" s="130"/>
      <c r="F44" s="130"/>
      <c r="G44" s="130"/>
      <c r="H44" s="100"/>
      <c r="I44" s="100"/>
      <c r="J44" s="100"/>
      <c r="K44" s="96"/>
      <c r="L44" s="96"/>
      <c r="M44" s="96"/>
      <c r="N44" s="96"/>
      <c r="O44" s="96"/>
      <c r="P44" s="96"/>
      <c r="Q44" s="83"/>
      <c r="R44" s="83"/>
      <c r="S44" s="83"/>
      <c r="T44" s="96"/>
      <c r="U44" s="96"/>
      <c r="V44" s="96"/>
      <c r="W44" s="97"/>
      <c r="X44" s="9"/>
      <c r="Y44" s="9"/>
      <c r="Z44" s="9"/>
      <c r="AA44" s="9"/>
    </row>
    <row r="45" spans="1:27" ht="15.75" customHeight="1" x14ac:dyDescent="0.25">
      <c r="A45" s="9"/>
      <c r="B45" s="9"/>
      <c r="C45" s="129">
        <f>'Cuve 2'!S45</f>
        <v>42226.625821759262</v>
      </c>
      <c r="D45" s="130"/>
      <c r="E45" s="130"/>
      <c r="F45" s="130"/>
      <c r="G45" s="130"/>
      <c r="H45" s="100">
        <f>'Cuve 2'!U47</f>
        <v>42226.625821759262</v>
      </c>
      <c r="I45" s="100"/>
      <c r="J45" s="100"/>
      <c r="K45" s="96">
        <v>2</v>
      </c>
      <c r="L45" s="96"/>
      <c r="M45" s="96"/>
      <c r="N45" s="96">
        <f>SUM('Cuve 2'!A18:E19,'Cuve 2'!O18:S19)</f>
        <v>80000</v>
      </c>
      <c r="O45" s="96"/>
      <c r="P45" s="96"/>
      <c r="Q45" s="83">
        <f>'Cuve 2'!J26</f>
        <v>0.79274999999999995</v>
      </c>
      <c r="R45" s="83"/>
      <c r="S45" s="83"/>
      <c r="T45" s="95">
        <f>'Cuve 2'!J45</f>
        <v>175</v>
      </c>
      <c r="U45" s="96"/>
      <c r="V45" s="96"/>
      <c r="W45" s="97"/>
      <c r="X45" s="9"/>
      <c r="Y45" s="9"/>
      <c r="Z45" s="9"/>
      <c r="AA45" s="9"/>
    </row>
    <row r="46" spans="1:27" ht="15.75" customHeight="1" x14ac:dyDescent="0.25">
      <c r="A46" s="9"/>
      <c r="B46" s="9"/>
      <c r="C46" s="129"/>
      <c r="D46" s="130"/>
      <c r="E46" s="130"/>
      <c r="F46" s="130"/>
      <c r="G46" s="130"/>
      <c r="H46" s="100"/>
      <c r="I46" s="100"/>
      <c r="J46" s="100"/>
      <c r="K46" s="96"/>
      <c r="L46" s="96"/>
      <c r="M46" s="96"/>
      <c r="N46" s="96"/>
      <c r="O46" s="96"/>
      <c r="P46" s="96"/>
      <c r="Q46" s="83"/>
      <c r="R46" s="83"/>
      <c r="S46" s="83"/>
      <c r="T46" s="96"/>
      <c r="U46" s="96"/>
      <c r="V46" s="96"/>
      <c r="W46" s="97"/>
      <c r="X46" s="9"/>
      <c r="Y46" s="9"/>
      <c r="Z46" s="9"/>
      <c r="AA46" s="9"/>
    </row>
    <row r="47" spans="1:27" ht="15.75" customHeight="1" x14ac:dyDescent="0.25">
      <c r="A47" s="9"/>
      <c r="B47" s="9"/>
      <c r="C47" s="129">
        <f>'Cuve 3'!S45</f>
        <v>42223.677777777775</v>
      </c>
      <c r="D47" s="130"/>
      <c r="E47" s="130"/>
      <c r="F47" s="130"/>
      <c r="G47" s="130"/>
      <c r="H47" s="100">
        <f>'Cuve 3'!U47</f>
        <v>42223.677777777775</v>
      </c>
      <c r="I47" s="100"/>
      <c r="J47" s="100"/>
      <c r="K47" s="96">
        <v>3</v>
      </c>
      <c r="L47" s="96"/>
      <c r="M47" s="96"/>
      <c r="N47" s="96">
        <f>SUM('Cuve 3'!A18:E19,'Cuve 3'!O18:S19)</f>
        <v>60</v>
      </c>
      <c r="O47" s="96"/>
      <c r="P47" s="96"/>
      <c r="Q47" s="83">
        <f>'Cuve 3'!J26</f>
        <v>0.7985000000000001</v>
      </c>
      <c r="R47" s="83"/>
      <c r="S47" s="83"/>
      <c r="T47" s="95">
        <f>'Cuve 3'!J45</f>
        <v>516.83333333333337</v>
      </c>
      <c r="U47" s="96"/>
      <c r="V47" s="96"/>
      <c r="W47" s="97"/>
      <c r="X47" s="9"/>
      <c r="Y47" s="9"/>
      <c r="Z47" s="9"/>
      <c r="AA47" s="9"/>
    </row>
    <row r="48" spans="1:27" ht="15.75" customHeight="1" thickBot="1" x14ac:dyDescent="0.3">
      <c r="A48" s="9"/>
      <c r="B48" s="9"/>
      <c r="C48" s="131"/>
      <c r="D48" s="132"/>
      <c r="E48" s="132"/>
      <c r="F48" s="132"/>
      <c r="G48" s="132"/>
      <c r="H48" s="125"/>
      <c r="I48" s="125"/>
      <c r="J48" s="125"/>
      <c r="K48" s="98"/>
      <c r="L48" s="98"/>
      <c r="M48" s="98"/>
      <c r="N48" s="98"/>
      <c r="O48" s="98"/>
      <c r="P48" s="98"/>
      <c r="Q48" s="84"/>
      <c r="R48" s="84"/>
      <c r="S48" s="84"/>
      <c r="T48" s="98"/>
      <c r="U48" s="98"/>
      <c r="V48" s="98"/>
      <c r="W48" s="99"/>
      <c r="X48" s="9"/>
      <c r="Y48" s="9"/>
      <c r="Z48" s="9"/>
      <c r="AA48" s="9"/>
    </row>
    <row r="49" ht="15.75" customHeight="1" x14ac:dyDescent="0.25"/>
    <row r="50" ht="15.75" customHeight="1" x14ac:dyDescent="0.25"/>
  </sheetData>
  <scenarios current="0" show="0">
    <scenario name="validation conductivité" locked="1" count="6" user="AirBP Biarritz 1" comment="Créé par AirBP Biarritz 1 le 06/08/2015">
      <inputCells r="S36" val="50:600"/>
      <inputCells r="T36" val="50:600"/>
      <inputCells r="U36" val="50:600"/>
      <inputCells r="S37" val="50:600"/>
      <inputCells r="T37" val="50:600"/>
      <inputCells r="U37" val="50:600"/>
    </scenario>
  </scenarios>
  <dataConsolidate/>
  <mergeCells count="161">
    <mergeCell ref="C43:G44"/>
    <mergeCell ref="I39:R40"/>
    <mergeCell ref="S26:U27"/>
    <mergeCell ref="V26:X27"/>
    <mergeCell ref="Y26:AA27"/>
    <mergeCell ref="A26:C27"/>
    <mergeCell ref="D26:F27"/>
    <mergeCell ref="G26:I27"/>
    <mergeCell ref="J26:L27"/>
    <mergeCell ref="M26:O27"/>
    <mergeCell ref="H47:J48"/>
    <mergeCell ref="K47:M48"/>
    <mergeCell ref="N47:P48"/>
    <mergeCell ref="P26:R27"/>
    <mergeCell ref="M28:O29"/>
    <mergeCell ref="P28:R29"/>
    <mergeCell ref="K41:M42"/>
    <mergeCell ref="H41:J42"/>
    <mergeCell ref="Q43:S44"/>
    <mergeCell ref="T43:W44"/>
    <mergeCell ref="H45:J46"/>
    <mergeCell ref="K45:M46"/>
    <mergeCell ref="N45:P46"/>
    <mergeCell ref="Q45:S46"/>
    <mergeCell ref="T45:W46"/>
    <mergeCell ref="S24:U25"/>
    <mergeCell ref="V24:X25"/>
    <mergeCell ref="Y24:AA25"/>
    <mergeCell ref="A22:C23"/>
    <mergeCell ref="D22:F23"/>
    <mergeCell ref="G22:I23"/>
    <mergeCell ref="J22:L23"/>
    <mergeCell ref="M22:O23"/>
    <mergeCell ref="P22:R23"/>
    <mergeCell ref="S22:U23"/>
    <mergeCell ref="V22:X23"/>
    <mergeCell ref="Y22:AA23"/>
    <mergeCell ref="A24:C25"/>
    <mergeCell ref="D24:F25"/>
    <mergeCell ref="G24:I25"/>
    <mergeCell ref="J24:L25"/>
    <mergeCell ref="M24:O25"/>
    <mergeCell ref="P24:R25"/>
    <mergeCell ref="A16:C17"/>
    <mergeCell ref="D16:F17"/>
    <mergeCell ref="G16:I17"/>
    <mergeCell ref="J16:L17"/>
    <mergeCell ref="M16:O17"/>
    <mergeCell ref="P16:R17"/>
    <mergeCell ref="S20:U21"/>
    <mergeCell ref="V20:X21"/>
    <mergeCell ref="Y20:AA21"/>
    <mergeCell ref="A18:C19"/>
    <mergeCell ref="D18:F19"/>
    <mergeCell ref="G18:I19"/>
    <mergeCell ref="J18:L19"/>
    <mergeCell ref="M18:O19"/>
    <mergeCell ref="P18:R19"/>
    <mergeCell ref="S18:U19"/>
    <mergeCell ref="V18:X19"/>
    <mergeCell ref="Y18:AA19"/>
    <mergeCell ref="A20:C21"/>
    <mergeCell ref="D20:F21"/>
    <mergeCell ref="G20:I21"/>
    <mergeCell ref="J20:L21"/>
    <mergeCell ref="M20:O21"/>
    <mergeCell ref="P20:R21"/>
    <mergeCell ref="A14:C15"/>
    <mergeCell ref="D14:F15"/>
    <mergeCell ref="G14:I15"/>
    <mergeCell ref="J14:L15"/>
    <mergeCell ref="M14:O15"/>
    <mergeCell ref="P14:R15"/>
    <mergeCell ref="S14:U15"/>
    <mergeCell ref="V14:X15"/>
    <mergeCell ref="Y14:AA15"/>
    <mergeCell ref="S12:U13"/>
    <mergeCell ref="V12:X13"/>
    <mergeCell ref="Y12:AA13"/>
    <mergeCell ref="J10:L11"/>
    <mergeCell ref="J12:L13"/>
    <mergeCell ref="Y10:AA11"/>
    <mergeCell ref="V10:X11"/>
    <mergeCell ref="S10:U11"/>
    <mergeCell ref="S16:U17"/>
    <mergeCell ref="V16:X17"/>
    <mergeCell ref="Y16:AA17"/>
    <mergeCell ref="D8:F9"/>
    <mergeCell ref="A8:C9"/>
    <mergeCell ref="A28:C29"/>
    <mergeCell ref="D28:F29"/>
    <mergeCell ref="G28:I29"/>
    <mergeCell ref="J28:L29"/>
    <mergeCell ref="P10:R11"/>
    <mergeCell ref="M10:O11"/>
    <mergeCell ref="A1:AA4"/>
    <mergeCell ref="Y8:AA9"/>
    <mergeCell ref="V8:X9"/>
    <mergeCell ref="S8:U9"/>
    <mergeCell ref="P8:R9"/>
    <mergeCell ref="M8:O9"/>
    <mergeCell ref="J8:L9"/>
    <mergeCell ref="G8:I9"/>
    <mergeCell ref="G10:I11"/>
    <mergeCell ref="D10:F11"/>
    <mergeCell ref="A10:C11"/>
    <mergeCell ref="A12:C13"/>
    <mergeCell ref="D12:F13"/>
    <mergeCell ref="G12:I13"/>
    <mergeCell ref="M12:O13"/>
    <mergeCell ref="P12:R13"/>
    <mergeCell ref="S28:U29"/>
    <mergeCell ref="V28:X29"/>
    <mergeCell ref="Y28:AA29"/>
    <mergeCell ref="A30:C31"/>
    <mergeCell ref="D30:F31"/>
    <mergeCell ref="G30:I31"/>
    <mergeCell ref="J30:L31"/>
    <mergeCell ref="M30:O31"/>
    <mergeCell ref="P30:R31"/>
    <mergeCell ref="S30:U31"/>
    <mergeCell ref="V30:X31"/>
    <mergeCell ref="Y30:AA31"/>
    <mergeCell ref="A32:C33"/>
    <mergeCell ref="D32:F33"/>
    <mergeCell ref="G32:I33"/>
    <mergeCell ref="J32:L33"/>
    <mergeCell ref="M32:O33"/>
    <mergeCell ref="P32:R33"/>
    <mergeCell ref="S32:U33"/>
    <mergeCell ref="V32:X33"/>
    <mergeCell ref="Y32:AA33"/>
    <mergeCell ref="A34:C35"/>
    <mergeCell ref="D34:F35"/>
    <mergeCell ref="G34:I35"/>
    <mergeCell ref="J34:L35"/>
    <mergeCell ref="M34:O35"/>
    <mergeCell ref="P34:R35"/>
    <mergeCell ref="S34:U35"/>
    <mergeCell ref="V34:X35"/>
    <mergeCell ref="Y34:AA35"/>
    <mergeCell ref="S36:U37"/>
    <mergeCell ref="V36:X37"/>
    <mergeCell ref="Y36:AA37"/>
    <mergeCell ref="A36:C37"/>
    <mergeCell ref="D36:F37"/>
    <mergeCell ref="G36:I37"/>
    <mergeCell ref="J36:L37"/>
    <mergeCell ref="M36:O37"/>
    <mergeCell ref="P36:R37"/>
    <mergeCell ref="Q47:S48"/>
    <mergeCell ref="T47:W48"/>
    <mergeCell ref="H43:J44"/>
    <mergeCell ref="K43:M44"/>
    <mergeCell ref="N43:P44"/>
    <mergeCell ref="T41:W42"/>
    <mergeCell ref="Q41:S42"/>
    <mergeCell ref="N41:P42"/>
    <mergeCell ref="C47:G48"/>
    <mergeCell ref="C45:G46"/>
    <mergeCell ref="C41:G42"/>
  </mergeCells>
  <conditionalFormatting sqref="S10:U37">
    <cfRule type="cellIs" dxfId="7" priority="13" operator="lessThan">
      <formula>50</formula>
    </cfRule>
    <cfRule type="cellIs" dxfId="6" priority="14" operator="between">
      <formula>50</formula>
      <formula>600</formula>
    </cfRule>
    <cfRule type="cellIs" dxfId="5" priority="15" operator="greaterThan">
      <formula>600</formula>
    </cfRule>
    <cfRule type="cellIs" dxfId="4" priority="16" operator="between">
      <formula>50</formula>
      <formula>650</formula>
    </cfRule>
    <cfRule type="cellIs" dxfId="3" priority="18" operator="between">
      <formula>50</formula>
      <formula>60</formula>
    </cfRule>
  </conditionalFormatting>
  <conditionalFormatting sqref="S10:U11">
    <cfRule type="cellIs" dxfId="2" priority="17" operator="between">
      <formula>50</formula>
      <formula>650</formula>
    </cfRule>
  </conditionalFormatting>
  <conditionalFormatting sqref="Y10:AA37">
    <cfRule type="cellIs" dxfId="1" priority="1" operator="lessThan">
      <formula>-0.003</formula>
    </cfRule>
    <cfRule type="cellIs" dxfId="0" priority="2" operator="greaterThan">
      <formula>0.003</formula>
    </cfRule>
  </conditionalFormatting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Cuve 1</vt:lpstr>
      <vt:lpstr>Cuve 2</vt:lpstr>
      <vt:lpstr>Cuve 3</vt:lpstr>
      <vt:lpstr>Ouverture cuve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AirBP Biarritz 1</dc:creator>
  <cp:lastModifiedBy>AirBP Biarritz 1</cp:lastModifiedBy>
  <cp:lastPrinted>2015-08-10T11:54:03Z</cp:lastPrinted>
  <dcterms:created xsi:type="dcterms:W3CDTF">2015-08-05T13:11:37Z</dcterms:created>
  <dcterms:modified xsi:type="dcterms:W3CDTF">2015-08-10T13:03:41Z</dcterms:modified>
</cp:coreProperties>
</file>